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43040" yWindow="-14920" windowWidth="25040" windowHeight="15500"/>
  </bookViews>
  <sheets>
    <sheet name="DKSalaries" sheetId="1" r:id="rId1"/>
    <sheet name="OverUnder" sheetId="2" r:id="rId2"/>
    <sheet name="Teams" sheetId="4" r:id="rId3"/>
    <sheet name="Consistency" sheetId="5" r:id="rId4"/>
  </sheets>
  <definedNames>
    <definedName name="solver_adj" localSheetId="0" hidden="1">DKSalaries!$N$2:$N$200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DKSalaries!$N$2:$N$200</definedName>
    <definedName name="solver_lhs10" localSheetId="0" hidden="1">DKSalaries!$Z$4</definedName>
    <definedName name="solver_lhs11" localSheetId="0" hidden="1">DKSalaries!$Z$5</definedName>
    <definedName name="solver_lhs12" localSheetId="0" hidden="1">DKSalaries!$Z$5</definedName>
    <definedName name="solver_lhs13" localSheetId="0" hidden="1">DKSalaries!$Z$9</definedName>
    <definedName name="solver_lhs14" localSheetId="0" hidden="1">DKSalaries!$Z$7</definedName>
    <definedName name="solver_lhs15" localSheetId="0" hidden="1">DKSalaries!$Z$8</definedName>
    <definedName name="solver_lhs16" localSheetId="0" hidden="1">DKSalaries!$Z$8</definedName>
    <definedName name="solver_lhs17" localSheetId="0" hidden="1">DKSalaries!$Z$9</definedName>
    <definedName name="solver_lhs2" localSheetId="0" hidden="1">DKSalaries!$X$2</definedName>
    <definedName name="solver_lhs3" localSheetId="0" hidden="1">DKSalaries!$Z$1</definedName>
    <definedName name="solver_lhs4" localSheetId="0" hidden="1">DKSalaries!$Z$2</definedName>
    <definedName name="solver_lhs5" localSheetId="0" hidden="1">DKSalaries!$Z$3</definedName>
    <definedName name="solver_lhs6" localSheetId="0" hidden="1">DKSalaries!$Z$4</definedName>
    <definedName name="solver_lhs7" localSheetId="0" hidden="1">DKSalaries!$Z$5</definedName>
    <definedName name="solver_lhs8" localSheetId="0" hidden="1">DKSalaries!$Z$9</definedName>
    <definedName name="solver_lhs9" localSheetId="0" hidden="1">DKSalaries!$Z$4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8</definedName>
    <definedName name="solver_nwt" localSheetId="0" hidden="1">1</definedName>
    <definedName name="solver_opt" localSheetId="0" hidden="1">DKSalaries!$X$1</definedName>
    <definedName name="solver_pre" localSheetId="0" hidden="1">0.000001</definedName>
    <definedName name="solver_rbv" localSheetId="0" hidden="1">2</definedName>
    <definedName name="solver_rel1" localSheetId="0" hidden="1">5</definedName>
    <definedName name="solver_rel10" localSheetId="0" hidden="1">3</definedName>
    <definedName name="solver_rel11" localSheetId="0" hidden="1">1</definedName>
    <definedName name="solver_rel12" localSheetId="0" hidden="1">3</definedName>
    <definedName name="solver_rel13" localSheetId="0" hidden="1">2</definedName>
    <definedName name="solver_rel14" localSheetId="0" hidden="1">3</definedName>
    <definedName name="solver_rel15" localSheetId="0" hidden="1">1</definedName>
    <definedName name="solver_rel16" localSheetId="0" hidden="1">3</definedName>
    <definedName name="solver_rel17" localSheetId="0" hidden="1">2</definedName>
    <definedName name="solver_rel2" localSheetId="0" hidden="1">1</definedName>
    <definedName name="solver_rel3" localSheetId="0" hidden="1">2</definedName>
    <definedName name="solver_rel4" localSheetId="0" hidden="1">2</definedName>
    <definedName name="solver_rel5" localSheetId="0" hidden="1">2</definedName>
    <definedName name="solver_rel6" localSheetId="0" hidden="1">2</definedName>
    <definedName name="solver_rel7" localSheetId="0" hidden="1">2</definedName>
    <definedName name="solver_rel8" localSheetId="0" hidden="1">2</definedName>
    <definedName name="solver_rel9" localSheetId="0" hidden="1">1</definedName>
    <definedName name="solver_rhs1" localSheetId="0" hidden="1">binary</definedName>
    <definedName name="solver_rhs10" localSheetId="0" hidden="1">1</definedName>
    <definedName name="solver_rhs11" localSheetId="0" hidden="1">2</definedName>
    <definedName name="solver_rhs12" localSheetId="0" hidden="1">1</definedName>
    <definedName name="solver_rhs13" localSheetId="0" hidden="1">9</definedName>
    <definedName name="solver_rhs14" localSheetId="0" hidden="1">4</definedName>
    <definedName name="solver_rhs15" localSheetId="0" hidden="1">5</definedName>
    <definedName name="solver_rhs16" localSheetId="0" hidden="1">4</definedName>
    <definedName name="solver_rhs17" localSheetId="0" hidden="1">8</definedName>
    <definedName name="solver_rhs2" localSheetId="0" hidden="1">DKSalaries!$X$3</definedName>
    <definedName name="solver_rhs3" localSheetId="0" hidden="1">2</definedName>
    <definedName name="solver_rhs4" localSheetId="0" hidden="1">2</definedName>
    <definedName name="solver_rhs5" localSheetId="0" hidden="1">2</definedName>
    <definedName name="solver_rhs6" localSheetId="0" hidden="1">2</definedName>
    <definedName name="solver_rhs7" localSheetId="0" hidden="1">1</definedName>
    <definedName name="solver_rhs8" localSheetId="0" hidden="1">9</definedName>
    <definedName name="solver_rhs9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300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2" i="1"/>
  <c r="H42" i="1"/>
  <c r="L42" i="1"/>
  <c r="D2" i="2"/>
  <c r="C3" i="2"/>
  <c r="G3" i="1"/>
  <c r="L3" i="1"/>
  <c r="H3" i="1"/>
  <c r="I3" i="1"/>
  <c r="J3" i="1"/>
  <c r="K3" i="1"/>
  <c r="M3" i="1"/>
  <c r="C4" i="2"/>
  <c r="G4" i="1"/>
  <c r="L4" i="1"/>
  <c r="H4" i="1"/>
  <c r="I4" i="1"/>
  <c r="J4" i="1"/>
  <c r="K4" i="1"/>
  <c r="M4" i="1"/>
  <c r="G5" i="1"/>
  <c r="L5" i="1"/>
  <c r="H5" i="1"/>
  <c r="I5" i="1"/>
  <c r="J5" i="1"/>
  <c r="K5" i="1"/>
  <c r="M5" i="1"/>
  <c r="C6" i="2"/>
  <c r="G6" i="1"/>
  <c r="L6" i="1"/>
  <c r="H6" i="1"/>
  <c r="I6" i="1"/>
  <c r="J6" i="1"/>
  <c r="K6" i="1"/>
  <c r="M6" i="1"/>
  <c r="C7" i="2"/>
  <c r="G7" i="1"/>
  <c r="L7" i="1"/>
  <c r="H7" i="1"/>
  <c r="I7" i="1"/>
  <c r="J7" i="1"/>
  <c r="K7" i="1"/>
  <c r="M7" i="1"/>
  <c r="H8" i="1"/>
  <c r="I8" i="1"/>
  <c r="J8" i="1"/>
  <c r="K8" i="1"/>
  <c r="M8" i="1"/>
  <c r="C9" i="2"/>
  <c r="G9" i="1"/>
  <c r="L9" i="1"/>
  <c r="H9" i="1"/>
  <c r="I9" i="1"/>
  <c r="J9" i="1"/>
  <c r="K9" i="1"/>
  <c r="M9" i="1"/>
  <c r="C10" i="2"/>
  <c r="G10" i="1"/>
  <c r="L10" i="1"/>
  <c r="H10" i="1"/>
  <c r="I10" i="1"/>
  <c r="J10" i="1"/>
  <c r="K10" i="1"/>
  <c r="M10" i="1"/>
  <c r="C11" i="2"/>
  <c r="G11" i="1"/>
  <c r="L11" i="1"/>
  <c r="H11" i="1"/>
  <c r="I11" i="1"/>
  <c r="J11" i="1"/>
  <c r="K11" i="1"/>
  <c r="M11" i="1"/>
  <c r="G12" i="1"/>
  <c r="L12" i="1"/>
  <c r="H12" i="1"/>
  <c r="I12" i="1"/>
  <c r="J12" i="1"/>
  <c r="K12" i="1"/>
  <c r="M12" i="1"/>
  <c r="C13" i="2"/>
  <c r="G13" i="1"/>
  <c r="L13" i="1"/>
  <c r="H13" i="1"/>
  <c r="I13" i="1"/>
  <c r="J13" i="1"/>
  <c r="K13" i="1"/>
  <c r="M13" i="1"/>
  <c r="G14" i="1"/>
  <c r="L14" i="1"/>
  <c r="H14" i="1"/>
  <c r="I14" i="1"/>
  <c r="J14" i="1"/>
  <c r="K14" i="1"/>
  <c r="M14" i="1"/>
  <c r="G15" i="1"/>
  <c r="L15" i="1"/>
  <c r="H15" i="1"/>
  <c r="I15" i="1"/>
  <c r="J15" i="1"/>
  <c r="K15" i="1"/>
  <c r="M15" i="1"/>
  <c r="G16" i="1"/>
  <c r="L16" i="1"/>
  <c r="H16" i="1"/>
  <c r="I16" i="1"/>
  <c r="J16" i="1"/>
  <c r="K16" i="1"/>
  <c r="M16" i="1"/>
  <c r="G17" i="1"/>
  <c r="L17" i="1"/>
  <c r="H17" i="1"/>
  <c r="I17" i="1"/>
  <c r="J17" i="1"/>
  <c r="K17" i="1"/>
  <c r="M17" i="1"/>
  <c r="H18" i="1"/>
  <c r="I18" i="1"/>
  <c r="J18" i="1"/>
  <c r="K18" i="1"/>
  <c r="M18" i="1"/>
  <c r="G19" i="1"/>
  <c r="L19" i="1"/>
  <c r="H19" i="1"/>
  <c r="I19" i="1"/>
  <c r="J19" i="1"/>
  <c r="K19" i="1"/>
  <c r="M19" i="1"/>
  <c r="G20" i="1"/>
  <c r="L20" i="1"/>
  <c r="H20" i="1"/>
  <c r="I20" i="1"/>
  <c r="J20" i="1"/>
  <c r="K20" i="1"/>
  <c r="M20" i="1"/>
  <c r="G21" i="1"/>
  <c r="L21" i="1"/>
  <c r="H21" i="1"/>
  <c r="I21" i="1"/>
  <c r="J21" i="1"/>
  <c r="K21" i="1"/>
  <c r="M21" i="1"/>
  <c r="C2" i="2"/>
  <c r="G22" i="1"/>
  <c r="L22" i="1"/>
  <c r="H22" i="1"/>
  <c r="I22" i="1"/>
  <c r="J22" i="1"/>
  <c r="K22" i="1"/>
  <c r="M22" i="1"/>
  <c r="G23" i="1"/>
  <c r="L23" i="1"/>
  <c r="H23" i="1"/>
  <c r="I23" i="1"/>
  <c r="J23" i="1"/>
  <c r="K23" i="1"/>
  <c r="M23" i="1"/>
  <c r="G24" i="1"/>
  <c r="L24" i="1"/>
  <c r="H24" i="1"/>
  <c r="I24" i="1"/>
  <c r="J24" i="1"/>
  <c r="K24" i="1"/>
  <c r="M24" i="1"/>
  <c r="G25" i="1"/>
  <c r="L25" i="1"/>
  <c r="H25" i="1"/>
  <c r="I25" i="1"/>
  <c r="J25" i="1"/>
  <c r="K25" i="1"/>
  <c r="M25" i="1"/>
  <c r="G26" i="1"/>
  <c r="L26" i="1"/>
  <c r="H26" i="1"/>
  <c r="I26" i="1"/>
  <c r="J26" i="1"/>
  <c r="K26" i="1"/>
  <c r="M26" i="1"/>
  <c r="G27" i="1"/>
  <c r="L27" i="1"/>
  <c r="H27" i="1"/>
  <c r="I27" i="1"/>
  <c r="J27" i="1"/>
  <c r="K27" i="1"/>
  <c r="M27" i="1"/>
  <c r="G28" i="1"/>
  <c r="L28" i="1"/>
  <c r="H28" i="1"/>
  <c r="I28" i="1"/>
  <c r="J28" i="1"/>
  <c r="K28" i="1"/>
  <c r="M28" i="1"/>
  <c r="G29" i="1"/>
  <c r="L29" i="1"/>
  <c r="H29" i="1"/>
  <c r="I29" i="1"/>
  <c r="J29" i="1"/>
  <c r="K29" i="1"/>
  <c r="M29" i="1"/>
  <c r="G30" i="1"/>
  <c r="L30" i="1"/>
  <c r="H30" i="1"/>
  <c r="I30" i="1"/>
  <c r="J30" i="1"/>
  <c r="K30" i="1"/>
  <c r="M30" i="1"/>
  <c r="G31" i="1"/>
  <c r="L31" i="1"/>
  <c r="H31" i="1"/>
  <c r="I31" i="1"/>
  <c r="J31" i="1"/>
  <c r="K31" i="1"/>
  <c r="M31" i="1"/>
  <c r="G32" i="1"/>
  <c r="L32" i="1"/>
  <c r="H32" i="1"/>
  <c r="I32" i="1"/>
  <c r="J32" i="1"/>
  <c r="K32" i="1"/>
  <c r="M32" i="1"/>
  <c r="H33" i="1"/>
  <c r="I33" i="1"/>
  <c r="J33" i="1"/>
  <c r="K33" i="1"/>
  <c r="M33" i="1"/>
  <c r="G34" i="1"/>
  <c r="L34" i="1"/>
  <c r="H34" i="1"/>
  <c r="I34" i="1"/>
  <c r="J34" i="1"/>
  <c r="K34" i="1"/>
  <c r="M34" i="1"/>
  <c r="G35" i="1"/>
  <c r="L35" i="1"/>
  <c r="H35" i="1"/>
  <c r="I35" i="1"/>
  <c r="J35" i="1"/>
  <c r="K35" i="1"/>
  <c r="M35" i="1"/>
  <c r="H36" i="1"/>
  <c r="I36" i="1"/>
  <c r="J36" i="1"/>
  <c r="K36" i="1"/>
  <c r="M36" i="1"/>
  <c r="G37" i="1"/>
  <c r="L37" i="1"/>
  <c r="H37" i="1"/>
  <c r="I37" i="1"/>
  <c r="J37" i="1"/>
  <c r="K37" i="1"/>
  <c r="M37" i="1"/>
  <c r="G38" i="1"/>
  <c r="L38" i="1"/>
  <c r="H38" i="1"/>
  <c r="I38" i="1"/>
  <c r="J38" i="1"/>
  <c r="K38" i="1"/>
  <c r="M38" i="1"/>
  <c r="H39" i="1"/>
  <c r="I39" i="1"/>
  <c r="J39" i="1"/>
  <c r="K39" i="1"/>
  <c r="M39" i="1"/>
  <c r="G40" i="1"/>
  <c r="L40" i="1"/>
  <c r="H40" i="1"/>
  <c r="I40" i="1"/>
  <c r="J40" i="1"/>
  <c r="K40" i="1"/>
  <c r="M40" i="1"/>
  <c r="H41" i="1"/>
  <c r="I41" i="1"/>
  <c r="J41" i="1"/>
  <c r="K41" i="1"/>
  <c r="M41" i="1"/>
  <c r="I42" i="1"/>
  <c r="J42" i="1"/>
  <c r="K42" i="1"/>
  <c r="M42" i="1"/>
  <c r="G43" i="1"/>
  <c r="L43" i="1"/>
  <c r="H43" i="1"/>
  <c r="I43" i="1"/>
  <c r="J43" i="1"/>
  <c r="K43" i="1"/>
  <c r="M43" i="1"/>
  <c r="G44" i="1"/>
  <c r="L44" i="1"/>
  <c r="H44" i="1"/>
  <c r="I44" i="1"/>
  <c r="J44" i="1"/>
  <c r="K44" i="1"/>
  <c r="M44" i="1"/>
  <c r="G45" i="1"/>
  <c r="L45" i="1"/>
  <c r="H45" i="1"/>
  <c r="I45" i="1"/>
  <c r="J45" i="1"/>
  <c r="K45" i="1"/>
  <c r="M45" i="1"/>
  <c r="H46" i="1"/>
  <c r="I46" i="1"/>
  <c r="J46" i="1"/>
  <c r="K46" i="1"/>
  <c r="M46" i="1"/>
  <c r="G47" i="1"/>
  <c r="L47" i="1"/>
  <c r="H47" i="1"/>
  <c r="I47" i="1"/>
  <c r="J47" i="1"/>
  <c r="K47" i="1"/>
  <c r="M47" i="1"/>
  <c r="G48" i="1"/>
  <c r="L48" i="1"/>
  <c r="H48" i="1"/>
  <c r="I48" i="1"/>
  <c r="J48" i="1"/>
  <c r="K48" i="1"/>
  <c r="M48" i="1"/>
  <c r="G49" i="1"/>
  <c r="L49" i="1"/>
  <c r="H49" i="1"/>
  <c r="I49" i="1"/>
  <c r="J49" i="1"/>
  <c r="K49" i="1"/>
  <c r="M49" i="1"/>
  <c r="G50" i="1"/>
  <c r="L50" i="1"/>
  <c r="H50" i="1"/>
  <c r="I50" i="1"/>
  <c r="J50" i="1"/>
  <c r="K50" i="1"/>
  <c r="M50" i="1"/>
  <c r="G51" i="1"/>
  <c r="L51" i="1"/>
  <c r="H51" i="1"/>
  <c r="I51" i="1"/>
  <c r="J51" i="1"/>
  <c r="K51" i="1"/>
  <c r="M51" i="1"/>
  <c r="H52" i="1"/>
  <c r="I52" i="1"/>
  <c r="J52" i="1"/>
  <c r="K52" i="1"/>
  <c r="M52" i="1"/>
  <c r="G53" i="1"/>
  <c r="L53" i="1"/>
  <c r="H53" i="1"/>
  <c r="I53" i="1"/>
  <c r="J53" i="1"/>
  <c r="K53" i="1"/>
  <c r="M53" i="1"/>
  <c r="G54" i="1"/>
  <c r="L54" i="1"/>
  <c r="H54" i="1"/>
  <c r="I54" i="1"/>
  <c r="J54" i="1"/>
  <c r="K54" i="1"/>
  <c r="M54" i="1"/>
  <c r="G55" i="1"/>
  <c r="L55" i="1"/>
  <c r="H55" i="1"/>
  <c r="I55" i="1"/>
  <c r="J55" i="1"/>
  <c r="K55" i="1"/>
  <c r="M55" i="1"/>
  <c r="G56" i="1"/>
  <c r="L56" i="1"/>
  <c r="H56" i="1"/>
  <c r="I56" i="1"/>
  <c r="J56" i="1"/>
  <c r="K56" i="1"/>
  <c r="M56" i="1"/>
  <c r="G57" i="1"/>
  <c r="L57" i="1"/>
  <c r="H57" i="1"/>
  <c r="I57" i="1"/>
  <c r="J57" i="1"/>
  <c r="K57" i="1"/>
  <c r="M57" i="1"/>
  <c r="H58" i="1"/>
  <c r="I58" i="1"/>
  <c r="J58" i="1"/>
  <c r="K58" i="1"/>
  <c r="M58" i="1"/>
  <c r="G59" i="1"/>
  <c r="L59" i="1"/>
  <c r="H59" i="1"/>
  <c r="I59" i="1"/>
  <c r="J59" i="1"/>
  <c r="K59" i="1"/>
  <c r="M59" i="1"/>
  <c r="G60" i="1"/>
  <c r="L60" i="1"/>
  <c r="H60" i="1"/>
  <c r="I60" i="1"/>
  <c r="J60" i="1"/>
  <c r="K60" i="1"/>
  <c r="M60" i="1"/>
  <c r="G61" i="1"/>
  <c r="L61" i="1"/>
  <c r="H61" i="1"/>
  <c r="I61" i="1"/>
  <c r="J61" i="1"/>
  <c r="K61" i="1"/>
  <c r="M61" i="1"/>
  <c r="G62" i="1"/>
  <c r="L62" i="1"/>
  <c r="H62" i="1"/>
  <c r="I62" i="1"/>
  <c r="J62" i="1"/>
  <c r="K62" i="1"/>
  <c r="M62" i="1"/>
  <c r="G63" i="1"/>
  <c r="L63" i="1"/>
  <c r="H63" i="1"/>
  <c r="I63" i="1"/>
  <c r="J63" i="1"/>
  <c r="K63" i="1"/>
  <c r="M63" i="1"/>
  <c r="G64" i="1"/>
  <c r="L64" i="1"/>
  <c r="H64" i="1"/>
  <c r="I64" i="1"/>
  <c r="J64" i="1"/>
  <c r="K64" i="1"/>
  <c r="M64" i="1"/>
  <c r="G65" i="1"/>
  <c r="L65" i="1"/>
  <c r="H65" i="1"/>
  <c r="I65" i="1"/>
  <c r="J65" i="1"/>
  <c r="K65" i="1"/>
  <c r="M65" i="1"/>
  <c r="G66" i="1"/>
  <c r="L66" i="1"/>
  <c r="H66" i="1"/>
  <c r="I66" i="1"/>
  <c r="J66" i="1"/>
  <c r="K66" i="1"/>
  <c r="M66" i="1"/>
  <c r="G67" i="1"/>
  <c r="L67" i="1"/>
  <c r="H67" i="1"/>
  <c r="I67" i="1"/>
  <c r="J67" i="1"/>
  <c r="K67" i="1"/>
  <c r="M67" i="1"/>
  <c r="G68" i="1"/>
  <c r="L68" i="1"/>
  <c r="H68" i="1"/>
  <c r="I68" i="1"/>
  <c r="J68" i="1"/>
  <c r="K68" i="1"/>
  <c r="M68" i="1"/>
  <c r="G69" i="1"/>
  <c r="L69" i="1"/>
  <c r="H69" i="1"/>
  <c r="I69" i="1"/>
  <c r="J69" i="1"/>
  <c r="K69" i="1"/>
  <c r="M69" i="1"/>
  <c r="G70" i="1"/>
  <c r="L70" i="1"/>
  <c r="H70" i="1"/>
  <c r="I70" i="1"/>
  <c r="J70" i="1"/>
  <c r="K70" i="1"/>
  <c r="M70" i="1"/>
  <c r="G71" i="1"/>
  <c r="L71" i="1"/>
  <c r="H71" i="1"/>
  <c r="I71" i="1"/>
  <c r="J71" i="1"/>
  <c r="K71" i="1"/>
  <c r="M71" i="1"/>
  <c r="G72" i="1"/>
  <c r="L72" i="1"/>
  <c r="H72" i="1"/>
  <c r="I72" i="1"/>
  <c r="J72" i="1"/>
  <c r="K72" i="1"/>
  <c r="M72" i="1"/>
  <c r="G73" i="1"/>
  <c r="L73" i="1"/>
  <c r="H73" i="1"/>
  <c r="I73" i="1"/>
  <c r="J73" i="1"/>
  <c r="K73" i="1"/>
  <c r="M73" i="1"/>
  <c r="G74" i="1"/>
  <c r="L74" i="1"/>
  <c r="H74" i="1"/>
  <c r="I74" i="1"/>
  <c r="J74" i="1"/>
  <c r="K74" i="1"/>
  <c r="M74" i="1"/>
  <c r="G75" i="1"/>
  <c r="L75" i="1"/>
  <c r="H75" i="1"/>
  <c r="I75" i="1"/>
  <c r="J75" i="1"/>
  <c r="K75" i="1"/>
  <c r="M75" i="1"/>
  <c r="G76" i="1"/>
  <c r="L76" i="1"/>
  <c r="H76" i="1"/>
  <c r="I76" i="1"/>
  <c r="J76" i="1"/>
  <c r="K76" i="1"/>
  <c r="M76" i="1"/>
  <c r="G77" i="1"/>
  <c r="L77" i="1"/>
  <c r="H77" i="1"/>
  <c r="I77" i="1"/>
  <c r="J77" i="1"/>
  <c r="K77" i="1"/>
  <c r="M77" i="1"/>
  <c r="G78" i="1"/>
  <c r="L78" i="1"/>
  <c r="H78" i="1"/>
  <c r="I78" i="1"/>
  <c r="J78" i="1"/>
  <c r="K78" i="1"/>
  <c r="M78" i="1"/>
  <c r="G79" i="1"/>
  <c r="L79" i="1"/>
  <c r="H79" i="1"/>
  <c r="I79" i="1"/>
  <c r="J79" i="1"/>
  <c r="K79" i="1"/>
  <c r="M79" i="1"/>
  <c r="G80" i="1"/>
  <c r="L80" i="1"/>
  <c r="H80" i="1"/>
  <c r="I80" i="1"/>
  <c r="J80" i="1"/>
  <c r="K80" i="1"/>
  <c r="M80" i="1"/>
  <c r="G81" i="1"/>
  <c r="L81" i="1"/>
  <c r="H81" i="1"/>
  <c r="I81" i="1"/>
  <c r="J81" i="1"/>
  <c r="K81" i="1"/>
  <c r="M81" i="1"/>
  <c r="G82" i="1"/>
  <c r="L82" i="1"/>
  <c r="H82" i="1"/>
  <c r="I82" i="1"/>
  <c r="J82" i="1"/>
  <c r="K82" i="1"/>
  <c r="M82" i="1"/>
  <c r="G83" i="1"/>
  <c r="L83" i="1"/>
  <c r="H83" i="1"/>
  <c r="I83" i="1"/>
  <c r="J83" i="1"/>
  <c r="K83" i="1"/>
  <c r="M83" i="1"/>
  <c r="G84" i="1"/>
  <c r="L84" i="1"/>
  <c r="H84" i="1"/>
  <c r="I84" i="1"/>
  <c r="J84" i="1"/>
  <c r="K84" i="1"/>
  <c r="M84" i="1"/>
  <c r="G85" i="1"/>
  <c r="L85" i="1"/>
  <c r="H85" i="1"/>
  <c r="I85" i="1"/>
  <c r="J85" i="1"/>
  <c r="K85" i="1"/>
  <c r="M85" i="1"/>
  <c r="G86" i="1"/>
  <c r="L86" i="1"/>
  <c r="H86" i="1"/>
  <c r="I86" i="1"/>
  <c r="J86" i="1"/>
  <c r="K86" i="1"/>
  <c r="M86" i="1"/>
  <c r="G87" i="1"/>
  <c r="L87" i="1"/>
  <c r="H87" i="1"/>
  <c r="I87" i="1"/>
  <c r="J87" i="1"/>
  <c r="K87" i="1"/>
  <c r="M87" i="1"/>
  <c r="G88" i="1"/>
  <c r="L88" i="1"/>
  <c r="H88" i="1"/>
  <c r="I88" i="1"/>
  <c r="J88" i="1"/>
  <c r="K88" i="1"/>
  <c r="M88" i="1"/>
  <c r="G89" i="1"/>
  <c r="L89" i="1"/>
  <c r="H89" i="1"/>
  <c r="I89" i="1"/>
  <c r="J89" i="1"/>
  <c r="K89" i="1"/>
  <c r="M89" i="1"/>
  <c r="G90" i="1"/>
  <c r="L90" i="1"/>
  <c r="H90" i="1"/>
  <c r="I90" i="1"/>
  <c r="J90" i="1"/>
  <c r="K90" i="1"/>
  <c r="M90" i="1"/>
  <c r="G91" i="1"/>
  <c r="L91" i="1"/>
  <c r="H91" i="1"/>
  <c r="I91" i="1"/>
  <c r="J91" i="1"/>
  <c r="K91" i="1"/>
  <c r="M91" i="1"/>
  <c r="G92" i="1"/>
  <c r="L92" i="1"/>
  <c r="H92" i="1"/>
  <c r="I92" i="1"/>
  <c r="J92" i="1"/>
  <c r="K92" i="1"/>
  <c r="M92" i="1"/>
  <c r="G93" i="1"/>
  <c r="L93" i="1"/>
  <c r="H93" i="1"/>
  <c r="I93" i="1"/>
  <c r="J93" i="1"/>
  <c r="K93" i="1"/>
  <c r="M93" i="1"/>
  <c r="G94" i="1"/>
  <c r="L94" i="1"/>
  <c r="H94" i="1"/>
  <c r="I94" i="1"/>
  <c r="J94" i="1"/>
  <c r="K94" i="1"/>
  <c r="M94" i="1"/>
  <c r="G95" i="1"/>
  <c r="L95" i="1"/>
  <c r="H95" i="1"/>
  <c r="I95" i="1"/>
  <c r="J95" i="1"/>
  <c r="K95" i="1"/>
  <c r="M95" i="1"/>
  <c r="G96" i="1"/>
  <c r="L96" i="1"/>
  <c r="H96" i="1"/>
  <c r="I96" i="1"/>
  <c r="J96" i="1"/>
  <c r="K96" i="1"/>
  <c r="M96" i="1"/>
  <c r="G97" i="1"/>
  <c r="L97" i="1"/>
  <c r="H97" i="1"/>
  <c r="I97" i="1"/>
  <c r="J97" i="1"/>
  <c r="K97" i="1"/>
  <c r="M97" i="1"/>
  <c r="G98" i="1"/>
  <c r="L98" i="1"/>
  <c r="H98" i="1"/>
  <c r="I98" i="1"/>
  <c r="J98" i="1"/>
  <c r="K98" i="1"/>
  <c r="M98" i="1"/>
  <c r="G99" i="1"/>
  <c r="L99" i="1"/>
  <c r="H99" i="1"/>
  <c r="I99" i="1"/>
  <c r="J99" i="1"/>
  <c r="K99" i="1"/>
  <c r="M99" i="1"/>
  <c r="G100" i="1"/>
  <c r="L100" i="1"/>
  <c r="H100" i="1"/>
  <c r="I100" i="1"/>
  <c r="J100" i="1"/>
  <c r="K100" i="1"/>
  <c r="M100" i="1"/>
  <c r="G101" i="1"/>
  <c r="L101" i="1"/>
  <c r="H101" i="1"/>
  <c r="I101" i="1"/>
  <c r="J101" i="1"/>
  <c r="K101" i="1"/>
  <c r="M101" i="1"/>
  <c r="G102" i="1"/>
  <c r="L102" i="1"/>
  <c r="H102" i="1"/>
  <c r="I102" i="1"/>
  <c r="J102" i="1"/>
  <c r="K102" i="1"/>
  <c r="M102" i="1"/>
  <c r="G103" i="1"/>
  <c r="L103" i="1"/>
  <c r="H103" i="1"/>
  <c r="I103" i="1"/>
  <c r="J103" i="1"/>
  <c r="K103" i="1"/>
  <c r="M103" i="1"/>
  <c r="G104" i="1"/>
  <c r="L104" i="1"/>
  <c r="H104" i="1"/>
  <c r="I104" i="1"/>
  <c r="J104" i="1"/>
  <c r="K104" i="1"/>
  <c r="M104" i="1"/>
  <c r="G105" i="1"/>
  <c r="L105" i="1"/>
  <c r="H105" i="1"/>
  <c r="I105" i="1"/>
  <c r="J105" i="1"/>
  <c r="K105" i="1"/>
  <c r="M105" i="1"/>
  <c r="G106" i="1"/>
  <c r="L106" i="1"/>
  <c r="H106" i="1"/>
  <c r="I106" i="1"/>
  <c r="J106" i="1"/>
  <c r="K106" i="1"/>
  <c r="M106" i="1"/>
  <c r="G107" i="1"/>
  <c r="L107" i="1"/>
  <c r="H107" i="1"/>
  <c r="I107" i="1"/>
  <c r="J107" i="1"/>
  <c r="K107" i="1"/>
  <c r="M107" i="1"/>
  <c r="G108" i="1"/>
  <c r="L108" i="1"/>
  <c r="H108" i="1"/>
  <c r="I108" i="1"/>
  <c r="J108" i="1"/>
  <c r="K108" i="1"/>
  <c r="M108" i="1"/>
  <c r="G109" i="1"/>
  <c r="L109" i="1"/>
  <c r="H109" i="1"/>
  <c r="I109" i="1"/>
  <c r="J109" i="1"/>
  <c r="K109" i="1"/>
  <c r="M109" i="1"/>
  <c r="G110" i="1"/>
  <c r="L110" i="1"/>
  <c r="H110" i="1"/>
  <c r="I110" i="1"/>
  <c r="J110" i="1"/>
  <c r="K110" i="1"/>
  <c r="M110" i="1"/>
  <c r="G111" i="1"/>
  <c r="L111" i="1"/>
  <c r="H111" i="1"/>
  <c r="I111" i="1"/>
  <c r="J111" i="1"/>
  <c r="K111" i="1"/>
  <c r="M111" i="1"/>
  <c r="G112" i="1"/>
  <c r="L112" i="1"/>
  <c r="H112" i="1"/>
  <c r="I112" i="1"/>
  <c r="J112" i="1"/>
  <c r="K112" i="1"/>
  <c r="M112" i="1"/>
  <c r="G113" i="1"/>
  <c r="L113" i="1"/>
  <c r="H113" i="1"/>
  <c r="I113" i="1"/>
  <c r="J113" i="1"/>
  <c r="K113" i="1"/>
  <c r="M113" i="1"/>
  <c r="H114" i="1"/>
  <c r="I114" i="1"/>
  <c r="J114" i="1"/>
  <c r="K114" i="1"/>
  <c r="M114" i="1"/>
  <c r="G115" i="1"/>
  <c r="L115" i="1"/>
  <c r="H115" i="1"/>
  <c r="I115" i="1"/>
  <c r="J115" i="1"/>
  <c r="K115" i="1"/>
  <c r="M115" i="1"/>
  <c r="G116" i="1"/>
  <c r="L116" i="1"/>
  <c r="H116" i="1"/>
  <c r="I116" i="1"/>
  <c r="J116" i="1"/>
  <c r="K116" i="1"/>
  <c r="M116" i="1"/>
  <c r="G117" i="1"/>
  <c r="L117" i="1"/>
  <c r="H117" i="1"/>
  <c r="I117" i="1"/>
  <c r="J117" i="1"/>
  <c r="K117" i="1"/>
  <c r="M117" i="1"/>
  <c r="H118" i="1"/>
  <c r="I118" i="1"/>
  <c r="J118" i="1"/>
  <c r="K118" i="1"/>
  <c r="M118" i="1"/>
  <c r="H119" i="1"/>
  <c r="I119" i="1"/>
  <c r="J119" i="1"/>
  <c r="K119" i="1"/>
  <c r="M119" i="1"/>
  <c r="H120" i="1"/>
  <c r="I120" i="1"/>
  <c r="J120" i="1"/>
  <c r="K120" i="1"/>
  <c r="M120" i="1"/>
  <c r="H121" i="1"/>
  <c r="I121" i="1"/>
  <c r="J121" i="1"/>
  <c r="K121" i="1"/>
  <c r="M121" i="1"/>
  <c r="H122" i="1"/>
  <c r="I122" i="1"/>
  <c r="J122" i="1"/>
  <c r="K122" i="1"/>
  <c r="M122" i="1"/>
  <c r="H123" i="1"/>
  <c r="I123" i="1"/>
  <c r="J123" i="1"/>
  <c r="K123" i="1"/>
  <c r="M123" i="1"/>
  <c r="H124" i="1"/>
  <c r="I124" i="1"/>
  <c r="J124" i="1"/>
  <c r="K124" i="1"/>
  <c r="M124" i="1"/>
  <c r="H125" i="1"/>
  <c r="I125" i="1"/>
  <c r="J125" i="1"/>
  <c r="K125" i="1"/>
  <c r="M125" i="1"/>
  <c r="H126" i="1"/>
  <c r="I126" i="1"/>
  <c r="J126" i="1"/>
  <c r="K126" i="1"/>
  <c r="M126" i="1"/>
  <c r="H127" i="1"/>
  <c r="I127" i="1"/>
  <c r="J127" i="1"/>
  <c r="K127" i="1"/>
  <c r="M127" i="1"/>
  <c r="H2" i="1"/>
  <c r="I2" i="1"/>
  <c r="J2" i="1"/>
  <c r="K2" i="1"/>
  <c r="M2" i="1"/>
  <c r="J128" i="1"/>
  <c r="M128" i="1"/>
  <c r="J129" i="1"/>
  <c r="M129" i="1"/>
  <c r="J130" i="1"/>
  <c r="M130" i="1"/>
  <c r="J131" i="1"/>
  <c r="M131" i="1"/>
  <c r="J132" i="1"/>
  <c r="M132" i="1"/>
  <c r="J133" i="1"/>
  <c r="M133" i="1"/>
  <c r="J134" i="1"/>
  <c r="M134" i="1"/>
  <c r="J135" i="1"/>
  <c r="M135" i="1"/>
  <c r="J136" i="1"/>
  <c r="M136" i="1"/>
  <c r="J137" i="1"/>
  <c r="M137" i="1"/>
  <c r="J138" i="1"/>
  <c r="M138" i="1"/>
  <c r="J139" i="1"/>
  <c r="M139" i="1"/>
  <c r="J140" i="1"/>
  <c r="M140" i="1"/>
  <c r="J141" i="1"/>
  <c r="M141" i="1"/>
  <c r="J142" i="1"/>
  <c r="M142" i="1"/>
  <c r="J143" i="1"/>
  <c r="M143" i="1"/>
  <c r="J144" i="1"/>
  <c r="M144" i="1"/>
  <c r="J145" i="1"/>
  <c r="M145" i="1"/>
  <c r="J146" i="1"/>
  <c r="M146" i="1"/>
  <c r="J147" i="1"/>
  <c r="M147" i="1"/>
  <c r="J148" i="1"/>
  <c r="M148" i="1"/>
  <c r="J149" i="1"/>
  <c r="M149" i="1"/>
  <c r="J150" i="1"/>
  <c r="M150" i="1"/>
  <c r="J151" i="1"/>
  <c r="M151" i="1"/>
  <c r="H139" i="1"/>
  <c r="I139" i="1"/>
  <c r="K139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C5" i="2"/>
  <c r="G8" i="1"/>
  <c r="G18" i="1"/>
  <c r="G33" i="1"/>
  <c r="G39" i="1"/>
  <c r="G41" i="1"/>
  <c r="G42" i="1"/>
  <c r="G46" i="1"/>
  <c r="G52" i="1"/>
  <c r="G2" i="1"/>
  <c r="H128" i="1"/>
  <c r="I128" i="1"/>
  <c r="K128" i="1"/>
  <c r="H129" i="1"/>
  <c r="I129" i="1"/>
  <c r="K129" i="1"/>
  <c r="H130" i="1"/>
  <c r="I130" i="1"/>
  <c r="K130" i="1"/>
  <c r="H131" i="1"/>
  <c r="I131" i="1"/>
  <c r="K131" i="1"/>
  <c r="H132" i="1"/>
  <c r="I132" i="1"/>
  <c r="K132" i="1"/>
  <c r="H133" i="1"/>
  <c r="I133" i="1"/>
  <c r="K133" i="1"/>
  <c r="H134" i="1"/>
  <c r="I134" i="1"/>
  <c r="K134" i="1"/>
  <c r="H135" i="1"/>
  <c r="I135" i="1"/>
  <c r="K135" i="1"/>
  <c r="H136" i="1"/>
  <c r="I136" i="1"/>
  <c r="K136" i="1"/>
  <c r="H137" i="1"/>
  <c r="I137" i="1"/>
  <c r="K137" i="1"/>
  <c r="H138" i="1"/>
  <c r="I138" i="1"/>
  <c r="K138" i="1"/>
  <c r="H140" i="1"/>
  <c r="I140" i="1"/>
  <c r="K140" i="1"/>
  <c r="H141" i="1"/>
  <c r="I141" i="1"/>
  <c r="K141" i="1"/>
  <c r="H142" i="1"/>
  <c r="I142" i="1"/>
  <c r="K142" i="1"/>
  <c r="H143" i="1"/>
  <c r="I143" i="1"/>
  <c r="K143" i="1"/>
  <c r="H144" i="1"/>
  <c r="I144" i="1"/>
  <c r="K144" i="1"/>
  <c r="H145" i="1"/>
  <c r="I145" i="1"/>
  <c r="K145" i="1"/>
  <c r="H146" i="1"/>
  <c r="I146" i="1"/>
  <c r="K146" i="1"/>
  <c r="H147" i="1"/>
  <c r="I147" i="1"/>
  <c r="K147" i="1"/>
  <c r="H148" i="1"/>
  <c r="I148" i="1"/>
  <c r="K148" i="1"/>
  <c r="H149" i="1"/>
  <c r="I149" i="1"/>
  <c r="K149" i="1"/>
  <c r="H150" i="1"/>
  <c r="I150" i="1"/>
  <c r="K150" i="1"/>
  <c r="H151" i="1"/>
  <c r="I151" i="1"/>
  <c r="K151" i="1"/>
  <c r="H152" i="1"/>
  <c r="I152" i="1"/>
  <c r="J152" i="1"/>
  <c r="K152" i="1"/>
  <c r="H153" i="1"/>
  <c r="I153" i="1"/>
  <c r="J153" i="1"/>
  <c r="K153" i="1"/>
  <c r="H154" i="1"/>
  <c r="I154" i="1"/>
  <c r="J154" i="1"/>
  <c r="K154" i="1"/>
  <c r="H155" i="1"/>
  <c r="I155" i="1"/>
  <c r="J155" i="1"/>
  <c r="K155" i="1"/>
  <c r="H156" i="1"/>
  <c r="I156" i="1"/>
  <c r="J156" i="1"/>
  <c r="K156" i="1"/>
  <c r="H157" i="1"/>
  <c r="I157" i="1"/>
  <c r="J157" i="1"/>
  <c r="K157" i="1"/>
  <c r="H158" i="1"/>
  <c r="I158" i="1"/>
  <c r="J158" i="1"/>
  <c r="K158" i="1"/>
  <c r="H159" i="1"/>
  <c r="I159" i="1"/>
  <c r="J159" i="1"/>
  <c r="K159" i="1"/>
  <c r="H160" i="1"/>
  <c r="I160" i="1"/>
  <c r="J160" i="1"/>
  <c r="K160" i="1"/>
  <c r="H161" i="1"/>
  <c r="I161" i="1"/>
  <c r="J161" i="1"/>
  <c r="K161" i="1"/>
  <c r="H162" i="1"/>
  <c r="I162" i="1"/>
  <c r="J162" i="1"/>
  <c r="K162" i="1"/>
  <c r="H163" i="1"/>
  <c r="I163" i="1"/>
  <c r="J163" i="1"/>
  <c r="K163" i="1"/>
  <c r="H164" i="1"/>
  <c r="I164" i="1"/>
  <c r="J164" i="1"/>
  <c r="K164" i="1"/>
  <c r="H165" i="1"/>
  <c r="I165" i="1"/>
  <c r="J165" i="1"/>
  <c r="K165" i="1"/>
  <c r="H166" i="1"/>
  <c r="I166" i="1"/>
  <c r="J166" i="1"/>
  <c r="K166" i="1"/>
  <c r="H167" i="1"/>
  <c r="I167" i="1"/>
  <c r="J167" i="1"/>
  <c r="K167" i="1"/>
  <c r="H168" i="1"/>
  <c r="I168" i="1"/>
  <c r="J168" i="1"/>
  <c r="K168" i="1"/>
  <c r="H169" i="1"/>
  <c r="I169" i="1"/>
  <c r="J169" i="1"/>
  <c r="K169" i="1"/>
  <c r="H170" i="1"/>
  <c r="I170" i="1"/>
  <c r="J170" i="1"/>
  <c r="K170" i="1"/>
  <c r="H171" i="1"/>
  <c r="I171" i="1"/>
  <c r="J171" i="1"/>
  <c r="K171" i="1"/>
  <c r="H172" i="1"/>
  <c r="I172" i="1"/>
  <c r="J172" i="1"/>
  <c r="K172" i="1"/>
  <c r="H173" i="1"/>
  <c r="I173" i="1"/>
  <c r="J173" i="1"/>
  <c r="K173" i="1"/>
  <c r="H174" i="1"/>
  <c r="I174" i="1"/>
  <c r="J174" i="1"/>
  <c r="K174" i="1"/>
  <c r="H175" i="1"/>
  <c r="I175" i="1"/>
  <c r="J175" i="1"/>
  <c r="K175" i="1"/>
  <c r="H176" i="1"/>
  <c r="I176" i="1"/>
  <c r="J176" i="1"/>
  <c r="K176" i="1"/>
  <c r="H177" i="1"/>
  <c r="I177" i="1"/>
  <c r="J177" i="1"/>
  <c r="K177" i="1"/>
  <c r="H178" i="1"/>
  <c r="I178" i="1"/>
  <c r="J178" i="1"/>
  <c r="K178" i="1"/>
  <c r="H179" i="1"/>
  <c r="I179" i="1"/>
  <c r="J179" i="1"/>
  <c r="K179" i="1"/>
  <c r="H180" i="1"/>
  <c r="I180" i="1"/>
  <c r="J180" i="1"/>
  <c r="K180" i="1"/>
  <c r="H181" i="1"/>
  <c r="I181" i="1"/>
  <c r="J181" i="1"/>
  <c r="K181" i="1"/>
  <c r="H182" i="1"/>
  <c r="I182" i="1"/>
  <c r="J182" i="1"/>
  <c r="K182" i="1"/>
  <c r="H183" i="1"/>
  <c r="I183" i="1"/>
  <c r="J183" i="1"/>
  <c r="K183" i="1"/>
  <c r="H184" i="1"/>
  <c r="I184" i="1"/>
  <c r="J184" i="1"/>
  <c r="K184" i="1"/>
  <c r="H185" i="1"/>
  <c r="I185" i="1"/>
  <c r="J185" i="1"/>
  <c r="K185" i="1"/>
  <c r="H186" i="1"/>
  <c r="I186" i="1"/>
  <c r="J186" i="1"/>
  <c r="K186" i="1"/>
  <c r="H187" i="1"/>
  <c r="I187" i="1"/>
  <c r="J187" i="1"/>
  <c r="K187" i="1"/>
  <c r="H188" i="1"/>
  <c r="I188" i="1"/>
  <c r="J188" i="1"/>
  <c r="K188" i="1"/>
  <c r="H189" i="1"/>
  <c r="I189" i="1"/>
  <c r="J189" i="1"/>
  <c r="K189" i="1"/>
  <c r="H190" i="1"/>
  <c r="I190" i="1"/>
  <c r="J190" i="1"/>
  <c r="K190" i="1"/>
  <c r="H191" i="1"/>
  <c r="I191" i="1"/>
  <c r="J191" i="1"/>
  <c r="K191" i="1"/>
  <c r="H192" i="1"/>
  <c r="I192" i="1"/>
  <c r="J192" i="1"/>
  <c r="K192" i="1"/>
  <c r="H193" i="1"/>
  <c r="I193" i="1"/>
  <c r="J193" i="1"/>
  <c r="K193" i="1"/>
  <c r="H194" i="1"/>
  <c r="I194" i="1"/>
  <c r="J194" i="1"/>
  <c r="K194" i="1"/>
  <c r="H195" i="1"/>
  <c r="I195" i="1"/>
  <c r="J195" i="1"/>
  <c r="K195" i="1"/>
  <c r="H196" i="1"/>
  <c r="I196" i="1"/>
  <c r="J196" i="1"/>
  <c r="K196" i="1"/>
  <c r="H197" i="1"/>
  <c r="I197" i="1"/>
  <c r="J197" i="1"/>
  <c r="K197" i="1"/>
  <c r="H198" i="1"/>
  <c r="I198" i="1"/>
  <c r="J198" i="1"/>
  <c r="K198" i="1"/>
  <c r="H199" i="1"/>
  <c r="I199" i="1"/>
  <c r="J199" i="1"/>
  <c r="K199" i="1"/>
  <c r="H200" i="1"/>
  <c r="I200" i="1"/>
  <c r="J200" i="1"/>
  <c r="K200" i="1"/>
  <c r="H201" i="1"/>
  <c r="I201" i="1"/>
  <c r="J201" i="1"/>
  <c r="K201" i="1"/>
  <c r="H202" i="1"/>
  <c r="I202" i="1"/>
  <c r="J202" i="1"/>
  <c r="K202" i="1"/>
  <c r="H203" i="1"/>
  <c r="I203" i="1"/>
  <c r="J203" i="1"/>
  <c r="K203" i="1"/>
  <c r="H204" i="1"/>
  <c r="I204" i="1"/>
  <c r="J204" i="1"/>
  <c r="K204" i="1"/>
  <c r="H205" i="1"/>
  <c r="I205" i="1"/>
  <c r="J205" i="1"/>
  <c r="K205" i="1"/>
  <c r="H206" i="1"/>
  <c r="I206" i="1"/>
  <c r="J206" i="1"/>
  <c r="K206" i="1"/>
  <c r="H207" i="1"/>
  <c r="I207" i="1"/>
  <c r="J207" i="1"/>
  <c r="K207" i="1"/>
  <c r="H208" i="1"/>
  <c r="I208" i="1"/>
  <c r="J208" i="1"/>
  <c r="K208" i="1"/>
  <c r="H209" i="1"/>
  <c r="I209" i="1"/>
  <c r="J209" i="1"/>
  <c r="K209" i="1"/>
  <c r="H210" i="1"/>
  <c r="I210" i="1"/>
  <c r="J210" i="1"/>
  <c r="K210" i="1"/>
  <c r="H211" i="1"/>
  <c r="I211" i="1"/>
  <c r="J211" i="1"/>
  <c r="K211" i="1"/>
  <c r="H212" i="1"/>
  <c r="I212" i="1"/>
  <c r="J212" i="1"/>
  <c r="K212" i="1"/>
  <c r="H213" i="1"/>
  <c r="I213" i="1"/>
  <c r="J213" i="1"/>
  <c r="K213" i="1"/>
  <c r="H214" i="1"/>
  <c r="I214" i="1"/>
  <c r="J214" i="1"/>
  <c r="K214" i="1"/>
  <c r="H215" i="1"/>
  <c r="I215" i="1"/>
  <c r="J215" i="1"/>
  <c r="K215" i="1"/>
  <c r="H216" i="1"/>
  <c r="I216" i="1"/>
  <c r="J216" i="1"/>
  <c r="K216" i="1"/>
  <c r="H217" i="1"/>
  <c r="I217" i="1"/>
  <c r="J217" i="1"/>
  <c r="K217" i="1"/>
  <c r="H218" i="1"/>
  <c r="I218" i="1"/>
  <c r="J218" i="1"/>
  <c r="K218" i="1"/>
  <c r="H219" i="1"/>
  <c r="I219" i="1"/>
  <c r="J219" i="1"/>
  <c r="K219" i="1"/>
  <c r="H220" i="1"/>
  <c r="I220" i="1"/>
  <c r="J220" i="1"/>
  <c r="K220" i="1"/>
  <c r="H221" i="1"/>
  <c r="I221" i="1"/>
  <c r="J221" i="1"/>
  <c r="K221" i="1"/>
  <c r="H222" i="1"/>
  <c r="I222" i="1"/>
  <c r="J222" i="1"/>
  <c r="K222" i="1"/>
  <c r="H223" i="1"/>
  <c r="I223" i="1"/>
  <c r="J223" i="1"/>
  <c r="K223" i="1"/>
  <c r="H224" i="1"/>
  <c r="I224" i="1"/>
  <c r="J224" i="1"/>
  <c r="K224" i="1"/>
  <c r="H225" i="1"/>
  <c r="I225" i="1"/>
  <c r="J225" i="1"/>
  <c r="K225" i="1"/>
  <c r="H226" i="1"/>
  <c r="I226" i="1"/>
  <c r="J226" i="1"/>
  <c r="K226" i="1"/>
  <c r="H227" i="1"/>
  <c r="I227" i="1"/>
  <c r="J227" i="1"/>
  <c r="K227" i="1"/>
  <c r="H228" i="1"/>
  <c r="I228" i="1"/>
  <c r="J228" i="1"/>
  <c r="K228" i="1"/>
  <c r="H229" i="1"/>
  <c r="I229" i="1"/>
  <c r="J229" i="1"/>
  <c r="K229" i="1"/>
  <c r="H230" i="1"/>
  <c r="I230" i="1"/>
  <c r="J230" i="1"/>
  <c r="K230" i="1"/>
  <c r="H231" i="1"/>
  <c r="I231" i="1"/>
  <c r="J231" i="1"/>
  <c r="K231" i="1"/>
  <c r="H232" i="1"/>
  <c r="I232" i="1"/>
  <c r="J232" i="1"/>
  <c r="K232" i="1"/>
  <c r="H233" i="1"/>
  <c r="I233" i="1"/>
  <c r="J233" i="1"/>
  <c r="K233" i="1"/>
  <c r="H234" i="1"/>
  <c r="I234" i="1"/>
  <c r="J234" i="1"/>
  <c r="K234" i="1"/>
  <c r="H235" i="1"/>
  <c r="I235" i="1"/>
  <c r="J235" i="1"/>
  <c r="K235" i="1"/>
  <c r="I236" i="1"/>
  <c r="J236" i="1"/>
  <c r="K236" i="1"/>
  <c r="I237" i="1"/>
  <c r="J237" i="1"/>
  <c r="K237" i="1"/>
  <c r="I238" i="1"/>
  <c r="J238" i="1"/>
  <c r="K238" i="1"/>
  <c r="I239" i="1"/>
  <c r="J239" i="1"/>
  <c r="K239" i="1"/>
  <c r="I240" i="1"/>
  <c r="J240" i="1"/>
  <c r="K240" i="1"/>
  <c r="I241" i="1"/>
  <c r="J241" i="1"/>
  <c r="K241" i="1"/>
  <c r="I242" i="1"/>
  <c r="J242" i="1"/>
  <c r="K242" i="1"/>
  <c r="I243" i="1"/>
  <c r="J243" i="1"/>
  <c r="K243" i="1"/>
  <c r="I244" i="1"/>
  <c r="J244" i="1"/>
  <c r="K244" i="1"/>
  <c r="I245" i="1"/>
  <c r="J245" i="1"/>
  <c r="K245" i="1"/>
  <c r="I246" i="1"/>
  <c r="J246" i="1"/>
  <c r="K246" i="1"/>
  <c r="I247" i="1"/>
  <c r="J247" i="1"/>
  <c r="K247" i="1"/>
  <c r="I248" i="1"/>
  <c r="J248" i="1"/>
  <c r="K248" i="1"/>
  <c r="I249" i="1"/>
  <c r="J249" i="1"/>
  <c r="K249" i="1"/>
  <c r="I250" i="1"/>
  <c r="J250" i="1"/>
  <c r="K250" i="1"/>
  <c r="I251" i="1"/>
  <c r="J251" i="1"/>
  <c r="K251" i="1"/>
  <c r="I252" i="1"/>
  <c r="J252" i="1"/>
  <c r="K252" i="1"/>
  <c r="I253" i="1"/>
  <c r="J253" i="1"/>
  <c r="K253" i="1"/>
  <c r="I254" i="1"/>
  <c r="J254" i="1"/>
  <c r="K254" i="1"/>
  <c r="I255" i="1"/>
  <c r="J255" i="1"/>
  <c r="K255" i="1"/>
  <c r="I256" i="1"/>
  <c r="J256" i="1"/>
  <c r="K256" i="1"/>
  <c r="I257" i="1"/>
  <c r="J257" i="1"/>
  <c r="K257" i="1"/>
  <c r="I258" i="1"/>
  <c r="J258" i="1"/>
  <c r="K258" i="1"/>
  <c r="I259" i="1"/>
  <c r="J259" i="1"/>
  <c r="K259" i="1"/>
  <c r="I260" i="1"/>
  <c r="J260" i="1"/>
  <c r="K260" i="1"/>
  <c r="I261" i="1"/>
  <c r="J261" i="1"/>
  <c r="K261" i="1"/>
  <c r="I262" i="1"/>
  <c r="J262" i="1"/>
  <c r="K262" i="1"/>
  <c r="I263" i="1"/>
  <c r="J263" i="1"/>
  <c r="K263" i="1"/>
  <c r="I264" i="1"/>
  <c r="J264" i="1"/>
  <c r="K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G36" i="1"/>
  <c r="G114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J265" i="1"/>
  <c r="J266" i="1"/>
  <c r="J267" i="1"/>
  <c r="J268" i="1"/>
  <c r="J269" i="1"/>
  <c r="J270" i="1"/>
  <c r="J271" i="1"/>
  <c r="J272" i="1"/>
  <c r="M272" i="1"/>
  <c r="J273" i="1"/>
  <c r="M273" i="1"/>
  <c r="J274" i="1"/>
  <c r="M274" i="1"/>
  <c r="J275" i="1"/>
  <c r="M275" i="1"/>
  <c r="J276" i="1"/>
  <c r="M276" i="1"/>
  <c r="J277" i="1"/>
  <c r="M277" i="1"/>
  <c r="J278" i="1"/>
  <c r="M278" i="1"/>
  <c r="J279" i="1"/>
  <c r="M279" i="1"/>
  <c r="J280" i="1"/>
  <c r="M280" i="1"/>
  <c r="J281" i="1"/>
  <c r="M281" i="1"/>
  <c r="J282" i="1"/>
  <c r="M282" i="1"/>
  <c r="J283" i="1"/>
  <c r="M283" i="1"/>
  <c r="J284" i="1"/>
  <c r="M284" i="1"/>
  <c r="J285" i="1"/>
  <c r="M285" i="1"/>
  <c r="J286" i="1"/>
  <c r="M286" i="1"/>
  <c r="J287" i="1"/>
  <c r="M287" i="1"/>
  <c r="J288" i="1"/>
  <c r="M288" i="1"/>
  <c r="J289" i="1"/>
  <c r="M289" i="1"/>
  <c r="J290" i="1"/>
  <c r="M290" i="1"/>
  <c r="J291" i="1"/>
  <c r="M291" i="1"/>
  <c r="J292" i="1"/>
  <c r="M292" i="1"/>
  <c r="J293" i="1"/>
  <c r="M293" i="1"/>
  <c r="J294" i="1"/>
  <c r="M294" i="1"/>
  <c r="J295" i="1"/>
  <c r="M295" i="1"/>
  <c r="J296" i="1"/>
  <c r="M296" i="1"/>
  <c r="J297" i="1"/>
  <c r="M297" i="1"/>
  <c r="J298" i="1"/>
  <c r="M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C8" i="2"/>
  <c r="G58" i="1"/>
  <c r="O127" i="1"/>
  <c r="O135" i="1"/>
  <c r="O143" i="1"/>
  <c r="O151" i="1"/>
  <c r="O159" i="1"/>
  <c r="O167" i="1"/>
  <c r="O175" i="1"/>
  <c r="O183" i="1"/>
  <c r="O191" i="1"/>
  <c r="O51" i="1"/>
  <c r="O122" i="1"/>
  <c r="O130" i="1"/>
  <c r="O138" i="1"/>
  <c r="O146" i="1"/>
  <c r="O170" i="1"/>
  <c r="O178" i="1"/>
  <c r="O186" i="1"/>
  <c r="O194" i="1"/>
  <c r="O202" i="1"/>
  <c r="O209" i="1"/>
  <c r="O210" i="1"/>
  <c r="O215" i="1"/>
  <c r="O226" i="1"/>
  <c r="O227" i="1"/>
  <c r="O234" i="1"/>
  <c r="O120" i="1"/>
  <c r="O128" i="1"/>
  <c r="O136" i="1"/>
  <c r="O144" i="1"/>
  <c r="O152" i="1"/>
  <c r="O160" i="1"/>
  <c r="O168" i="1"/>
  <c r="O176" i="1"/>
  <c r="O184" i="1"/>
  <c r="O192" i="1"/>
  <c r="O200" i="1"/>
  <c r="O208" i="1"/>
  <c r="O216" i="1"/>
  <c r="O224" i="1"/>
  <c r="O232" i="1"/>
  <c r="O3" i="1"/>
  <c r="O121" i="1"/>
  <c r="O123" i="1"/>
  <c r="O124" i="1"/>
  <c r="O125" i="1"/>
  <c r="O126" i="1"/>
  <c r="O129" i="1"/>
  <c r="O131" i="1"/>
  <c r="O132" i="1"/>
  <c r="O133" i="1"/>
  <c r="O137" i="1"/>
  <c r="O139" i="1"/>
  <c r="O140" i="1"/>
  <c r="O141" i="1"/>
  <c r="O142" i="1"/>
  <c r="O145" i="1"/>
  <c r="O147" i="1"/>
  <c r="O148" i="1"/>
  <c r="O149" i="1"/>
  <c r="O153" i="1"/>
  <c r="O155" i="1"/>
  <c r="O157" i="1"/>
  <c r="O158" i="1"/>
  <c r="O161" i="1"/>
  <c r="O163" i="1"/>
  <c r="O164" i="1"/>
  <c r="O169" i="1"/>
  <c r="O173" i="1"/>
  <c r="O177" i="1"/>
  <c r="O179" i="1"/>
  <c r="O180" i="1"/>
  <c r="O181" i="1"/>
  <c r="O182" i="1"/>
  <c r="O185" i="1"/>
  <c r="O187" i="1"/>
  <c r="O188" i="1"/>
  <c r="O189" i="1"/>
  <c r="O190" i="1"/>
  <c r="O193" i="1"/>
  <c r="O195" i="1"/>
  <c r="O196" i="1"/>
  <c r="O197" i="1"/>
  <c r="O198" i="1"/>
  <c r="O199" i="1"/>
  <c r="O201" i="1"/>
  <c r="O203" i="1"/>
  <c r="O204" i="1"/>
  <c r="O205" i="1"/>
  <c r="O206" i="1"/>
  <c r="O207" i="1"/>
  <c r="O211" i="1"/>
  <c r="O212" i="1"/>
  <c r="O213" i="1"/>
  <c r="O214" i="1"/>
  <c r="O217" i="1"/>
  <c r="O219" i="1"/>
  <c r="O220" i="1"/>
  <c r="O221" i="1"/>
  <c r="O222" i="1"/>
  <c r="O223" i="1"/>
  <c r="O225" i="1"/>
  <c r="O228" i="1"/>
  <c r="O229" i="1"/>
  <c r="O230" i="1"/>
  <c r="O231" i="1"/>
  <c r="O233" i="1"/>
  <c r="O235" i="1"/>
  <c r="C12" i="2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O218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O134" i="1"/>
  <c r="O150" i="1"/>
  <c r="O154" i="1"/>
  <c r="O156" i="1"/>
  <c r="O162" i="1"/>
  <c r="O165" i="1"/>
  <c r="O166" i="1"/>
  <c r="O171" i="1"/>
  <c r="O172" i="1"/>
  <c r="O174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2" i="1"/>
  <c r="S2" i="1"/>
  <c r="T2" i="1"/>
  <c r="U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2" i="1"/>
  <c r="Z3" i="1"/>
  <c r="Z1" i="1"/>
  <c r="Z5" i="1"/>
  <c r="Z4" i="1"/>
  <c r="Z2" i="1"/>
  <c r="X2" i="1"/>
  <c r="O11" i="1"/>
  <c r="O27" i="1"/>
  <c r="O59" i="1"/>
  <c r="O91" i="1"/>
  <c r="O99" i="1"/>
  <c r="O12" i="1"/>
  <c r="O60" i="1"/>
  <c r="O84" i="1"/>
  <c r="O100" i="1"/>
  <c r="O108" i="1"/>
  <c r="O116" i="1"/>
  <c r="O29" i="1"/>
  <c r="O37" i="1"/>
  <c r="O45" i="1"/>
  <c r="O93" i="1"/>
  <c r="O101" i="1"/>
  <c r="O30" i="1"/>
  <c r="O38" i="1"/>
  <c r="O62" i="1"/>
  <c r="O102" i="1"/>
  <c r="O7" i="1"/>
  <c r="O15" i="1"/>
  <c r="O39" i="1"/>
  <c r="O63" i="1"/>
  <c r="O64" i="1"/>
  <c r="O104" i="1"/>
  <c r="O2" i="1"/>
  <c r="O65" i="1"/>
  <c r="O58" i="1"/>
  <c r="O98" i="1"/>
  <c r="O114" i="1"/>
  <c r="O106" i="1"/>
  <c r="O90" i="1"/>
  <c r="O82" i="1"/>
  <c r="O74" i="1"/>
  <c r="O66" i="1"/>
  <c r="O50" i="1"/>
  <c r="O42" i="1"/>
  <c r="O34" i="1"/>
  <c r="O26" i="1"/>
  <c r="O18" i="1"/>
  <c r="O10" i="1"/>
  <c r="O113" i="1"/>
  <c r="O105" i="1"/>
  <c r="O97" i="1"/>
  <c r="O89" i="1"/>
  <c r="O81" i="1"/>
  <c r="O73" i="1"/>
  <c r="O57" i="1"/>
  <c r="O49" i="1"/>
  <c r="O41" i="1"/>
  <c r="O33" i="1"/>
  <c r="O25" i="1"/>
  <c r="O17" i="1"/>
  <c r="O9" i="1"/>
  <c r="O112" i="1"/>
  <c r="O96" i="1"/>
  <c r="O88" i="1"/>
  <c r="O80" i="1"/>
  <c r="O72" i="1"/>
  <c r="O56" i="1"/>
  <c r="O48" i="1"/>
  <c r="O40" i="1"/>
  <c r="O32" i="1"/>
  <c r="O24" i="1"/>
  <c r="O16" i="1"/>
  <c r="O8" i="1"/>
  <c r="O119" i="1"/>
  <c r="O111" i="1"/>
  <c r="O103" i="1"/>
  <c r="O95" i="1"/>
  <c r="O87" i="1"/>
  <c r="O79" i="1"/>
  <c r="O71" i="1"/>
  <c r="O55" i="1"/>
  <c r="O47" i="1"/>
  <c r="O31" i="1"/>
  <c r="O23" i="1"/>
  <c r="O118" i="1"/>
  <c r="O110" i="1"/>
  <c r="O94" i="1"/>
  <c r="O86" i="1"/>
  <c r="O78" i="1"/>
  <c r="O70" i="1"/>
  <c r="O54" i="1"/>
  <c r="O46" i="1"/>
  <c r="O22" i="1"/>
  <c r="O14" i="1"/>
  <c r="O6" i="1"/>
  <c r="O117" i="1"/>
  <c r="O109" i="1"/>
  <c r="O85" i="1"/>
  <c r="O77" i="1"/>
  <c r="O69" i="1"/>
  <c r="O61" i="1"/>
  <c r="O53" i="1"/>
  <c r="O21" i="1"/>
  <c r="O13" i="1"/>
  <c r="O5" i="1"/>
  <c r="O92" i="1"/>
  <c r="O76" i="1"/>
  <c r="O68" i="1"/>
  <c r="O52" i="1"/>
  <c r="O44" i="1"/>
  <c r="O36" i="1"/>
  <c r="O28" i="1"/>
  <c r="O20" i="1"/>
  <c r="O4" i="1"/>
  <c r="O115" i="1"/>
  <c r="O107" i="1"/>
  <c r="O83" i="1"/>
  <c r="O75" i="1"/>
  <c r="O67" i="1"/>
  <c r="O43" i="1"/>
  <c r="O35" i="1"/>
  <c r="O19" i="1"/>
  <c r="Z9" i="1"/>
  <c r="Z8" i="1"/>
  <c r="Z7" i="1"/>
  <c r="X1" i="1"/>
</calcChain>
</file>

<file path=xl/sharedStrings.xml><?xml version="1.0" encoding="utf-8"?>
<sst xmlns="http://schemas.openxmlformats.org/spreadsheetml/2006/main" count="2679" uniqueCount="627">
  <si>
    <t>Position</t>
  </si>
  <si>
    <t>Name</t>
  </si>
  <si>
    <t>Salary</t>
  </si>
  <si>
    <t>GameInfo</t>
  </si>
  <si>
    <t>AvgPointsPerGame</t>
  </si>
  <si>
    <t>PG</t>
  </si>
  <si>
    <t>PF</t>
  </si>
  <si>
    <t>C</t>
  </si>
  <si>
    <t>SF</t>
  </si>
  <si>
    <t>SG</t>
  </si>
  <si>
    <t>Included</t>
  </si>
  <si>
    <t>Points</t>
  </si>
  <si>
    <t>SalaryIncl</t>
  </si>
  <si>
    <t>PointsIncl</t>
  </si>
  <si>
    <t>Cap</t>
  </si>
  <si>
    <t>numPG</t>
  </si>
  <si>
    <t>numC</t>
  </si>
  <si>
    <t>numSF</t>
  </si>
  <si>
    <t>numPF</t>
  </si>
  <si>
    <t>numSG</t>
  </si>
  <si>
    <t>PGSGC</t>
  </si>
  <si>
    <t>SFPFC</t>
  </si>
  <si>
    <t>All</t>
  </si>
  <si>
    <t>Discretionary</t>
  </si>
  <si>
    <t>To run: click Data -&gt; Solver -&gt; Solve</t>
  </si>
  <si>
    <t>Change values in the Discretionary column to adjust for injuries/lineups/opp, etc.</t>
  </si>
  <si>
    <t>Use the Simplex LP algorithm</t>
  </si>
  <si>
    <t>Average</t>
  </si>
  <si>
    <t>Over/Under</t>
  </si>
  <si>
    <t>Percentage</t>
  </si>
  <si>
    <t>Games</t>
  </si>
  <si>
    <t>Orange colored boxes are those which can (should) be modified.</t>
  </si>
  <si>
    <t>Change over under values in OverUnder tab</t>
  </si>
  <si>
    <t>O/U Factor</t>
  </si>
  <si>
    <t>Paste first five columns from DraftKings csv</t>
  </si>
  <si>
    <t>AvgPPG*O/U</t>
  </si>
  <si>
    <t>Orlando</t>
  </si>
  <si>
    <t>Milwaukee</t>
  </si>
  <si>
    <t>Memphis</t>
  </si>
  <si>
    <t>Sacramento</t>
  </si>
  <si>
    <t>Dallas</t>
  </si>
  <si>
    <t>Charlotte</t>
  </si>
  <si>
    <t>Portland</t>
  </si>
  <si>
    <t>San Antonio</t>
  </si>
  <si>
    <t>Golden State</t>
  </si>
  <si>
    <t>Det</t>
  </si>
  <si>
    <t>Detroit</t>
  </si>
  <si>
    <t>LaMarcus Aldridge</t>
  </si>
  <si>
    <t>Kobe Bryant</t>
  </si>
  <si>
    <t>Nikola Vucevic</t>
  </si>
  <si>
    <t>Damian Lillard</t>
  </si>
  <si>
    <t>Serge Ibaka</t>
  </si>
  <si>
    <t>Tobias Harris</t>
  </si>
  <si>
    <t>Nicolas Batum</t>
  </si>
  <si>
    <t>Jordan Hill</t>
  </si>
  <si>
    <t>Reggie Jackson</t>
  </si>
  <si>
    <t>Wesley Matthews</t>
  </si>
  <si>
    <t>Robin Lopez</t>
  </si>
  <si>
    <t>Jeremy Lin</t>
  </si>
  <si>
    <t>Victor Oladipo</t>
  </si>
  <si>
    <t>Elfrid Payton</t>
  </si>
  <si>
    <t>Carlos Boozer</t>
  </si>
  <si>
    <t>Channing Frye</t>
  </si>
  <si>
    <t>Evan Fournier</t>
  </si>
  <si>
    <t>Ed Davis</t>
  </si>
  <si>
    <t>Perry Jones</t>
  </si>
  <si>
    <t>Steven Adams</t>
  </si>
  <si>
    <t>Jeremy Lamb</t>
  </si>
  <si>
    <t>Nick Young</t>
  </si>
  <si>
    <t>Kyle O'Quinn</t>
  </si>
  <si>
    <t>Chris Kaman</t>
  </si>
  <si>
    <t>Wesley Johnson</t>
  </si>
  <si>
    <t>Lance Thomas</t>
  </si>
  <si>
    <t>Andre Roberson</t>
  </si>
  <si>
    <t>Sebastian Telfair</t>
  </si>
  <si>
    <t>Nick Collison</t>
  </si>
  <si>
    <t>Steve Blake</t>
  </si>
  <si>
    <t>Willie Green</t>
  </si>
  <si>
    <t>Luke Ridnour</t>
  </si>
  <si>
    <t>Ben Gordon</t>
  </si>
  <si>
    <t>Ronnie Price</t>
  </si>
  <si>
    <t>Kendrick Perkins</t>
  </si>
  <si>
    <t>Dorell Wright</t>
  </si>
  <si>
    <t>Anthony Morrow</t>
  </si>
  <si>
    <t>Joel Freeland</t>
  </si>
  <si>
    <t>Wayne Ellington</t>
  </si>
  <si>
    <t>Ish Smith</t>
  </si>
  <si>
    <t>Robert Sacre</t>
  </si>
  <si>
    <t>Andrew Nicholson</t>
  </si>
  <si>
    <t>Victor Claver</t>
  </si>
  <si>
    <t>Ryan Kelly</t>
  </si>
  <si>
    <t>Thomas Robinson</t>
  </si>
  <si>
    <t>Xavier Henry</t>
  </si>
  <si>
    <t>C.J. McCollum</t>
  </si>
  <si>
    <t>Allen Crabbe</t>
  </si>
  <si>
    <t>Meyers Leonard</t>
  </si>
  <si>
    <t>Will Barton</t>
  </si>
  <si>
    <t>Jordan Clarkson</t>
  </si>
  <si>
    <t>Dewayne Dedmon</t>
  </si>
  <si>
    <t>Maurice Harkless</t>
  </si>
  <si>
    <t>Aaron Gordon</t>
  </si>
  <si>
    <t>SA</t>
  </si>
  <si>
    <t>GS</t>
  </si>
  <si>
    <t>LAC</t>
  </si>
  <si>
    <t>L. A. Clippers</t>
  </si>
  <si>
    <t>LAL</t>
  </si>
  <si>
    <t>L. A. Lakers</t>
  </si>
  <si>
    <t>Mem</t>
  </si>
  <si>
    <t>Dal</t>
  </si>
  <si>
    <t>Sac</t>
  </si>
  <si>
    <t>Cha</t>
  </si>
  <si>
    <t>Por</t>
  </si>
  <si>
    <t>Orl</t>
  </si>
  <si>
    <t>Mil</t>
  </si>
  <si>
    <t>Anthony Davis</t>
  </si>
  <si>
    <t>James Harden</t>
  </si>
  <si>
    <t>John Wall</t>
  </si>
  <si>
    <t>Chris Bosh</t>
  </si>
  <si>
    <t>Carmelo Anthony</t>
  </si>
  <si>
    <t>Dwight Howard</t>
  </si>
  <si>
    <t>Rajon Rondo</t>
  </si>
  <si>
    <t>Gordon Hayward</t>
  </si>
  <si>
    <t>Dwyane Wade</t>
  </si>
  <si>
    <t>Josh Smith</t>
  </si>
  <si>
    <t>Deron Williams</t>
  </si>
  <si>
    <t>Tyreke Evans</t>
  </si>
  <si>
    <t>Paul Millsap</t>
  </si>
  <si>
    <t>Jrue Holiday</t>
  </si>
  <si>
    <t>Al Horford</t>
  </si>
  <si>
    <t>Greg Monroe</t>
  </si>
  <si>
    <t>Jeff Green</t>
  </si>
  <si>
    <t>Roy Hibbert</t>
  </si>
  <si>
    <t>Ty Lawson</t>
  </si>
  <si>
    <t>Jeff Teague</t>
  </si>
  <si>
    <t>Andre Drummond</t>
  </si>
  <si>
    <t>Joe Johnson</t>
  </si>
  <si>
    <t>Brook Lopez</t>
  </si>
  <si>
    <t>Derrick Favors</t>
  </si>
  <si>
    <t>Jared Sullinger</t>
  </si>
  <si>
    <t>Markieff Morris</t>
  </si>
  <si>
    <t>Eric Bledsoe</t>
  </si>
  <si>
    <t>Trevor Ariza</t>
  </si>
  <si>
    <t>Thaddeus Young</t>
  </si>
  <si>
    <t>Chris Copeland</t>
  </si>
  <si>
    <t>Marcin Gortat</t>
  </si>
  <si>
    <t>Kenneth Faried</t>
  </si>
  <si>
    <t>Goran Dragic</t>
  </si>
  <si>
    <t>Nikola Pekovic</t>
  </si>
  <si>
    <t>Brandon Jennings</t>
  </si>
  <si>
    <t>Kevin Martin</t>
  </si>
  <si>
    <t>Omer Asik</t>
  </si>
  <si>
    <t>Isaiah Thomas</t>
  </si>
  <si>
    <t>David West</t>
  </si>
  <si>
    <t>Nene Hilario</t>
  </si>
  <si>
    <t>Jose Calderon</t>
  </si>
  <si>
    <t>Kyle Korver</t>
  </si>
  <si>
    <t>George Hill</t>
  </si>
  <si>
    <t>Ryan Anderson</t>
  </si>
  <si>
    <t>Ricky Rubio</t>
  </si>
  <si>
    <t>Terrence Jones</t>
  </si>
  <si>
    <t>Luol Deng</t>
  </si>
  <si>
    <t>Kelly Olynyk</t>
  </si>
  <si>
    <t>Paul Pierce</t>
  </si>
  <si>
    <t>Donald Sloan</t>
  </si>
  <si>
    <t>Bradley Beal</t>
  </si>
  <si>
    <t>Enes Kanter</t>
  </si>
  <si>
    <t>Kevin Garnett</t>
  </si>
  <si>
    <t>Amar'e Stoudemire</t>
  </si>
  <si>
    <t>DeMarre Carroll</t>
  </si>
  <si>
    <t>Iman Shumpert</t>
  </si>
  <si>
    <t>Alec Burks</t>
  </si>
  <si>
    <t>Avery Bradley</t>
  </si>
  <si>
    <t>Trey Burke</t>
  </si>
  <si>
    <t>Arron Afflalo</t>
  </si>
  <si>
    <t>Solomon Hill</t>
  </si>
  <si>
    <t>Andrew Wiggins</t>
  </si>
  <si>
    <t>Mario Chalmers</t>
  </si>
  <si>
    <t>Timofey Mozgov</t>
  </si>
  <si>
    <t>Gorgui Dieng</t>
  </si>
  <si>
    <t>Luis Scola</t>
  </si>
  <si>
    <t>P.J. Tucker</t>
  </si>
  <si>
    <t>Shawne Williams</t>
  </si>
  <si>
    <t>Gerald Green</t>
  </si>
  <si>
    <t>Lavoy Allen</t>
  </si>
  <si>
    <t>Miles Plumlee</t>
  </si>
  <si>
    <t>Mo Williams</t>
  </si>
  <si>
    <t>Wilson Chandler</t>
  </si>
  <si>
    <t>Evan Turner</t>
  </si>
  <si>
    <t>Eric Gordon</t>
  </si>
  <si>
    <t>Marcus Morris</t>
  </si>
  <si>
    <t>Kentavious Caldwell-Pope</t>
  </si>
  <si>
    <t>Mirza Teletovic</t>
  </si>
  <si>
    <t>Randy Foye</t>
  </si>
  <si>
    <t>Jarrett Jack</t>
  </si>
  <si>
    <t>Andrea Bargnani</t>
  </si>
  <si>
    <t>J.R. Smith</t>
  </si>
  <si>
    <t>Patrick Beverley</t>
  </si>
  <si>
    <t>Tim Hardaway Jr.</t>
  </si>
  <si>
    <t>Bojan Bogdanovic</t>
  </si>
  <si>
    <t>Garrett Temple</t>
  </si>
  <si>
    <t>D.J. Augustin</t>
  </si>
  <si>
    <t>Mason Plumlee</t>
  </si>
  <si>
    <t>Kostas Papanikolaou</t>
  </si>
  <si>
    <t>Caron Butler</t>
  </si>
  <si>
    <t>Isaiah Canaan</t>
  </si>
  <si>
    <t>Marcus Smart</t>
  </si>
  <si>
    <t>Jason Terry</t>
  </si>
  <si>
    <t>Corey Brewer</t>
  </si>
  <si>
    <t>Danilo Gallinari</t>
  </si>
  <si>
    <t>Samuel Dalembert</t>
  </si>
  <si>
    <t>Donatas Motiejunas</t>
  </si>
  <si>
    <t>JaVale McGee</t>
  </si>
  <si>
    <t>J.J. Hickson</t>
  </si>
  <si>
    <t>Dennis Schroder</t>
  </si>
  <si>
    <t>Elton Brand</t>
  </si>
  <si>
    <t>Kris Humphries</t>
  </si>
  <si>
    <t>C.J. Miles</t>
  </si>
  <si>
    <t>Trevor Booker</t>
  </si>
  <si>
    <t>Zach LaVine</t>
  </si>
  <si>
    <t>Norris Cole</t>
  </si>
  <si>
    <t>Otto Porter</t>
  </si>
  <si>
    <t>Shane Larkin</t>
  </si>
  <si>
    <t>Dante Exum</t>
  </si>
  <si>
    <t>Andre Miller</t>
  </si>
  <si>
    <t>Andrei Kirilenko</t>
  </si>
  <si>
    <t>Gerald Wallace</t>
  </si>
  <si>
    <t>Danny Granger</t>
  </si>
  <si>
    <t>Alan Anderson</t>
  </si>
  <si>
    <t>Chris Andersen</t>
  </si>
  <si>
    <t>Ronny Turiaf</t>
  </si>
  <si>
    <t>Drew Gooden</t>
  </si>
  <si>
    <t>John Salmons</t>
  </si>
  <si>
    <t>Rasual Butler</t>
  </si>
  <si>
    <t>Steve Novak</t>
  </si>
  <si>
    <t>Shavlik Randolph</t>
  </si>
  <si>
    <t>Nate Robinson</t>
  </si>
  <si>
    <t>C.J. Watson</t>
  </si>
  <si>
    <t>Francisco Garcia</t>
  </si>
  <si>
    <t>Udonis Haslem</t>
  </si>
  <si>
    <t>Brandon Bass</t>
  </si>
  <si>
    <t>Anthony Tolliver</t>
  </si>
  <si>
    <t>Shannon Brown</t>
  </si>
  <si>
    <t>Jason Smith</t>
  </si>
  <si>
    <t>Joey Dorsey</t>
  </si>
  <si>
    <t>Joel Anthony</t>
  </si>
  <si>
    <t>Rodney Stuckey</t>
  </si>
  <si>
    <t>Martell Webster</t>
  </si>
  <si>
    <t>Ian Mahinmi</t>
  </si>
  <si>
    <t>Josh McRoberts</t>
  </si>
  <si>
    <t>Alonzo Gee</t>
  </si>
  <si>
    <t>Thabo Sefolosha</t>
  </si>
  <si>
    <t>A.J. Price</t>
  </si>
  <si>
    <t>Jerome Jordan</t>
  </si>
  <si>
    <t>Chase Budinger</t>
  </si>
  <si>
    <t>Darrell Arthur</t>
  </si>
  <si>
    <t>Jeremy Evans</t>
  </si>
  <si>
    <t>Mike Scott</t>
  </si>
  <si>
    <t>Robbie Hummel</t>
  </si>
  <si>
    <t>Kyle Singler</t>
  </si>
  <si>
    <t>Cole Aldrich</t>
  </si>
  <si>
    <t>Marcus Thornton</t>
  </si>
  <si>
    <t>Jimmer Fredette</t>
  </si>
  <si>
    <t>DeJuan Blair</t>
  </si>
  <si>
    <t>Kent Bazemore</t>
  </si>
  <si>
    <t>Alexis Ajinca</t>
  </si>
  <si>
    <t>Jeff Withey</t>
  </si>
  <si>
    <t>Jorge Gutierrez</t>
  </si>
  <si>
    <t>Justin Hamilton</t>
  </si>
  <si>
    <t>Luke Babbitt</t>
  </si>
  <si>
    <t>Tyler Zeller</t>
  </si>
  <si>
    <t>Quincy Acy</t>
  </si>
  <si>
    <t>Darius Miller</t>
  </si>
  <si>
    <t>Toure' Murry</t>
  </si>
  <si>
    <t>Shelvin Mack</t>
  </si>
  <si>
    <t>Travis Wear</t>
  </si>
  <si>
    <t>Jonas Jerebko</t>
  </si>
  <si>
    <t>Ian Clark</t>
  </si>
  <si>
    <t>Shayne Whittington</t>
  </si>
  <si>
    <t>John Jenkins</t>
  </si>
  <si>
    <t>Erick Green</t>
  </si>
  <si>
    <t>Cory Jefferson</t>
  </si>
  <si>
    <t>Troy Daniels</t>
  </si>
  <si>
    <t>Andre Dawkins</t>
  </si>
  <si>
    <t>Mike Muscala</t>
  </si>
  <si>
    <t>Kevin Seraphin</t>
  </si>
  <si>
    <t>Tarik Black</t>
  </si>
  <si>
    <t>Patric Young</t>
  </si>
  <si>
    <t>Phil Pressey</t>
  </si>
  <si>
    <t>Dwight Powell</t>
  </si>
  <si>
    <t>Pablo Prigioni</t>
  </si>
  <si>
    <t>Shabazz Napier</t>
  </si>
  <si>
    <t>Russ Smith</t>
  </si>
  <si>
    <t>Joe Ingles</t>
  </si>
  <si>
    <t>Adreian Payne</t>
  </si>
  <si>
    <t>Zoran Dragic</t>
  </si>
  <si>
    <t>Austin Rivers</t>
  </si>
  <si>
    <t>James Ennis</t>
  </si>
  <si>
    <t>Spencer Dinwiddie</t>
  </si>
  <si>
    <t>Nick Johnson</t>
  </si>
  <si>
    <t>Rodney Hood</t>
  </si>
  <si>
    <t>Tony Mitchell</t>
  </si>
  <si>
    <t>Alex Len</t>
  </si>
  <si>
    <t>T.J. Warren</t>
  </si>
  <si>
    <t>Sergey Karasev</t>
  </si>
  <si>
    <t>Shabazz Muhammad</t>
  </si>
  <si>
    <t>Glenn Robinson III</t>
  </si>
  <si>
    <t>Archie Goodwin</t>
  </si>
  <si>
    <t>Anthony Bennett</t>
  </si>
  <si>
    <t>Cleanthony Early</t>
  </si>
  <si>
    <t>Gary Harris</t>
  </si>
  <si>
    <t>Rudy Gobert</t>
  </si>
  <si>
    <t>Vitor Faverani</t>
  </si>
  <si>
    <t>Pero Antic</t>
  </si>
  <si>
    <t>Tyler Ennis</t>
  </si>
  <si>
    <t>James Young</t>
  </si>
  <si>
    <t>Jusuf Nurkic</t>
  </si>
  <si>
    <t>Clint Capela</t>
  </si>
  <si>
    <t>Damjan Rudez</t>
  </si>
  <si>
    <t>player</t>
  </si>
  <si>
    <t>team</t>
  </si>
  <si>
    <t>pos</t>
  </si>
  <si>
    <t>salary</t>
  </si>
  <si>
    <t>opp</t>
  </si>
  <si>
    <t>gp</t>
  </si>
  <si>
    <t>fppg</t>
  </si>
  <si>
    <t>fpmax</t>
  </si>
  <si>
    <t>fpmin</t>
  </si>
  <si>
    <t>floor</t>
  </si>
  <si>
    <t>ceil</t>
  </si>
  <si>
    <t>%3x</t>
  </si>
  <si>
    <t>%4x</t>
  </si>
  <si>
    <t>%5x</t>
  </si>
  <si>
    <t>%6x</t>
  </si>
  <si>
    <t>DEN</t>
  </si>
  <si>
    <t>MIA</t>
  </si>
  <si>
    <t>OKC</t>
  </si>
  <si>
    <t>ORL</t>
  </si>
  <si>
    <t>MIN</t>
  </si>
  <si>
    <t>UTA</t>
  </si>
  <si>
    <t>NYK</t>
  </si>
  <si>
    <t>POR</t>
  </si>
  <si>
    <t>IND</t>
  </si>
  <si>
    <t>ATL</t>
  </si>
  <si>
    <t>NOP</t>
  </si>
  <si>
    <t>HOU</t>
  </si>
  <si>
    <t>BOS</t>
  </si>
  <si>
    <t>DET</t>
  </si>
  <si>
    <t>PHO</t>
  </si>
  <si>
    <t>vs. BKN</t>
  </si>
  <si>
    <t>WAS</t>
  </si>
  <si>
    <t>BKN</t>
  </si>
  <si>
    <t>Moe Harkless</t>
  </si>
  <si>
    <t>Danny Green</t>
  </si>
  <si>
    <t>SAS</t>
  </si>
  <si>
    <t>N/A</t>
  </si>
  <si>
    <t>Lance Stephenson</t>
  </si>
  <si>
    <t>CHA</t>
  </si>
  <si>
    <t>Gary Neal</t>
  </si>
  <si>
    <t>Jannero Pargo</t>
  </si>
  <si>
    <t>Manu Ginobili</t>
  </si>
  <si>
    <t>Ramon Sessions</t>
  </si>
  <si>
    <t>SAC</t>
  </si>
  <si>
    <t>Tony Parker</t>
  </si>
  <si>
    <t>Greivis Vasquez</t>
  </si>
  <si>
    <t>TOR</t>
  </si>
  <si>
    <t>Gerald Henderson</t>
  </si>
  <si>
    <t>Jerryd Bayless</t>
  </si>
  <si>
    <t>MIL</t>
  </si>
  <si>
    <t>Courtney Lee</t>
  </si>
  <si>
    <t>MEM</t>
  </si>
  <si>
    <t>J.J. Redick</t>
  </si>
  <si>
    <t>Marco Belinelli</t>
  </si>
  <si>
    <t>Leandro Barbosa</t>
  </si>
  <si>
    <t>GSW</t>
  </si>
  <si>
    <t>Louis Williams</t>
  </si>
  <si>
    <t>Aaron Brooks</t>
  </si>
  <si>
    <t>CHI</t>
  </si>
  <si>
    <t>Jameer Nelson</t>
  </si>
  <si>
    <t>DAL</t>
  </si>
  <si>
    <t>Beno Udrih</t>
  </si>
  <si>
    <t>DeMar DeRozan</t>
  </si>
  <si>
    <t>O.J. Mayo</t>
  </si>
  <si>
    <t>Kyle Lowry</t>
  </si>
  <si>
    <t>Kirk Hinrich</t>
  </si>
  <si>
    <t>Darren Collison</t>
  </si>
  <si>
    <t>Mike Conley</t>
  </si>
  <si>
    <t>Vince Carter</t>
  </si>
  <si>
    <t>Jamal Crawford</t>
  </si>
  <si>
    <t>Devin Harris</t>
  </si>
  <si>
    <t>Raymond Felton</t>
  </si>
  <si>
    <t>Stephen Curry</t>
  </si>
  <si>
    <t>Russell Westbrook</t>
  </si>
  <si>
    <t>Derrick Rose</t>
  </si>
  <si>
    <t>Chris Paul</t>
  </si>
  <si>
    <t>Monta Ellis</t>
  </si>
  <si>
    <t>Tim Duncan</t>
  </si>
  <si>
    <t>Brandan Wright</t>
  </si>
  <si>
    <t>Mike Miller</t>
  </si>
  <si>
    <t>CLE</t>
  </si>
  <si>
    <t>Reggie Evans</t>
  </si>
  <si>
    <t>Matt Barnes</t>
  </si>
  <si>
    <t>Richard Jefferson</t>
  </si>
  <si>
    <t>James Johnson</t>
  </si>
  <si>
    <t>LeBron James</t>
  </si>
  <si>
    <t>Marreese Speights</t>
  </si>
  <si>
    <t>Quincy Pondexter</t>
  </si>
  <si>
    <t>Larry Sanders</t>
  </si>
  <si>
    <t>Patrick Patterson</t>
  </si>
  <si>
    <t>Austin Daye</t>
  </si>
  <si>
    <t>Omri Casspi</t>
  </si>
  <si>
    <t>Taj Gibson</t>
  </si>
  <si>
    <t>Al-Farouq Aminu</t>
  </si>
  <si>
    <t>Tony Allen</t>
  </si>
  <si>
    <t>Amir Johnson</t>
  </si>
  <si>
    <t>Tyler Hansbrough</t>
  </si>
  <si>
    <t>Mike Dunleavy</t>
  </si>
  <si>
    <t>Ersan Ilyasova</t>
  </si>
  <si>
    <t>Carl Landry</t>
  </si>
  <si>
    <t>Charlie Villanueva</t>
  </si>
  <si>
    <t>Boris Diaw</t>
  </si>
  <si>
    <t>Landry Fields</t>
  </si>
  <si>
    <t>Marvin Williams</t>
  </si>
  <si>
    <t>Jared Dudley</t>
  </si>
  <si>
    <t>Tayshaun Prince</t>
  </si>
  <si>
    <t>Hedo Turkoglu</t>
  </si>
  <si>
    <t>Shawn Marion</t>
  </si>
  <si>
    <t>Andre Iguodala</t>
  </si>
  <si>
    <t>Rudy Gay</t>
  </si>
  <si>
    <t>Dirk Nowitzki</t>
  </si>
  <si>
    <t>Kevin Love</t>
  </si>
  <si>
    <t>Greg Stiemsma</t>
  </si>
  <si>
    <t>Chuck Hayes</t>
  </si>
  <si>
    <t>Kosta Koufos</t>
  </si>
  <si>
    <t>Joakim Noah</t>
  </si>
  <si>
    <t>Anderson Varejao</t>
  </si>
  <si>
    <t>Matt Bonner</t>
  </si>
  <si>
    <t>Tiago Splitter</t>
  </si>
  <si>
    <t>Jason Maxiell</t>
  </si>
  <si>
    <t>Zaza Pachulia</t>
  </si>
  <si>
    <t>Jason Thompson</t>
  </si>
  <si>
    <t>Spencer Hawes</t>
  </si>
  <si>
    <t>Tyson Chandler</t>
  </si>
  <si>
    <t>Glen Davis</t>
  </si>
  <si>
    <t>DeAndre Jordan</t>
  </si>
  <si>
    <t>DeMarcus Cousins</t>
  </si>
  <si>
    <t>Marc Gasol</t>
  </si>
  <si>
    <t>Andrew Bogut</t>
  </si>
  <si>
    <t>Al Jefferson</t>
  </si>
  <si>
    <t>David Lee</t>
  </si>
  <si>
    <t>Pau Gasol</t>
  </si>
  <si>
    <t>Blake Griffin</t>
  </si>
  <si>
    <t>Zach Randolph</t>
  </si>
  <si>
    <t>Jonas Valanciunas</t>
  </si>
  <si>
    <t>Derrick Williams</t>
  </si>
  <si>
    <t>Tristan Thompson</t>
  </si>
  <si>
    <t>Kawhi Leonard</t>
  </si>
  <si>
    <t>Klay Thompson</t>
  </si>
  <si>
    <t>Jon Leuer</t>
  </si>
  <si>
    <t>Chandler Parsons</t>
  </si>
  <si>
    <t>Jimmy Butler</t>
  </si>
  <si>
    <t>Kyrie Irving</t>
  </si>
  <si>
    <t>Kemba Walker</t>
  </si>
  <si>
    <t>Brandon Knight</t>
  </si>
  <si>
    <t>Cory Joseph</t>
  </si>
  <si>
    <t>Greg Smith</t>
  </si>
  <si>
    <t>Michael Kidd-Gilchrist</t>
  </si>
  <si>
    <t>Dion Waiters</t>
  </si>
  <si>
    <t>Harrison Barnes</t>
  </si>
  <si>
    <t>Terrence Ross</t>
  </si>
  <si>
    <t>Kendall Marshall</t>
  </si>
  <si>
    <t>John Henson</t>
  </si>
  <si>
    <t>Jared Cunningham</t>
  </si>
  <si>
    <t>Festus Ezeli</t>
  </si>
  <si>
    <t>Ryan Hollins</t>
  </si>
  <si>
    <t>Jae Crowder</t>
  </si>
  <si>
    <t>Alexey Shved</t>
  </si>
  <si>
    <t>PHI</t>
  </si>
  <si>
    <t>Brian Roberts</t>
  </si>
  <si>
    <t>Tony Wroten</t>
  </si>
  <si>
    <t>Draymond Green</t>
  </si>
  <si>
    <t>Patty Mills</t>
  </si>
  <si>
    <t>Khris Middleton</t>
  </si>
  <si>
    <t>Shaun Livingston</t>
  </si>
  <si>
    <t>Luc Mbah a Moute</t>
  </si>
  <si>
    <t>Steve Nash</t>
  </si>
  <si>
    <t>Chris Douglas-Roberts</t>
  </si>
  <si>
    <t>Chris Johnson</t>
  </si>
  <si>
    <t>Aron Baynes</t>
  </si>
  <si>
    <t>Henry Sims</t>
  </si>
  <si>
    <t>Malcolm Thomas</t>
  </si>
  <si>
    <t>Justin Holiday</t>
  </si>
  <si>
    <t>Hollis Thompson</t>
  </si>
  <si>
    <t>Gal Mekel</t>
  </si>
  <si>
    <t>Ricky Ledo</t>
  </si>
  <si>
    <t>Brandon Davies</t>
  </si>
  <si>
    <t>Ben McLemore</t>
  </si>
  <si>
    <t>Ray McCallum</t>
  </si>
  <si>
    <t>Cody Zeller</t>
  </si>
  <si>
    <t>Matthew Dellavedova</t>
  </si>
  <si>
    <t>Giannis Antetokounmpo</t>
  </si>
  <si>
    <t>Tony Snell</t>
  </si>
  <si>
    <t>Jordan Farmar</t>
  </si>
  <si>
    <t>Ognjen Kuzmic</t>
  </si>
  <si>
    <t>Nate Wolters</t>
  </si>
  <si>
    <t>Reggie Bullock</t>
  </si>
  <si>
    <t>Brandon Rush</t>
  </si>
  <si>
    <t>Nerlens Noel</t>
  </si>
  <si>
    <t>JaKarr Sampson</t>
  </si>
  <si>
    <t>K.J. McDaniels</t>
  </si>
  <si>
    <t>Doug McDermott</t>
  </si>
  <si>
    <t>Nikola Mirotic</t>
  </si>
  <si>
    <t>Alex Kirk</t>
  </si>
  <si>
    <t>Joe Harris</t>
  </si>
  <si>
    <t>Jabari Parker</t>
  </si>
  <si>
    <t>P.J. Hairston</t>
  </si>
  <si>
    <t>Devyn Marble</t>
  </si>
  <si>
    <t>Glen Rice</t>
  </si>
  <si>
    <t>Jose Barea</t>
  </si>
  <si>
    <t>Kyle Anderson</t>
  </si>
  <si>
    <t>Jeff Ayres</t>
  </si>
  <si>
    <t>Julius Randle</t>
  </si>
  <si>
    <t>Nik Stauskas</t>
  </si>
  <si>
    <t>Will Cherry</t>
  </si>
  <si>
    <t>Final</t>
  </si>
  <si>
    <t>Total %</t>
  </si>
  <si>
    <t>Michael Carter-Williams</t>
  </si>
  <si>
    <t>Luc Richard Mbah a Moute</t>
  </si>
  <si>
    <t>Nazr Mohammed</t>
  </si>
  <si>
    <t>E'Twaun Moore</t>
  </si>
  <si>
    <t>Nick Calathes</t>
  </si>
  <si>
    <t>Drew Gordon</t>
  </si>
  <si>
    <t>Cameron Bairstow</t>
  </si>
  <si>
    <t>Jakarr Sampson</t>
  </si>
  <si>
    <t>@ MEM</t>
  </si>
  <si>
    <t>vs. CHI</t>
  </si>
  <si>
    <t>@ GSW</t>
  </si>
  <si>
    <t>vs. SAC</t>
  </si>
  <si>
    <t>@ TOR</t>
  </si>
  <si>
    <t>vs. PHI</t>
  </si>
  <si>
    <t>Paul George</t>
  </si>
  <si>
    <t>Ekpe Udoh</t>
  </si>
  <si>
    <t>@ DAL</t>
  </si>
  <si>
    <t>Nemanja Nedovic</t>
  </si>
  <si>
    <t>Johnny O'Bryant</t>
  </si>
  <si>
    <t>Damien Inglis</t>
  </si>
  <si>
    <t>Glenn Robinson</t>
  </si>
  <si>
    <t>C.J. Wilcox</t>
  </si>
  <si>
    <t>Kalin Lucas</t>
  </si>
  <si>
    <r>
      <t>MIN@</t>
    </r>
    <r>
      <rPr>
        <b/>
        <sz val="13"/>
        <color rgb="FF5F5F5F"/>
        <rFont val="Helvetica"/>
      </rPr>
      <t>NO</t>
    </r>
  </si>
  <si>
    <r>
      <t>CLE</t>
    </r>
    <r>
      <rPr>
        <sz val="13"/>
        <color rgb="FF5F5F5F"/>
        <rFont val="Helvetica"/>
      </rPr>
      <t>@BOS</t>
    </r>
  </si>
  <si>
    <r>
      <t>PHI@</t>
    </r>
    <r>
      <rPr>
        <b/>
        <sz val="13"/>
        <color rgb="FF5F5F5F"/>
        <rFont val="Helvetica"/>
      </rPr>
      <t>HOU</t>
    </r>
  </si>
  <si>
    <r>
      <t>SA@</t>
    </r>
    <r>
      <rPr>
        <b/>
        <sz val="13"/>
        <color rgb="FF5F5F5F"/>
        <rFont val="Helvetica"/>
      </rPr>
      <t>LAL</t>
    </r>
  </si>
  <si>
    <r>
      <t>CHA</t>
    </r>
    <r>
      <rPr>
        <sz val="13"/>
        <color rgb="FF5F5F5F"/>
        <rFont val="Helvetica"/>
      </rPr>
      <t>@PHO</t>
    </r>
  </si>
  <si>
    <r>
      <t>UTA@</t>
    </r>
    <r>
      <rPr>
        <b/>
        <sz val="13"/>
        <color rgb="FF5F5F5F"/>
        <rFont val="Helvetica"/>
      </rPr>
      <t>NY</t>
    </r>
  </si>
  <si>
    <r>
      <t>MIA</t>
    </r>
    <r>
      <rPr>
        <sz val="13"/>
        <color rgb="FF5F5F5F"/>
        <rFont val="Helvetica"/>
      </rPr>
      <t>@ATL</t>
    </r>
  </si>
  <si>
    <r>
      <t>MIL@</t>
    </r>
    <r>
      <rPr>
        <b/>
        <sz val="13"/>
        <color rgb="FF5F5F5F"/>
        <rFont val="Helvetica"/>
      </rPr>
      <t>ORL</t>
    </r>
  </si>
  <si>
    <r>
      <t>PHI</t>
    </r>
    <r>
      <rPr>
        <sz val="13"/>
        <color rgb="FF5F5F5F"/>
        <rFont val="Helvetica"/>
      </rPr>
      <t>@HOU</t>
    </r>
  </si>
  <si>
    <r>
      <t>Russell Westbrook</t>
    </r>
    <r>
      <rPr>
        <sz val="8"/>
        <color rgb="FF9B1010"/>
        <rFont val="Helvetica"/>
      </rPr>
      <t>O</t>
    </r>
  </si>
  <si>
    <r>
      <t>DET@</t>
    </r>
    <r>
      <rPr>
        <b/>
        <sz val="13"/>
        <color rgb="FF5F5F5F"/>
        <rFont val="Helvetica"/>
      </rPr>
      <t>OKC</t>
    </r>
  </si>
  <si>
    <r>
      <t>CLE@</t>
    </r>
    <r>
      <rPr>
        <b/>
        <sz val="13"/>
        <color rgb="FF5F5F5F"/>
        <rFont val="Helvetica"/>
      </rPr>
      <t>BOS</t>
    </r>
  </si>
  <si>
    <r>
      <t>MIA@</t>
    </r>
    <r>
      <rPr>
        <b/>
        <sz val="13"/>
        <color rgb="FF5F5F5F"/>
        <rFont val="Helvetica"/>
      </rPr>
      <t>ATL</t>
    </r>
  </si>
  <si>
    <r>
      <t>DEN</t>
    </r>
    <r>
      <rPr>
        <sz val="13"/>
        <color rgb="FF5F5F5F"/>
        <rFont val="Helvetica"/>
      </rPr>
      <t>@IND</t>
    </r>
  </si>
  <si>
    <r>
      <t>SA</t>
    </r>
    <r>
      <rPr>
        <sz val="13"/>
        <color rgb="FF5F5F5F"/>
        <rFont val="Helvetica"/>
      </rPr>
      <t>@LAL</t>
    </r>
  </si>
  <si>
    <r>
      <t>DET</t>
    </r>
    <r>
      <rPr>
        <sz val="13"/>
        <color rgb="FF5F5F5F"/>
        <rFont val="Helvetica"/>
      </rPr>
      <t>@OKC</t>
    </r>
  </si>
  <si>
    <r>
      <t>UTA</t>
    </r>
    <r>
      <rPr>
        <sz val="13"/>
        <color rgb="FF5F5F5F"/>
        <rFont val="Helvetica"/>
      </rPr>
      <t>@NY</t>
    </r>
  </si>
  <si>
    <r>
      <t>Victor Oladipo</t>
    </r>
    <r>
      <rPr>
        <sz val="8"/>
        <color rgb="FF9B1010"/>
        <rFont val="Helvetica"/>
      </rPr>
      <t>O</t>
    </r>
  </si>
  <si>
    <r>
      <t>MIL</t>
    </r>
    <r>
      <rPr>
        <sz val="13"/>
        <color rgb="FF5F5F5F"/>
        <rFont val="Helvetica"/>
      </rPr>
      <t>@ORL</t>
    </r>
  </si>
  <si>
    <r>
      <t>David West</t>
    </r>
    <r>
      <rPr>
        <sz val="8"/>
        <color rgb="FF9B1010"/>
        <rFont val="Helvetica"/>
      </rPr>
      <t>O</t>
    </r>
  </si>
  <si>
    <r>
      <t>DEN@</t>
    </r>
    <r>
      <rPr>
        <b/>
        <sz val="13"/>
        <color rgb="FF5F5F5F"/>
        <rFont val="Helvetica"/>
      </rPr>
      <t>IND</t>
    </r>
  </si>
  <si>
    <r>
      <t>CHA@</t>
    </r>
    <r>
      <rPr>
        <b/>
        <sz val="13"/>
        <color rgb="FF5F5F5F"/>
        <rFont val="Helvetica"/>
      </rPr>
      <t>PHO</t>
    </r>
  </si>
  <si>
    <r>
      <t>MIN</t>
    </r>
    <r>
      <rPr>
        <sz val="13"/>
        <color rgb="FF5F5F5F"/>
        <rFont val="Helvetica"/>
      </rPr>
      <t>@NO</t>
    </r>
  </si>
  <si>
    <r>
      <t>Ricky Rubio</t>
    </r>
    <r>
      <rPr>
        <sz val="8"/>
        <color rgb="FF9B1010"/>
        <rFont val="Helvetica"/>
      </rPr>
      <t>O</t>
    </r>
  </si>
  <si>
    <r>
      <t>Terrence Jones</t>
    </r>
    <r>
      <rPr>
        <sz val="8"/>
        <color rgb="FF9B1010"/>
        <rFont val="Helvetica"/>
      </rPr>
      <t>O</t>
    </r>
  </si>
  <si>
    <r>
      <t>Perry Jones III</t>
    </r>
    <r>
      <rPr>
        <sz val="8"/>
        <color rgb="FF9B1010"/>
        <rFont val="Helvetica"/>
      </rPr>
      <t>O</t>
    </r>
  </si>
  <si>
    <r>
      <t>Jose Calderon</t>
    </r>
    <r>
      <rPr>
        <sz val="8"/>
        <color rgb="FF9B1010"/>
        <rFont val="Helvetica"/>
      </rPr>
      <t>O</t>
    </r>
  </si>
  <si>
    <r>
      <t>Jodie Meeks</t>
    </r>
    <r>
      <rPr>
        <sz val="8"/>
        <color rgb="FF9B1010"/>
        <rFont val="Helvetica"/>
      </rPr>
      <t>O</t>
    </r>
  </si>
  <si>
    <r>
      <t>DeMarre Carroll</t>
    </r>
    <r>
      <rPr>
        <sz val="8"/>
        <color rgb="FF9B1010"/>
        <rFont val="Helvetica"/>
      </rPr>
      <t>O</t>
    </r>
  </si>
  <si>
    <r>
      <t>Andre Roberson</t>
    </r>
    <r>
      <rPr>
        <sz val="8"/>
        <color rgb="FF9B1010"/>
        <rFont val="Helvetica"/>
      </rPr>
      <t>O</t>
    </r>
  </si>
  <si>
    <r>
      <t>George Hill</t>
    </r>
    <r>
      <rPr>
        <sz val="8"/>
        <color rgb="FF9B1010"/>
        <rFont val="Helvetica"/>
      </rPr>
      <t>O</t>
    </r>
  </si>
  <si>
    <r>
      <t>Nick Young</t>
    </r>
    <r>
      <rPr>
        <sz val="8"/>
        <color rgb="FF9B1010"/>
        <rFont val="Helvetica"/>
      </rPr>
      <t>O</t>
    </r>
  </si>
  <si>
    <r>
      <t>Andrea Bargnani</t>
    </r>
    <r>
      <rPr>
        <sz val="8"/>
        <color rgb="FF9B1010"/>
        <rFont val="Helvetica"/>
      </rPr>
      <t>O</t>
    </r>
  </si>
  <si>
    <r>
      <t>Rodney Stuckey</t>
    </r>
    <r>
      <rPr>
        <sz val="8"/>
        <color rgb="FF9B1010"/>
        <rFont val="Helvetica"/>
      </rPr>
      <t>O</t>
    </r>
  </si>
  <si>
    <r>
      <t>Randy Foye</t>
    </r>
    <r>
      <rPr>
        <sz val="8"/>
        <color rgb="FF9B1010"/>
        <rFont val="Helvetica"/>
      </rPr>
      <t>O</t>
    </r>
  </si>
  <si>
    <r>
      <t>Tiago Splitter</t>
    </r>
    <r>
      <rPr>
        <sz val="8"/>
        <color rgb="FF9B1010"/>
        <rFont val="Helvetica"/>
      </rPr>
      <t>O</t>
    </r>
  </si>
  <si>
    <r>
      <t>Marcus Smart</t>
    </r>
    <r>
      <rPr>
        <sz val="8"/>
        <color rgb="FF9B1010"/>
        <rFont val="Helvetica"/>
      </rPr>
      <t>O</t>
    </r>
  </si>
  <si>
    <r>
      <t>Patrick Beverley</t>
    </r>
    <r>
      <rPr>
        <sz val="8"/>
        <color rgb="FF9B1010"/>
        <rFont val="Helvetica"/>
      </rPr>
      <t>O</t>
    </r>
  </si>
  <si>
    <r>
      <t>Kyle O'Quinn</t>
    </r>
    <r>
      <rPr>
        <sz val="8"/>
        <color rgb="FF9B1010"/>
        <rFont val="Helvetica"/>
      </rPr>
      <t>O</t>
    </r>
  </si>
  <si>
    <r>
      <t>Khris Middleton</t>
    </r>
    <r>
      <rPr>
        <sz val="8"/>
        <color rgb="FF9B1010"/>
        <rFont val="Helvetica"/>
      </rPr>
      <t>O</t>
    </r>
  </si>
  <si>
    <r>
      <t>Patrick Mills</t>
    </r>
    <r>
      <rPr>
        <sz val="8"/>
        <color rgb="FF9B1010"/>
        <rFont val="Helvetica"/>
      </rPr>
      <t>O</t>
    </r>
  </si>
  <si>
    <r>
      <t>Noah Vonleh</t>
    </r>
    <r>
      <rPr>
        <sz val="8"/>
        <color rgb="FF9B1010"/>
        <rFont val="Helvetica"/>
      </rPr>
      <t>O</t>
    </r>
  </si>
  <si>
    <r>
      <t>Dion Waiters</t>
    </r>
    <r>
      <rPr>
        <sz val="8"/>
        <color rgb="FF9B1010"/>
        <rFont val="Helvetica"/>
      </rPr>
      <t>O</t>
    </r>
  </si>
  <si>
    <r>
      <t>Danny Granger</t>
    </r>
    <r>
      <rPr>
        <sz val="8"/>
        <color rgb="FF9B1010"/>
        <rFont val="Helvetica"/>
      </rPr>
      <t>O</t>
    </r>
  </si>
  <si>
    <r>
      <t>Marco Belinelli</t>
    </r>
    <r>
      <rPr>
        <sz val="8"/>
        <color rgb="FF9B1010"/>
        <rFont val="Helvetica"/>
      </rPr>
      <t>O</t>
    </r>
  </si>
  <si>
    <r>
      <t>Ronnie Price</t>
    </r>
    <r>
      <rPr>
        <sz val="8"/>
        <color rgb="FF9B1010"/>
        <rFont val="Helvetica"/>
      </rPr>
      <t>O</t>
    </r>
  </si>
  <si>
    <r>
      <t>C.J. Miles</t>
    </r>
    <r>
      <rPr>
        <sz val="8"/>
        <color rgb="FF9B1010"/>
        <rFont val="Helvetica"/>
      </rPr>
      <t>O</t>
    </r>
  </si>
  <si>
    <t>Dennis Schroeder</t>
  </si>
  <si>
    <r>
      <t>Alexey Shved</t>
    </r>
    <r>
      <rPr>
        <sz val="8"/>
        <color rgb="FF9B1010"/>
        <rFont val="Helvetica"/>
      </rPr>
      <t>O</t>
    </r>
  </si>
  <si>
    <t>Ishmael Smith</t>
  </si>
  <si>
    <r>
      <t>Jason Richardson</t>
    </r>
    <r>
      <rPr>
        <sz val="8"/>
        <color rgb="FF9B1010"/>
        <rFont val="Helvetica"/>
      </rPr>
      <t>O</t>
    </r>
  </si>
  <si>
    <r>
      <t>Marcus Thornton</t>
    </r>
    <r>
      <rPr>
        <sz val="8"/>
        <color rgb="FF9B1010"/>
        <rFont val="Helvetica"/>
      </rPr>
      <t>O</t>
    </r>
  </si>
  <si>
    <r>
      <t>C.J. Watson</t>
    </r>
    <r>
      <rPr>
        <sz val="8"/>
        <color rgb="FF9B1010"/>
        <rFont val="Helvetica"/>
      </rPr>
      <t>O</t>
    </r>
  </si>
  <si>
    <r>
      <t>Vitor Faverani</t>
    </r>
    <r>
      <rPr>
        <sz val="8"/>
        <color rgb="FF9B1010"/>
        <rFont val="Helvetica"/>
      </rPr>
      <t>O</t>
    </r>
  </si>
  <si>
    <r>
      <t>Marvin Williams</t>
    </r>
    <r>
      <rPr>
        <sz val="8"/>
        <color rgb="FF9B1010"/>
        <rFont val="Helvetica"/>
      </rPr>
      <t>O</t>
    </r>
  </si>
  <si>
    <r>
      <t>Justin Hamilton</t>
    </r>
    <r>
      <rPr>
        <sz val="8"/>
        <color rgb="FF9B1010"/>
        <rFont val="Helvetica"/>
      </rPr>
      <t>O</t>
    </r>
  </si>
  <si>
    <r>
      <t>Rodney Hood</t>
    </r>
    <r>
      <rPr>
        <sz val="8"/>
        <color rgb="FF9B1010"/>
        <rFont val="Helvetica"/>
      </rPr>
      <t>O</t>
    </r>
  </si>
  <si>
    <t>Phil (Flip) Pressey</t>
  </si>
  <si>
    <r>
      <t>Matthew Dellavedova</t>
    </r>
    <r>
      <rPr>
        <sz val="8"/>
        <color rgb="FF9B1010"/>
        <rFont val="Helvetica"/>
      </rPr>
      <t>O</t>
    </r>
  </si>
  <si>
    <r>
      <t>Luigi Datome</t>
    </r>
    <r>
      <rPr>
        <sz val="8"/>
        <color rgb="FF9B1010"/>
        <rFont val="Helvetica"/>
      </rPr>
      <t>O</t>
    </r>
  </si>
  <si>
    <r>
      <t>Joel Embiid</t>
    </r>
    <r>
      <rPr>
        <sz val="8"/>
        <color rgb="FF9B1010"/>
        <rFont val="Helvetica"/>
      </rPr>
      <t>O</t>
    </r>
  </si>
  <si>
    <r>
      <t>Damien Inglis</t>
    </r>
    <r>
      <rPr>
        <sz val="8"/>
        <color rgb="FF9B1010"/>
        <rFont val="Helvetica"/>
      </rPr>
      <t>O</t>
    </r>
  </si>
  <si>
    <r>
      <t>Grant Jerrett</t>
    </r>
    <r>
      <rPr>
        <sz val="8"/>
        <color rgb="FF9B1010"/>
        <rFont val="Helvetica"/>
      </rPr>
      <t>O</t>
    </r>
  </si>
  <si>
    <r>
      <t>Jerami Grant</t>
    </r>
    <r>
      <rPr>
        <sz val="8"/>
        <color rgb="FF9B1010"/>
        <rFont val="Helvetica"/>
      </rPr>
      <t>O</t>
    </r>
  </si>
  <si>
    <r>
      <t>Mitch McGary</t>
    </r>
    <r>
      <rPr>
        <sz val="8"/>
        <color rgb="FF9B1010"/>
        <rFont val="Helvetica"/>
      </rPr>
      <t>O</t>
    </r>
  </si>
  <si>
    <r>
      <t>Wayne Ellington</t>
    </r>
    <r>
      <rPr>
        <sz val="8"/>
        <color rgb="FF9B1010"/>
        <rFont val="Helvetica"/>
      </rPr>
      <t>O</t>
    </r>
  </si>
  <si>
    <t>Bismack Biyombo</t>
  </si>
  <si>
    <t>Brendan Haywood</t>
  </si>
  <si>
    <t>James Jones</t>
  </si>
  <si>
    <r>
      <t>Kevin Durant</t>
    </r>
    <r>
      <rPr>
        <sz val="8"/>
        <color rgb="FF9B1010"/>
        <rFont val="Helvetica"/>
      </rPr>
      <t>O</t>
    </r>
  </si>
  <si>
    <r>
      <t>Cartier Martin</t>
    </r>
    <r>
      <rPr>
        <sz val="8"/>
        <color rgb="FF9B1010"/>
        <rFont val="Helvetica"/>
      </rPr>
      <t>O</t>
    </r>
  </si>
  <si>
    <r>
      <t>Francisco Garcia</t>
    </r>
    <r>
      <rPr>
        <sz val="8"/>
        <color rgb="FF9B1010"/>
        <rFont val="Helvetica"/>
      </rPr>
      <t>O</t>
    </r>
  </si>
  <si>
    <r>
      <t>Mike Scott</t>
    </r>
    <r>
      <rPr>
        <sz val="8"/>
        <color rgb="FF9B1010"/>
        <rFont val="Helvetica"/>
      </rPr>
      <t>O</t>
    </r>
  </si>
  <si>
    <r>
      <t>Jeffery Taylor</t>
    </r>
    <r>
      <rPr>
        <sz val="8"/>
        <color rgb="FF9B1010"/>
        <rFont val="Helvetica"/>
      </rPr>
      <t>O</t>
    </r>
  </si>
  <si>
    <r>
      <t>Johnny O'Bryant</t>
    </r>
    <r>
      <rPr>
        <sz val="8"/>
        <color rgb="FF9B1010"/>
        <rFont val="Helvetica"/>
      </rPr>
      <t>O</t>
    </r>
  </si>
  <si>
    <t>Jordan Hamilton</t>
  </si>
  <si>
    <t>Louis Amundson</t>
  </si>
  <si>
    <r>
      <t>Roy Devyn Marble</t>
    </r>
    <r>
      <rPr>
        <sz val="8"/>
        <color rgb="FF9B1010"/>
        <rFont val="Helvetica"/>
      </rPr>
      <t>O</t>
    </r>
  </si>
  <si>
    <r>
      <t>Ryan Kelly</t>
    </r>
    <r>
      <rPr>
        <sz val="8"/>
        <color rgb="FF9B1010"/>
        <rFont val="Helvetica"/>
      </rPr>
      <t>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</si>
</sst>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;[Red]\-&quot;$&quot;#,##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3"/>
      <color rgb="FF5F5F5F"/>
      <name val="Helvetica"/>
    </font>
    <font>
      <sz val="13"/>
      <color rgb="FF3F96CB"/>
      <name val="Helvetica"/>
    </font>
    <font>
      <b/>
      <sz val="13"/>
      <color rgb="FF5F5F5F"/>
      <name val="Helvetica"/>
    </font>
    <font>
      <sz val="8"/>
      <color rgb="FF9B1010"/>
      <name val="Helvetica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12">
    <xf numFmtId="0" fontId="0" fillId="0" borderId="0" xfId="0"/>
    <xf numFmtId="0" fontId="16" fillId="0" borderId="0" xfId="0" applyFont="1"/>
    <xf numFmtId="0" fontId="0" fillId="33" borderId="0" xfId="0" applyFill="1"/>
    <xf numFmtId="0" fontId="0" fillId="0" borderId="0" xfId="0" applyAlignment="1">
      <alignment horizontal="right"/>
    </xf>
    <xf numFmtId="0" fontId="9" fillId="5" borderId="4" xfId="9"/>
    <xf numFmtId="0" fontId="0" fillId="0" borderId="0" xfId="0" applyFont="1"/>
    <xf numFmtId="0" fontId="18" fillId="5" borderId="4" xfId="9" applyFont="1"/>
    <xf numFmtId="0" fontId="9" fillId="34" borderId="4" xfId="9" applyFill="1"/>
    <xf numFmtId="0" fontId="21" fillId="0" borderId="0" xfId="0" applyFont="1"/>
    <xf numFmtId="0" fontId="22" fillId="0" borderId="0" xfId="0" applyFont="1"/>
    <xf numFmtId="6" fontId="21" fillId="0" borderId="0" xfId="0" applyNumberFormat="1" applyFont="1"/>
    <xf numFmtId="0" fontId="23" fillId="0" borderId="0" xfId="0" applyFont="1"/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57"/>
  <sheetViews>
    <sheetView tabSelected="1" workbookViewId="0">
      <selection activeCell="I22" sqref="I22"/>
    </sheetView>
  </sheetViews>
  <sheetFormatPr baseColWidth="10" defaultColWidth="8.83203125" defaultRowHeight="14" x14ac:dyDescent="0"/>
  <cols>
    <col min="1" max="1" width="7.33203125" style="7" bestFit="1" customWidth="1"/>
    <col min="2" max="2" width="18.1640625" style="7" bestFit="1" customWidth="1"/>
    <col min="3" max="3" width="8.83203125" style="7" bestFit="1" customWidth="1"/>
    <col min="4" max="4" width="19.6640625" style="7" bestFit="1" customWidth="1"/>
    <col min="5" max="5" width="16.33203125" style="7" bestFit="1" customWidth="1"/>
    <col min="6" max="6" width="9.6640625" bestFit="1" customWidth="1"/>
    <col min="7" max="7" width="11.33203125" bestFit="1" customWidth="1"/>
    <col min="8" max="12" width="11.33203125" customWidth="1"/>
    <col min="13" max="13" width="11.5" style="4" bestFit="1" customWidth="1"/>
    <col min="14" max="14" width="2.5" hidden="1" customWidth="1"/>
    <col min="15" max="15" width="4.6640625" hidden="1" customWidth="1"/>
    <col min="16" max="16" width="6" hidden="1" customWidth="1"/>
    <col min="17" max="17" width="3" hidden="1" customWidth="1"/>
    <col min="18" max="18" width="2.83203125" hidden="1" customWidth="1"/>
    <col min="19" max="20" width="2.5" hidden="1" customWidth="1"/>
    <col min="21" max="21" width="2.6640625" hidden="1" customWidth="1"/>
    <col min="22" max="22" width="10.5" customWidth="1"/>
  </cols>
  <sheetData>
    <row r="1" spans="1:29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33</v>
      </c>
      <c r="G1" s="1" t="s">
        <v>35</v>
      </c>
      <c r="H1" s="1" t="s">
        <v>329</v>
      </c>
      <c r="I1" s="1" t="s">
        <v>330</v>
      </c>
      <c r="J1" s="1" t="s">
        <v>331</v>
      </c>
      <c r="K1" s="1" t="s">
        <v>524</v>
      </c>
      <c r="L1" s="1" t="s">
        <v>23</v>
      </c>
      <c r="M1" s="6" t="s">
        <v>523</v>
      </c>
      <c r="N1" s="1" t="s">
        <v>10</v>
      </c>
      <c r="O1" s="1" t="s">
        <v>13</v>
      </c>
      <c r="P1" s="1" t="s">
        <v>12</v>
      </c>
      <c r="Q1" t="s">
        <v>5</v>
      </c>
      <c r="R1" t="s">
        <v>9</v>
      </c>
      <c r="S1" t="s">
        <v>8</v>
      </c>
      <c r="T1" t="s">
        <v>6</v>
      </c>
      <c r="U1" s="3" t="s">
        <v>7</v>
      </c>
      <c r="W1" s="1" t="s">
        <v>11</v>
      </c>
      <c r="X1" s="2">
        <f>SUM(O2:O120)</f>
        <v>0</v>
      </c>
      <c r="Y1" t="s">
        <v>15</v>
      </c>
      <c r="Z1">
        <f>SUM(Q:Q)</f>
        <v>2</v>
      </c>
    </row>
    <row r="2" spans="1:29">
      <c r="A2" s="8" t="s">
        <v>6</v>
      </c>
      <c r="B2" s="9" t="s">
        <v>114</v>
      </c>
      <c r="C2" s="10">
        <v>11600</v>
      </c>
      <c r="D2" s="8" t="s">
        <v>548</v>
      </c>
      <c r="E2" s="8">
        <v>55.3</v>
      </c>
      <c r="F2">
        <f>IF(ISNA(VLOOKUP(DKSalaries!D2,OverUnder!$A$2:$C$13,3,FALSE)),0,VLOOKUP(DKSalaries!D2,OverUnder!$A$2:$C$13,3,FALSE))</f>
        <v>1.0253832621261625</v>
      </c>
      <c r="G2">
        <f>E2*F2</f>
        <v>56.703694395576782</v>
      </c>
      <c r="H2">
        <f>IF(ISNA(VLOOKUP(DKSalaries!B2,Consistency!$A$2:$N$394,12, FALSE)),0,VLOOKUP(DKSalaries!B2,Consistency!$A$2:$N$394,12, FALSE))</f>
        <v>0</v>
      </c>
      <c r="I2">
        <f>IF(ISNA(VLOOKUP(DKSalaries!B2,Consistency!$A$2:$N$394,13, FALSE)),0,VLOOKUP(DKSalaries!B2,Consistency!$A$2:$N$394,13, FALSE))</f>
        <v>0</v>
      </c>
      <c r="J2">
        <f>IF(ISNA(VLOOKUP(DKSalaries!B2,Consistency!$A$2:$N$394,14, FALSE)),0,VLOOKUP(DKSalaries!B2,Consistency!$A$2:$N$394,14, FALSE))</f>
        <v>0</v>
      </c>
      <c r="K2">
        <f>SUM(H2+I2+J2)</f>
        <v>0</v>
      </c>
      <c r="L2">
        <v>100</v>
      </c>
      <c r="M2" s="4">
        <f>L2*K2</f>
        <v>0</v>
      </c>
      <c r="N2">
        <v>1</v>
      </c>
      <c r="O2">
        <f>N2*M2</f>
        <v>0</v>
      </c>
      <c r="P2">
        <f t="shared" ref="P2:P65" si="0">N2*C2</f>
        <v>11600</v>
      </c>
      <c r="Q2">
        <f t="shared" ref="Q2:U11" si="1">$N2*IF($A2=Q$1,1,0)</f>
        <v>0</v>
      </c>
      <c r="R2">
        <f t="shared" si="1"/>
        <v>0</v>
      </c>
      <c r="S2">
        <f t="shared" si="1"/>
        <v>0</v>
      </c>
      <c r="T2">
        <f t="shared" si="1"/>
        <v>1</v>
      </c>
      <c r="U2">
        <f t="shared" si="1"/>
        <v>0</v>
      </c>
      <c r="W2" s="1" t="s">
        <v>2</v>
      </c>
      <c r="X2">
        <f>SUM(P2:P120)</f>
        <v>75400</v>
      </c>
      <c r="Y2" t="s">
        <v>19</v>
      </c>
      <c r="Z2">
        <f>SUM(R:R)</f>
        <v>1</v>
      </c>
    </row>
    <row r="3" spans="1:29">
      <c r="A3" s="8" t="s">
        <v>8</v>
      </c>
      <c r="B3" s="9" t="s">
        <v>403</v>
      </c>
      <c r="C3" s="10">
        <v>10700</v>
      </c>
      <c r="D3" s="11" t="s">
        <v>549</v>
      </c>
      <c r="E3" s="8">
        <v>43.2</v>
      </c>
      <c r="F3">
        <f>IF(ISNA(VLOOKUP(DKSalaries!D3,OverUnder!$A$2:$C$13,3,FALSE)),0,VLOOKUP(DKSalaries!D3,OverUnder!$A$2:$C$13,3,FALSE))</f>
        <v>1.0756471475245037</v>
      </c>
      <c r="G3">
        <f t="shared" ref="G3:G66" si="2">E3*F3</f>
        <v>46.467956773058567</v>
      </c>
      <c r="H3">
        <f>IF(ISNA(VLOOKUP(DKSalaries!B3,Consistency!$A$2:$N$394,12, FALSE)),0,VLOOKUP(DKSalaries!B3,Consistency!$A$2:$N$394,12, FALSE))</f>
        <v>0</v>
      </c>
      <c r="I3">
        <f>IF(ISNA(VLOOKUP(DKSalaries!B3,Consistency!$A$2:$N$394,13, FALSE)),0,VLOOKUP(DKSalaries!B3,Consistency!$A$2:$N$394,13, FALSE))</f>
        <v>0</v>
      </c>
      <c r="J3">
        <f>IF(ISNA(VLOOKUP(DKSalaries!B3,Consistency!$A$2:$N$394,14, FALSE)),0,VLOOKUP(DKSalaries!B3,Consistency!$A$2:$N$394,14, FALSE))</f>
        <v>0</v>
      </c>
      <c r="K3">
        <f t="shared" ref="K3:K66" si="3">SUM(H3+I3+J3)</f>
        <v>0</v>
      </c>
      <c r="L3">
        <f t="shared" ref="L3:L66" si="4">G3</f>
        <v>46.467956773058567</v>
      </c>
      <c r="M3" s="4">
        <f t="shared" ref="M3:M66" si="5">L3*K3</f>
        <v>0</v>
      </c>
      <c r="N3">
        <v>0</v>
      </c>
      <c r="O3">
        <f t="shared" ref="O3:O66" si="6">N3*M3</f>
        <v>0</v>
      </c>
      <c r="P3">
        <f t="shared" si="0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f t="shared" si="1"/>
        <v>0</v>
      </c>
      <c r="U3">
        <f t="shared" si="1"/>
        <v>0</v>
      </c>
      <c r="W3" s="1" t="s">
        <v>14</v>
      </c>
      <c r="X3">
        <v>60000</v>
      </c>
      <c r="Y3" t="s">
        <v>17</v>
      </c>
      <c r="Z3">
        <f>SUM(S:S)</f>
        <v>2</v>
      </c>
    </row>
    <row r="4" spans="1:29">
      <c r="A4" s="8" t="s">
        <v>9</v>
      </c>
      <c r="B4" s="9" t="s">
        <v>115</v>
      </c>
      <c r="C4" s="10">
        <v>10200</v>
      </c>
      <c r="D4" s="8" t="s">
        <v>550</v>
      </c>
      <c r="E4" s="8">
        <v>45.3</v>
      </c>
      <c r="F4">
        <f>IF(ISNA(VLOOKUP(DKSalaries!D4,OverUnder!$A$2:$C$13,3,FALSE)),0,VLOOKUP(DKSalaries!D4,OverUnder!$A$2:$C$13,3,FALSE))</f>
        <v>0.98014576526765529</v>
      </c>
      <c r="G4">
        <f t="shared" si="2"/>
        <v>44.400603166624784</v>
      </c>
      <c r="H4">
        <f>IF(ISNA(VLOOKUP(DKSalaries!B4,Consistency!$A$2:$N$394,12, FALSE)),0,VLOOKUP(DKSalaries!B4,Consistency!$A$2:$N$394,12, FALSE))</f>
        <v>0</v>
      </c>
      <c r="I4">
        <f>IF(ISNA(VLOOKUP(DKSalaries!B4,Consistency!$A$2:$N$394,13, FALSE)),0,VLOOKUP(DKSalaries!B4,Consistency!$A$2:$N$394,13, FALSE))</f>
        <v>0</v>
      </c>
      <c r="J4">
        <f>IF(ISNA(VLOOKUP(DKSalaries!B4,Consistency!$A$2:$N$394,14, FALSE)),0,VLOOKUP(DKSalaries!B4,Consistency!$A$2:$N$394,14, FALSE))</f>
        <v>0</v>
      </c>
      <c r="K4">
        <f t="shared" si="3"/>
        <v>0</v>
      </c>
      <c r="L4">
        <f t="shared" si="4"/>
        <v>44.400603166624784</v>
      </c>
      <c r="M4" s="4">
        <f t="shared" si="5"/>
        <v>0</v>
      </c>
      <c r="N4">
        <v>0</v>
      </c>
      <c r="O4">
        <f t="shared" si="6"/>
        <v>0</v>
      </c>
      <c r="P4">
        <f t="shared" si="0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f t="shared" si="1"/>
        <v>0</v>
      </c>
      <c r="U4">
        <f t="shared" si="1"/>
        <v>0</v>
      </c>
      <c r="Y4" t="s">
        <v>18</v>
      </c>
      <c r="Z4">
        <f>SUM(T:T)</f>
        <v>2</v>
      </c>
    </row>
    <row r="5" spans="1:29">
      <c r="A5" s="8" t="s">
        <v>7</v>
      </c>
      <c r="B5" s="9" t="s">
        <v>119</v>
      </c>
      <c r="C5" s="10">
        <v>9400</v>
      </c>
      <c r="D5" s="8" t="s">
        <v>550</v>
      </c>
      <c r="E5" s="8">
        <v>39</v>
      </c>
      <c r="F5">
        <f>IF(ISNA(VLOOKUP(DKSalaries!D5,OverUnder!$A$2:$C$13,3,FALSE)),0,VLOOKUP(DKSalaries!D5,OverUnder!$A$2:$C$13,3,FALSE))</f>
        <v>0.98014576526765529</v>
      </c>
      <c r="G5">
        <f t="shared" si="2"/>
        <v>38.225684845438558</v>
      </c>
      <c r="H5">
        <f>IF(ISNA(VLOOKUP(DKSalaries!B5,Consistency!$A$2:$N$394,12, FALSE)),0,VLOOKUP(DKSalaries!B5,Consistency!$A$2:$N$394,12, FALSE))</f>
        <v>0</v>
      </c>
      <c r="I5">
        <f>IF(ISNA(VLOOKUP(DKSalaries!B5,Consistency!$A$2:$N$394,13, FALSE)),0,VLOOKUP(DKSalaries!B5,Consistency!$A$2:$N$394,13, FALSE))</f>
        <v>0</v>
      </c>
      <c r="J5">
        <f>IF(ISNA(VLOOKUP(DKSalaries!B5,Consistency!$A$2:$N$394,14, FALSE)),0,VLOOKUP(DKSalaries!B5,Consistency!$A$2:$N$394,14, FALSE))</f>
        <v>0</v>
      </c>
      <c r="K5">
        <f t="shared" si="3"/>
        <v>0</v>
      </c>
      <c r="L5">
        <f t="shared" si="4"/>
        <v>38.225684845438558</v>
      </c>
      <c r="M5" s="4">
        <f t="shared" si="5"/>
        <v>0</v>
      </c>
      <c r="N5">
        <v>1</v>
      </c>
      <c r="O5">
        <f t="shared" si="6"/>
        <v>0</v>
      </c>
      <c r="P5">
        <f t="shared" si="0"/>
        <v>9400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si="1"/>
        <v>1</v>
      </c>
      <c r="Y5" t="s">
        <v>16</v>
      </c>
      <c r="Z5">
        <f>SUM(U:U)</f>
        <v>2</v>
      </c>
    </row>
    <row r="6" spans="1:29">
      <c r="A6" s="8" t="s">
        <v>9</v>
      </c>
      <c r="B6" s="9" t="s">
        <v>48</v>
      </c>
      <c r="C6" s="10">
        <v>9200</v>
      </c>
      <c r="D6" s="8" t="s">
        <v>551</v>
      </c>
      <c r="E6" s="8">
        <v>40.1</v>
      </c>
      <c r="F6">
        <f>IF(ISNA(VLOOKUP(DKSalaries!D6,OverUnder!$A$2:$C$13,3,FALSE)),0,VLOOKUP(DKSalaries!D6,OverUnder!$A$2:$C$13,3,FALSE))</f>
        <v>1.0454888162854989</v>
      </c>
      <c r="G6">
        <f t="shared" si="2"/>
        <v>41.924101533048507</v>
      </c>
      <c r="H6">
        <f>IF(ISNA(VLOOKUP(DKSalaries!B6,Consistency!$A$2:$N$394,12, FALSE)),0,VLOOKUP(DKSalaries!B6,Consistency!$A$2:$N$394,12, FALSE))</f>
        <v>0</v>
      </c>
      <c r="I6">
        <f>IF(ISNA(VLOOKUP(DKSalaries!B6,Consistency!$A$2:$N$394,13, FALSE)),0,VLOOKUP(DKSalaries!B6,Consistency!$A$2:$N$394,13, FALSE))</f>
        <v>0</v>
      </c>
      <c r="J6">
        <f>IF(ISNA(VLOOKUP(DKSalaries!B6,Consistency!$A$2:$N$394,14, FALSE)),0,VLOOKUP(DKSalaries!B6,Consistency!$A$2:$N$394,14, FALSE))</f>
        <v>0</v>
      </c>
      <c r="K6">
        <f t="shared" si="3"/>
        <v>0</v>
      </c>
      <c r="L6">
        <f t="shared" si="4"/>
        <v>41.924101533048507</v>
      </c>
      <c r="M6" s="4">
        <f t="shared" si="5"/>
        <v>0</v>
      </c>
      <c r="N6">
        <v>1</v>
      </c>
      <c r="O6">
        <f t="shared" si="6"/>
        <v>0</v>
      </c>
      <c r="P6">
        <f t="shared" si="0"/>
        <v>9200</v>
      </c>
      <c r="Q6">
        <f t="shared" si="1"/>
        <v>0</v>
      </c>
      <c r="R6">
        <f t="shared" si="1"/>
        <v>1</v>
      </c>
      <c r="S6">
        <f t="shared" si="1"/>
        <v>0</v>
      </c>
      <c r="T6">
        <f t="shared" si="1"/>
        <v>0</v>
      </c>
      <c r="U6">
        <f t="shared" si="1"/>
        <v>0</v>
      </c>
    </row>
    <row r="7" spans="1:29">
      <c r="A7" s="8" t="s">
        <v>7</v>
      </c>
      <c r="B7" s="9" t="s">
        <v>447</v>
      </c>
      <c r="C7" s="10">
        <v>9000</v>
      </c>
      <c r="D7" s="11" t="s">
        <v>552</v>
      </c>
      <c r="E7" s="8">
        <v>36.299999999999997</v>
      </c>
      <c r="F7">
        <f>IF(ISNA(VLOOKUP(DKSalaries!D7,OverUnder!$A$2:$C$13,3,FALSE)),0,VLOOKUP(DKSalaries!D7,OverUnder!$A$2:$C$13,3,FALSE))</f>
        <v>1.0128172907765771</v>
      </c>
      <c r="G7">
        <f t="shared" si="2"/>
        <v>36.765267655189746</v>
      </c>
      <c r="H7">
        <f>IF(ISNA(VLOOKUP(DKSalaries!B7,Consistency!$A$2:$N$394,12, FALSE)),0,VLOOKUP(DKSalaries!B7,Consistency!$A$2:$N$394,12, FALSE))</f>
        <v>0</v>
      </c>
      <c r="I7">
        <f>IF(ISNA(VLOOKUP(DKSalaries!B7,Consistency!$A$2:$N$394,13, FALSE)),0,VLOOKUP(DKSalaries!B7,Consistency!$A$2:$N$394,13, FALSE))</f>
        <v>0</v>
      </c>
      <c r="J7">
        <f>IF(ISNA(VLOOKUP(DKSalaries!B7,Consistency!$A$2:$N$394,14, FALSE)),0,VLOOKUP(DKSalaries!B7,Consistency!$A$2:$N$394,14, FALSE))</f>
        <v>0</v>
      </c>
      <c r="K7">
        <f t="shared" si="3"/>
        <v>0</v>
      </c>
      <c r="L7">
        <f t="shared" si="4"/>
        <v>36.765267655189746</v>
      </c>
      <c r="M7" s="4">
        <f t="shared" si="5"/>
        <v>0</v>
      </c>
      <c r="N7">
        <v>0</v>
      </c>
      <c r="O7">
        <f t="shared" si="6"/>
        <v>0</v>
      </c>
      <c r="P7">
        <f t="shared" si="0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Y7" t="s">
        <v>20</v>
      </c>
      <c r="Z7">
        <f>Z1+Z2+Z5</f>
        <v>5</v>
      </c>
    </row>
    <row r="8" spans="1:29">
      <c r="A8" s="8" t="s">
        <v>6</v>
      </c>
      <c r="B8" s="9" t="s">
        <v>429</v>
      </c>
      <c r="C8" s="10">
        <v>8900</v>
      </c>
      <c r="D8" s="11" t="s">
        <v>549</v>
      </c>
      <c r="E8" s="8">
        <v>34.799999999999997</v>
      </c>
      <c r="F8">
        <f>IF(ISNA(VLOOKUP(DKSalaries!D8,OverUnder!$A$2:$C$13,3,FALSE)),0,VLOOKUP(DKSalaries!D8,OverUnder!$A$2:$C$13,3,FALSE))</f>
        <v>1.0756471475245037</v>
      </c>
      <c r="G8">
        <f t="shared" si="2"/>
        <v>37.432520733852726</v>
      </c>
      <c r="H8">
        <f>IF(ISNA(VLOOKUP(DKSalaries!B8,Consistency!$A$2:$N$394,12, FALSE)),0,VLOOKUP(DKSalaries!B8,Consistency!$A$2:$N$394,12, FALSE))</f>
        <v>0</v>
      </c>
      <c r="I8">
        <f>IF(ISNA(VLOOKUP(DKSalaries!B8,Consistency!$A$2:$N$394,13, FALSE)),0,VLOOKUP(DKSalaries!B8,Consistency!$A$2:$N$394,13, FALSE))</f>
        <v>0</v>
      </c>
      <c r="J8">
        <f>IF(ISNA(VLOOKUP(DKSalaries!B8,Consistency!$A$2:$N$394,14, FALSE)),0,VLOOKUP(DKSalaries!B8,Consistency!$A$2:$N$394,14, FALSE))</f>
        <v>0</v>
      </c>
      <c r="K8">
        <f t="shared" si="3"/>
        <v>0</v>
      </c>
      <c r="L8">
        <v>0</v>
      </c>
      <c r="M8" s="4">
        <f t="shared" si="5"/>
        <v>0</v>
      </c>
      <c r="N8">
        <v>0</v>
      </c>
      <c r="O8">
        <f t="shared" si="6"/>
        <v>0</v>
      </c>
      <c r="P8">
        <f t="shared" si="0"/>
        <v>0</v>
      </c>
      <c r="Q8">
        <f t="shared" si="1"/>
        <v>0</v>
      </c>
      <c r="R8">
        <f t="shared" si="1"/>
        <v>0</v>
      </c>
      <c r="S8">
        <f t="shared" si="1"/>
        <v>0</v>
      </c>
      <c r="T8">
        <f t="shared" si="1"/>
        <v>0</v>
      </c>
      <c r="U8">
        <f t="shared" si="1"/>
        <v>0</v>
      </c>
      <c r="Y8" t="s">
        <v>21</v>
      </c>
      <c r="Z8">
        <f>Z3+Z4+Z5</f>
        <v>6</v>
      </c>
    </row>
    <row r="9" spans="1:29">
      <c r="A9" s="8" t="s">
        <v>6</v>
      </c>
      <c r="B9" s="9" t="s">
        <v>118</v>
      </c>
      <c r="C9" s="10">
        <v>8900</v>
      </c>
      <c r="D9" s="8" t="s">
        <v>553</v>
      </c>
      <c r="E9" s="8">
        <v>32.5</v>
      </c>
      <c r="F9">
        <f>IF(ISNA(VLOOKUP(DKSalaries!D9,OverUnder!$A$2:$C$13,3,FALSE)),0,VLOOKUP(DKSalaries!D9,OverUnder!$A$2:$C$13,3,FALSE))</f>
        <v>0.96757979391806992</v>
      </c>
      <c r="G9">
        <f t="shared" si="2"/>
        <v>31.446343302337272</v>
      </c>
      <c r="H9">
        <f>IF(ISNA(VLOOKUP(DKSalaries!B9,Consistency!$A$2:$N$394,12, FALSE)),0,VLOOKUP(DKSalaries!B9,Consistency!$A$2:$N$394,12, FALSE))</f>
        <v>0</v>
      </c>
      <c r="I9">
        <f>IF(ISNA(VLOOKUP(DKSalaries!B9,Consistency!$A$2:$N$394,13, FALSE)),0,VLOOKUP(DKSalaries!B9,Consistency!$A$2:$N$394,13, FALSE))</f>
        <v>0</v>
      </c>
      <c r="J9">
        <f>IF(ISNA(VLOOKUP(DKSalaries!B9,Consistency!$A$2:$N$394,14, FALSE)),0,VLOOKUP(DKSalaries!B9,Consistency!$A$2:$N$394,14, FALSE))</f>
        <v>0</v>
      </c>
      <c r="K9">
        <f t="shared" si="3"/>
        <v>0</v>
      </c>
      <c r="L9">
        <f t="shared" si="4"/>
        <v>31.446343302337272</v>
      </c>
      <c r="M9" s="4">
        <f t="shared" si="5"/>
        <v>0</v>
      </c>
      <c r="N9">
        <v>0</v>
      </c>
      <c r="O9">
        <f t="shared" si="6"/>
        <v>0</v>
      </c>
      <c r="P9">
        <f t="shared" si="0"/>
        <v>0</v>
      </c>
      <c r="Q9">
        <f t="shared" si="1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 t="shared" si="1"/>
        <v>0</v>
      </c>
      <c r="Y9" t="s">
        <v>22</v>
      </c>
      <c r="Z9">
        <f>SUM(Z1:Z5)</f>
        <v>9</v>
      </c>
    </row>
    <row r="10" spans="1:29">
      <c r="A10" s="8" t="s">
        <v>7</v>
      </c>
      <c r="B10" s="9" t="s">
        <v>117</v>
      </c>
      <c r="C10" s="10">
        <v>8900</v>
      </c>
      <c r="D10" s="11" t="s">
        <v>554</v>
      </c>
      <c r="E10" s="8">
        <v>38.4</v>
      </c>
      <c r="F10">
        <f>IF(ISNA(VLOOKUP(DKSalaries!D10,OverUnder!$A$2:$C$13,3,FALSE)),0,VLOOKUP(DKSalaries!D10,OverUnder!$A$2:$C$13,3,FALSE))</f>
        <v>0.97511937672782112</v>
      </c>
      <c r="G10">
        <f t="shared" si="2"/>
        <v>37.444584066348327</v>
      </c>
      <c r="H10">
        <f>IF(ISNA(VLOOKUP(DKSalaries!B10,Consistency!$A$2:$N$394,12, FALSE)),0,VLOOKUP(DKSalaries!B10,Consistency!$A$2:$N$394,12, FALSE))</f>
        <v>0</v>
      </c>
      <c r="I10">
        <f>IF(ISNA(VLOOKUP(DKSalaries!B10,Consistency!$A$2:$N$394,13, FALSE)),0,VLOOKUP(DKSalaries!B10,Consistency!$A$2:$N$394,13, FALSE))</f>
        <v>0</v>
      </c>
      <c r="J10">
        <f>IF(ISNA(VLOOKUP(DKSalaries!B10,Consistency!$A$2:$N$394,14, FALSE)),0,VLOOKUP(DKSalaries!B10,Consistency!$A$2:$N$394,14, FALSE))</f>
        <v>0</v>
      </c>
      <c r="K10">
        <f t="shared" si="3"/>
        <v>0</v>
      </c>
      <c r="L10">
        <f t="shared" si="4"/>
        <v>37.444584066348327</v>
      </c>
      <c r="M10" s="4">
        <f t="shared" si="5"/>
        <v>0</v>
      </c>
      <c r="N10">
        <v>0</v>
      </c>
      <c r="O10">
        <f t="shared" si="6"/>
        <v>0</v>
      </c>
      <c r="P10">
        <f t="shared" si="0"/>
        <v>0</v>
      </c>
      <c r="Q10">
        <f t="shared" si="1"/>
        <v>0</v>
      </c>
      <c r="R10">
        <f t="shared" si="1"/>
        <v>0</v>
      </c>
      <c r="S10">
        <f t="shared" si="1"/>
        <v>0</v>
      </c>
      <c r="T10">
        <f t="shared" si="1"/>
        <v>0</v>
      </c>
      <c r="U10">
        <f t="shared" si="1"/>
        <v>0</v>
      </c>
    </row>
    <row r="11" spans="1:29">
      <c r="A11" s="8" t="s">
        <v>7</v>
      </c>
      <c r="B11" s="9" t="s">
        <v>49</v>
      </c>
      <c r="C11" s="10">
        <v>8700</v>
      </c>
      <c r="D11" s="8" t="s">
        <v>555</v>
      </c>
      <c r="E11" s="8">
        <v>38.299999999999997</v>
      </c>
      <c r="F11">
        <f>IF(ISNA(VLOOKUP(DKSalaries!D11,OverUnder!$A$2:$C$13,3,FALSE)),0,VLOOKUP(DKSalaries!D11,OverUnder!$A$2:$C$13,3,FALSE))</f>
        <v>0.97260618245790409</v>
      </c>
      <c r="G11">
        <f t="shared" si="2"/>
        <v>37.250816788137726</v>
      </c>
      <c r="H11">
        <f>IF(ISNA(VLOOKUP(DKSalaries!B11,Consistency!$A$2:$N$394,12, FALSE)),0,VLOOKUP(DKSalaries!B11,Consistency!$A$2:$N$394,12, FALSE))</f>
        <v>0</v>
      </c>
      <c r="I11">
        <f>IF(ISNA(VLOOKUP(DKSalaries!B11,Consistency!$A$2:$N$394,13, FALSE)),0,VLOOKUP(DKSalaries!B11,Consistency!$A$2:$N$394,13, FALSE))</f>
        <v>0</v>
      </c>
      <c r="J11">
        <f>IF(ISNA(VLOOKUP(DKSalaries!B11,Consistency!$A$2:$N$394,14, FALSE)),0,VLOOKUP(DKSalaries!B11,Consistency!$A$2:$N$394,14, FALSE))</f>
        <v>0</v>
      </c>
      <c r="K11">
        <f t="shared" si="3"/>
        <v>0</v>
      </c>
      <c r="L11">
        <f t="shared" si="4"/>
        <v>37.250816788137726</v>
      </c>
      <c r="M11" s="4">
        <f t="shared" si="5"/>
        <v>0</v>
      </c>
      <c r="N11">
        <v>0</v>
      </c>
      <c r="O11">
        <f t="shared" si="6"/>
        <v>0</v>
      </c>
      <c r="P11">
        <f t="shared" si="0"/>
        <v>0</v>
      </c>
      <c r="Q11">
        <f t="shared" si="1"/>
        <v>0</v>
      </c>
      <c r="R11">
        <f t="shared" si="1"/>
        <v>0</v>
      </c>
      <c r="S11">
        <f t="shared" si="1"/>
        <v>0</v>
      </c>
      <c r="T11">
        <f t="shared" si="1"/>
        <v>0</v>
      </c>
      <c r="U11">
        <f t="shared" si="1"/>
        <v>0</v>
      </c>
    </row>
    <row r="12" spans="1:29">
      <c r="A12" s="8" t="s">
        <v>5</v>
      </c>
      <c r="B12" s="9" t="s">
        <v>525</v>
      </c>
      <c r="C12" s="10">
        <v>8700</v>
      </c>
      <c r="D12" s="11" t="s">
        <v>556</v>
      </c>
      <c r="E12" s="8">
        <v>30.1</v>
      </c>
      <c r="F12">
        <f>IF(ISNA(VLOOKUP(DKSalaries!D12,OverUnder!$A$2:$C$13,3,FALSE)),0,VLOOKUP(DKSalaries!D12,OverUnder!$A$2:$C$13,3,FALSE))</f>
        <v>0.98014576526765529</v>
      </c>
      <c r="G12">
        <f t="shared" si="2"/>
        <v>29.502387534556426</v>
      </c>
      <c r="H12">
        <f>IF(ISNA(VLOOKUP(DKSalaries!B12,Consistency!$A$2:$N$394,12, FALSE)),0,VLOOKUP(DKSalaries!B12,Consistency!$A$2:$N$394,12, FALSE))</f>
        <v>0</v>
      </c>
      <c r="I12">
        <f>IF(ISNA(VLOOKUP(DKSalaries!B12,Consistency!$A$2:$N$394,13, FALSE)),0,VLOOKUP(DKSalaries!B12,Consistency!$A$2:$N$394,13, FALSE))</f>
        <v>0</v>
      </c>
      <c r="J12">
        <f>IF(ISNA(VLOOKUP(DKSalaries!B12,Consistency!$A$2:$N$394,14, FALSE)),0,VLOOKUP(DKSalaries!B12,Consistency!$A$2:$N$394,14, FALSE))</f>
        <v>0</v>
      </c>
      <c r="K12">
        <f t="shared" si="3"/>
        <v>0</v>
      </c>
      <c r="L12">
        <f t="shared" si="4"/>
        <v>29.502387534556426</v>
      </c>
      <c r="M12" s="4">
        <f t="shared" si="5"/>
        <v>0</v>
      </c>
      <c r="N12">
        <v>0</v>
      </c>
      <c r="O12">
        <f t="shared" si="6"/>
        <v>0</v>
      </c>
      <c r="P12">
        <f t="shared" si="0"/>
        <v>0</v>
      </c>
      <c r="Q12">
        <f t="shared" ref="Q12:U21" si="7">$N12*IF($A12=Q$1,1,0)</f>
        <v>0</v>
      </c>
      <c r="R12">
        <f t="shared" si="7"/>
        <v>0</v>
      </c>
      <c r="S12">
        <f t="shared" si="7"/>
        <v>0</v>
      </c>
      <c r="T12">
        <f t="shared" si="7"/>
        <v>0</v>
      </c>
      <c r="U12">
        <f t="shared" si="7"/>
        <v>0</v>
      </c>
    </row>
    <row r="13" spans="1:29">
      <c r="A13" s="8" t="s">
        <v>5</v>
      </c>
      <c r="B13" s="9" t="s">
        <v>557</v>
      </c>
      <c r="C13" s="10">
        <v>8500</v>
      </c>
      <c r="D13" s="8" t="s">
        <v>558</v>
      </c>
      <c r="E13" s="8">
        <v>30.8</v>
      </c>
      <c r="F13">
        <f>IF(ISNA(VLOOKUP(DKSalaries!D13,OverUnder!$A$2:$C$13,3,FALSE)),0,VLOOKUP(DKSalaries!D13,OverUnder!$A$2:$C$13,3,FALSE))</f>
        <v>0.95501382256848455</v>
      </c>
      <c r="G13">
        <f t="shared" si="2"/>
        <v>29.414425735109326</v>
      </c>
      <c r="H13">
        <f>IF(ISNA(VLOOKUP(DKSalaries!B13,Consistency!$A$2:$N$394,12, FALSE)),0,VLOOKUP(DKSalaries!B13,Consistency!$A$2:$N$394,12, FALSE))</f>
        <v>0</v>
      </c>
      <c r="I13">
        <f>IF(ISNA(VLOOKUP(DKSalaries!B13,Consistency!$A$2:$N$394,13, FALSE)),0,VLOOKUP(DKSalaries!B13,Consistency!$A$2:$N$394,13, FALSE))</f>
        <v>0</v>
      </c>
      <c r="J13">
        <f>IF(ISNA(VLOOKUP(DKSalaries!B13,Consistency!$A$2:$N$394,14, FALSE)),0,VLOOKUP(DKSalaries!B13,Consistency!$A$2:$N$394,14, FALSE))</f>
        <v>0</v>
      </c>
      <c r="K13">
        <f t="shared" si="3"/>
        <v>0</v>
      </c>
      <c r="L13">
        <f t="shared" si="4"/>
        <v>29.414425735109326</v>
      </c>
      <c r="M13" s="4">
        <f t="shared" si="5"/>
        <v>0</v>
      </c>
      <c r="N13">
        <v>1</v>
      </c>
      <c r="O13">
        <f t="shared" si="6"/>
        <v>0</v>
      </c>
      <c r="P13">
        <f t="shared" si="0"/>
        <v>8500</v>
      </c>
      <c r="Q13">
        <f t="shared" si="7"/>
        <v>1</v>
      </c>
      <c r="R13">
        <f t="shared" si="7"/>
        <v>0</v>
      </c>
      <c r="S13">
        <f t="shared" si="7"/>
        <v>0</v>
      </c>
      <c r="T13">
        <f t="shared" si="7"/>
        <v>0</v>
      </c>
      <c r="U13">
        <f t="shared" si="7"/>
        <v>0</v>
      </c>
      <c r="W13" s="2" t="s">
        <v>24</v>
      </c>
      <c r="X13" s="2"/>
      <c r="Y13" s="2"/>
      <c r="Z13" s="2"/>
      <c r="AA13" s="2" t="s">
        <v>26</v>
      </c>
      <c r="AB13" s="2"/>
      <c r="AC13" s="2"/>
    </row>
    <row r="14" spans="1:29">
      <c r="A14" s="8" t="s">
        <v>5</v>
      </c>
      <c r="B14" s="9" t="s">
        <v>120</v>
      </c>
      <c r="C14" s="10">
        <v>8500</v>
      </c>
      <c r="D14" s="8" t="s">
        <v>559</v>
      </c>
      <c r="E14" s="8">
        <v>38</v>
      </c>
      <c r="F14">
        <f>IF(ISNA(VLOOKUP(DKSalaries!D14,OverUnder!$A$2:$C$13,3,FALSE)),0,VLOOKUP(DKSalaries!D14,OverUnder!$A$2:$C$13,3,FALSE))</f>
        <v>1.0756471475245037</v>
      </c>
      <c r="G14">
        <f t="shared" si="2"/>
        <v>40.874591605931144</v>
      </c>
      <c r="H14">
        <f>IF(ISNA(VLOOKUP(DKSalaries!B14,Consistency!$A$2:$N$394,12, FALSE)),0,VLOOKUP(DKSalaries!B14,Consistency!$A$2:$N$394,12, FALSE))</f>
        <v>0</v>
      </c>
      <c r="I14">
        <f>IF(ISNA(VLOOKUP(DKSalaries!B14,Consistency!$A$2:$N$394,13, FALSE)),0,VLOOKUP(DKSalaries!B14,Consistency!$A$2:$N$394,13, FALSE))</f>
        <v>0</v>
      </c>
      <c r="J14">
        <f>IF(ISNA(VLOOKUP(DKSalaries!B14,Consistency!$A$2:$N$394,14, FALSE)),0,VLOOKUP(DKSalaries!B14,Consistency!$A$2:$N$394,14, FALSE))</f>
        <v>0</v>
      </c>
      <c r="K14">
        <f t="shared" si="3"/>
        <v>0</v>
      </c>
      <c r="L14">
        <f t="shared" si="4"/>
        <v>40.874591605931144</v>
      </c>
      <c r="M14" s="4">
        <f t="shared" si="5"/>
        <v>0</v>
      </c>
      <c r="N14">
        <v>0</v>
      </c>
      <c r="O14">
        <f t="shared" si="6"/>
        <v>0</v>
      </c>
      <c r="P14">
        <f t="shared" si="0"/>
        <v>0</v>
      </c>
      <c r="Q14">
        <f t="shared" si="7"/>
        <v>0</v>
      </c>
      <c r="R14">
        <f t="shared" si="7"/>
        <v>0</v>
      </c>
      <c r="S14">
        <f t="shared" si="7"/>
        <v>0</v>
      </c>
      <c r="T14">
        <f t="shared" si="7"/>
        <v>0</v>
      </c>
      <c r="U14">
        <f t="shared" si="7"/>
        <v>0</v>
      </c>
    </row>
    <row r="15" spans="1:29">
      <c r="A15" s="8" t="s">
        <v>6</v>
      </c>
      <c r="B15" s="9" t="s">
        <v>126</v>
      </c>
      <c r="C15" s="10">
        <v>8400</v>
      </c>
      <c r="D15" s="8" t="s">
        <v>560</v>
      </c>
      <c r="E15" s="8">
        <v>33.9</v>
      </c>
      <c r="F15">
        <f>IF(ISNA(VLOOKUP(DKSalaries!D15,OverUnder!$A$2:$C$13,3,FALSE)),0,VLOOKUP(DKSalaries!D15,OverUnder!$A$2:$C$13,3,FALSE))</f>
        <v>0.97511937672782112</v>
      </c>
      <c r="G15">
        <f t="shared" si="2"/>
        <v>33.056546871073138</v>
      </c>
      <c r="H15">
        <f>IF(ISNA(VLOOKUP(DKSalaries!B15,Consistency!$A$2:$N$394,12, FALSE)),0,VLOOKUP(DKSalaries!B15,Consistency!$A$2:$N$394,12, FALSE))</f>
        <v>0</v>
      </c>
      <c r="I15">
        <f>IF(ISNA(VLOOKUP(DKSalaries!B15,Consistency!$A$2:$N$394,13, FALSE)),0,VLOOKUP(DKSalaries!B15,Consistency!$A$2:$N$394,13, FALSE))</f>
        <v>0</v>
      </c>
      <c r="J15">
        <f>IF(ISNA(VLOOKUP(DKSalaries!B15,Consistency!$A$2:$N$394,14, FALSE)),0,VLOOKUP(DKSalaries!B15,Consistency!$A$2:$N$394,14, FALSE))</f>
        <v>0</v>
      </c>
      <c r="K15">
        <f t="shared" si="3"/>
        <v>0</v>
      </c>
      <c r="L15">
        <f t="shared" si="4"/>
        <v>33.056546871073138</v>
      </c>
      <c r="M15" s="4">
        <f t="shared" si="5"/>
        <v>0</v>
      </c>
      <c r="N15">
        <v>0</v>
      </c>
      <c r="O15">
        <f t="shared" si="6"/>
        <v>0</v>
      </c>
      <c r="P15">
        <f t="shared" si="0"/>
        <v>0</v>
      </c>
      <c r="Q15">
        <f t="shared" si="7"/>
        <v>0</v>
      </c>
      <c r="R15">
        <f t="shared" si="7"/>
        <v>0</v>
      </c>
      <c r="S15">
        <f t="shared" si="7"/>
        <v>0</v>
      </c>
      <c r="T15">
        <f t="shared" si="7"/>
        <v>0</v>
      </c>
      <c r="U15">
        <f t="shared" si="7"/>
        <v>0</v>
      </c>
      <c r="W15" s="1" t="s">
        <v>31</v>
      </c>
    </row>
    <row r="16" spans="1:29">
      <c r="A16" s="8" t="s">
        <v>9</v>
      </c>
      <c r="B16" s="9" t="s">
        <v>122</v>
      </c>
      <c r="C16" s="10">
        <v>8100</v>
      </c>
      <c r="D16" s="11" t="s">
        <v>554</v>
      </c>
      <c r="E16" s="8">
        <v>34.4</v>
      </c>
      <c r="F16">
        <f>IF(ISNA(VLOOKUP(DKSalaries!D16,OverUnder!$A$2:$C$13,3,FALSE)),0,VLOOKUP(DKSalaries!D16,OverUnder!$A$2:$C$13,3,FALSE))</f>
        <v>0.97511937672782112</v>
      </c>
      <c r="G16">
        <f t="shared" si="2"/>
        <v>33.544106559437047</v>
      </c>
      <c r="H16">
        <f>IF(ISNA(VLOOKUP(DKSalaries!B16,Consistency!$A$2:$N$394,12, FALSE)),0,VLOOKUP(DKSalaries!B16,Consistency!$A$2:$N$394,12, FALSE))</f>
        <v>0</v>
      </c>
      <c r="I16">
        <f>IF(ISNA(VLOOKUP(DKSalaries!B16,Consistency!$A$2:$N$394,13, FALSE)),0,VLOOKUP(DKSalaries!B16,Consistency!$A$2:$N$394,13, FALSE))</f>
        <v>0</v>
      </c>
      <c r="J16">
        <f>IF(ISNA(VLOOKUP(DKSalaries!B16,Consistency!$A$2:$N$394,14, FALSE)),0,VLOOKUP(DKSalaries!B16,Consistency!$A$2:$N$394,14, FALSE))</f>
        <v>0</v>
      </c>
      <c r="K16">
        <f t="shared" si="3"/>
        <v>0</v>
      </c>
      <c r="L16">
        <f t="shared" si="4"/>
        <v>33.544106559437047</v>
      </c>
      <c r="M16" s="4">
        <f t="shared" si="5"/>
        <v>0</v>
      </c>
      <c r="N16">
        <v>0</v>
      </c>
      <c r="O16">
        <f t="shared" si="6"/>
        <v>0</v>
      </c>
      <c r="P16">
        <f t="shared" si="0"/>
        <v>0</v>
      </c>
      <c r="Q16">
        <f t="shared" si="7"/>
        <v>0</v>
      </c>
      <c r="R16">
        <f t="shared" si="7"/>
        <v>0</v>
      </c>
      <c r="S16">
        <f t="shared" si="7"/>
        <v>0</v>
      </c>
      <c r="T16">
        <f t="shared" si="7"/>
        <v>0</v>
      </c>
      <c r="U16">
        <f t="shared" si="7"/>
        <v>0</v>
      </c>
      <c r="W16" t="s">
        <v>25</v>
      </c>
    </row>
    <row r="17" spans="1:23">
      <c r="A17" s="8" t="s">
        <v>5</v>
      </c>
      <c r="B17" s="9" t="s">
        <v>55</v>
      </c>
      <c r="C17" s="10">
        <v>8100</v>
      </c>
      <c r="D17" s="8" t="s">
        <v>558</v>
      </c>
      <c r="E17" s="8">
        <v>37.4</v>
      </c>
      <c r="F17">
        <f>IF(ISNA(VLOOKUP(DKSalaries!D17,OverUnder!$A$2:$C$13,3,FALSE)),0,VLOOKUP(DKSalaries!D17,OverUnder!$A$2:$C$13,3,FALSE))</f>
        <v>0.95501382256848455</v>
      </c>
      <c r="G17">
        <f t="shared" si="2"/>
        <v>35.717516964061318</v>
      </c>
      <c r="H17">
        <f>IF(ISNA(VLOOKUP(DKSalaries!B17,Consistency!$A$2:$N$394,12, FALSE)),0,VLOOKUP(DKSalaries!B17,Consistency!$A$2:$N$394,12, FALSE))</f>
        <v>0</v>
      </c>
      <c r="I17">
        <f>IF(ISNA(VLOOKUP(DKSalaries!B17,Consistency!$A$2:$N$394,13, FALSE)),0,VLOOKUP(DKSalaries!B17,Consistency!$A$2:$N$394,13, FALSE))</f>
        <v>0</v>
      </c>
      <c r="J17">
        <f>IF(ISNA(VLOOKUP(DKSalaries!B17,Consistency!$A$2:$N$394,14, FALSE)),0,VLOOKUP(DKSalaries!B17,Consistency!$A$2:$N$394,14, FALSE))</f>
        <v>0</v>
      </c>
      <c r="K17">
        <f t="shared" si="3"/>
        <v>0</v>
      </c>
      <c r="L17">
        <f t="shared" si="4"/>
        <v>35.717516964061318</v>
      </c>
      <c r="M17" s="4">
        <f t="shared" si="5"/>
        <v>0</v>
      </c>
      <c r="N17">
        <v>0</v>
      </c>
      <c r="O17">
        <f t="shared" si="6"/>
        <v>0</v>
      </c>
      <c r="P17">
        <f t="shared" si="0"/>
        <v>0</v>
      </c>
      <c r="Q17">
        <f t="shared" si="7"/>
        <v>0</v>
      </c>
      <c r="R17">
        <f t="shared" si="7"/>
        <v>0</v>
      </c>
      <c r="S17">
        <f t="shared" si="7"/>
        <v>0</v>
      </c>
      <c r="T17">
        <f t="shared" si="7"/>
        <v>0</v>
      </c>
      <c r="U17">
        <f t="shared" si="7"/>
        <v>0</v>
      </c>
      <c r="W17" t="s">
        <v>32</v>
      </c>
    </row>
    <row r="18" spans="1:23">
      <c r="A18" s="8" t="s">
        <v>5</v>
      </c>
      <c r="B18" s="9" t="s">
        <v>132</v>
      </c>
      <c r="C18" s="10">
        <v>8100</v>
      </c>
      <c r="D18" s="11" t="s">
        <v>561</v>
      </c>
      <c r="E18" s="8">
        <v>31.1</v>
      </c>
      <c r="F18">
        <f>IF(ISNA(VLOOKUP(DKSalaries!D18,OverUnder!$A$2:$C$13,3,FALSE)),0,VLOOKUP(DKSalaries!D18,OverUnder!$A$2:$C$13,3,FALSE))</f>
        <v>0.99019854234732352</v>
      </c>
      <c r="G18">
        <f t="shared" si="2"/>
        <v>30.795174667001763</v>
      </c>
      <c r="H18">
        <f>IF(ISNA(VLOOKUP(DKSalaries!B18,Consistency!$A$2:$N$394,12, FALSE)),0,VLOOKUP(DKSalaries!B18,Consistency!$A$2:$N$394,12, FALSE))</f>
        <v>0</v>
      </c>
      <c r="I18">
        <f>IF(ISNA(VLOOKUP(DKSalaries!B18,Consistency!$A$2:$N$394,13, FALSE)),0,VLOOKUP(DKSalaries!B18,Consistency!$A$2:$N$394,13, FALSE))</f>
        <v>0</v>
      </c>
      <c r="J18">
        <f>IF(ISNA(VLOOKUP(DKSalaries!B18,Consistency!$A$2:$N$394,14, FALSE)),0,VLOOKUP(DKSalaries!B18,Consistency!$A$2:$N$394,14, FALSE))</f>
        <v>0</v>
      </c>
      <c r="K18">
        <f t="shared" si="3"/>
        <v>0</v>
      </c>
      <c r="L18">
        <v>0</v>
      </c>
      <c r="M18" s="4">
        <f t="shared" si="5"/>
        <v>0</v>
      </c>
      <c r="N18">
        <v>0</v>
      </c>
      <c r="O18">
        <f t="shared" si="6"/>
        <v>0</v>
      </c>
      <c r="P18">
        <f t="shared" si="0"/>
        <v>0</v>
      </c>
      <c r="Q18">
        <f t="shared" si="7"/>
        <v>0</v>
      </c>
      <c r="R18">
        <f t="shared" si="7"/>
        <v>0</v>
      </c>
      <c r="S18">
        <f t="shared" si="7"/>
        <v>0</v>
      </c>
      <c r="T18">
        <f t="shared" si="7"/>
        <v>0</v>
      </c>
      <c r="U18">
        <f t="shared" si="7"/>
        <v>0</v>
      </c>
      <c r="W18" t="s">
        <v>34</v>
      </c>
    </row>
    <row r="19" spans="1:23">
      <c r="A19" s="8" t="s">
        <v>6</v>
      </c>
      <c r="B19" s="9" t="s">
        <v>395</v>
      </c>
      <c r="C19" s="10">
        <v>8000</v>
      </c>
      <c r="D19" s="11" t="s">
        <v>562</v>
      </c>
      <c r="E19" s="8">
        <v>35.700000000000003</v>
      </c>
      <c r="F19">
        <f>IF(ISNA(VLOOKUP(DKSalaries!D19,OverUnder!$A$2:$C$13,3,FALSE)),0,VLOOKUP(DKSalaries!D19,OverUnder!$A$2:$C$13,3,FALSE))</f>
        <v>1.0454888162854989</v>
      </c>
      <c r="G19">
        <f t="shared" si="2"/>
        <v>37.323950741392316</v>
      </c>
      <c r="H19">
        <f>IF(ISNA(VLOOKUP(DKSalaries!B19,Consistency!$A$2:$N$394,12, FALSE)),0,VLOOKUP(DKSalaries!B19,Consistency!$A$2:$N$394,12, FALSE))</f>
        <v>0</v>
      </c>
      <c r="I19">
        <f>IF(ISNA(VLOOKUP(DKSalaries!B19,Consistency!$A$2:$N$394,13, FALSE)),0,VLOOKUP(DKSalaries!B19,Consistency!$A$2:$N$394,13, FALSE))</f>
        <v>0</v>
      </c>
      <c r="J19">
        <f>IF(ISNA(VLOOKUP(DKSalaries!B19,Consistency!$A$2:$N$394,14, FALSE)),0,VLOOKUP(DKSalaries!B19,Consistency!$A$2:$N$394,14, FALSE))</f>
        <v>0</v>
      </c>
      <c r="K19">
        <f t="shared" si="3"/>
        <v>0</v>
      </c>
      <c r="L19">
        <f t="shared" si="4"/>
        <v>37.323950741392316</v>
      </c>
      <c r="M19" s="4">
        <f t="shared" si="5"/>
        <v>0</v>
      </c>
      <c r="N19">
        <v>0</v>
      </c>
      <c r="O19">
        <f t="shared" si="6"/>
        <v>0</v>
      </c>
      <c r="P19">
        <f t="shared" si="0"/>
        <v>0</v>
      </c>
      <c r="Q19">
        <f t="shared" si="7"/>
        <v>0</v>
      </c>
      <c r="R19">
        <f t="shared" si="7"/>
        <v>0</v>
      </c>
      <c r="S19">
        <f t="shared" si="7"/>
        <v>0</v>
      </c>
      <c r="T19">
        <f t="shared" si="7"/>
        <v>0</v>
      </c>
      <c r="U19">
        <f t="shared" si="7"/>
        <v>0</v>
      </c>
    </row>
    <row r="20" spans="1:23">
      <c r="A20" s="8" t="s">
        <v>5</v>
      </c>
      <c r="B20" s="9" t="s">
        <v>460</v>
      </c>
      <c r="C20" s="10">
        <v>7800</v>
      </c>
      <c r="D20" s="11" t="s">
        <v>549</v>
      </c>
      <c r="E20" s="8">
        <v>32.9</v>
      </c>
      <c r="F20">
        <f>IF(ISNA(VLOOKUP(DKSalaries!D20,OverUnder!$A$2:$C$13,3,FALSE)),0,VLOOKUP(DKSalaries!D20,OverUnder!$A$2:$C$13,3,FALSE))</f>
        <v>1.0756471475245037</v>
      </c>
      <c r="G20">
        <f t="shared" si="2"/>
        <v>35.38879115355617</v>
      </c>
      <c r="H20">
        <f>IF(ISNA(VLOOKUP(DKSalaries!B20,Consistency!$A$2:$N$394,12, FALSE)),0,VLOOKUP(DKSalaries!B20,Consistency!$A$2:$N$394,12, FALSE))</f>
        <v>0</v>
      </c>
      <c r="I20">
        <f>IF(ISNA(VLOOKUP(DKSalaries!B20,Consistency!$A$2:$N$394,13, FALSE)),0,VLOOKUP(DKSalaries!B20,Consistency!$A$2:$N$394,13, FALSE))</f>
        <v>0</v>
      </c>
      <c r="J20">
        <f>IF(ISNA(VLOOKUP(DKSalaries!B20,Consistency!$A$2:$N$394,14, FALSE)),0,VLOOKUP(DKSalaries!B20,Consistency!$A$2:$N$394,14, FALSE))</f>
        <v>0</v>
      </c>
      <c r="K20">
        <f t="shared" si="3"/>
        <v>0</v>
      </c>
      <c r="L20">
        <f t="shared" si="4"/>
        <v>35.38879115355617</v>
      </c>
      <c r="M20" s="4">
        <f t="shared" si="5"/>
        <v>0</v>
      </c>
      <c r="N20">
        <v>0</v>
      </c>
      <c r="O20">
        <f t="shared" si="6"/>
        <v>0</v>
      </c>
      <c r="P20">
        <f t="shared" si="0"/>
        <v>0</v>
      </c>
      <c r="Q20">
        <f t="shared" si="7"/>
        <v>0</v>
      </c>
      <c r="R20">
        <f t="shared" si="7"/>
        <v>0</v>
      </c>
      <c r="S20">
        <f t="shared" si="7"/>
        <v>0</v>
      </c>
      <c r="T20">
        <f t="shared" si="7"/>
        <v>0</v>
      </c>
      <c r="U20">
        <f t="shared" si="7"/>
        <v>0</v>
      </c>
    </row>
    <row r="21" spans="1:23">
      <c r="A21" s="8" t="s">
        <v>6</v>
      </c>
      <c r="B21" s="9" t="s">
        <v>51</v>
      </c>
      <c r="C21" s="10">
        <v>7800</v>
      </c>
      <c r="D21" s="8" t="s">
        <v>558</v>
      </c>
      <c r="E21" s="8">
        <v>28.2</v>
      </c>
      <c r="F21">
        <f>IF(ISNA(VLOOKUP(DKSalaries!D21,OverUnder!$A$2:$C$13,3,FALSE)),0,VLOOKUP(DKSalaries!D21,OverUnder!$A$2:$C$13,3,FALSE))</f>
        <v>0.95501382256848455</v>
      </c>
      <c r="G21">
        <f t="shared" si="2"/>
        <v>26.931389796431265</v>
      </c>
      <c r="H21">
        <f>IF(ISNA(VLOOKUP(DKSalaries!B21,Consistency!$A$2:$N$394,12, FALSE)),0,VLOOKUP(DKSalaries!B21,Consistency!$A$2:$N$394,12, FALSE))</f>
        <v>0</v>
      </c>
      <c r="I21">
        <f>IF(ISNA(VLOOKUP(DKSalaries!B21,Consistency!$A$2:$N$394,13, FALSE)),0,VLOOKUP(DKSalaries!B21,Consistency!$A$2:$N$394,13, FALSE))</f>
        <v>0</v>
      </c>
      <c r="J21">
        <f>IF(ISNA(VLOOKUP(DKSalaries!B21,Consistency!$A$2:$N$394,14, FALSE)),0,VLOOKUP(DKSalaries!B21,Consistency!$A$2:$N$394,14, FALSE))</f>
        <v>0</v>
      </c>
      <c r="K21">
        <f t="shared" si="3"/>
        <v>0</v>
      </c>
      <c r="L21">
        <f t="shared" si="4"/>
        <v>26.931389796431265</v>
      </c>
      <c r="M21" s="4">
        <f t="shared" si="5"/>
        <v>0</v>
      </c>
      <c r="N21">
        <v>1</v>
      </c>
      <c r="O21">
        <f t="shared" si="6"/>
        <v>0</v>
      </c>
      <c r="P21">
        <f t="shared" si="0"/>
        <v>7800</v>
      </c>
      <c r="Q21">
        <f t="shared" si="7"/>
        <v>0</v>
      </c>
      <c r="R21">
        <f t="shared" si="7"/>
        <v>0</v>
      </c>
      <c r="S21">
        <f t="shared" si="7"/>
        <v>0</v>
      </c>
      <c r="T21">
        <f t="shared" si="7"/>
        <v>1</v>
      </c>
      <c r="U21">
        <f t="shared" si="7"/>
        <v>0</v>
      </c>
    </row>
    <row r="22" spans="1:23">
      <c r="A22" s="8" t="s">
        <v>9</v>
      </c>
      <c r="B22" s="9" t="s">
        <v>125</v>
      </c>
      <c r="C22" s="10">
        <v>7600</v>
      </c>
      <c r="D22" s="8" t="s">
        <v>548</v>
      </c>
      <c r="E22" s="8">
        <v>34.700000000000003</v>
      </c>
      <c r="F22">
        <f>IF(ISNA(VLOOKUP(DKSalaries!D22,OverUnder!$A$2:$C$13,3,FALSE)),0,VLOOKUP(DKSalaries!D22,OverUnder!$A$2:$C$13,3,FALSE))</f>
        <v>1.0253832621261625</v>
      </c>
      <c r="G22">
        <f t="shared" si="2"/>
        <v>35.580799195777843</v>
      </c>
      <c r="H22">
        <f>IF(ISNA(VLOOKUP(DKSalaries!B22,Consistency!$A$2:$N$394,12, FALSE)),0,VLOOKUP(DKSalaries!B22,Consistency!$A$2:$N$394,12, FALSE))</f>
        <v>0</v>
      </c>
      <c r="I22">
        <f>IF(ISNA(VLOOKUP(DKSalaries!B22,Consistency!$A$2:$N$394,13, FALSE)),0,VLOOKUP(DKSalaries!B22,Consistency!$A$2:$N$394,13, FALSE))</f>
        <v>0</v>
      </c>
      <c r="J22">
        <f>IF(ISNA(VLOOKUP(DKSalaries!B22,Consistency!$A$2:$N$394,14, FALSE)),0,VLOOKUP(DKSalaries!B22,Consistency!$A$2:$N$394,14, FALSE))</f>
        <v>0</v>
      </c>
      <c r="K22">
        <f t="shared" si="3"/>
        <v>0</v>
      </c>
      <c r="L22">
        <f t="shared" si="4"/>
        <v>35.580799195777843</v>
      </c>
      <c r="M22" s="4">
        <f t="shared" si="5"/>
        <v>0</v>
      </c>
      <c r="N22">
        <v>0</v>
      </c>
      <c r="O22">
        <f t="shared" si="6"/>
        <v>0</v>
      </c>
      <c r="P22">
        <f t="shared" si="0"/>
        <v>0</v>
      </c>
      <c r="Q22">
        <f t="shared" ref="Q22:U31" si="8">$N22*IF($A22=Q$1,1,0)</f>
        <v>0</v>
      </c>
      <c r="R22">
        <f t="shared" si="8"/>
        <v>0</v>
      </c>
      <c r="S22">
        <f t="shared" si="8"/>
        <v>0</v>
      </c>
      <c r="T22">
        <f t="shared" si="8"/>
        <v>0</v>
      </c>
      <c r="U22">
        <f t="shared" si="8"/>
        <v>0</v>
      </c>
    </row>
    <row r="23" spans="1:23">
      <c r="A23" s="8" t="s">
        <v>8</v>
      </c>
      <c r="B23" s="9" t="s">
        <v>123</v>
      </c>
      <c r="C23" s="10">
        <v>7600</v>
      </c>
      <c r="D23" s="11" t="s">
        <v>563</v>
      </c>
      <c r="E23" s="8">
        <v>32.9</v>
      </c>
      <c r="F23">
        <f>IF(ISNA(VLOOKUP(DKSalaries!D23,OverUnder!$A$2:$C$13,3,FALSE)),0,VLOOKUP(DKSalaries!D23,OverUnder!$A$2:$C$13,3,FALSE))</f>
        <v>0.95501382256848455</v>
      </c>
      <c r="G23">
        <f t="shared" si="2"/>
        <v>31.419954762503139</v>
      </c>
      <c r="H23">
        <f>IF(ISNA(VLOOKUP(DKSalaries!B23,Consistency!$A$2:$N$394,12, FALSE)),0,VLOOKUP(DKSalaries!B23,Consistency!$A$2:$N$394,12, FALSE))</f>
        <v>0</v>
      </c>
      <c r="I23">
        <f>IF(ISNA(VLOOKUP(DKSalaries!B23,Consistency!$A$2:$N$394,13, FALSE)),0,VLOOKUP(DKSalaries!B23,Consistency!$A$2:$N$394,13, FALSE))</f>
        <v>0</v>
      </c>
      <c r="J23">
        <f>IF(ISNA(VLOOKUP(DKSalaries!B23,Consistency!$A$2:$N$394,14, FALSE)),0,VLOOKUP(DKSalaries!B23,Consistency!$A$2:$N$394,14, FALSE))</f>
        <v>0</v>
      </c>
      <c r="K23">
        <f t="shared" si="3"/>
        <v>0</v>
      </c>
      <c r="L23">
        <f t="shared" si="4"/>
        <v>31.419954762503139</v>
      </c>
      <c r="M23" s="4">
        <f t="shared" si="5"/>
        <v>0</v>
      </c>
      <c r="N23">
        <v>1</v>
      </c>
      <c r="O23">
        <f t="shared" si="6"/>
        <v>0</v>
      </c>
      <c r="P23">
        <f t="shared" si="0"/>
        <v>7600</v>
      </c>
      <c r="Q23">
        <f t="shared" si="8"/>
        <v>0</v>
      </c>
      <c r="R23">
        <f t="shared" si="8"/>
        <v>0</v>
      </c>
      <c r="S23">
        <f t="shared" si="8"/>
        <v>1</v>
      </c>
      <c r="T23">
        <f t="shared" si="8"/>
        <v>0</v>
      </c>
      <c r="U23">
        <f t="shared" si="8"/>
        <v>0</v>
      </c>
    </row>
    <row r="24" spans="1:23">
      <c r="A24" s="8" t="s">
        <v>5</v>
      </c>
      <c r="B24" s="9" t="s">
        <v>478</v>
      </c>
      <c r="C24" s="10">
        <v>7600</v>
      </c>
      <c r="D24" s="11" t="s">
        <v>556</v>
      </c>
      <c r="E24" s="8">
        <v>35.700000000000003</v>
      </c>
      <c r="F24">
        <f>IF(ISNA(VLOOKUP(DKSalaries!D24,OverUnder!$A$2:$C$13,3,FALSE)),0,VLOOKUP(DKSalaries!D24,OverUnder!$A$2:$C$13,3,FALSE))</f>
        <v>0.98014576526765529</v>
      </c>
      <c r="G24">
        <f t="shared" si="2"/>
        <v>34.991203820055297</v>
      </c>
      <c r="H24">
        <f>IF(ISNA(VLOOKUP(DKSalaries!B24,Consistency!$A$2:$N$394,12, FALSE)),0,VLOOKUP(DKSalaries!B24,Consistency!$A$2:$N$394,12, FALSE))</f>
        <v>1</v>
      </c>
      <c r="I24">
        <f>IF(ISNA(VLOOKUP(DKSalaries!B24,Consistency!$A$2:$N$394,13, FALSE)),0,VLOOKUP(DKSalaries!B24,Consistency!$A$2:$N$394,13, FALSE))</f>
        <v>0.71</v>
      </c>
      <c r="J24">
        <f>IF(ISNA(VLOOKUP(DKSalaries!B24,Consistency!$A$2:$N$394,14, FALSE)),0,VLOOKUP(DKSalaries!B24,Consistency!$A$2:$N$394,14, FALSE))</f>
        <v>0.71</v>
      </c>
      <c r="K24">
        <f t="shared" si="3"/>
        <v>2.42</v>
      </c>
      <c r="L24">
        <f t="shared" si="4"/>
        <v>34.991203820055297</v>
      </c>
      <c r="M24" s="4">
        <f t="shared" si="5"/>
        <v>84.67871324453381</v>
      </c>
      <c r="N24">
        <v>0</v>
      </c>
      <c r="O24">
        <f t="shared" si="6"/>
        <v>0</v>
      </c>
      <c r="P24">
        <f t="shared" si="0"/>
        <v>0</v>
      </c>
      <c r="Q24">
        <f t="shared" si="8"/>
        <v>0</v>
      </c>
      <c r="R24">
        <f t="shared" si="8"/>
        <v>0</v>
      </c>
      <c r="S24">
        <f t="shared" si="8"/>
        <v>0</v>
      </c>
      <c r="T24">
        <f t="shared" si="8"/>
        <v>0</v>
      </c>
      <c r="U24">
        <f t="shared" si="8"/>
        <v>0</v>
      </c>
    </row>
    <row r="25" spans="1:23">
      <c r="A25" s="8" t="s">
        <v>5</v>
      </c>
      <c r="B25" s="9" t="s">
        <v>133</v>
      </c>
      <c r="C25" s="10">
        <v>7500</v>
      </c>
      <c r="D25" s="8" t="s">
        <v>560</v>
      </c>
      <c r="E25" s="8">
        <v>31.5</v>
      </c>
      <c r="F25">
        <f>IF(ISNA(VLOOKUP(DKSalaries!D25,OverUnder!$A$2:$C$13,3,FALSE)),0,VLOOKUP(DKSalaries!D25,OverUnder!$A$2:$C$13,3,FALSE))</f>
        <v>0.97511937672782112</v>
      </c>
      <c r="G25">
        <f t="shared" si="2"/>
        <v>30.716260366926367</v>
      </c>
      <c r="H25">
        <f>IF(ISNA(VLOOKUP(DKSalaries!B25,Consistency!$A$2:$N$394,12, FALSE)),0,VLOOKUP(DKSalaries!B25,Consistency!$A$2:$N$394,12, FALSE))</f>
        <v>0</v>
      </c>
      <c r="I25">
        <f>IF(ISNA(VLOOKUP(DKSalaries!B25,Consistency!$A$2:$N$394,13, FALSE)),0,VLOOKUP(DKSalaries!B25,Consistency!$A$2:$N$394,13, FALSE))</f>
        <v>0</v>
      </c>
      <c r="J25">
        <f>IF(ISNA(VLOOKUP(DKSalaries!B25,Consistency!$A$2:$N$394,14, FALSE)),0,VLOOKUP(DKSalaries!B25,Consistency!$A$2:$N$394,14, FALSE))</f>
        <v>0</v>
      </c>
      <c r="K25">
        <f t="shared" si="3"/>
        <v>0</v>
      </c>
      <c r="L25">
        <f t="shared" si="4"/>
        <v>30.716260366926367</v>
      </c>
      <c r="M25" s="4">
        <f t="shared" si="5"/>
        <v>0</v>
      </c>
      <c r="N25">
        <v>0</v>
      </c>
      <c r="O25">
        <f t="shared" si="6"/>
        <v>0</v>
      </c>
      <c r="P25">
        <f t="shared" si="0"/>
        <v>0</v>
      </c>
      <c r="Q25">
        <f t="shared" si="8"/>
        <v>0</v>
      </c>
      <c r="R25">
        <f t="shared" si="8"/>
        <v>0</v>
      </c>
      <c r="S25">
        <f t="shared" si="8"/>
        <v>0</v>
      </c>
      <c r="T25">
        <f t="shared" si="8"/>
        <v>0</v>
      </c>
      <c r="U25">
        <f t="shared" si="8"/>
        <v>0</v>
      </c>
    </row>
    <row r="26" spans="1:23">
      <c r="A26" s="8" t="s">
        <v>6</v>
      </c>
      <c r="B26" s="9" t="s">
        <v>129</v>
      </c>
      <c r="C26" s="10">
        <v>7400</v>
      </c>
      <c r="D26" s="11" t="s">
        <v>563</v>
      </c>
      <c r="E26" s="8">
        <v>33.9</v>
      </c>
      <c r="F26">
        <f>IF(ISNA(VLOOKUP(DKSalaries!D26,OverUnder!$A$2:$C$13,3,FALSE)),0,VLOOKUP(DKSalaries!D26,OverUnder!$A$2:$C$13,3,FALSE))</f>
        <v>0.95501382256848455</v>
      </c>
      <c r="G26">
        <f t="shared" si="2"/>
        <v>32.374968585071628</v>
      </c>
      <c r="H26">
        <f>IF(ISNA(VLOOKUP(DKSalaries!B26,Consistency!$A$2:$N$394,12, FALSE)),0,VLOOKUP(DKSalaries!B26,Consistency!$A$2:$N$394,12, FALSE))</f>
        <v>0</v>
      </c>
      <c r="I26">
        <f>IF(ISNA(VLOOKUP(DKSalaries!B26,Consistency!$A$2:$N$394,13, FALSE)),0,VLOOKUP(DKSalaries!B26,Consistency!$A$2:$N$394,13, FALSE))</f>
        <v>0</v>
      </c>
      <c r="J26">
        <f>IF(ISNA(VLOOKUP(DKSalaries!B26,Consistency!$A$2:$N$394,14, FALSE)),0,VLOOKUP(DKSalaries!B26,Consistency!$A$2:$N$394,14, FALSE))</f>
        <v>0</v>
      </c>
      <c r="K26">
        <f t="shared" si="3"/>
        <v>0</v>
      </c>
      <c r="L26">
        <f t="shared" si="4"/>
        <v>32.374968585071628</v>
      </c>
      <c r="M26" s="4">
        <f t="shared" si="5"/>
        <v>0</v>
      </c>
      <c r="N26">
        <v>0</v>
      </c>
      <c r="O26">
        <f t="shared" si="6"/>
        <v>0</v>
      </c>
      <c r="P26">
        <f t="shared" si="0"/>
        <v>0</v>
      </c>
      <c r="Q26">
        <f t="shared" si="8"/>
        <v>0</v>
      </c>
      <c r="R26">
        <f t="shared" si="8"/>
        <v>0</v>
      </c>
      <c r="S26">
        <f t="shared" si="8"/>
        <v>0</v>
      </c>
      <c r="T26">
        <f t="shared" si="8"/>
        <v>0</v>
      </c>
      <c r="U26">
        <f t="shared" si="8"/>
        <v>0</v>
      </c>
    </row>
    <row r="27" spans="1:23">
      <c r="A27" s="8" t="s">
        <v>7</v>
      </c>
      <c r="B27" s="9" t="s">
        <v>134</v>
      </c>
      <c r="C27" s="10">
        <v>7400</v>
      </c>
      <c r="D27" s="11" t="s">
        <v>563</v>
      </c>
      <c r="E27" s="8">
        <v>24.7</v>
      </c>
      <c r="F27">
        <f>IF(ISNA(VLOOKUP(DKSalaries!D27,OverUnder!$A$2:$C$13,3,FALSE)),0,VLOOKUP(DKSalaries!D27,OverUnder!$A$2:$C$13,3,FALSE))</f>
        <v>0.95501382256848455</v>
      </c>
      <c r="G27">
        <f t="shared" si="2"/>
        <v>23.588841417441568</v>
      </c>
      <c r="H27">
        <f>IF(ISNA(VLOOKUP(DKSalaries!B27,Consistency!$A$2:$N$394,12, FALSE)),0,VLOOKUP(DKSalaries!B27,Consistency!$A$2:$N$394,12, FALSE))</f>
        <v>0</v>
      </c>
      <c r="I27">
        <f>IF(ISNA(VLOOKUP(DKSalaries!B27,Consistency!$A$2:$N$394,13, FALSE)),0,VLOOKUP(DKSalaries!B27,Consistency!$A$2:$N$394,13, FALSE))</f>
        <v>0</v>
      </c>
      <c r="J27">
        <f>IF(ISNA(VLOOKUP(DKSalaries!B27,Consistency!$A$2:$N$394,14, FALSE)),0,VLOOKUP(DKSalaries!B27,Consistency!$A$2:$N$394,14, FALSE))</f>
        <v>0</v>
      </c>
      <c r="K27">
        <f t="shared" si="3"/>
        <v>0</v>
      </c>
      <c r="L27">
        <f t="shared" si="4"/>
        <v>23.588841417441568</v>
      </c>
      <c r="M27" s="4">
        <f t="shared" si="5"/>
        <v>0</v>
      </c>
      <c r="N27">
        <v>1</v>
      </c>
      <c r="O27">
        <f t="shared" si="6"/>
        <v>0</v>
      </c>
      <c r="P27">
        <f t="shared" si="0"/>
        <v>7400</v>
      </c>
      <c r="Q27">
        <f t="shared" si="8"/>
        <v>0</v>
      </c>
      <c r="R27">
        <f t="shared" si="8"/>
        <v>0</v>
      </c>
      <c r="S27">
        <f t="shared" si="8"/>
        <v>0</v>
      </c>
      <c r="T27">
        <f t="shared" si="8"/>
        <v>0</v>
      </c>
      <c r="U27">
        <f t="shared" si="8"/>
        <v>1</v>
      </c>
    </row>
    <row r="28" spans="1:23">
      <c r="A28" s="8" t="s">
        <v>5</v>
      </c>
      <c r="B28" s="9" t="s">
        <v>461</v>
      </c>
      <c r="C28" s="10">
        <v>7300</v>
      </c>
      <c r="D28" s="11" t="s">
        <v>552</v>
      </c>
      <c r="E28" s="8">
        <v>30.3</v>
      </c>
      <c r="F28">
        <f>IF(ISNA(VLOOKUP(DKSalaries!D28,OverUnder!$A$2:$C$13,3,FALSE)),0,VLOOKUP(DKSalaries!D28,OverUnder!$A$2:$C$13,3,FALSE))</f>
        <v>1.0128172907765771</v>
      </c>
      <c r="G28">
        <f t="shared" si="2"/>
        <v>30.688363910530288</v>
      </c>
      <c r="H28">
        <f>IF(ISNA(VLOOKUP(DKSalaries!B28,Consistency!$A$2:$N$394,12, FALSE)),0,VLOOKUP(DKSalaries!B28,Consistency!$A$2:$N$394,12, FALSE))</f>
        <v>0</v>
      </c>
      <c r="I28">
        <f>IF(ISNA(VLOOKUP(DKSalaries!B28,Consistency!$A$2:$N$394,13, FALSE)),0,VLOOKUP(DKSalaries!B28,Consistency!$A$2:$N$394,13, FALSE))</f>
        <v>0</v>
      </c>
      <c r="J28">
        <f>IF(ISNA(VLOOKUP(DKSalaries!B28,Consistency!$A$2:$N$394,14, FALSE)),0,VLOOKUP(DKSalaries!B28,Consistency!$A$2:$N$394,14, FALSE))</f>
        <v>0</v>
      </c>
      <c r="K28">
        <f t="shared" si="3"/>
        <v>0</v>
      </c>
      <c r="L28">
        <f t="shared" si="4"/>
        <v>30.688363910530288</v>
      </c>
      <c r="M28" s="4">
        <f t="shared" si="5"/>
        <v>0</v>
      </c>
      <c r="N28">
        <v>0</v>
      </c>
      <c r="O28">
        <f t="shared" si="6"/>
        <v>0</v>
      </c>
      <c r="P28">
        <f t="shared" si="0"/>
        <v>0</v>
      </c>
      <c r="Q28">
        <f t="shared" si="8"/>
        <v>0</v>
      </c>
      <c r="R28">
        <f t="shared" si="8"/>
        <v>0</v>
      </c>
      <c r="S28">
        <f t="shared" si="8"/>
        <v>0</v>
      </c>
      <c r="T28">
        <f t="shared" si="8"/>
        <v>0</v>
      </c>
      <c r="U28">
        <f t="shared" si="8"/>
        <v>0</v>
      </c>
    </row>
    <row r="29" spans="1:23">
      <c r="A29" s="8" t="s">
        <v>8</v>
      </c>
      <c r="B29" s="9" t="s">
        <v>121</v>
      </c>
      <c r="C29" s="10">
        <v>7300</v>
      </c>
      <c r="D29" s="11" t="s">
        <v>564</v>
      </c>
      <c r="E29" s="8">
        <v>33.700000000000003</v>
      </c>
      <c r="F29">
        <f>IF(ISNA(VLOOKUP(DKSalaries!D29,OverUnder!$A$2:$C$13,3,FALSE)),0,VLOOKUP(DKSalaries!D29,OverUnder!$A$2:$C$13,3,FALSE))</f>
        <v>0.96757979391806992</v>
      </c>
      <c r="G29">
        <f t="shared" si="2"/>
        <v>32.607439055038959</v>
      </c>
      <c r="H29">
        <f>IF(ISNA(VLOOKUP(DKSalaries!B29,Consistency!$A$2:$N$394,12, FALSE)),0,VLOOKUP(DKSalaries!B29,Consistency!$A$2:$N$394,12, FALSE))</f>
        <v>0</v>
      </c>
      <c r="I29">
        <f>IF(ISNA(VLOOKUP(DKSalaries!B29,Consistency!$A$2:$N$394,13, FALSE)),0,VLOOKUP(DKSalaries!B29,Consistency!$A$2:$N$394,13, FALSE))</f>
        <v>0</v>
      </c>
      <c r="J29">
        <f>IF(ISNA(VLOOKUP(DKSalaries!B29,Consistency!$A$2:$N$394,14, FALSE)),0,VLOOKUP(DKSalaries!B29,Consistency!$A$2:$N$394,14, FALSE))</f>
        <v>0</v>
      </c>
      <c r="K29">
        <f t="shared" si="3"/>
        <v>0</v>
      </c>
      <c r="L29">
        <f t="shared" si="4"/>
        <v>32.607439055038959</v>
      </c>
      <c r="M29" s="4">
        <f t="shared" si="5"/>
        <v>0</v>
      </c>
      <c r="N29">
        <v>0</v>
      </c>
      <c r="O29">
        <f t="shared" si="6"/>
        <v>0</v>
      </c>
      <c r="P29">
        <f t="shared" si="0"/>
        <v>0</v>
      </c>
      <c r="Q29">
        <f t="shared" si="8"/>
        <v>0</v>
      </c>
      <c r="R29">
        <f t="shared" si="8"/>
        <v>0</v>
      </c>
      <c r="S29">
        <f t="shared" si="8"/>
        <v>0</v>
      </c>
      <c r="T29">
        <f t="shared" si="8"/>
        <v>0</v>
      </c>
      <c r="U29">
        <f t="shared" si="8"/>
        <v>0</v>
      </c>
    </row>
    <row r="30" spans="1:23">
      <c r="A30" s="8" t="s">
        <v>9</v>
      </c>
      <c r="B30" s="9" t="s">
        <v>565</v>
      </c>
      <c r="C30" s="10">
        <v>7200</v>
      </c>
      <c r="D30" s="8" t="s">
        <v>555</v>
      </c>
      <c r="E30" s="8">
        <v>25.8</v>
      </c>
      <c r="F30">
        <f>IF(ISNA(VLOOKUP(DKSalaries!D30,OverUnder!$A$2:$C$13,3,FALSE)),0,VLOOKUP(DKSalaries!D30,OverUnder!$A$2:$C$13,3,FALSE))</f>
        <v>0.97260618245790409</v>
      </c>
      <c r="G30">
        <f t="shared" si="2"/>
        <v>25.093239507413927</v>
      </c>
      <c r="H30">
        <f>IF(ISNA(VLOOKUP(DKSalaries!B30,Consistency!$A$2:$N$394,12, FALSE)),0,VLOOKUP(DKSalaries!B30,Consistency!$A$2:$N$394,12, FALSE))</f>
        <v>0</v>
      </c>
      <c r="I30">
        <f>IF(ISNA(VLOOKUP(DKSalaries!B30,Consistency!$A$2:$N$394,13, FALSE)),0,VLOOKUP(DKSalaries!B30,Consistency!$A$2:$N$394,13, FALSE))</f>
        <v>0</v>
      </c>
      <c r="J30">
        <f>IF(ISNA(VLOOKUP(DKSalaries!B30,Consistency!$A$2:$N$394,14, FALSE)),0,VLOOKUP(DKSalaries!B30,Consistency!$A$2:$N$394,14, FALSE))</f>
        <v>0</v>
      </c>
      <c r="K30">
        <f t="shared" si="3"/>
        <v>0</v>
      </c>
      <c r="L30">
        <f t="shared" si="4"/>
        <v>25.093239507413927</v>
      </c>
      <c r="M30" s="4">
        <f t="shared" si="5"/>
        <v>0</v>
      </c>
      <c r="N30">
        <v>0</v>
      </c>
      <c r="O30">
        <f t="shared" si="6"/>
        <v>0</v>
      </c>
      <c r="P30">
        <f t="shared" si="0"/>
        <v>0</v>
      </c>
      <c r="Q30">
        <f t="shared" si="8"/>
        <v>0</v>
      </c>
      <c r="R30">
        <f t="shared" si="8"/>
        <v>0</v>
      </c>
      <c r="S30">
        <f t="shared" si="8"/>
        <v>0</v>
      </c>
      <c r="T30">
        <f t="shared" si="8"/>
        <v>0</v>
      </c>
      <c r="U30">
        <f t="shared" si="8"/>
        <v>0</v>
      </c>
    </row>
    <row r="31" spans="1:23">
      <c r="A31" s="8" t="s">
        <v>5</v>
      </c>
      <c r="B31" s="9" t="s">
        <v>462</v>
      </c>
      <c r="C31" s="10">
        <v>7200</v>
      </c>
      <c r="D31" s="11" t="s">
        <v>566</v>
      </c>
      <c r="E31" s="8">
        <v>34</v>
      </c>
      <c r="F31">
        <f>IF(ISNA(VLOOKUP(DKSalaries!D31,OverUnder!$A$2:$C$13,3,FALSE)),0,VLOOKUP(DKSalaries!D31,OverUnder!$A$2:$C$13,3,FALSE))</f>
        <v>0.97260618245790409</v>
      </c>
      <c r="G31">
        <f t="shared" si="2"/>
        <v>33.068610203568738</v>
      </c>
      <c r="H31">
        <f>IF(ISNA(VLOOKUP(DKSalaries!B31,Consistency!$A$2:$N$394,12, FALSE)),0,VLOOKUP(DKSalaries!B31,Consistency!$A$2:$N$394,12, FALSE))</f>
        <v>0</v>
      </c>
      <c r="I31">
        <f>IF(ISNA(VLOOKUP(DKSalaries!B31,Consistency!$A$2:$N$394,13, FALSE)),0,VLOOKUP(DKSalaries!B31,Consistency!$A$2:$N$394,13, FALSE))</f>
        <v>0</v>
      </c>
      <c r="J31">
        <f>IF(ISNA(VLOOKUP(DKSalaries!B31,Consistency!$A$2:$N$394,14, FALSE)),0,VLOOKUP(DKSalaries!B31,Consistency!$A$2:$N$394,14, FALSE))</f>
        <v>0</v>
      </c>
      <c r="K31">
        <f t="shared" si="3"/>
        <v>0</v>
      </c>
      <c r="L31">
        <f t="shared" si="4"/>
        <v>33.068610203568738</v>
      </c>
      <c r="M31" s="4">
        <f t="shared" si="5"/>
        <v>0</v>
      </c>
      <c r="N31">
        <v>1</v>
      </c>
      <c r="O31">
        <f t="shared" si="6"/>
        <v>0</v>
      </c>
      <c r="P31">
        <f t="shared" si="0"/>
        <v>7200</v>
      </c>
      <c r="Q31">
        <f t="shared" si="8"/>
        <v>1</v>
      </c>
      <c r="R31">
        <f t="shared" si="8"/>
        <v>0</v>
      </c>
      <c r="S31">
        <f t="shared" si="8"/>
        <v>0</v>
      </c>
      <c r="T31">
        <f t="shared" si="8"/>
        <v>0</v>
      </c>
      <c r="U31">
        <f t="shared" si="8"/>
        <v>0</v>
      </c>
    </row>
    <row r="32" spans="1:23">
      <c r="A32" s="8" t="s">
        <v>5</v>
      </c>
      <c r="B32" s="9" t="s">
        <v>148</v>
      </c>
      <c r="C32" s="10">
        <v>7200</v>
      </c>
      <c r="D32" s="11" t="s">
        <v>563</v>
      </c>
      <c r="E32" s="8">
        <v>27.7</v>
      </c>
      <c r="F32">
        <f>IF(ISNA(VLOOKUP(DKSalaries!D32,OverUnder!$A$2:$C$13,3,FALSE)),0,VLOOKUP(DKSalaries!D32,OverUnder!$A$2:$C$13,3,FALSE))</f>
        <v>0.95501382256848455</v>
      </c>
      <c r="G32">
        <f t="shared" si="2"/>
        <v>26.453882885147021</v>
      </c>
      <c r="H32">
        <f>IF(ISNA(VLOOKUP(DKSalaries!B32,Consistency!$A$2:$N$394,12, FALSE)),0,VLOOKUP(DKSalaries!B32,Consistency!$A$2:$N$394,12, FALSE))</f>
        <v>0</v>
      </c>
      <c r="I32">
        <f>IF(ISNA(VLOOKUP(DKSalaries!B32,Consistency!$A$2:$N$394,13, FALSE)),0,VLOOKUP(DKSalaries!B32,Consistency!$A$2:$N$394,13, FALSE))</f>
        <v>0</v>
      </c>
      <c r="J32">
        <f>IF(ISNA(VLOOKUP(DKSalaries!B32,Consistency!$A$2:$N$394,14, FALSE)),0,VLOOKUP(DKSalaries!B32,Consistency!$A$2:$N$394,14, FALSE))</f>
        <v>0</v>
      </c>
      <c r="K32">
        <f t="shared" si="3"/>
        <v>0</v>
      </c>
      <c r="L32">
        <f t="shared" si="4"/>
        <v>26.453882885147021</v>
      </c>
      <c r="M32" s="4">
        <f t="shared" si="5"/>
        <v>0</v>
      </c>
      <c r="N32">
        <v>0</v>
      </c>
      <c r="O32">
        <f t="shared" si="6"/>
        <v>0</v>
      </c>
      <c r="P32">
        <f t="shared" si="0"/>
        <v>0</v>
      </c>
      <c r="Q32">
        <f t="shared" ref="Q32:U41" si="9">$N32*IF($A32=Q$1,1,0)</f>
        <v>0</v>
      </c>
      <c r="R32">
        <f t="shared" si="9"/>
        <v>0</v>
      </c>
      <c r="S32">
        <f t="shared" si="9"/>
        <v>0</v>
      </c>
      <c r="T32">
        <f t="shared" si="9"/>
        <v>0</v>
      </c>
      <c r="U32">
        <f t="shared" si="9"/>
        <v>0</v>
      </c>
    </row>
    <row r="33" spans="1:21">
      <c r="A33" s="8" t="s">
        <v>5</v>
      </c>
      <c r="B33" s="9" t="s">
        <v>127</v>
      </c>
      <c r="C33" s="10">
        <v>7200</v>
      </c>
      <c r="D33" s="8" t="s">
        <v>548</v>
      </c>
      <c r="E33" s="8">
        <v>30.6</v>
      </c>
      <c r="F33">
        <f>IF(ISNA(VLOOKUP(DKSalaries!D33,OverUnder!$A$2:$C$13,3,FALSE)),0,VLOOKUP(DKSalaries!D33,OverUnder!$A$2:$C$13,3,FALSE))</f>
        <v>1.0253832621261625</v>
      </c>
      <c r="G33">
        <f t="shared" si="2"/>
        <v>31.376727821060573</v>
      </c>
      <c r="H33">
        <f>IF(ISNA(VLOOKUP(DKSalaries!B33,Consistency!$A$2:$N$394,12, FALSE)),0,VLOOKUP(DKSalaries!B33,Consistency!$A$2:$N$394,12, FALSE))</f>
        <v>0</v>
      </c>
      <c r="I33">
        <f>IF(ISNA(VLOOKUP(DKSalaries!B33,Consistency!$A$2:$N$394,13, FALSE)),0,VLOOKUP(DKSalaries!B33,Consistency!$A$2:$N$394,13, FALSE))</f>
        <v>0</v>
      </c>
      <c r="J33">
        <f>IF(ISNA(VLOOKUP(DKSalaries!B33,Consistency!$A$2:$N$394,14, FALSE)),0,VLOOKUP(DKSalaries!B33,Consistency!$A$2:$N$394,14, FALSE))</f>
        <v>0</v>
      </c>
      <c r="K33">
        <f t="shared" si="3"/>
        <v>0</v>
      </c>
      <c r="L33">
        <v>0</v>
      </c>
      <c r="M33" s="4">
        <f t="shared" si="5"/>
        <v>0</v>
      </c>
      <c r="N33">
        <v>0</v>
      </c>
      <c r="O33">
        <f t="shared" si="6"/>
        <v>0</v>
      </c>
      <c r="P33">
        <f t="shared" si="0"/>
        <v>0</v>
      </c>
      <c r="Q33">
        <f t="shared" si="9"/>
        <v>0</v>
      </c>
      <c r="R33">
        <f t="shared" si="9"/>
        <v>0</v>
      </c>
      <c r="S33">
        <f t="shared" si="9"/>
        <v>0</v>
      </c>
      <c r="T33">
        <f t="shared" si="9"/>
        <v>0</v>
      </c>
      <c r="U33">
        <f t="shared" si="9"/>
        <v>0</v>
      </c>
    </row>
    <row r="34" spans="1:21">
      <c r="A34" s="8" t="s">
        <v>6</v>
      </c>
      <c r="B34" s="9" t="s">
        <v>137</v>
      </c>
      <c r="C34" s="10">
        <v>7100</v>
      </c>
      <c r="D34" s="11" t="s">
        <v>564</v>
      </c>
      <c r="E34" s="8">
        <v>31.6</v>
      </c>
      <c r="F34">
        <f>IF(ISNA(VLOOKUP(DKSalaries!D34,OverUnder!$A$2:$C$13,3,FALSE)),0,VLOOKUP(DKSalaries!D34,OverUnder!$A$2:$C$13,3,FALSE))</f>
        <v>0.96757979391806992</v>
      </c>
      <c r="G34">
        <f t="shared" si="2"/>
        <v>30.57552148781101</v>
      </c>
      <c r="H34">
        <f>IF(ISNA(VLOOKUP(DKSalaries!B34,Consistency!$A$2:$N$394,12, FALSE)),0,VLOOKUP(DKSalaries!B34,Consistency!$A$2:$N$394,12, FALSE))</f>
        <v>0</v>
      </c>
      <c r="I34">
        <f>IF(ISNA(VLOOKUP(DKSalaries!B34,Consistency!$A$2:$N$394,13, FALSE)),0,VLOOKUP(DKSalaries!B34,Consistency!$A$2:$N$394,13, FALSE))</f>
        <v>0</v>
      </c>
      <c r="J34">
        <f>IF(ISNA(VLOOKUP(DKSalaries!B34,Consistency!$A$2:$N$394,14, FALSE)),0,VLOOKUP(DKSalaries!B34,Consistency!$A$2:$N$394,14, FALSE))</f>
        <v>0</v>
      </c>
      <c r="K34">
        <f t="shared" si="3"/>
        <v>0</v>
      </c>
      <c r="L34">
        <f t="shared" si="4"/>
        <v>30.57552148781101</v>
      </c>
      <c r="M34" s="4">
        <f t="shared" si="5"/>
        <v>0</v>
      </c>
      <c r="N34">
        <v>0</v>
      </c>
      <c r="O34">
        <f t="shared" si="6"/>
        <v>0</v>
      </c>
      <c r="P34">
        <f t="shared" si="0"/>
        <v>0</v>
      </c>
      <c r="Q34">
        <f t="shared" si="9"/>
        <v>0</v>
      </c>
      <c r="R34">
        <f t="shared" si="9"/>
        <v>0</v>
      </c>
      <c r="S34">
        <f t="shared" si="9"/>
        <v>0</v>
      </c>
      <c r="T34">
        <f t="shared" si="9"/>
        <v>0</v>
      </c>
      <c r="U34">
        <f t="shared" si="9"/>
        <v>0</v>
      </c>
    </row>
    <row r="35" spans="1:21">
      <c r="A35" s="8" t="s">
        <v>7</v>
      </c>
      <c r="B35" s="9" t="s">
        <v>128</v>
      </c>
      <c r="C35" s="10">
        <v>7100</v>
      </c>
      <c r="D35" s="8" t="s">
        <v>560</v>
      </c>
      <c r="E35" s="8">
        <v>29</v>
      </c>
      <c r="F35">
        <f>IF(ISNA(VLOOKUP(DKSalaries!D35,OverUnder!$A$2:$C$13,3,FALSE)),0,VLOOKUP(DKSalaries!D35,OverUnder!$A$2:$C$13,3,FALSE))</f>
        <v>0.97511937672782112</v>
      </c>
      <c r="G35">
        <f t="shared" si="2"/>
        <v>28.278461925106811</v>
      </c>
      <c r="H35">
        <f>IF(ISNA(VLOOKUP(DKSalaries!B35,Consistency!$A$2:$N$394,12, FALSE)),0,VLOOKUP(DKSalaries!B35,Consistency!$A$2:$N$394,12, FALSE))</f>
        <v>0</v>
      </c>
      <c r="I35">
        <f>IF(ISNA(VLOOKUP(DKSalaries!B35,Consistency!$A$2:$N$394,13, FALSE)),0,VLOOKUP(DKSalaries!B35,Consistency!$A$2:$N$394,13, FALSE))</f>
        <v>0</v>
      </c>
      <c r="J35">
        <f>IF(ISNA(VLOOKUP(DKSalaries!B35,Consistency!$A$2:$N$394,14, FALSE)),0,VLOOKUP(DKSalaries!B35,Consistency!$A$2:$N$394,14, FALSE))</f>
        <v>0</v>
      </c>
      <c r="K35">
        <f t="shared" si="3"/>
        <v>0</v>
      </c>
      <c r="L35">
        <f t="shared" si="4"/>
        <v>28.278461925106811</v>
      </c>
      <c r="M35" s="4">
        <f t="shared" si="5"/>
        <v>0</v>
      </c>
      <c r="N35">
        <v>0</v>
      </c>
      <c r="O35">
        <f t="shared" si="6"/>
        <v>0</v>
      </c>
      <c r="P35">
        <f t="shared" si="0"/>
        <v>0</v>
      </c>
      <c r="Q35">
        <f t="shared" si="9"/>
        <v>0</v>
      </c>
      <c r="R35">
        <f t="shared" si="9"/>
        <v>0</v>
      </c>
      <c r="S35">
        <f t="shared" si="9"/>
        <v>0</v>
      </c>
      <c r="T35">
        <f t="shared" si="9"/>
        <v>0</v>
      </c>
      <c r="U35">
        <f t="shared" si="9"/>
        <v>0</v>
      </c>
    </row>
    <row r="36" spans="1:21">
      <c r="A36" s="8" t="s">
        <v>6</v>
      </c>
      <c r="B36" s="9" t="s">
        <v>567</v>
      </c>
      <c r="C36" s="10">
        <v>7100</v>
      </c>
      <c r="D36" s="8" t="s">
        <v>568</v>
      </c>
      <c r="E36" s="8">
        <v>28</v>
      </c>
      <c r="F36">
        <f>IF(ISNA(VLOOKUP(DKSalaries!D36,OverUnder!$A$2:$C$13,3,FALSE)),0,VLOOKUP(DKSalaries!D36,OverUnder!$A$2:$C$13,3,FALSE))</f>
        <v>0.99019854234732352</v>
      </c>
      <c r="G36">
        <f t="shared" si="2"/>
        <v>27.725559185725057</v>
      </c>
      <c r="H36">
        <f>IF(ISNA(VLOOKUP(DKSalaries!B36,Consistency!$A$2:$N$394,12, FALSE)),0,VLOOKUP(DKSalaries!B36,Consistency!$A$2:$N$394,12, FALSE))</f>
        <v>0</v>
      </c>
      <c r="I36">
        <f>IF(ISNA(VLOOKUP(DKSalaries!B36,Consistency!$A$2:$N$394,13, FALSE)),0,VLOOKUP(DKSalaries!B36,Consistency!$A$2:$N$394,13, FALSE))</f>
        <v>0</v>
      </c>
      <c r="J36">
        <f>IF(ISNA(VLOOKUP(DKSalaries!B36,Consistency!$A$2:$N$394,14, FALSE)),0,VLOOKUP(DKSalaries!B36,Consistency!$A$2:$N$394,14, FALSE))</f>
        <v>0</v>
      </c>
      <c r="K36">
        <f t="shared" si="3"/>
        <v>0</v>
      </c>
      <c r="L36">
        <v>0</v>
      </c>
      <c r="M36" s="4">
        <f t="shared" si="5"/>
        <v>0</v>
      </c>
      <c r="N36">
        <v>0</v>
      </c>
      <c r="O36">
        <f t="shared" si="6"/>
        <v>0</v>
      </c>
      <c r="P36">
        <f t="shared" si="0"/>
        <v>0</v>
      </c>
      <c r="Q36">
        <f t="shared" si="9"/>
        <v>0</v>
      </c>
      <c r="R36">
        <f t="shared" si="9"/>
        <v>0</v>
      </c>
      <c r="S36">
        <f t="shared" si="9"/>
        <v>0</v>
      </c>
      <c r="T36">
        <f t="shared" si="9"/>
        <v>0</v>
      </c>
      <c r="U36">
        <f t="shared" si="9"/>
        <v>0</v>
      </c>
    </row>
    <row r="37" spans="1:21">
      <c r="A37" s="8" t="s">
        <v>5</v>
      </c>
      <c r="B37" s="9" t="s">
        <v>362</v>
      </c>
      <c r="C37" s="10">
        <v>7000</v>
      </c>
      <c r="D37" s="11" t="s">
        <v>562</v>
      </c>
      <c r="E37" s="8">
        <v>26.1</v>
      </c>
      <c r="F37">
        <f>IF(ISNA(VLOOKUP(DKSalaries!D37,OverUnder!$A$2:$C$13,3,FALSE)),0,VLOOKUP(DKSalaries!D37,OverUnder!$A$2:$C$13,3,FALSE))</f>
        <v>1.0454888162854989</v>
      </c>
      <c r="G37">
        <f t="shared" si="2"/>
        <v>27.287258105051524</v>
      </c>
      <c r="H37">
        <f>IF(ISNA(VLOOKUP(DKSalaries!B37,Consistency!$A$2:$N$394,12, FALSE)),0,VLOOKUP(DKSalaries!B37,Consistency!$A$2:$N$394,12, FALSE))</f>
        <v>0</v>
      </c>
      <c r="I37">
        <f>IF(ISNA(VLOOKUP(DKSalaries!B37,Consistency!$A$2:$N$394,13, FALSE)),0,VLOOKUP(DKSalaries!B37,Consistency!$A$2:$N$394,13, FALSE))</f>
        <v>0</v>
      </c>
      <c r="J37">
        <f>IF(ISNA(VLOOKUP(DKSalaries!B37,Consistency!$A$2:$N$394,14, FALSE)),0,VLOOKUP(DKSalaries!B37,Consistency!$A$2:$N$394,14, FALSE))</f>
        <v>0</v>
      </c>
      <c r="K37">
        <f t="shared" si="3"/>
        <v>0</v>
      </c>
      <c r="L37">
        <f t="shared" si="4"/>
        <v>27.287258105051524</v>
      </c>
      <c r="M37" s="4">
        <f t="shared" si="5"/>
        <v>0</v>
      </c>
      <c r="N37">
        <v>0</v>
      </c>
      <c r="O37">
        <f t="shared" si="6"/>
        <v>0</v>
      </c>
      <c r="P37">
        <f t="shared" si="0"/>
        <v>0</v>
      </c>
      <c r="Q37">
        <f t="shared" si="9"/>
        <v>0</v>
      </c>
      <c r="R37">
        <f t="shared" si="9"/>
        <v>0</v>
      </c>
      <c r="S37">
        <f t="shared" si="9"/>
        <v>0</v>
      </c>
      <c r="T37">
        <f t="shared" si="9"/>
        <v>0</v>
      </c>
      <c r="U37">
        <f t="shared" si="9"/>
        <v>0</v>
      </c>
    </row>
    <row r="38" spans="1:21">
      <c r="A38" s="8" t="s">
        <v>5</v>
      </c>
      <c r="B38" s="9" t="s">
        <v>146</v>
      </c>
      <c r="C38" s="10">
        <v>7000</v>
      </c>
      <c r="D38" s="8" t="s">
        <v>569</v>
      </c>
      <c r="E38" s="8">
        <v>23.8</v>
      </c>
      <c r="F38">
        <f>IF(ISNA(VLOOKUP(DKSalaries!D38,OverUnder!$A$2:$C$13,3,FALSE)),0,VLOOKUP(DKSalaries!D38,OverUnder!$A$2:$C$13,3,FALSE))</f>
        <v>1.0128172907765771</v>
      </c>
      <c r="G38">
        <f t="shared" si="2"/>
        <v>24.105051520482537</v>
      </c>
      <c r="H38">
        <f>IF(ISNA(VLOOKUP(DKSalaries!B38,Consistency!$A$2:$N$394,12, FALSE)),0,VLOOKUP(DKSalaries!B38,Consistency!$A$2:$N$394,12, FALSE))</f>
        <v>0</v>
      </c>
      <c r="I38">
        <f>IF(ISNA(VLOOKUP(DKSalaries!B38,Consistency!$A$2:$N$394,13, FALSE)),0,VLOOKUP(DKSalaries!B38,Consistency!$A$2:$N$394,13, FALSE))</f>
        <v>0</v>
      </c>
      <c r="J38">
        <f>IF(ISNA(VLOOKUP(DKSalaries!B38,Consistency!$A$2:$N$394,14, FALSE)),0,VLOOKUP(DKSalaries!B38,Consistency!$A$2:$N$394,14, FALSE))</f>
        <v>0</v>
      </c>
      <c r="K38">
        <f t="shared" si="3"/>
        <v>0</v>
      </c>
      <c r="L38">
        <f t="shared" si="4"/>
        <v>24.105051520482537</v>
      </c>
      <c r="M38" s="4">
        <f t="shared" si="5"/>
        <v>0</v>
      </c>
      <c r="N38">
        <v>0</v>
      </c>
      <c r="O38">
        <f t="shared" si="6"/>
        <v>0</v>
      </c>
      <c r="P38">
        <f t="shared" si="0"/>
        <v>0</v>
      </c>
      <c r="Q38">
        <f t="shared" si="9"/>
        <v>0</v>
      </c>
      <c r="R38">
        <f t="shared" si="9"/>
        <v>0</v>
      </c>
      <c r="S38">
        <f t="shared" si="9"/>
        <v>0</v>
      </c>
      <c r="T38">
        <f t="shared" si="9"/>
        <v>0</v>
      </c>
      <c r="U38">
        <f t="shared" si="9"/>
        <v>0</v>
      </c>
    </row>
    <row r="39" spans="1:21">
      <c r="A39" s="8" t="s">
        <v>9</v>
      </c>
      <c r="B39" s="9" t="s">
        <v>355</v>
      </c>
      <c r="C39" s="10">
        <v>7000</v>
      </c>
      <c r="D39" s="11" t="s">
        <v>552</v>
      </c>
      <c r="E39" s="8">
        <v>27.7</v>
      </c>
      <c r="F39">
        <f>IF(ISNA(VLOOKUP(DKSalaries!D39,OverUnder!$A$2:$C$13,3,FALSE)),0,VLOOKUP(DKSalaries!D39,OverUnder!$A$2:$C$13,3,FALSE))</f>
        <v>1.0128172907765771</v>
      </c>
      <c r="G39">
        <f t="shared" si="2"/>
        <v>28.055038954511186</v>
      </c>
      <c r="H39">
        <f>IF(ISNA(VLOOKUP(DKSalaries!B39,Consistency!$A$2:$N$394,12, FALSE)),0,VLOOKUP(DKSalaries!B39,Consistency!$A$2:$N$394,12, FALSE))</f>
        <v>0</v>
      </c>
      <c r="I39">
        <f>IF(ISNA(VLOOKUP(DKSalaries!B39,Consistency!$A$2:$N$394,13, FALSE)),0,VLOOKUP(DKSalaries!B39,Consistency!$A$2:$N$394,13, FALSE))</f>
        <v>0</v>
      </c>
      <c r="J39">
        <f>IF(ISNA(VLOOKUP(DKSalaries!B39,Consistency!$A$2:$N$394,14, FALSE)),0,VLOOKUP(DKSalaries!B39,Consistency!$A$2:$N$394,14, FALSE))</f>
        <v>0</v>
      </c>
      <c r="K39">
        <f t="shared" si="3"/>
        <v>0</v>
      </c>
      <c r="L39">
        <v>0</v>
      </c>
      <c r="M39" s="4">
        <f t="shared" si="5"/>
        <v>0</v>
      </c>
      <c r="N39">
        <v>0</v>
      </c>
      <c r="O39">
        <f t="shared" si="6"/>
        <v>0</v>
      </c>
      <c r="P39">
        <f t="shared" si="0"/>
        <v>0</v>
      </c>
      <c r="Q39">
        <f t="shared" si="9"/>
        <v>0</v>
      </c>
      <c r="R39">
        <f t="shared" si="9"/>
        <v>0</v>
      </c>
      <c r="S39">
        <f t="shared" si="9"/>
        <v>0</v>
      </c>
      <c r="T39">
        <f t="shared" si="9"/>
        <v>0</v>
      </c>
      <c r="U39">
        <f t="shared" si="9"/>
        <v>0</v>
      </c>
    </row>
    <row r="40" spans="1:21">
      <c r="A40" s="8" t="s">
        <v>8</v>
      </c>
      <c r="B40" s="9" t="s">
        <v>52</v>
      </c>
      <c r="C40" s="10">
        <v>6900</v>
      </c>
      <c r="D40" s="8" t="s">
        <v>555</v>
      </c>
      <c r="E40" s="8">
        <v>29.7</v>
      </c>
      <c r="F40">
        <f>IF(ISNA(VLOOKUP(DKSalaries!D40,OverUnder!$A$2:$C$13,3,FALSE)),0,VLOOKUP(DKSalaries!D40,OverUnder!$A$2:$C$13,3,FALSE))</f>
        <v>0.97260618245790409</v>
      </c>
      <c r="G40">
        <f t="shared" si="2"/>
        <v>28.886403618999751</v>
      </c>
      <c r="H40">
        <f>IF(ISNA(VLOOKUP(DKSalaries!B40,Consistency!$A$2:$N$394,12, FALSE)),0,VLOOKUP(DKSalaries!B40,Consistency!$A$2:$N$394,12, FALSE))</f>
        <v>0</v>
      </c>
      <c r="I40">
        <f>IF(ISNA(VLOOKUP(DKSalaries!B40,Consistency!$A$2:$N$394,13, FALSE)),0,VLOOKUP(DKSalaries!B40,Consistency!$A$2:$N$394,13, FALSE))</f>
        <v>0</v>
      </c>
      <c r="J40">
        <f>IF(ISNA(VLOOKUP(DKSalaries!B40,Consistency!$A$2:$N$394,14, FALSE)),0,VLOOKUP(DKSalaries!B40,Consistency!$A$2:$N$394,14, FALSE))</f>
        <v>0</v>
      </c>
      <c r="K40">
        <f t="shared" si="3"/>
        <v>0</v>
      </c>
      <c r="L40">
        <f t="shared" si="4"/>
        <v>28.886403618999751</v>
      </c>
      <c r="M40" s="4">
        <f t="shared" si="5"/>
        <v>0</v>
      </c>
      <c r="N40">
        <v>0</v>
      </c>
      <c r="O40">
        <f t="shared" si="6"/>
        <v>0</v>
      </c>
      <c r="P40">
        <f t="shared" si="0"/>
        <v>0</v>
      </c>
      <c r="Q40">
        <f t="shared" si="9"/>
        <v>0</v>
      </c>
      <c r="R40">
        <f t="shared" si="9"/>
        <v>0</v>
      </c>
      <c r="S40">
        <f t="shared" si="9"/>
        <v>0</v>
      </c>
      <c r="T40">
        <f t="shared" si="9"/>
        <v>0</v>
      </c>
      <c r="U40">
        <f t="shared" si="9"/>
        <v>0</v>
      </c>
    </row>
    <row r="41" spans="1:21">
      <c r="A41" s="8" t="s">
        <v>8</v>
      </c>
      <c r="B41" s="9" t="s">
        <v>455</v>
      </c>
      <c r="C41" s="10">
        <v>6800</v>
      </c>
      <c r="D41" s="11" t="s">
        <v>562</v>
      </c>
      <c r="E41" s="8">
        <v>30.4</v>
      </c>
      <c r="F41">
        <f>IF(ISNA(VLOOKUP(DKSalaries!D41,OverUnder!$A$2:$C$13,3,FALSE)),0,VLOOKUP(DKSalaries!D41,OverUnder!$A$2:$C$13,3,FALSE))</f>
        <v>1.0454888162854989</v>
      </c>
      <c r="G41">
        <f t="shared" si="2"/>
        <v>31.782860015079166</v>
      </c>
      <c r="H41">
        <f>IF(ISNA(VLOOKUP(DKSalaries!B41,Consistency!$A$2:$N$394,12, FALSE)),0,VLOOKUP(DKSalaries!B41,Consistency!$A$2:$N$394,12, FALSE))</f>
        <v>0</v>
      </c>
      <c r="I41">
        <f>IF(ISNA(VLOOKUP(DKSalaries!B41,Consistency!$A$2:$N$394,13, FALSE)),0,VLOOKUP(DKSalaries!B41,Consistency!$A$2:$N$394,13, FALSE))</f>
        <v>0</v>
      </c>
      <c r="J41">
        <f>IF(ISNA(VLOOKUP(DKSalaries!B41,Consistency!$A$2:$N$394,14, FALSE)),0,VLOOKUP(DKSalaries!B41,Consistency!$A$2:$N$394,14, FALSE))</f>
        <v>0</v>
      </c>
      <c r="K41">
        <f t="shared" si="3"/>
        <v>0</v>
      </c>
      <c r="L41">
        <v>0</v>
      </c>
      <c r="M41" s="4">
        <f t="shared" si="5"/>
        <v>0</v>
      </c>
      <c r="N41">
        <v>0</v>
      </c>
      <c r="O41">
        <f t="shared" si="6"/>
        <v>0</v>
      </c>
      <c r="P41">
        <f t="shared" si="0"/>
        <v>0</v>
      </c>
      <c r="Q41">
        <f t="shared" si="9"/>
        <v>0</v>
      </c>
      <c r="R41">
        <f t="shared" si="9"/>
        <v>0</v>
      </c>
      <c r="S41">
        <f t="shared" si="9"/>
        <v>0</v>
      </c>
      <c r="T41">
        <f t="shared" si="9"/>
        <v>0</v>
      </c>
      <c r="U41">
        <f t="shared" si="9"/>
        <v>0</v>
      </c>
    </row>
    <row r="42" spans="1:21">
      <c r="A42" s="8" t="s">
        <v>6</v>
      </c>
      <c r="B42" s="9" t="s">
        <v>142</v>
      </c>
      <c r="C42" s="10">
        <v>6800</v>
      </c>
      <c r="D42" s="11" t="s">
        <v>570</v>
      </c>
      <c r="E42" s="8">
        <v>25.6</v>
      </c>
      <c r="F42">
        <f>IF(ISNA(VLOOKUP(DKSalaries!D42,OverUnder!$A$2:$C$13,3,FALSE)),0,VLOOKUP(DKSalaries!D42,OverUnder!$A$2:$C$13,3,FALSE))</f>
        <v>1.0253832621261625</v>
      </c>
      <c r="G42">
        <f t="shared" si="2"/>
        <v>26.249811510429762</v>
      </c>
      <c r="H42">
        <f>IF(ISNA(VLOOKUP(DKSalaries!B42,Consistency!$A$2:$N$394,12, FALSE)),0,VLOOKUP(DKSalaries!B42,Consistency!$A$2:$N$394,12, FALSE))</f>
        <v>0</v>
      </c>
      <c r="I42">
        <f>IF(ISNA(VLOOKUP(DKSalaries!B42,Consistency!$A$2:$N$394,13, FALSE)),0,VLOOKUP(DKSalaries!B42,Consistency!$A$2:$N$394,13, FALSE))</f>
        <v>0</v>
      </c>
      <c r="J42">
        <f>IF(ISNA(VLOOKUP(DKSalaries!B42,Consistency!$A$2:$N$394,14, FALSE)),0,VLOOKUP(DKSalaries!B42,Consistency!$A$2:$N$394,14, FALSE))</f>
        <v>0</v>
      </c>
      <c r="K42">
        <f t="shared" si="3"/>
        <v>0</v>
      </c>
      <c r="L42">
        <f>H42</f>
        <v>0</v>
      </c>
      <c r="M42" s="4">
        <f t="shared" si="5"/>
        <v>0</v>
      </c>
      <c r="N42">
        <v>0</v>
      </c>
      <c r="O42">
        <f t="shared" si="6"/>
        <v>0</v>
      </c>
      <c r="P42">
        <f t="shared" si="0"/>
        <v>0</v>
      </c>
      <c r="Q42">
        <f t="shared" ref="Q42:U51" si="10">$N42*IF($A42=Q$1,1,0)</f>
        <v>0</v>
      </c>
      <c r="R42">
        <f t="shared" si="10"/>
        <v>0</v>
      </c>
      <c r="S42">
        <f t="shared" si="10"/>
        <v>0</v>
      </c>
      <c r="T42">
        <f t="shared" si="10"/>
        <v>0</v>
      </c>
      <c r="U42">
        <f t="shared" si="10"/>
        <v>0</v>
      </c>
    </row>
    <row r="43" spans="1:21">
      <c r="A43" s="8" t="s">
        <v>5</v>
      </c>
      <c r="B43" s="9" t="s">
        <v>571</v>
      </c>
      <c r="C43" s="10">
        <v>6800</v>
      </c>
      <c r="D43" s="11" t="s">
        <v>570</v>
      </c>
      <c r="E43" s="8">
        <v>30.5</v>
      </c>
      <c r="F43">
        <f>IF(ISNA(VLOOKUP(DKSalaries!D43,OverUnder!$A$2:$C$13,3,FALSE)),0,VLOOKUP(DKSalaries!D43,OverUnder!$A$2:$C$13,3,FALSE))</f>
        <v>1.0253832621261625</v>
      </c>
      <c r="G43">
        <f t="shared" si="2"/>
        <v>31.274189494847956</v>
      </c>
      <c r="H43">
        <f>IF(ISNA(VLOOKUP(DKSalaries!B43,Consistency!$A$2:$N$394,12, FALSE)),0,VLOOKUP(DKSalaries!B43,Consistency!$A$2:$N$394,12, FALSE))</f>
        <v>0</v>
      </c>
      <c r="I43">
        <f>IF(ISNA(VLOOKUP(DKSalaries!B43,Consistency!$A$2:$N$394,13, FALSE)),0,VLOOKUP(DKSalaries!B43,Consistency!$A$2:$N$394,13, FALSE))</f>
        <v>0</v>
      </c>
      <c r="J43">
        <f>IF(ISNA(VLOOKUP(DKSalaries!B43,Consistency!$A$2:$N$394,14, FALSE)),0,VLOOKUP(DKSalaries!B43,Consistency!$A$2:$N$394,14, FALSE))</f>
        <v>0</v>
      </c>
      <c r="K43">
        <f t="shared" si="3"/>
        <v>0</v>
      </c>
      <c r="L43">
        <f t="shared" si="4"/>
        <v>31.274189494847956</v>
      </c>
      <c r="M43" s="4">
        <f t="shared" si="5"/>
        <v>0</v>
      </c>
      <c r="N43">
        <v>0</v>
      </c>
      <c r="O43">
        <f t="shared" si="6"/>
        <v>0</v>
      </c>
      <c r="P43">
        <f t="shared" si="0"/>
        <v>0</v>
      </c>
      <c r="Q43">
        <f t="shared" si="10"/>
        <v>0</v>
      </c>
      <c r="R43">
        <f t="shared" si="10"/>
        <v>0</v>
      </c>
      <c r="S43">
        <f t="shared" si="10"/>
        <v>0</v>
      </c>
      <c r="T43">
        <f t="shared" si="10"/>
        <v>0</v>
      </c>
      <c r="U43">
        <f t="shared" si="10"/>
        <v>0</v>
      </c>
    </row>
    <row r="44" spans="1:21">
      <c r="A44" s="8" t="s">
        <v>6</v>
      </c>
      <c r="B44" s="9" t="s">
        <v>138</v>
      </c>
      <c r="C44" s="10">
        <v>6800</v>
      </c>
      <c r="D44" s="8" t="s">
        <v>559</v>
      </c>
      <c r="E44" s="8">
        <v>31.7</v>
      </c>
      <c r="F44">
        <f>IF(ISNA(VLOOKUP(DKSalaries!D44,OverUnder!$A$2:$C$13,3,FALSE)),0,VLOOKUP(DKSalaries!D44,OverUnder!$A$2:$C$13,3,FALSE))</f>
        <v>1.0756471475245037</v>
      </c>
      <c r="G44">
        <f t="shared" si="2"/>
        <v>34.098014576526765</v>
      </c>
      <c r="H44">
        <f>IF(ISNA(VLOOKUP(DKSalaries!B44,Consistency!$A$2:$N$394,12, FALSE)),0,VLOOKUP(DKSalaries!B44,Consistency!$A$2:$N$394,12, FALSE))</f>
        <v>0</v>
      </c>
      <c r="I44">
        <f>IF(ISNA(VLOOKUP(DKSalaries!B44,Consistency!$A$2:$N$394,13, FALSE)),0,VLOOKUP(DKSalaries!B44,Consistency!$A$2:$N$394,13, FALSE))</f>
        <v>0</v>
      </c>
      <c r="J44">
        <f>IF(ISNA(VLOOKUP(DKSalaries!B44,Consistency!$A$2:$N$394,14, FALSE)),0,VLOOKUP(DKSalaries!B44,Consistency!$A$2:$N$394,14, FALSE))</f>
        <v>0</v>
      </c>
      <c r="K44">
        <f t="shared" si="3"/>
        <v>0</v>
      </c>
      <c r="L44">
        <f t="shared" si="4"/>
        <v>34.098014576526765</v>
      </c>
      <c r="M44" s="4">
        <f t="shared" si="5"/>
        <v>0</v>
      </c>
      <c r="N44">
        <v>0</v>
      </c>
      <c r="O44">
        <f t="shared" si="6"/>
        <v>0</v>
      </c>
      <c r="P44">
        <f t="shared" si="0"/>
        <v>0</v>
      </c>
      <c r="Q44">
        <f t="shared" si="10"/>
        <v>0</v>
      </c>
      <c r="R44">
        <f t="shared" si="10"/>
        <v>0</v>
      </c>
      <c r="S44">
        <f t="shared" si="10"/>
        <v>0</v>
      </c>
      <c r="T44">
        <f t="shared" si="10"/>
        <v>0</v>
      </c>
      <c r="U44">
        <f t="shared" si="10"/>
        <v>0</v>
      </c>
    </row>
    <row r="45" spans="1:21">
      <c r="A45" s="8" t="s">
        <v>8</v>
      </c>
      <c r="B45" s="9" t="s">
        <v>130</v>
      </c>
      <c r="C45" s="10">
        <v>6700</v>
      </c>
      <c r="D45" s="8" t="s">
        <v>559</v>
      </c>
      <c r="E45" s="8">
        <v>30.1</v>
      </c>
      <c r="F45">
        <f>IF(ISNA(VLOOKUP(DKSalaries!D45,OverUnder!$A$2:$C$13,3,FALSE)),0,VLOOKUP(DKSalaries!D45,OverUnder!$A$2:$C$13,3,FALSE))</f>
        <v>1.0756471475245037</v>
      </c>
      <c r="G45">
        <f t="shared" si="2"/>
        <v>32.376979140487563</v>
      </c>
      <c r="H45">
        <f>IF(ISNA(VLOOKUP(DKSalaries!B45,Consistency!$A$2:$N$394,12, FALSE)),0,VLOOKUP(DKSalaries!B45,Consistency!$A$2:$N$394,12, FALSE))</f>
        <v>0</v>
      </c>
      <c r="I45">
        <f>IF(ISNA(VLOOKUP(DKSalaries!B45,Consistency!$A$2:$N$394,13, FALSE)),0,VLOOKUP(DKSalaries!B45,Consistency!$A$2:$N$394,13, FALSE))</f>
        <v>0</v>
      </c>
      <c r="J45">
        <f>IF(ISNA(VLOOKUP(DKSalaries!B45,Consistency!$A$2:$N$394,14, FALSE)),0,VLOOKUP(DKSalaries!B45,Consistency!$A$2:$N$394,14, FALSE))</f>
        <v>0</v>
      </c>
      <c r="K45">
        <f t="shared" si="3"/>
        <v>0</v>
      </c>
      <c r="L45">
        <f t="shared" si="4"/>
        <v>32.376979140487563</v>
      </c>
      <c r="M45" s="4">
        <f t="shared" si="5"/>
        <v>0</v>
      </c>
      <c r="N45">
        <v>1</v>
      </c>
      <c r="O45">
        <f t="shared" si="6"/>
        <v>0</v>
      </c>
      <c r="P45">
        <f t="shared" si="0"/>
        <v>6700</v>
      </c>
      <c r="Q45">
        <f t="shared" si="10"/>
        <v>0</v>
      </c>
      <c r="R45">
        <f t="shared" si="10"/>
        <v>0</v>
      </c>
      <c r="S45">
        <f t="shared" si="10"/>
        <v>1</v>
      </c>
      <c r="T45">
        <f t="shared" si="10"/>
        <v>0</v>
      </c>
      <c r="U45">
        <f t="shared" si="10"/>
        <v>0</v>
      </c>
    </row>
    <row r="46" spans="1:21">
      <c r="A46" s="8" t="s">
        <v>7</v>
      </c>
      <c r="B46" s="9" t="s">
        <v>147</v>
      </c>
      <c r="C46" s="10">
        <v>6700</v>
      </c>
      <c r="D46" s="11" t="s">
        <v>570</v>
      </c>
      <c r="E46" s="8">
        <v>27.2</v>
      </c>
      <c r="F46">
        <f>IF(ISNA(VLOOKUP(DKSalaries!D46,OverUnder!$A$2:$C$13,3,FALSE)),0,VLOOKUP(DKSalaries!D46,OverUnder!$A$2:$C$13,3,FALSE))</f>
        <v>1.0253832621261625</v>
      </c>
      <c r="G46">
        <f t="shared" si="2"/>
        <v>27.890424729831619</v>
      </c>
      <c r="H46">
        <f>IF(ISNA(VLOOKUP(DKSalaries!B46,Consistency!$A$2:$N$394,12, FALSE)),0,VLOOKUP(DKSalaries!B46,Consistency!$A$2:$N$394,12, FALSE))</f>
        <v>0</v>
      </c>
      <c r="I46">
        <f>IF(ISNA(VLOOKUP(DKSalaries!B46,Consistency!$A$2:$N$394,13, FALSE)),0,VLOOKUP(DKSalaries!B46,Consistency!$A$2:$N$394,13, FALSE))</f>
        <v>0</v>
      </c>
      <c r="J46">
        <f>IF(ISNA(VLOOKUP(DKSalaries!B46,Consistency!$A$2:$N$394,14, FALSE)),0,VLOOKUP(DKSalaries!B46,Consistency!$A$2:$N$394,14, FALSE))</f>
        <v>0</v>
      </c>
      <c r="K46">
        <f t="shared" si="3"/>
        <v>0</v>
      </c>
      <c r="L46">
        <v>0</v>
      </c>
      <c r="M46" s="4">
        <f t="shared" si="5"/>
        <v>0</v>
      </c>
      <c r="N46">
        <v>0</v>
      </c>
      <c r="O46">
        <f t="shared" si="6"/>
        <v>0</v>
      </c>
      <c r="P46">
        <f t="shared" si="0"/>
        <v>0</v>
      </c>
      <c r="Q46">
        <f t="shared" si="10"/>
        <v>0</v>
      </c>
      <c r="R46">
        <f t="shared" si="10"/>
        <v>0</v>
      </c>
      <c r="S46">
        <f t="shared" si="10"/>
        <v>0</v>
      </c>
      <c r="T46">
        <f t="shared" si="10"/>
        <v>0</v>
      </c>
      <c r="U46">
        <f t="shared" si="10"/>
        <v>0</v>
      </c>
    </row>
    <row r="47" spans="1:21">
      <c r="A47" s="8" t="s">
        <v>7</v>
      </c>
      <c r="B47" s="9" t="s">
        <v>131</v>
      </c>
      <c r="C47" s="10">
        <v>6700</v>
      </c>
      <c r="D47" s="8" t="s">
        <v>568</v>
      </c>
      <c r="E47" s="8">
        <v>32.299999999999997</v>
      </c>
      <c r="F47">
        <f>IF(ISNA(VLOOKUP(DKSalaries!D47,OverUnder!$A$2:$C$13,3,FALSE)),0,VLOOKUP(DKSalaries!D47,OverUnder!$A$2:$C$13,3,FALSE))</f>
        <v>0.99019854234732352</v>
      </c>
      <c r="G47">
        <f t="shared" si="2"/>
        <v>31.983412917818548</v>
      </c>
      <c r="H47">
        <f>IF(ISNA(VLOOKUP(DKSalaries!B47,Consistency!$A$2:$N$394,12, FALSE)),0,VLOOKUP(DKSalaries!B47,Consistency!$A$2:$N$394,12, FALSE))</f>
        <v>0</v>
      </c>
      <c r="I47">
        <f>IF(ISNA(VLOOKUP(DKSalaries!B47,Consistency!$A$2:$N$394,13, FALSE)),0,VLOOKUP(DKSalaries!B47,Consistency!$A$2:$N$394,13, FALSE))</f>
        <v>0</v>
      </c>
      <c r="J47">
        <f>IF(ISNA(VLOOKUP(DKSalaries!B47,Consistency!$A$2:$N$394,14, FALSE)),0,VLOOKUP(DKSalaries!B47,Consistency!$A$2:$N$394,14, FALSE))</f>
        <v>0</v>
      </c>
      <c r="K47">
        <f t="shared" si="3"/>
        <v>0</v>
      </c>
      <c r="L47">
        <f t="shared" si="4"/>
        <v>31.983412917818548</v>
      </c>
      <c r="M47" s="4">
        <f t="shared" si="5"/>
        <v>0</v>
      </c>
      <c r="N47">
        <v>0</v>
      </c>
      <c r="O47">
        <f t="shared" si="6"/>
        <v>0</v>
      </c>
      <c r="P47">
        <f t="shared" si="0"/>
        <v>0</v>
      </c>
      <c r="Q47">
        <f t="shared" si="10"/>
        <v>0</v>
      </c>
      <c r="R47">
        <f t="shared" si="10"/>
        <v>0</v>
      </c>
      <c r="S47">
        <f t="shared" si="10"/>
        <v>0</v>
      </c>
      <c r="T47">
        <f t="shared" si="10"/>
        <v>0</v>
      </c>
      <c r="U47">
        <f t="shared" si="10"/>
        <v>0</v>
      </c>
    </row>
    <row r="48" spans="1:21">
      <c r="A48" s="8" t="s">
        <v>9</v>
      </c>
      <c r="B48" s="9" t="s">
        <v>140</v>
      </c>
      <c r="C48" s="10">
        <v>6700</v>
      </c>
      <c r="D48" s="8" t="s">
        <v>569</v>
      </c>
      <c r="E48" s="8">
        <v>25.3</v>
      </c>
      <c r="F48">
        <f>IF(ISNA(VLOOKUP(DKSalaries!D48,OverUnder!$A$2:$C$13,3,FALSE)),0,VLOOKUP(DKSalaries!D48,OverUnder!$A$2:$C$13,3,FALSE))</f>
        <v>1.0128172907765771</v>
      </c>
      <c r="G48">
        <f t="shared" si="2"/>
        <v>25.624277456647402</v>
      </c>
      <c r="H48">
        <f>IF(ISNA(VLOOKUP(DKSalaries!B48,Consistency!$A$2:$N$394,12, FALSE)),0,VLOOKUP(DKSalaries!B48,Consistency!$A$2:$N$394,12, FALSE))</f>
        <v>0</v>
      </c>
      <c r="I48">
        <f>IF(ISNA(VLOOKUP(DKSalaries!B48,Consistency!$A$2:$N$394,13, FALSE)),0,VLOOKUP(DKSalaries!B48,Consistency!$A$2:$N$394,13, FALSE))</f>
        <v>0</v>
      </c>
      <c r="J48">
        <f>IF(ISNA(VLOOKUP(DKSalaries!B48,Consistency!$A$2:$N$394,14, FALSE)),0,VLOOKUP(DKSalaries!B48,Consistency!$A$2:$N$394,14, FALSE))</f>
        <v>0</v>
      </c>
      <c r="K48">
        <f t="shared" si="3"/>
        <v>0</v>
      </c>
      <c r="L48">
        <f t="shared" si="4"/>
        <v>25.624277456647402</v>
      </c>
      <c r="M48" s="4">
        <f t="shared" si="5"/>
        <v>0</v>
      </c>
      <c r="N48">
        <v>0</v>
      </c>
      <c r="O48">
        <f t="shared" si="6"/>
        <v>0</v>
      </c>
      <c r="P48">
        <f t="shared" si="0"/>
        <v>0</v>
      </c>
      <c r="Q48">
        <f t="shared" si="10"/>
        <v>0</v>
      </c>
      <c r="R48">
        <f t="shared" si="10"/>
        <v>0</v>
      </c>
      <c r="S48">
        <f t="shared" si="10"/>
        <v>0</v>
      </c>
      <c r="T48">
        <f t="shared" si="10"/>
        <v>0</v>
      </c>
      <c r="U48">
        <f t="shared" si="10"/>
        <v>0</v>
      </c>
    </row>
    <row r="49" spans="1:21">
      <c r="A49" s="8" t="s">
        <v>8</v>
      </c>
      <c r="B49" s="9" t="s">
        <v>160</v>
      </c>
      <c r="C49" s="10">
        <v>6700</v>
      </c>
      <c r="D49" s="11" t="s">
        <v>554</v>
      </c>
      <c r="E49" s="8">
        <v>23.8</v>
      </c>
      <c r="F49">
        <f>IF(ISNA(VLOOKUP(DKSalaries!D49,OverUnder!$A$2:$C$13,3,FALSE)),0,VLOOKUP(DKSalaries!D49,OverUnder!$A$2:$C$13,3,FALSE))</f>
        <v>0.97511937672782112</v>
      </c>
      <c r="G49">
        <f t="shared" si="2"/>
        <v>23.207841166122144</v>
      </c>
      <c r="H49">
        <f>IF(ISNA(VLOOKUP(DKSalaries!B49,Consistency!$A$2:$N$394,12, FALSE)),0,VLOOKUP(DKSalaries!B49,Consistency!$A$2:$N$394,12, FALSE))</f>
        <v>0</v>
      </c>
      <c r="I49">
        <f>IF(ISNA(VLOOKUP(DKSalaries!B49,Consistency!$A$2:$N$394,13, FALSE)),0,VLOOKUP(DKSalaries!B49,Consistency!$A$2:$N$394,13, FALSE))</f>
        <v>0</v>
      </c>
      <c r="J49">
        <f>IF(ISNA(VLOOKUP(DKSalaries!B49,Consistency!$A$2:$N$394,14, FALSE)),0,VLOOKUP(DKSalaries!B49,Consistency!$A$2:$N$394,14, FALSE))</f>
        <v>0</v>
      </c>
      <c r="K49">
        <f t="shared" si="3"/>
        <v>0</v>
      </c>
      <c r="L49">
        <f t="shared" si="4"/>
        <v>23.207841166122144</v>
      </c>
      <c r="M49" s="4">
        <f t="shared" si="5"/>
        <v>0</v>
      </c>
      <c r="N49">
        <v>0</v>
      </c>
      <c r="O49">
        <f t="shared" si="6"/>
        <v>0</v>
      </c>
      <c r="P49">
        <f t="shared" si="0"/>
        <v>0</v>
      </c>
      <c r="Q49">
        <f t="shared" si="10"/>
        <v>0</v>
      </c>
      <c r="R49">
        <f t="shared" si="10"/>
        <v>0</v>
      </c>
      <c r="S49">
        <f t="shared" si="10"/>
        <v>0</v>
      </c>
      <c r="T49">
        <f t="shared" si="10"/>
        <v>0</v>
      </c>
      <c r="U49">
        <f t="shared" si="10"/>
        <v>0</v>
      </c>
    </row>
    <row r="50" spans="1:21">
      <c r="A50" s="8" t="s">
        <v>6</v>
      </c>
      <c r="B50" s="9" t="s">
        <v>145</v>
      </c>
      <c r="C50" s="10">
        <v>6500</v>
      </c>
      <c r="D50" s="11" t="s">
        <v>561</v>
      </c>
      <c r="E50" s="8">
        <v>24.6</v>
      </c>
      <c r="F50">
        <f>IF(ISNA(VLOOKUP(DKSalaries!D50,OverUnder!$A$2:$C$13,3,FALSE)),0,VLOOKUP(DKSalaries!D50,OverUnder!$A$2:$C$13,3,FALSE))</f>
        <v>0.99019854234732352</v>
      </c>
      <c r="G50">
        <f t="shared" si="2"/>
        <v>24.358884141744159</v>
      </c>
      <c r="H50">
        <f>IF(ISNA(VLOOKUP(DKSalaries!B50,Consistency!$A$2:$N$394,12, FALSE)),0,VLOOKUP(DKSalaries!B50,Consistency!$A$2:$N$394,12, FALSE))</f>
        <v>0</v>
      </c>
      <c r="I50">
        <f>IF(ISNA(VLOOKUP(DKSalaries!B50,Consistency!$A$2:$N$394,13, FALSE)),0,VLOOKUP(DKSalaries!B50,Consistency!$A$2:$N$394,13, FALSE))</f>
        <v>0</v>
      </c>
      <c r="J50">
        <f>IF(ISNA(VLOOKUP(DKSalaries!B50,Consistency!$A$2:$N$394,14, FALSE)),0,VLOOKUP(DKSalaries!B50,Consistency!$A$2:$N$394,14, FALSE))</f>
        <v>0</v>
      </c>
      <c r="K50">
        <f t="shared" si="3"/>
        <v>0</v>
      </c>
      <c r="L50">
        <f t="shared" si="4"/>
        <v>24.358884141744159</v>
      </c>
      <c r="M50" s="4">
        <f t="shared" si="5"/>
        <v>0</v>
      </c>
      <c r="N50">
        <v>0</v>
      </c>
      <c r="O50">
        <f t="shared" si="6"/>
        <v>0</v>
      </c>
      <c r="P50">
        <f t="shared" si="0"/>
        <v>0</v>
      </c>
      <c r="Q50">
        <f t="shared" si="10"/>
        <v>0</v>
      </c>
      <c r="R50">
        <f t="shared" si="10"/>
        <v>0</v>
      </c>
      <c r="S50">
        <f t="shared" si="10"/>
        <v>0</v>
      </c>
      <c r="T50">
        <f t="shared" si="10"/>
        <v>0</v>
      </c>
      <c r="U50">
        <f t="shared" si="10"/>
        <v>0</v>
      </c>
    </row>
    <row r="51" spans="1:21">
      <c r="A51" s="8" t="s">
        <v>7</v>
      </c>
      <c r="B51" s="9" t="s">
        <v>54</v>
      </c>
      <c r="C51" s="10">
        <v>6500</v>
      </c>
      <c r="D51" s="8" t="s">
        <v>551</v>
      </c>
      <c r="E51" s="8">
        <v>30.7</v>
      </c>
      <c r="F51">
        <f>IF(ISNA(VLOOKUP(DKSalaries!D51,OverUnder!$A$2:$C$13,3,FALSE)),0,VLOOKUP(DKSalaries!D51,OverUnder!$A$2:$C$13,3,FALSE))</f>
        <v>1.0454888162854989</v>
      </c>
      <c r="G51">
        <f t="shared" si="2"/>
        <v>32.096506659964817</v>
      </c>
      <c r="H51">
        <f>IF(ISNA(VLOOKUP(DKSalaries!B51,Consistency!$A$2:$N$394,12, FALSE)),0,VLOOKUP(DKSalaries!B51,Consistency!$A$2:$N$394,12, FALSE))</f>
        <v>0</v>
      </c>
      <c r="I51">
        <f>IF(ISNA(VLOOKUP(DKSalaries!B51,Consistency!$A$2:$N$394,13, FALSE)),0,VLOOKUP(DKSalaries!B51,Consistency!$A$2:$N$394,13, FALSE))</f>
        <v>0</v>
      </c>
      <c r="J51">
        <f>IF(ISNA(VLOOKUP(DKSalaries!B51,Consistency!$A$2:$N$394,14, FALSE)),0,VLOOKUP(DKSalaries!B51,Consistency!$A$2:$N$394,14, FALSE))</f>
        <v>0</v>
      </c>
      <c r="K51">
        <f t="shared" si="3"/>
        <v>0</v>
      </c>
      <c r="L51">
        <f t="shared" si="4"/>
        <v>32.096506659964817</v>
      </c>
      <c r="M51" s="4">
        <f t="shared" si="5"/>
        <v>0</v>
      </c>
      <c r="N51">
        <v>0</v>
      </c>
      <c r="O51">
        <f t="shared" si="6"/>
        <v>0</v>
      </c>
      <c r="P51">
        <f t="shared" si="0"/>
        <v>0</v>
      </c>
      <c r="Q51">
        <f t="shared" si="10"/>
        <v>0</v>
      </c>
      <c r="R51">
        <f t="shared" si="10"/>
        <v>0</v>
      </c>
      <c r="S51">
        <f t="shared" si="10"/>
        <v>0</v>
      </c>
      <c r="T51">
        <f t="shared" si="10"/>
        <v>0</v>
      </c>
      <c r="U51">
        <f t="shared" si="10"/>
        <v>0</v>
      </c>
    </row>
    <row r="52" spans="1:21">
      <c r="A52" s="8" t="s">
        <v>6</v>
      </c>
      <c r="B52" s="9" t="s">
        <v>139</v>
      </c>
      <c r="C52" s="10">
        <v>6500</v>
      </c>
      <c r="D52" s="8" t="s">
        <v>569</v>
      </c>
      <c r="E52" s="8">
        <v>27.3</v>
      </c>
      <c r="F52">
        <f>IF(ISNA(VLOOKUP(DKSalaries!D52,OverUnder!$A$2:$C$13,3,FALSE)),0,VLOOKUP(DKSalaries!D52,OverUnder!$A$2:$C$13,3,FALSE))</f>
        <v>1.0128172907765771</v>
      </c>
      <c r="G52">
        <f t="shared" si="2"/>
        <v>27.649912038200554</v>
      </c>
      <c r="H52">
        <f>IF(ISNA(VLOOKUP(DKSalaries!B52,Consistency!$A$2:$N$394,12, FALSE)),0,VLOOKUP(DKSalaries!B52,Consistency!$A$2:$N$394,12, FALSE))</f>
        <v>0</v>
      </c>
      <c r="I52">
        <f>IF(ISNA(VLOOKUP(DKSalaries!B52,Consistency!$A$2:$N$394,13, FALSE)),0,VLOOKUP(DKSalaries!B52,Consistency!$A$2:$N$394,13, FALSE))</f>
        <v>0</v>
      </c>
      <c r="J52">
        <f>IF(ISNA(VLOOKUP(DKSalaries!B52,Consistency!$A$2:$N$394,14, FALSE)),0,VLOOKUP(DKSalaries!B52,Consistency!$A$2:$N$394,14, FALSE))</f>
        <v>0</v>
      </c>
      <c r="K52">
        <f t="shared" si="3"/>
        <v>0</v>
      </c>
      <c r="L52">
        <v>0</v>
      </c>
      <c r="M52" s="4">
        <f t="shared" si="5"/>
        <v>0</v>
      </c>
      <c r="N52">
        <v>0</v>
      </c>
      <c r="O52">
        <f t="shared" si="6"/>
        <v>0</v>
      </c>
      <c r="P52">
        <f t="shared" si="0"/>
        <v>0</v>
      </c>
      <c r="Q52">
        <f t="shared" ref="Q52:U61" si="11">$N52*IF($A52=Q$1,1,0)</f>
        <v>0</v>
      </c>
      <c r="R52">
        <f t="shared" si="11"/>
        <v>0</v>
      </c>
      <c r="S52">
        <f t="shared" si="11"/>
        <v>0</v>
      </c>
      <c r="T52">
        <f t="shared" si="11"/>
        <v>0</v>
      </c>
      <c r="U52">
        <f t="shared" si="11"/>
        <v>0</v>
      </c>
    </row>
    <row r="53" spans="1:21">
      <c r="A53" s="8" t="s">
        <v>6</v>
      </c>
      <c r="B53" s="9" t="s">
        <v>61</v>
      </c>
      <c r="C53" s="10">
        <v>6300</v>
      </c>
      <c r="D53" s="8" t="s">
        <v>551</v>
      </c>
      <c r="E53" s="8">
        <v>22.5</v>
      </c>
      <c r="F53">
        <f>IF(ISNA(VLOOKUP(DKSalaries!D53,OverUnder!$A$2:$C$13,3,FALSE)),0,VLOOKUP(DKSalaries!D53,OverUnder!$A$2:$C$13,3,FALSE))</f>
        <v>1.0454888162854989</v>
      </c>
      <c r="G53">
        <f t="shared" si="2"/>
        <v>23.523498366423727</v>
      </c>
      <c r="H53">
        <f>IF(ISNA(VLOOKUP(DKSalaries!B53,Consistency!$A$2:$N$394,12, FALSE)),0,VLOOKUP(DKSalaries!B53,Consistency!$A$2:$N$394,12, FALSE))</f>
        <v>0</v>
      </c>
      <c r="I53">
        <f>IF(ISNA(VLOOKUP(DKSalaries!B53,Consistency!$A$2:$N$394,13, FALSE)),0,VLOOKUP(DKSalaries!B53,Consistency!$A$2:$N$394,13, FALSE))</f>
        <v>0</v>
      </c>
      <c r="J53">
        <f>IF(ISNA(VLOOKUP(DKSalaries!B53,Consistency!$A$2:$N$394,14, FALSE)),0,VLOOKUP(DKSalaries!B53,Consistency!$A$2:$N$394,14, FALSE))</f>
        <v>0</v>
      </c>
      <c r="K53">
        <f t="shared" si="3"/>
        <v>0</v>
      </c>
      <c r="L53">
        <f t="shared" si="4"/>
        <v>23.523498366423727</v>
      </c>
      <c r="M53" s="4">
        <f t="shared" si="5"/>
        <v>0</v>
      </c>
      <c r="N53">
        <v>0</v>
      </c>
      <c r="O53">
        <f t="shared" si="6"/>
        <v>0</v>
      </c>
      <c r="P53">
        <f t="shared" si="0"/>
        <v>0</v>
      </c>
      <c r="Q53">
        <f t="shared" si="11"/>
        <v>0</v>
      </c>
      <c r="R53">
        <f t="shared" si="11"/>
        <v>0</v>
      </c>
      <c r="S53">
        <f t="shared" si="11"/>
        <v>0</v>
      </c>
      <c r="T53">
        <f t="shared" si="11"/>
        <v>0</v>
      </c>
      <c r="U53">
        <f t="shared" si="11"/>
        <v>0</v>
      </c>
    </row>
    <row r="54" spans="1:21">
      <c r="A54" s="8" t="s">
        <v>5</v>
      </c>
      <c r="B54" s="9" t="s">
        <v>151</v>
      </c>
      <c r="C54" s="10">
        <v>6300</v>
      </c>
      <c r="D54" s="8" t="s">
        <v>569</v>
      </c>
      <c r="E54" s="8">
        <v>26.1</v>
      </c>
      <c r="F54">
        <f>IF(ISNA(VLOOKUP(DKSalaries!D54,OverUnder!$A$2:$C$13,3,FALSE)),0,VLOOKUP(DKSalaries!D54,OverUnder!$A$2:$C$13,3,FALSE))</f>
        <v>1.0128172907765771</v>
      </c>
      <c r="G54">
        <f t="shared" si="2"/>
        <v>26.434531289268666</v>
      </c>
      <c r="H54">
        <f>IF(ISNA(VLOOKUP(DKSalaries!B54,Consistency!$A$2:$N$394,12, FALSE)),0,VLOOKUP(DKSalaries!B54,Consistency!$A$2:$N$394,12, FALSE))</f>
        <v>0</v>
      </c>
      <c r="I54">
        <f>IF(ISNA(VLOOKUP(DKSalaries!B54,Consistency!$A$2:$N$394,13, FALSE)),0,VLOOKUP(DKSalaries!B54,Consistency!$A$2:$N$394,13, FALSE))</f>
        <v>0</v>
      </c>
      <c r="J54">
        <f>IF(ISNA(VLOOKUP(DKSalaries!B54,Consistency!$A$2:$N$394,14, FALSE)),0,VLOOKUP(DKSalaries!B54,Consistency!$A$2:$N$394,14, FALSE))</f>
        <v>0</v>
      </c>
      <c r="K54">
        <f t="shared" si="3"/>
        <v>0</v>
      </c>
      <c r="L54">
        <f t="shared" si="4"/>
        <v>26.434531289268666</v>
      </c>
      <c r="M54" s="4">
        <f t="shared" si="5"/>
        <v>0</v>
      </c>
      <c r="N54">
        <v>0</v>
      </c>
      <c r="O54">
        <f t="shared" si="6"/>
        <v>0</v>
      </c>
      <c r="P54">
        <f t="shared" si="0"/>
        <v>0</v>
      </c>
      <c r="Q54">
        <f t="shared" si="11"/>
        <v>0</v>
      </c>
      <c r="R54">
        <f t="shared" si="11"/>
        <v>0</v>
      </c>
      <c r="S54">
        <f t="shared" si="11"/>
        <v>0</v>
      </c>
      <c r="T54">
        <f t="shared" si="11"/>
        <v>0</v>
      </c>
      <c r="U54">
        <f t="shared" si="11"/>
        <v>0</v>
      </c>
    </row>
    <row r="55" spans="1:21">
      <c r="A55" s="8" t="s">
        <v>8</v>
      </c>
      <c r="B55" s="9" t="s">
        <v>141</v>
      </c>
      <c r="C55" s="10">
        <v>6300</v>
      </c>
      <c r="D55" s="8" t="s">
        <v>550</v>
      </c>
      <c r="E55" s="8">
        <v>27.8</v>
      </c>
      <c r="F55">
        <f>IF(ISNA(VLOOKUP(DKSalaries!D55,OverUnder!$A$2:$C$13,3,FALSE)),0,VLOOKUP(DKSalaries!D55,OverUnder!$A$2:$C$13,3,FALSE))</f>
        <v>0.98014576526765529</v>
      </c>
      <c r="G55">
        <f t="shared" si="2"/>
        <v>27.248052274440816</v>
      </c>
      <c r="H55">
        <f>IF(ISNA(VLOOKUP(DKSalaries!B55,Consistency!$A$2:$N$394,12, FALSE)),0,VLOOKUP(DKSalaries!B55,Consistency!$A$2:$N$394,12, FALSE))</f>
        <v>0</v>
      </c>
      <c r="I55">
        <f>IF(ISNA(VLOOKUP(DKSalaries!B55,Consistency!$A$2:$N$394,13, FALSE)),0,VLOOKUP(DKSalaries!B55,Consistency!$A$2:$N$394,13, FALSE))</f>
        <v>0</v>
      </c>
      <c r="J55">
        <f>IF(ISNA(VLOOKUP(DKSalaries!B55,Consistency!$A$2:$N$394,14, FALSE)),0,VLOOKUP(DKSalaries!B55,Consistency!$A$2:$N$394,14, FALSE))</f>
        <v>0</v>
      </c>
      <c r="K55">
        <f t="shared" si="3"/>
        <v>0</v>
      </c>
      <c r="L55">
        <f t="shared" si="4"/>
        <v>27.248052274440816</v>
      </c>
      <c r="M55" s="4">
        <f t="shared" si="5"/>
        <v>0</v>
      </c>
      <c r="N55">
        <v>0</v>
      </c>
      <c r="O55">
        <f t="shared" si="6"/>
        <v>0</v>
      </c>
      <c r="P55">
        <f t="shared" si="0"/>
        <v>0</v>
      </c>
      <c r="Q55">
        <f t="shared" si="11"/>
        <v>0</v>
      </c>
      <c r="R55">
        <f t="shared" si="11"/>
        <v>0</v>
      </c>
      <c r="S55">
        <f t="shared" si="11"/>
        <v>0</v>
      </c>
      <c r="T55">
        <f t="shared" si="11"/>
        <v>0</v>
      </c>
      <c r="U55">
        <f t="shared" si="11"/>
        <v>0</v>
      </c>
    </row>
    <row r="56" spans="1:21">
      <c r="A56" s="8" t="s">
        <v>6</v>
      </c>
      <c r="B56" s="9" t="s">
        <v>572</v>
      </c>
      <c r="C56" s="10">
        <v>6200</v>
      </c>
      <c r="D56" s="8" t="s">
        <v>550</v>
      </c>
      <c r="E56" s="8">
        <v>28.8</v>
      </c>
      <c r="F56">
        <f>IF(ISNA(VLOOKUP(DKSalaries!D56,OverUnder!$A$2:$C$13,3,FALSE)),0,VLOOKUP(DKSalaries!D56,OverUnder!$A$2:$C$13,3,FALSE))</f>
        <v>0.98014576526765529</v>
      </c>
      <c r="G56">
        <f t="shared" si="2"/>
        <v>28.228198039708474</v>
      </c>
      <c r="H56">
        <f>IF(ISNA(VLOOKUP(DKSalaries!B56,Consistency!$A$2:$N$394,12, FALSE)),0,VLOOKUP(DKSalaries!B56,Consistency!$A$2:$N$394,12, FALSE))</f>
        <v>0</v>
      </c>
      <c r="I56">
        <f>IF(ISNA(VLOOKUP(DKSalaries!B56,Consistency!$A$2:$N$394,13, FALSE)),0,VLOOKUP(DKSalaries!B56,Consistency!$A$2:$N$394,13, FALSE))</f>
        <v>0</v>
      </c>
      <c r="J56">
        <f>IF(ISNA(VLOOKUP(DKSalaries!B56,Consistency!$A$2:$N$394,14, FALSE)),0,VLOOKUP(DKSalaries!B56,Consistency!$A$2:$N$394,14, FALSE))</f>
        <v>0</v>
      </c>
      <c r="K56">
        <f t="shared" si="3"/>
        <v>0</v>
      </c>
      <c r="L56">
        <f t="shared" si="4"/>
        <v>28.228198039708474</v>
      </c>
      <c r="M56" s="4">
        <f t="shared" si="5"/>
        <v>0</v>
      </c>
      <c r="N56">
        <v>0</v>
      </c>
      <c r="O56">
        <f t="shared" si="6"/>
        <v>0</v>
      </c>
      <c r="P56">
        <f t="shared" si="0"/>
        <v>0</v>
      </c>
      <c r="Q56">
        <f t="shared" si="11"/>
        <v>0</v>
      </c>
      <c r="R56">
        <f t="shared" si="11"/>
        <v>0</v>
      </c>
      <c r="S56">
        <f t="shared" si="11"/>
        <v>0</v>
      </c>
      <c r="T56">
        <f t="shared" si="11"/>
        <v>0</v>
      </c>
      <c r="U56">
        <f t="shared" si="11"/>
        <v>0</v>
      </c>
    </row>
    <row r="57" spans="1:21">
      <c r="A57" s="8" t="s">
        <v>8</v>
      </c>
      <c r="B57" s="9" t="s">
        <v>573</v>
      </c>
      <c r="C57" s="10">
        <v>6100</v>
      </c>
      <c r="D57" s="8" t="s">
        <v>558</v>
      </c>
      <c r="E57" s="8">
        <v>20.399999999999999</v>
      </c>
      <c r="F57">
        <f>IF(ISNA(VLOOKUP(DKSalaries!D57,OverUnder!$A$2:$C$13,3,FALSE)),0,VLOOKUP(DKSalaries!D57,OverUnder!$A$2:$C$13,3,FALSE))</f>
        <v>0.95501382256848455</v>
      </c>
      <c r="G57">
        <f t="shared" si="2"/>
        <v>19.482281980397083</v>
      </c>
      <c r="H57">
        <f>IF(ISNA(VLOOKUP(DKSalaries!B57,Consistency!$A$2:$N$394,12, FALSE)),0,VLOOKUP(DKSalaries!B57,Consistency!$A$2:$N$394,12, FALSE))</f>
        <v>0</v>
      </c>
      <c r="I57">
        <f>IF(ISNA(VLOOKUP(DKSalaries!B57,Consistency!$A$2:$N$394,13, FALSE)),0,VLOOKUP(DKSalaries!B57,Consistency!$A$2:$N$394,13, FALSE))</f>
        <v>0</v>
      </c>
      <c r="J57">
        <f>IF(ISNA(VLOOKUP(DKSalaries!B57,Consistency!$A$2:$N$394,14, FALSE)),0,VLOOKUP(DKSalaries!B57,Consistency!$A$2:$N$394,14, FALSE))</f>
        <v>0</v>
      </c>
      <c r="K57">
        <f t="shared" si="3"/>
        <v>0</v>
      </c>
      <c r="L57">
        <f t="shared" si="4"/>
        <v>19.482281980397083</v>
      </c>
      <c r="M57" s="4">
        <f t="shared" si="5"/>
        <v>0</v>
      </c>
      <c r="N57">
        <v>0</v>
      </c>
      <c r="O57">
        <f t="shared" si="6"/>
        <v>0</v>
      </c>
      <c r="P57">
        <f t="shared" si="0"/>
        <v>0</v>
      </c>
      <c r="Q57">
        <f t="shared" si="11"/>
        <v>0</v>
      </c>
      <c r="R57">
        <f t="shared" si="11"/>
        <v>0</v>
      </c>
      <c r="S57">
        <f t="shared" si="11"/>
        <v>0</v>
      </c>
      <c r="T57">
        <f t="shared" si="11"/>
        <v>0</v>
      </c>
      <c r="U57">
        <f t="shared" si="11"/>
        <v>0</v>
      </c>
    </row>
    <row r="58" spans="1:21">
      <c r="A58" s="8" t="s">
        <v>6</v>
      </c>
      <c r="B58" s="9" t="s">
        <v>157</v>
      </c>
      <c r="C58" s="10">
        <v>6100</v>
      </c>
      <c r="D58" s="8" t="s">
        <v>548</v>
      </c>
      <c r="E58" s="8">
        <v>25.2</v>
      </c>
      <c r="F58">
        <f>IF(ISNA(VLOOKUP(DKSalaries!D58,OverUnder!$A$2:$C$13,3,FALSE)),0,VLOOKUP(DKSalaries!D58,OverUnder!$A$2:$C$13,3,FALSE))</f>
        <v>1.0253832621261625</v>
      </c>
      <c r="G58">
        <f t="shared" si="2"/>
        <v>25.839658205579294</v>
      </c>
      <c r="H58">
        <f>IF(ISNA(VLOOKUP(DKSalaries!B58,Consistency!$A$2:$N$394,12, FALSE)),0,VLOOKUP(DKSalaries!B58,Consistency!$A$2:$N$394,12, FALSE))</f>
        <v>0</v>
      </c>
      <c r="I58">
        <f>IF(ISNA(VLOOKUP(DKSalaries!B58,Consistency!$A$2:$N$394,13, FALSE)),0,VLOOKUP(DKSalaries!B58,Consistency!$A$2:$N$394,13, FALSE))</f>
        <v>0</v>
      </c>
      <c r="J58">
        <f>IF(ISNA(VLOOKUP(DKSalaries!B58,Consistency!$A$2:$N$394,14, FALSE)),0,VLOOKUP(DKSalaries!B58,Consistency!$A$2:$N$394,14, FALSE))</f>
        <v>0</v>
      </c>
      <c r="K58">
        <f t="shared" si="3"/>
        <v>0</v>
      </c>
      <c r="L58">
        <v>0</v>
      </c>
      <c r="M58" s="4">
        <f t="shared" si="5"/>
        <v>0</v>
      </c>
      <c r="N58">
        <v>0</v>
      </c>
      <c r="O58">
        <f t="shared" si="6"/>
        <v>0</v>
      </c>
      <c r="P58">
        <f t="shared" si="0"/>
        <v>0</v>
      </c>
      <c r="Q58">
        <f t="shared" si="11"/>
        <v>0</v>
      </c>
      <c r="R58">
        <f t="shared" si="11"/>
        <v>0</v>
      </c>
      <c r="S58">
        <f t="shared" si="11"/>
        <v>0</v>
      </c>
      <c r="T58">
        <f t="shared" si="11"/>
        <v>0</v>
      </c>
      <c r="U58">
        <f t="shared" si="11"/>
        <v>0</v>
      </c>
    </row>
    <row r="59" spans="1:21">
      <c r="A59" s="8" t="s">
        <v>9</v>
      </c>
      <c r="B59" s="9" t="s">
        <v>149</v>
      </c>
      <c r="C59" s="10">
        <v>6000</v>
      </c>
      <c r="D59" s="11" t="s">
        <v>570</v>
      </c>
      <c r="E59" s="8">
        <v>26.1</v>
      </c>
      <c r="F59">
        <f>IF(ISNA(VLOOKUP(DKSalaries!D59,OverUnder!$A$2:$C$13,3,FALSE)),0,VLOOKUP(DKSalaries!D59,OverUnder!$A$2:$C$13,3,FALSE))</f>
        <v>1.0253832621261625</v>
      </c>
      <c r="G59">
        <f t="shared" si="2"/>
        <v>26.762503141492843</v>
      </c>
      <c r="H59">
        <f>IF(ISNA(VLOOKUP(DKSalaries!B59,Consistency!$A$2:$N$394,12, FALSE)),0,VLOOKUP(DKSalaries!B59,Consistency!$A$2:$N$394,12, FALSE))</f>
        <v>0</v>
      </c>
      <c r="I59">
        <f>IF(ISNA(VLOOKUP(DKSalaries!B59,Consistency!$A$2:$N$394,13, FALSE)),0,VLOOKUP(DKSalaries!B59,Consistency!$A$2:$N$394,13, FALSE))</f>
        <v>0</v>
      </c>
      <c r="J59">
        <f>IF(ISNA(VLOOKUP(DKSalaries!B59,Consistency!$A$2:$N$394,14, FALSE)),0,VLOOKUP(DKSalaries!B59,Consistency!$A$2:$N$394,14, FALSE))</f>
        <v>0</v>
      </c>
      <c r="K59">
        <f t="shared" si="3"/>
        <v>0</v>
      </c>
      <c r="L59">
        <f t="shared" si="4"/>
        <v>26.762503141492843</v>
      </c>
      <c r="M59" s="4">
        <f t="shared" si="5"/>
        <v>0</v>
      </c>
      <c r="N59">
        <v>0</v>
      </c>
      <c r="O59">
        <f t="shared" si="6"/>
        <v>0</v>
      </c>
      <c r="P59">
        <f t="shared" si="0"/>
        <v>0</v>
      </c>
      <c r="Q59">
        <f t="shared" si="11"/>
        <v>0</v>
      </c>
      <c r="R59">
        <f t="shared" si="11"/>
        <v>0</v>
      </c>
      <c r="S59">
        <f t="shared" si="11"/>
        <v>0</v>
      </c>
      <c r="T59">
        <f t="shared" si="11"/>
        <v>0</v>
      </c>
      <c r="U59">
        <f t="shared" si="11"/>
        <v>0</v>
      </c>
    </row>
    <row r="60" spans="1:21">
      <c r="A60" s="8" t="s">
        <v>5</v>
      </c>
      <c r="B60" s="9" t="s">
        <v>58</v>
      </c>
      <c r="C60" s="10">
        <v>6000</v>
      </c>
      <c r="D60" s="8" t="s">
        <v>551</v>
      </c>
      <c r="E60" s="8">
        <v>22.6</v>
      </c>
      <c r="F60">
        <f>IF(ISNA(VLOOKUP(DKSalaries!D60,OverUnder!$A$2:$C$13,3,FALSE)),0,VLOOKUP(DKSalaries!D60,OverUnder!$A$2:$C$13,3,FALSE))</f>
        <v>1.0454888162854989</v>
      </c>
      <c r="G60">
        <f t="shared" si="2"/>
        <v>23.628047248052276</v>
      </c>
      <c r="H60">
        <f>IF(ISNA(VLOOKUP(DKSalaries!B60,Consistency!$A$2:$N$394,12, FALSE)),0,VLOOKUP(DKSalaries!B60,Consistency!$A$2:$N$394,12, FALSE))</f>
        <v>0</v>
      </c>
      <c r="I60">
        <f>IF(ISNA(VLOOKUP(DKSalaries!B60,Consistency!$A$2:$N$394,13, FALSE)),0,VLOOKUP(DKSalaries!B60,Consistency!$A$2:$N$394,13, FALSE))</f>
        <v>0</v>
      </c>
      <c r="J60">
        <f>IF(ISNA(VLOOKUP(DKSalaries!B60,Consistency!$A$2:$N$394,14, FALSE)),0,VLOOKUP(DKSalaries!B60,Consistency!$A$2:$N$394,14, FALSE))</f>
        <v>0</v>
      </c>
      <c r="K60">
        <f t="shared" si="3"/>
        <v>0</v>
      </c>
      <c r="L60">
        <f t="shared" si="4"/>
        <v>23.628047248052276</v>
      </c>
      <c r="M60" s="4">
        <f t="shared" si="5"/>
        <v>0</v>
      </c>
      <c r="N60">
        <v>0</v>
      </c>
      <c r="O60">
        <f t="shared" si="6"/>
        <v>0</v>
      </c>
      <c r="P60">
        <f t="shared" si="0"/>
        <v>0</v>
      </c>
      <c r="Q60">
        <f t="shared" si="11"/>
        <v>0</v>
      </c>
      <c r="R60">
        <f t="shared" si="11"/>
        <v>0</v>
      </c>
      <c r="S60">
        <f t="shared" si="11"/>
        <v>0</v>
      </c>
      <c r="T60">
        <f t="shared" si="11"/>
        <v>0</v>
      </c>
      <c r="U60">
        <f t="shared" si="11"/>
        <v>0</v>
      </c>
    </row>
    <row r="61" spans="1:21">
      <c r="A61" s="8" t="s">
        <v>7</v>
      </c>
      <c r="B61" s="9" t="s">
        <v>406</v>
      </c>
      <c r="C61" s="10">
        <v>6000</v>
      </c>
      <c r="D61" s="11" t="s">
        <v>566</v>
      </c>
      <c r="E61" s="8">
        <v>23.1</v>
      </c>
      <c r="F61">
        <f>IF(ISNA(VLOOKUP(DKSalaries!D61,OverUnder!$A$2:$C$13,3,FALSE)),0,VLOOKUP(DKSalaries!D61,OverUnder!$A$2:$C$13,3,FALSE))</f>
        <v>0.97260618245790409</v>
      </c>
      <c r="G61">
        <f t="shared" si="2"/>
        <v>22.467202814777586</v>
      </c>
      <c r="H61">
        <f>IF(ISNA(VLOOKUP(DKSalaries!B61,Consistency!$A$2:$N$394,12, FALSE)),0,VLOOKUP(DKSalaries!B61,Consistency!$A$2:$N$394,12, FALSE))</f>
        <v>0</v>
      </c>
      <c r="I61">
        <f>IF(ISNA(VLOOKUP(DKSalaries!B61,Consistency!$A$2:$N$394,13, FALSE)),0,VLOOKUP(DKSalaries!B61,Consistency!$A$2:$N$394,13, FALSE))</f>
        <v>0</v>
      </c>
      <c r="J61">
        <f>IF(ISNA(VLOOKUP(DKSalaries!B61,Consistency!$A$2:$N$394,14, FALSE)),0,VLOOKUP(DKSalaries!B61,Consistency!$A$2:$N$394,14, FALSE))</f>
        <v>0</v>
      </c>
      <c r="K61">
        <f t="shared" si="3"/>
        <v>0</v>
      </c>
      <c r="L61">
        <f t="shared" si="4"/>
        <v>22.467202814777586</v>
      </c>
      <c r="M61" s="4">
        <f t="shared" si="5"/>
        <v>0</v>
      </c>
      <c r="N61">
        <v>0</v>
      </c>
      <c r="O61">
        <f t="shared" si="6"/>
        <v>0</v>
      </c>
      <c r="P61">
        <f t="shared" si="0"/>
        <v>0</v>
      </c>
      <c r="Q61">
        <f t="shared" si="11"/>
        <v>0</v>
      </c>
      <c r="R61">
        <f t="shared" si="11"/>
        <v>0</v>
      </c>
      <c r="S61">
        <f t="shared" si="11"/>
        <v>0</v>
      </c>
      <c r="T61">
        <f t="shared" si="11"/>
        <v>0</v>
      </c>
      <c r="U61">
        <f t="shared" si="11"/>
        <v>0</v>
      </c>
    </row>
    <row r="62" spans="1:21">
      <c r="A62" s="8" t="s">
        <v>6</v>
      </c>
      <c r="B62" s="9" t="s">
        <v>506</v>
      </c>
      <c r="C62" s="10">
        <v>6000</v>
      </c>
      <c r="D62" s="11" t="s">
        <v>556</v>
      </c>
      <c r="E62" s="8">
        <v>21.4</v>
      </c>
      <c r="F62">
        <f>IF(ISNA(VLOOKUP(DKSalaries!D62,OverUnder!$A$2:$C$13,3,FALSE)),0,VLOOKUP(DKSalaries!D62,OverUnder!$A$2:$C$13,3,FALSE))</f>
        <v>0.98014576526765529</v>
      </c>
      <c r="G62">
        <f t="shared" si="2"/>
        <v>20.975119376727822</v>
      </c>
      <c r="H62">
        <f>IF(ISNA(VLOOKUP(DKSalaries!B62,Consistency!$A$2:$N$394,12, FALSE)),0,VLOOKUP(DKSalaries!B62,Consistency!$A$2:$N$394,12, FALSE))</f>
        <v>0.6</v>
      </c>
      <c r="I62">
        <f>IF(ISNA(VLOOKUP(DKSalaries!B62,Consistency!$A$2:$N$394,13, FALSE)),0,VLOOKUP(DKSalaries!B62,Consistency!$A$2:$N$394,13, FALSE))</f>
        <v>0.6</v>
      </c>
      <c r="J62">
        <f>IF(ISNA(VLOOKUP(DKSalaries!B62,Consistency!$A$2:$N$394,14, FALSE)),0,VLOOKUP(DKSalaries!B62,Consistency!$A$2:$N$394,14, FALSE))</f>
        <v>0.4</v>
      </c>
      <c r="K62">
        <f t="shared" si="3"/>
        <v>1.6</v>
      </c>
      <c r="L62">
        <f t="shared" si="4"/>
        <v>20.975119376727822</v>
      </c>
      <c r="M62" s="4">
        <f t="shared" si="5"/>
        <v>33.560191002764519</v>
      </c>
      <c r="N62">
        <v>0</v>
      </c>
      <c r="O62">
        <f t="shared" si="6"/>
        <v>0</v>
      </c>
      <c r="P62">
        <f t="shared" si="0"/>
        <v>0</v>
      </c>
      <c r="Q62">
        <f t="shared" ref="Q62:U71" si="12">$N62*IF($A62=Q$1,1,0)</f>
        <v>0</v>
      </c>
      <c r="R62">
        <f t="shared" si="12"/>
        <v>0</v>
      </c>
      <c r="S62">
        <f t="shared" si="12"/>
        <v>0</v>
      </c>
      <c r="T62">
        <f t="shared" si="12"/>
        <v>0</v>
      </c>
      <c r="U62">
        <f t="shared" si="12"/>
        <v>0</v>
      </c>
    </row>
    <row r="63" spans="1:21">
      <c r="A63" s="8" t="s">
        <v>9</v>
      </c>
      <c r="B63" s="9" t="s">
        <v>155</v>
      </c>
      <c r="C63" s="10">
        <v>5800</v>
      </c>
      <c r="D63" s="8" t="s">
        <v>560</v>
      </c>
      <c r="E63" s="8">
        <v>28.3</v>
      </c>
      <c r="F63">
        <f>IF(ISNA(VLOOKUP(DKSalaries!D63,OverUnder!$A$2:$C$13,3,FALSE)),0,VLOOKUP(DKSalaries!D63,OverUnder!$A$2:$C$13,3,FALSE))</f>
        <v>0.97511937672782112</v>
      </c>
      <c r="G63">
        <f t="shared" si="2"/>
        <v>27.59587836139734</v>
      </c>
      <c r="H63">
        <f>IF(ISNA(VLOOKUP(DKSalaries!B63,Consistency!$A$2:$N$394,12, FALSE)),0,VLOOKUP(DKSalaries!B63,Consistency!$A$2:$N$394,12, FALSE))</f>
        <v>0</v>
      </c>
      <c r="I63">
        <f>IF(ISNA(VLOOKUP(DKSalaries!B63,Consistency!$A$2:$N$394,13, FALSE)),0,VLOOKUP(DKSalaries!B63,Consistency!$A$2:$N$394,13, FALSE))</f>
        <v>0</v>
      </c>
      <c r="J63">
        <f>IF(ISNA(VLOOKUP(DKSalaries!B63,Consistency!$A$2:$N$394,14, FALSE)),0,VLOOKUP(DKSalaries!B63,Consistency!$A$2:$N$394,14, FALSE))</f>
        <v>0</v>
      </c>
      <c r="K63">
        <f t="shared" si="3"/>
        <v>0</v>
      </c>
      <c r="L63">
        <f t="shared" si="4"/>
        <v>27.59587836139734</v>
      </c>
      <c r="M63" s="4">
        <f t="shared" si="5"/>
        <v>0</v>
      </c>
      <c r="N63">
        <v>0</v>
      </c>
      <c r="O63">
        <f t="shared" si="6"/>
        <v>0</v>
      </c>
      <c r="P63">
        <f t="shared" si="0"/>
        <v>0</v>
      </c>
      <c r="Q63">
        <f t="shared" si="12"/>
        <v>0</v>
      </c>
      <c r="R63">
        <f t="shared" si="12"/>
        <v>0</v>
      </c>
      <c r="S63">
        <f t="shared" si="12"/>
        <v>0</v>
      </c>
      <c r="T63">
        <f t="shared" si="12"/>
        <v>0</v>
      </c>
      <c r="U63">
        <f t="shared" si="12"/>
        <v>0</v>
      </c>
    </row>
    <row r="64" spans="1:21">
      <c r="A64" s="8" t="s">
        <v>5</v>
      </c>
      <c r="B64" s="9" t="s">
        <v>172</v>
      </c>
      <c r="C64" s="10">
        <v>5700</v>
      </c>
      <c r="D64" s="11" t="s">
        <v>564</v>
      </c>
      <c r="E64" s="8">
        <v>21.6</v>
      </c>
      <c r="F64">
        <f>IF(ISNA(VLOOKUP(DKSalaries!D64,OverUnder!$A$2:$C$13,3,FALSE)),0,VLOOKUP(DKSalaries!D64,OverUnder!$A$2:$C$13,3,FALSE))</f>
        <v>0.96757979391806992</v>
      </c>
      <c r="G64">
        <f t="shared" si="2"/>
        <v>20.899723548630313</v>
      </c>
      <c r="H64">
        <f>IF(ISNA(VLOOKUP(DKSalaries!B64,Consistency!$A$2:$N$394,12, FALSE)),0,VLOOKUP(DKSalaries!B64,Consistency!$A$2:$N$394,12, FALSE))</f>
        <v>0</v>
      </c>
      <c r="I64">
        <f>IF(ISNA(VLOOKUP(DKSalaries!B64,Consistency!$A$2:$N$394,13, FALSE)),0,VLOOKUP(DKSalaries!B64,Consistency!$A$2:$N$394,13, FALSE))</f>
        <v>0</v>
      </c>
      <c r="J64">
        <f>IF(ISNA(VLOOKUP(DKSalaries!B64,Consistency!$A$2:$N$394,14, FALSE)),0,VLOOKUP(DKSalaries!B64,Consistency!$A$2:$N$394,14, FALSE))</f>
        <v>0</v>
      </c>
      <c r="K64">
        <f t="shared" si="3"/>
        <v>0</v>
      </c>
      <c r="L64">
        <f t="shared" si="4"/>
        <v>20.899723548630313</v>
      </c>
      <c r="M64" s="4">
        <f t="shared" si="5"/>
        <v>0</v>
      </c>
      <c r="N64">
        <v>0</v>
      </c>
      <c r="O64">
        <f t="shared" si="6"/>
        <v>0</v>
      </c>
      <c r="P64">
        <f t="shared" si="0"/>
        <v>0</v>
      </c>
      <c r="Q64">
        <f t="shared" si="12"/>
        <v>0</v>
      </c>
      <c r="R64">
        <f t="shared" si="12"/>
        <v>0</v>
      </c>
      <c r="S64">
        <f t="shared" si="12"/>
        <v>0</v>
      </c>
      <c r="T64">
        <f t="shared" si="12"/>
        <v>0</v>
      </c>
      <c r="U64">
        <f t="shared" si="12"/>
        <v>0</v>
      </c>
    </row>
    <row r="65" spans="1:21">
      <c r="A65" s="8" t="s">
        <v>9</v>
      </c>
      <c r="B65" s="9" t="s">
        <v>171</v>
      </c>
      <c r="C65" s="10">
        <v>5700</v>
      </c>
      <c r="D65" s="8" t="s">
        <v>559</v>
      </c>
      <c r="E65" s="8">
        <v>21.7</v>
      </c>
      <c r="F65">
        <f>IF(ISNA(VLOOKUP(DKSalaries!D65,OverUnder!$A$2:$C$13,3,FALSE)),0,VLOOKUP(DKSalaries!D65,OverUnder!$A$2:$C$13,3,FALSE))</f>
        <v>1.0756471475245037</v>
      </c>
      <c r="G65">
        <f t="shared" si="2"/>
        <v>23.341543101281729</v>
      </c>
      <c r="H65">
        <f>IF(ISNA(VLOOKUP(DKSalaries!B65,Consistency!$A$2:$N$394,12, FALSE)),0,VLOOKUP(DKSalaries!B65,Consistency!$A$2:$N$394,12, FALSE))</f>
        <v>0</v>
      </c>
      <c r="I65">
        <f>IF(ISNA(VLOOKUP(DKSalaries!B65,Consistency!$A$2:$N$394,13, FALSE)),0,VLOOKUP(DKSalaries!B65,Consistency!$A$2:$N$394,13, FALSE))</f>
        <v>0</v>
      </c>
      <c r="J65">
        <f>IF(ISNA(VLOOKUP(DKSalaries!B65,Consistency!$A$2:$N$394,14, FALSE)),0,VLOOKUP(DKSalaries!B65,Consistency!$A$2:$N$394,14, FALSE))</f>
        <v>0</v>
      </c>
      <c r="K65">
        <f t="shared" si="3"/>
        <v>0</v>
      </c>
      <c r="L65">
        <f t="shared" si="4"/>
        <v>23.341543101281729</v>
      </c>
      <c r="M65" s="4">
        <f t="shared" si="5"/>
        <v>0</v>
      </c>
      <c r="N65">
        <v>0</v>
      </c>
      <c r="O65">
        <f t="shared" si="6"/>
        <v>0</v>
      </c>
      <c r="P65">
        <f t="shared" si="0"/>
        <v>0</v>
      </c>
      <c r="Q65">
        <f t="shared" si="12"/>
        <v>0</v>
      </c>
      <c r="R65">
        <f t="shared" si="12"/>
        <v>0</v>
      </c>
      <c r="S65">
        <f t="shared" si="12"/>
        <v>0</v>
      </c>
      <c r="T65">
        <f t="shared" si="12"/>
        <v>0</v>
      </c>
      <c r="U65">
        <f t="shared" si="12"/>
        <v>0</v>
      </c>
    </row>
    <row r="66" spans="1:21">
      <c r="A66" s="8" t="s">
        <v>8</v>
      </c>
      <c r="B66" s="9" t="s">
        <v>143</v>
      </c>
      <c r="C66" s="10">
        <v>5600</v>
      </c>
      <c r="D66" s="8" t="s">
        <v>568</v>
      </c>
      <c r="E66" s="8">
        <v>23.8</v>
      </c>
      <c r="F66">
        <f>IF(ISNA(VLOOKUP(DKSalaries!D66,OverUnder!$A$2:$C$13,3,FALSE)),0,VLOOKUP(DKSalaries!D66,OverUnder!$A$2:$C$13,3,FALSE))</f>
        <v>0.99019854234732352</v>
      </c>
      <c r="G66">
        <f t="shared" si="2"/>
        <v>23.566725307866299</v>
      </c>
      <c r="H66">
        <f>IF(ISNA(VLOOKUP(DKSalaries!B66,Consistency!$A$2:$N$394,12, FALSE)),0,VLOOKUP(DKSalaries!B66,Consistency!$A$2:$N$394,12, FALSE))</f>
        <v>0</v>
      </c>
      <c r="I66">
        <f>IF(ISNA(VLOOKUP(DKSalaries!B66,Consistency!$A$2:$N$394,13, FALSE)),0,VLOOKUP(DKSalaries!B66,Consistency!$A$2:$N$394,13, FALSE))</f>
        <v>0</v>
      </c>
      <c r="J66">
        <f>IF(ISNA(VLOOKUP(DKSalaries!B66,Consistency!$A$2:$N$394,14, FALSE)),0,VLOOKUP(DKSalaries!B66,Consistency!$A$2:$N$394,14, FALSE))</f>
        <v>0</v>
      </c>
      <c r="K66">
        <f t="shared" si="3"/>
        <v>0</v>
      </c>
      <c r="L66">
        <f t="shared" si="4"/>
        <v>23.566725307866299</v>
      </c>
      <c r="M66" s="4">
        <f t="shared" si="5"/>
        <v>0</v>
      </c>
      <c r="N66">
        <v>0</v>
      </c>
      <c r="O66">
        <f t="shared" si="6"/>
        <v>0</v>
      </c>
      <c r="P66">
        <f t="shared" ref="P66:P129" si="13">N66*C66</f>
        <v>0</v>
      </c>
      <c r="Q66">
        <f t="shared" si="12"/>
        <v>0</v>
      </c>
      <c r="R66">
        <f t="shared" si="12"/>
        <v>0</v>
      </c>
      <c r="S66">
        <f t="shared" si="12"/>
        <v>0</v>
      </c>
      <c r="T66">
        <f t="shared" si="12"/>
        <v>0</v>
      </c>
      <c r="U66">
        <f t="shared" si="12"/>
        <v>0</v>
      </c>
    </row>
    <row r="67" spans="1:21">
      <c r="A67" s="8" t="s">
        <v>5</v>
      </c>
      <c r="B67" s="9" t="s">
        <v>574</v>
      </c>
      <c r="C67" s="10">
        <v>5600</v>
      </c>
      <c r="D67" s="8" t="s">
        <v>553</v>
      </c>
      <c r="E67" s="8">
        <v>21.9</v>
      </c>
      <c r="F67">
        <f>IF(ISNA(VLOOKUP(DKSalaries!D67,OverUnder!$A$2:$C$13,3,FALSE)),0,VLOOKUP(DKSalaries!D67,OverUnder!$A$2:$C$13,3,FALSE))</f>
        <v>0.96757979391806992</v>
      </c>
      <c r="G67">
        <f t="shared" ref="G67:G130" si="14">E67*F67</f>
        <v>21.18999748680573</v>
      </c>
      <c r="H67">
        <f>IF(ISNA(VLOOKUP(DKSalaries!B67,Consistency!$A$2:$N$394,12, FALSE)),0,VLOOKUP(DKSalaries!B67,Consistency!$A$2:$N$394,12, FALSE))</f>
        <v>0</v>
      </c>
      <c r="I67">
        <f>IF(ISNA(VLOOKUP(DKSalaries!B67,Consistency!$A$2:$N$394,13, FALSE)),0,VLOOKUP(DKSalaries!B67,Consistency!$A$2:$N$394,13, FALSE))</f>
        <v>0</v>
      </c>
      <c r="J67">
        <f>IF(ISNA(VLOOKUP(DKSalaries!B67,Consistency!$A$2:$N$394,14, FALSE)),0,VLOOKUP(DKSalaries!B67,Consistency!$A$2:$N$394,14, FALSE))</f>
        <v>0</v>
      </c>
      <c r="K67">
        <f t="shared" ref="K67:K130" si="15">SUM(H67+I67+J67)</f>
        <v>0</v>
      </c>
      <c r="L67">
        <f t="shared" ref="L67:L117" si="16">G67</f>
        <v>21.18999748680573</v>
      </c>
      <c r="M67" s="4">
        <f t="shared" ref="M67:M127" si="17">L67*K67</f>
        <v>0</v>
      </c>
      <c r="N67">
        <v>0</v>
      </c>
      <c r="O67">
        <f t="shared" ref="O67:O130" si="18">N67*M67</f>
        <v>0</v>
      </c>
      <c r="P67">
        <f t="shared" si="13"/>
        <v>0</v>
      </c>
      <c r="Q67">
        <f t="shared" si="12"/>
        <v>0</v>
      </c>
      <c r="R67">
        <f t="shared" si="12"/>
        <v>0</v>
      </c>
      <c r="S67">
        <f t="shared" si="12"/>
        <v>0</v>
      </c>
      <c r="T67">
        <f t="shared" si="12"/>
        <v>0</v>
      </c>
      <c r="U67">
        <f t="shared" si="12"/>
        <v>0</v>
      </c>
    </row>
    <row r="68" spans="1:21">
      <c r="A68" s="8" t="s">
        <v>9</v>
      </c>
      <c r="B68" s="9" t="s">
        <v>63</v>
      </c>
      <c r="C68" s="10">
        <v>5600</v>
      </c>
      <c r="D68" s="8" t="s">
        <v>555</v>
      </c>
      <c r="E68" s="8">
        <v>24.6</v>
      </c>
      <c r="F68">
        <f>IF(ISNA(VLOOKUP(DKSalaries!D68,OverUnder!$A$2:$C$13,3,FALSE)),0,VLOOKUP(DKSalaries!D68,OverUnder!$A$2:$C$13,3,FALSE))</f>
        <v>0.97260618245790409</v>
      </c>
      <c r="G68">
        <f t="shared" si="14"/>
        <v>23.926112088464443</v>
      </c>
      <c r="H68">
        <f>IF(ISNA(VLOOKUP(DKSalaries!B68,Consistency!$A$2:$N$394,12, FALSE)),0,VLOOKUP(DKSalaries!B68,Consistency!$A$2:$N$394,12, FALSE))</f>
        <v>0</v>
      </c>
      <c r="I68">
        <f>IF(ISNA(VLOOKUP(DKSalaries!B68,Consistency!$A$2:$N$394,13, FALSE)),0,VLOOKUP(DKSalaries!B68,Consistency!$A$2:$N$394,13, FALSE))</f>
        <v>0</v>
      </c>
      <c r="J68">
        <f>IF(ISNA(VLOOKUP(DKSalaries!B68,Consistency!$A$2:$N$394,14, FALSE)),0,VLOOKUP(DKSalaries!B68,Consistency!$A$2:$N$394,14, FALSE))</f>
        <v>0</v>
      </c>
      <c r="K68">
        <f t="shared" si="15"/>
        <v>0</v>
      </c>
      <c r="L68">
        <f t="shared" si="16"/>
        <v>23.926112088464443</v>
      </c>
      <c r="M68" s="4">
        <f t="shared" si="17"/>
        <v>0</v>
      </c>
      <c r="N68">
        <v>0</v>
      </c>
      <c r="O68">
        <f t="shared" si="18"/>
        <v>0</v>
      </c>
      <c r="P68">
        <f t="shared" si="13"/>
        <v>0</v>
      </c>
      <c r="Q68">
        <f t="shared" si="12"/>
        <v>0</v>
      </c>
      <c r="R68">
        <f t="shared" si="12"/>
        <v>0</v>
      </c>
      <c r="S68">
        <f t="shared" si="12"/>
        <v>0</v>
      </c>
      <c r="T68">
        <f t="shared" si="12"/>
        <v>0</v>
      </c>
      <c r="U68">
        <f t="shared" si="12"/>
        <v>0</v>
      </c>
    </row>
    <row r="69" spans="1:21">
      <c r="A69" s="8" t="s">
        <v>7</v>
      </c>
      <c r="B69" s="9" t="s">
        <v>150</v>
      </c>
      <c r="C69" s="10">
        <v>5500</v>
      </c>
      <c r="D69" s="8" t="s">
        <v>548</v>
      </c>
      <c r="E69" s="8">
        <v>26.7</v>
      </c>
      <c r="F69">
        <f>IF(ISNA(VLOOKUP(DKSalaries!D69,OverUnder!$A$2:$C$13,3,FALSE)),0,VLOOKUP(DKSalaries!D69,OverUnder!$A$2:$C$13,3,FALSE))</f>
        <v>1.0253832621261625</v>
      </c>
      <c r="G69">
        <f t="shared" si="14"/>
        <v>27.377733098768537</v>
      </c>
      <c r="H69">
        <f>IF(ISNA(VLOOKUP(DKSalaries!B69,Consistency!$A$2:$N$394,12, FALSE)),0,VLOOKUP(DKSalaries!B69,Consistency!$A$2:$N$394,12, FALSE))</f>
        <v>0</v>
      </c>
      <c r="I69">
        <f>IF(ISNA(VLOOKUP(DKSalaries!B69,Consistency!$A$2:$N$394,13, FALSE)),0,VLOOKUP(DKSalaries!B69,Consistency!$A$2:$N$394,13, FALSE))</f>
        <v>0</v>
      </c>
      <c r="J69">
        <f>IF(ISNA(VLOOKUP(DKSalaries!B69,Consistency!$A$2:$N$394,14, FALSE)),0,VLOOKUP(DKSalaries!B69,Consistency!$A$2:$N$394,14, FALSE))</f>
        <v>0</v>
      </c>
      <c r="K69">
        <f t="shared" si="15"/>
        <v>0</v>
      </c>
      <c r="L69">
        <f t="shared" si="16"/>
        <v>27.377733098768537</v>
      </c>
      <c r="M69" s="4">
        <f t="shared" si="17"/>
        <v>0</v>
      </c>
      <c r="N69">
        <v>0</v>
      </c>
      <c r="O69">
        <f t="shared" si="18"/>
        <v>0</v>
      </c>
      <c r="P69">
        <f t="shared" si="13"/>
        <v>0</v>
      </c>
      <c r="Q69">
        <f t="shared" si="12"/>
        <v>0</v>
      </c>
      <c r="R69">
        <f t="shared" si="12"/>
        <v>0</v>
      </c>
      <c r="S69">
        <f t="shared" si="12"/>
        <v>0</v>
      </c>
      <c r="T69">
        <f t="shared" si="12"/>
        <v>0</v>
      </c>
      <c r="U69">
        <f t="shared" si="12"/>
        <v>0</v>
      </c>
    </row>
    <row r="70" spans="1:21">
      <c r="A70" s="8" t="s">
        <v>8</v>
      </c>
      <c r="B70" s="9" t="s">
        <v>513</v>
      </c>
      <c r="C70" s="10">
        <v>5500</v>
      </c>
      <c r="D70" s="11" t="s">
        <v>566</v>
      </c>
      <c r="E70" s="8">
        <v>20.2</v>
      </c>
      <c r="F70">
        <f>IF(ISNA(VLOOKUP(DKSalaries!D70,OverUnder!$A$2:$C$13,3,FALSE)),0,VLOOKUP(DKSalaries!D70,OverUnder!$A$2:$C$13,3,FALSE))</f>
        <v>0.97260618245790409</v>
      </c>
      <c r="G70">
        <f t="shared" si="14"/>
        <v>19.64664488564966</v>
      </c>
      <c r="H70">
        <f>IF(ISNA(VLOOKUP(DKSalaries!B70,Consistency!$A$2:$N$394,12, FALSE)),0,VLOOKUP(DKSalaries!B70,Consistency!$A$2:$N$394,12, FALSE))</f>
        <v>0</v>
      </c>
      <c r="I70">
        <f>IF(ISNA(VLOOKUP(DKSalaries!B70,Consistency!$A$2:$N$394,13, FALSE)),0,VLOOKUP(DKSalaries!B70,Consistency!$A$2:$N$394,13, FALSE))</f>
        <v>0</v>
      </c>
      <c r="J70">
        <f>IF(ISNA(VLOOKUP(DKSalaries!B70,Consistency!$A$2:$N$394,14, FALSE)),0,VLOOKUP(DKSalaries!B70,Consistency!$A$2:$N$394,14, FALSE))</f>
        <v>0</v>
      </c>
      <c r="K70">
        <f t="shared" si="15"/>
        <v>0</v>
      </c>
      <c r="L70">
        <f t="shared" si="16"/>
        <v>19.64664488564966</v>
      </c>
      <c r="M70" s="4">
        <f t="shared" si="17"/>
        <v>0</v>
      </c>
      <c r="N70">
        <v>0</v>
      </c>
      <c r="O70">
        <f t="shared" si="18"/>
        <v>0</v>
      </c>
      <c r="P70">
        <f t="shared" si="13"/>
        <v>0</v>
      </c>
      <c r="Q70">
        <f t="shared" si="12"/>
        <v>0</v>
      </c>
      <c r="R70">
        <f t="shared" si="12"/>
        <v>0</v>
      </c>
      <c r="S70">
        <f t="shared" si="12"/>
        <v>0</v>
      </c>
      <c r="T70">
        <f t="shared" si="12"/>
        <v>0</v>
      </c>
      <c r="U70">
        <f t="shared" si="12"/>
        <v>0</v>
      </c>
    </row>
    <row r="71" spans="1:21">
      <c r="A71" s="8" t="s">
        <v>5</v>
      </c>
      <c r="B71" s="9" t="s">
        <v>163</v>
      </c>
      <c r="C71" s="10">
        <v>5500</v>
      </c>
      <c r="D71" s="8" t="s">
        <v>568</v>
      </c>
      <c r="E71" s="8">
        <v>25.6</v>
      </c>
      <c r="F71">
        <f>IF(ISNA(VLOOKUP(DKSalaries!D71,OverUnder!$A$2:$C$13,3,FALSE)),0,VLOOKUP(DKSalaries!D71,OverUnder!$A$2:$C$13,3,FALSE))</f>
        <v>0.99019854234732352</v>
      </c>
      <c r="G71">
        <f t="shared" si="14"/>
        <v>25.349082684091485</v>
      </c>
      <c r="H71">
        <f>IF(ISNA(VLOOKUP(DKSalaries!B71,Consistency!$A$2:$N$394,12, FALSE)),0,VLOOKUP(DKSalaries!B71,Consistency!$A$2:$N$394,12, FALSE))</f>
        <v>0</v>
      </c>
      <c r="I71">
        <f>IF(ISNA(VLOOKUP(DKSalaries!B71,Consistency!$A$2:$N$394,13, FALSE)),0,VLOOKUP(DKSalaries!B71,Consistency!$A$2:$N$394,13, FALSE))</f>
        <v>0</v>
      </c>
      <c r="J71">
        <f>IF(ISNA(VLOOKUP(DKSalaries!B71,Consistency!$A$2:$N$394,14, FALSE)),0,VLOOKUP(DKSalaries!B71,Consistency!$A$2:$N$394,14, FALSE))</f>
        <v>0</v>
      </c>
      <c r="K71">
        <f t="shared" si="15"/>
        <v>0</v>
      </c>
      <c r="L71">
        <f t="shared" si="16"/>
        <v>25.349082684091485</v>
      </c>
      <c r="M71" s="4">
        <f t="shared" si="17"/>
        <v>0</v>
      </c>
      <c r="N71">
        <v>0</v>
      </c>
      <c r="O71">
        <f t="shared" si="18"/>
        <v>0</v>
      </c>
      <c r="P71">
        <f t="shared" si="13"/>
        <v>0</v>
      </c>
      <c r="Q71">
        <f t="shared" si="12"/>
        <v>0</v>
      </c>
      <c r="R71">
        <f t="shared" si="12"/>
        <v>0</v>
      </c>
      <c r="S71">
        <f t="shared" si="12"/>
        <v>0</v>
      </c>
      <c r="T71">
        <f t="shared" si="12"/>
        <v>0</v>
      </c>
      <c r="U71">
        <f t="shared" si="12"/>
        <v>0</v>
      </c>
    </row>
    <row r="72" spans="1:21">
      <c r="A72" s="8" t="s">
        <v>5</v>
      </c>
      <c r="B72" s="9" t="s">
        <v>185</v>
      </c>
      <c r="C72" s="10">
        <v>5500</v>
      </c>
      <c r="D72" s="11" t="s">
        <v>570</v>
      </c>
      <c r="E72" s="8">
        <v>15.5</v>
      </c>
      <c r="F72">
        <f>IF(ISNA(VLOOKUP(DKSalaries!D72,OverUnder!$A$2:$C$13,3,FALSE)),0,VLOOKUP(DKSalaries!D72,OverUnder!$A$2:$C$13,3,FALSE))</f>
        <v>1.0253832621261625</v>
      </c>
      <c r="G72">
        <f t="shared" si="14"/>
        <v>15.893440562955519</v>
      </c>
      <c r="H72">
        <f>IF(ISNA(VLOOKUP(DKSalaries!B72,Consistency!$A$2:$N$394,12, FALSE)),0,VLOOKUP(DKSalaries!B72,Consistency!$A$2:$N$394,12, FALSE))</f>
        <v>0</v>
      </c>
      <c r="I72">
        <f>IF(ISNA(VLOOKUP(DKSalaries!B72,Consistency!$A$2:$N$394,13, FALSE)),0,VLOOKUP(DKSalaries!B72,Consistency!$A$2:$N$394,13, FALSE))</f>
        <v>0</v>
      </c>
      <c r="J72">
        <f>IF(ISNA(VLOOKUP(DKSalaries!B72,Consistency!$A$2:$N$394,14, FALSE)),0,VLOOKUP(DKSalaries!B72,Consistency!$A$2:$N$394,14, FALSE))</f>
        <v>0</v>
      </c>
      <c r="K72">
        <f t="shared" si="15"/>
        <v>0</v>
      </c>
      <c r="L72">
        <f t="shared" si="16"/>
        <v>15.893440562955519</v>
      </c>
      <c r="M72" s="4">
        <f t="shared" si="17"/>
        <v>0</v>
      </c>
      <c r="N72">
        <v>0</v>
      </c>
      <c r="O72">
        <f t="shared" si="18"/>
        <v>0</v>
      </c>
      <c r="P72">
        <f t="shared" si="13"/>
        <v>0</v>
      </c>
      <c r="Q72">
        <f t="shared" ref="Q72:U81" si="19">$N72*IF($A72=Q$1,1,0)</f>
        <v>0</v>
      </c>
      <c r="R72">
        <f t="shared" si="19"/>
        <v>0</v>
      </c>
      <c r="S72">
        <f t="shared" si="19"/>
        <v>0</v>
      </c>
      <c r="T72">
        <f t="shared" si="19"/>
        <v>0</v>
      </c>
      <c r="U72">
        <f t="shared" si="19"/>
        <v>0</v>
      </c>
    </row>
    <row r="73" spans="1:21">
      <c r="A73" s="8" t="s">
        <v>9</v>
      </c>
      <c r="B73" s="9" t="s">
        <v>170</v>
      </c>
      <c r="C73" s="10">
        <v>5400</v>
      </c>
      <c r="D73" s="11" t="s">
        <v>564</v>
      </c>
      <c r="E73" s="8">
        <v>21.9</v>
      </c>
      <c r="F73">
        <f>IF(ISNA(VLOOKUP(DKSalaries!D73,OverUnder!$A$2:$C$13,3,FALSE)),0,VLOOKUP(DKSalaries!D73,OverUnder!$A$2:$C$13,3,FALSE))</f>
        <v>0.96757979391806992</v>
      </c>
      <c r="G73">
        <f t="shared" si="14"/>
        <v>21.18999748680573</v>
      </c>
      <c r="H73">
        <f>IF(ISNA(VLOOKUP(DKSalaries!B73,Consistency!$A$2:$N$394,12, FALSE)),0,VLOOKUP(DKSalaries!B73,Consistency!$A$2:$N$394,12, FALSE))</f>
        <v>0</v>
      </c>
      <c r="I73">
        <f>IF(ISNA(VLOOKUP(DKSalaries!B73,Consistency!$A$2:$N$394,13, FALSE)),0,VLOOKUP(DKSalaries!B73,Consistency!$A$2:$N$394,13, FALSE))</f>
        <v>0</v>
      </c>
      <c r="J73">
        <f>IF(ISNA(VLOOKUP(DKSalaries!B73,Consistency!$A$2:$N$394,14, FALSE)),0,VLOOKUP(DKSalaries!B73,Consistency!$A$2:$N$394,14, FALSE))</f>
        <v>0</v>
      </c>
      <c r="K73">
        <f t="shared" si="15"/>
        <v>0</v>
      </c>
      <c r="L73">
        <f t="shared" si="16"/>
        <v>21.18999748680573</v>
      </c>
      <c r="M73" s="4">
        <f t="shared" si="17"/>
        <v>0</v>
      </c>
      <c r="N73">
        <v>0</v>
      </c>
      <c r="O73">
        <f t="shared" si="18"/>
        <v>0</v>
      </c>
      <c r="P73">
        <f t="shared" si="13"/>
        <v>0</v>
      </c>
      <c r="Q73">
        <f t="shared" si="19"/>
        <v>0</v>
      </c>
      <c r="R73">
        <f t="shared" si="19"/>
        <v>0</v>
      </c>
      <c r="S73">
        <f t="shared" si="19"/>
        <v>0</v>
      </c>
      <c r="T73">
        <f t="shared" si="19"/>
        <v>0</v>
      </c>
      <c r="U73">
        <f t="shared" si="19"/>
        <v>0</v>
      </c>
    </row>
    <row r="74" spans="1:21">
      <c r="A74" s="8" t="s">
        <v>9</v>
      </c>
      <c r="B74" s="9" t="s">
        <v>169</v>
      </c>
      <c r="C74" s="10">
        <v>5400</v>
      </c>
      <c r="D74" s="8" t="s">
        <v>553</v>
      </c>
      <c r="E74" s="8">
        <v>23.9</v>
      </c>
      <c r="F74">
        <f>IF(ISNA(VLOOKUP(DKSalaries!D74,OverUnder!$A$2:$C$13,3,FALSE)),0,VLOOKUP(DKSalaries!D74,OverUnder!$A$2:$C$13,3,FALSE))</f>
        <v>0.96757979391806992</v>
      </c>
      <c r="G74">
        <f t="shared" si="14"/>
        <v>23.125157074641869</v>
      </c>
      <c r="H74">
        <f>IF(ISNA(VLOOKUP(DKSalaries!B74,Consistency!$A$2:$N$394,12, FALSE)),0,VLOOKUP(DKSalaries!B74,Consistency!$A$2:$N$394,12, FALSE))</f>
        <v>0</v>
      </c>
      <c r="I74">
        <f>IF(ISNA(VLOOKUP(DKSalaries!B74,Consistency!$A$2:$N$394,13, FALSE)),0,VLOOKUP(DKSalaries!B74,Consistency!$A$2:$N$394,13, FALSE))</f>
        <v>0</v>
      </c>
      <c r="J74">
        <f>IF(ISNA(VLOOKUP(DKSalaries!B74,Consistency!$A$2:$N$394,14, FALSE)),0,VLOOKUP(DKSalaries!B74,Consistency!$A$2:$N$394,14, FALSE))</f>
        <v>0</v>
      </c>
      <c r="K74">
        <f t="shared" si="15"/>
        <v>0</v>
      </c>
      <c r="L74">
        <f t="shared" si="16"/>
        <v>23.125157074641869</v>
      </c>
      <c r="M74" s="4">
        <f t="shared" si="17"/>
        <v>0</v>
      </c>
      <c r="N74">
        <v>0</v>
      </c>
      <c r="O74">
        <f t="shared" si="18"/>
        <v>0</v>
      </c>
      <c r="P74">
        <f t="shared" si="13"/>
        <v>0</v>
      </c>
      <c r="Q74">
        <f t="shared" si="19"/>
        <v>0</v>
      </c>
      <c r="R74">
        <f t="shared" si="19"/>
        <v>0</v>
      </c>
      <c r="S74">
        <f t="shared" si="19"/>
        <v>0</v>
      </c>
      <c r="T74">
        <f t="shared" si="19"/>
        <v>0</v>
      </c>
      <c r="U74">
        <f t="shared" si="19"/>
        <v>0</v>
      </c>
    </row>
    <row r="75" spans="1:21">
      <c r="A75" s="8" t="s">
        <v>7</v>
      </c>
      <c r="B75" s="9" t="s">
        <v>161</v>
      </c>
      <c r="C75" s="10">
        <v>5400</v>
      </c>
      <c r="D75" s="8" t="s">
        <v>559</v>
      </c>
      <c r="E75" s="8">
        <v>25.2</v>
      </c>
      <c r="F75">
        <f>IF(ISNA(VLOOKUP(DKSalaries!D75,OverUnder!$A$2:$C$13,3,FALSE)),0,VLOOKUP(DKSalaries!D75,OverUnder!$A$2:$C$13,3,FALSE))</f>
        <v>1.0756471475245037</v>
      </c>
      <c r="G75">
        <f t="shared" si="14"/>
        <v>27.106308117617495</v>
      </c>
      <c r="H75">
        <f>IF(ISNA(VLOOKUP(DKSalaries!B75,Consistency!$A$2:$N$394,12, FALSE)),0,VLOOKUP(DKSalaries!B75,Consistency!$A$2:$N$394,12, FALSE))</f>
        <v>0</v>
      </c>
      <c r="I75">
        <f>IF(ISNA(VLOOKUP(DKSalaries!B75,Consistency!$A$2:$N$394,13, FALSE)),0,VLOOKUP(DKSalaries!B75,Consistency!$A$2:$N$394,13, FALSE))</f>
        <v>0</v>
      </c>
      <c r="J75">
        <f>IF(ISNA(VLOOKUP(DKSalaries!B75,Consistency!$A$2:$N$394,14, FALSE)),0,VLOOKUP(DKSalaries!B75,Consistency!$A$2:$N$394,14, FALSE))</f>
        <v>0</v>
      </c>
      <c r="K75">
        <f t="shared" si="15"/>
        <v>0</v>
      </c>
      <c r="L75">
        <f t="shared" si="16"/>
        <v>27.106308117617495</v>
      </c>
      <c r="M75" s="4">
        <f t="shared" si="17"/>
        <v>0</v>
      </c>
      <c r="N75">
        <v>0</v>
      </c>
      <c r="O75">
        <f t="shared" si="18"/>
        <v>0</v>
      </c>
      <c r="P75">
        <f t="shared" si="13"/>
        <v>0</v>
      </c>
      <c r="Q75">
        <f t="shared" si="19"/>
        <v>0</v>
      </c>
      <c r="R75">
        <f t="shared" si="19"/>
        <v>0</v>
      </c>
      <c r="S75">
        <f t="shared" si="19"/>
        <v>0</v>
      </c>
      <c r="T75">
        <f t="shared" si="19"/>
        <v>0</v>
      </c>
      <c r="U75">
        <f t="shared" si="19"/>
        <v>0</v>
      </c>
    </row>
    <row r="76" spans="1:21">
      <c r="A76" s="8" t="s">
        <v>9</v>
      </c>
      <c r="B76" s="9" t="s">
        <v>575</v>
      </c>
      <c r="C76" s="10">
        <v>5300</v>
      </c>
      <c r="D76" s="11" t="s">
        <v>563</v>
      </c>
      <c r="E76" s="8">
        <v>23</v>
      </c>
      <c r="F76">
        <f>IF(ISNA(VLOOKUP(DKSalaries!D76,OverUnder!$A$2:$C$13,3,FALSE)),0,VLOOKUP(DKSalaries!D76,OverUnder!$A$2:$C$13,3,FALSE))</f>
        <v>0.95501382256848455</v>
      </c>
      <c r="G76">
        <f t="shared" si="14"/>
        <v>21.965317919075144</v>
      </c>
      <c r="H76">
        <f>IF(ISNA(VLOOKUP(DKSalaries!B76,Consistency!$A$2:$N$394,12, FALSE)),0,VLOOKUP(DKSalaries!B76,Consistency!$A$2:$N$394,12, FALSE))</f>
        <v>0</v>
      </c>
      <c r="I76">
        <f>IF(ISNA(VLOOKUP(DKSalaries!B76,Consistency!$A$2:$N$394,13, FALSE)),0,VLOOKUP(DKSalaries!B76,Consistency!$A$2:$N$394,13, FALSE))</f>
        <v>0</v>
      </c>
      <c r="J76">
        <f>IF(ISNA(VLOOKUP(DKSalaries!B76,Consistency!$A$2:$N$394,14, FALSE)),0,VLOOKUP(DKSalaries!B76,Consistency!$A$2:$N$394,14, FALSE))</f>
        <v>0</v>
      </c>
      <c r="K76">
        <f t="shared" si="15"/>
        <v>0</v>
      </c>
      <c r="L76">
        <f t="shared" si="16"/>
        <v>21.965317919075144</v>
      </c>
      <c r="M76" s="4">
        <f t="shared" si="17"/>
        <v>0</v>
      </c>
      <c r="N76">
        <v>0</v>
      </c>
      <c r="O76">
        <f t="shared" si="18"/>
        <v>0</v>
      </c>
      <c r="P76">
        <f t="shared" si="13"/>
        <v>0</v>
      </c>
      <c r="Q76">
        <f t="shared" si="19"/>
        <v>0</v>
      </c>
      <c r="R76">
        <f t="shared" si="19"/>
        <v>0</v>
      </c>
      <c r="S76">
        <f t="shared" si="19"/>
        <v>0</v>
      </c>
      <c r="T76">
        <f t="shared" si="19"/>
        <v>0</v>
      </c>
      <c r="U76">
        <f t="shared" si="19"/>
        <v>0</v>
      </c>
    </row>
    <row r="77" spans="1:21">
      <c r="A77" s="8" t="s">
        <v>8</v>
      </c>
      <c r="B77" s="9" t="s">
        <v>576</v>
      </c>
      <c r="C77" s="10">
        <v>5300</v>
      </c>
      <c r="D77" s="8" t="s">
        <v>560</v>
      </c>
      <c r="E77" s="8">
        <v>23</v>
      </c>
      <c r="F77">
        <f>IF(ISNA(VLOOKUP(DKSalaries!D77,OverUnder!$A$2:$C$13,3,FALSE)),0,VLOOKUP(DKSalaries!D77,OverUnder!$A$2:$C$13,3,FALSE))</f>
        <v>0.97511937672782112</v>
      </c>
      <c r="G77">
        <f t="shared" si="14"/>
        <v>22.427745664739884</v>
      </c>
      <c r="H77">
        <f>IF(ISNA(VLOOKUP(DKSalaries!B77,Consistency!$A$2:$N$394,12, FALSE)),0,VLOOKUP(DKSalaries!B77,Consistency!$A$2:$N$394,12, FALSE))</f>
        <v>0</v>
      </c>
      <c r="I77">
        <f>IF(ISNA(VLOOKUP(DKSalaries!B77,Consistency!$A$2:$N$394,13, FALSE)),0,VLOOKUP(DKSalaries!B77,Consistency!$A$2:$N$394,13, FALSE))</f>
        <v>0</v>
      </c>
      <c r="J77">
        <f>IF(ISNA(VLOOKUP(DKSalaries!B77,Consistency!$A$2:$N$394,14, FALSE)),0,VLOOKUP(DKSalaries!B77,Consistency!$A$2:$N$394,14, FALSE))</f>
        <v>0</v>
      </c>
      <c r="K77">
        <f t="shared" si="15"/>
        <v>0</v>
      </c>
      <c r="L77">
        <f t="shared" si="16"/>
        <v>22.427745664739884</v>
      </c>
      <c r="M77" s="4">
        <f t="shared" si="17"/>
        <v>0</v>
      </c>
      <c r="N77">
        <v>0</v>
      </c>
      <c r="O77">
        <f t="shared" si="18"/>
        <v>0</v>
      </c>
      <c r="P77">
        <f t="shared" si="13"/>
        <v>0</v>
      </c>
      <c r="Q77">
        <f t="shared" si="19"/>
        <v>0</v>
      </c>
      <c r="R77">
        <f t="shared" si="19"/>
        <v>0</v>
      </c>
      <c r="S77">
        <f t="shared" si="19"/>
        <v>0</v>
      </c>
      <c r="T77">
        <f t="shared" si="19"/>
        <v>0</v>
      </c>
      <c r="U77">
        <f t="shared" si="19"/>
        <v>0</v>
      </c>
    </row>
    <row r="78" spans="1:21">
      <c r="A78" s="8" t="s">
        <v>6</v>
      </c>
      <c r="B78" s="9" t="s">
        <v>212</v>
      </c>
      <c r="C78" s="10">
        <v>5300</v>
      </c>
      <c r="D78" s="11" t="s">
        <v>561</v>
      </c>
      <c r="E78" s="8">
        <v>25.4</v>
      </c>
      <c r="F78">
        <f>IF(ISNA(VLOOKUP(DKSalaries!D78,OverUnder!$A$2:$C$13,3,FALSE)),0,VLOOKUP(DKSalaries!D78,OverUnder!$A$2:$C$13,3,FALSE))</f>
        <v>0.99019854234732352</v>
      </c>
      <c r="G78">
        <f t="shared" si="14"/>
        <v>25.151042975622016</v>
      </c>
      <c r="H78">
        <f>IF(ISNA(VLOOKUP(DKSalaries!B78,Consistency!$A$2:$N$394,12, FALSE)),0,VLOOKUP(DKSalaries!B78,Consistency!$A$2:$N$394,12, FALSE))</f>
        <v>0</v>
      </c>
      <c r="I78">
        <f>IF(ISNA(VLOOKUP(DKSalaries!B78,Consistency!$A$2:$N$394,13, FALSE)),0,VLOOKUP(DKSalaries!B78,Consistency!$A$2:$N$394,13, FALSE))</f>
        <v>0</v>
      </c>
      <c r="J78">
        <f>IF(ISNA(VLOOKUP(DKSalaries!B78,Consistency!$A$2:$N$394,14, FALSE)),0,VLOOKUP(DKSalaries!B78,Consistency!$A$2:$N$394,14, FALSE))</f>
        <v>0</v>
      </c>
      <c r="K78">
        <f t="shared" si="15"/>
        <v>0</v>
      </c>
      <c r="L78">
        <f t="shared" si="16"/>
        <v>25.151042975622016</v>
      </c>
      <c r="M78" s="4">
        <f t="shared" si="17"/>
        <v>0</v>
      </c>
      <c r="N78">
        <v>0</v>
      </c>
      <c r="O78">
        <f t="shared" si="18"/>
        <v>0</v>
      </c>
      <c r="P78">
        <f t="shared" si="13"/>
        <v>0</v>
      </c>
      <c r="Q78">
        <f t="shared" si="19"/>
        <v>0</v>
      </c>
      <c r="R78">
        <f t="shared" si="19"/>
        <v>0</v>
      </c>
      <c r="S78">
        <f t="shared" si="19"/>
        <v>0</v>
      </c>
      <c r="T78">
        <f t="shared" si="19"/>
        <v>0</v>
      </c>
      <c r="U78">
        <f t="shared" si="19"/>
        <v>0</v>
      </c>
    </row>
    <row r="79" spans="1:21">
      <c r="A79" s="8" t="s">
        <v>9</v>
      </c>
      <c r="B79" s="9" t="s">
        <v>359</v>
      </c>
      <c r="C79" s="10">
        <v>5300</v>
      </c>
      <c r="D79" s="11" t="s">
        <v>562</v>
      </c>
      <c r="E79" s="8">
        <v>21.6</v>
      </c>
      <c r="F79">
        <f>IF(ISNA(VLOOKUP(DKSalaries!D79,OverUnder!$A$2:$C$13,3,FALSE)),0,VLOOKUP(DKSalaries!D79,OverUnder!$A$2:$C$13,3,FALSE))</f>
        <v>1.0454888162854989</v>
      </c>
      <c r="G79">
        <f t="shared" si="14"/>
        <v>22.582558431766778</v>
      </c>
      <c r="H79">
        <f>IF(ISNA(VLOOKUP(DKSalaries!B79,Consistency!$A$2:$N$394,12, FALSE)),0,VLOOKUP(DKSalaries!B79,Consistency!$A$2:$N$394,12, FALSE))</f>
        <v>0</v>
      </c>
      <c r="I79">
        <f>IF(ISNA(VLOOKUP(DKSalaries!B79,Consistency!$A$2:$N$394,13, FALSE)),0,VLOOKUP(DKSalaries!B79,Consistency!$A$2:$N$394,13, FALSE))</f>
        <v>0</v>
      </c>
      <c r="J79">
        <f>IF(ISNA(VLOOKUP(DKSalaries!B79,Consistency!$A$2:$N$394,14, FALSE)),0,VLOOKUP(DKSalaries!B79,Consistency!$A$2:$N$394,14, FALSE))</f>
        <v>0</v>
      </c>
      <c r="K79">
        <f t="shared" si="15"/>
        <v>0</v>
      </c>
      <c r="L79">
        <f t="shared" si="16"/>
        <v>22.582558431766778</v>
      </c>
      <c r="M79" s="4">
        <f t="shared" si="17"/>
        <v>0</v>
      </c>
      <c r="N79">
        <v>0</v>
      </c>
      <c r="O79">
        <f t="shared" si="18"/>
        <v>0</v>
      </c>
      <c r="P79">
        <f t="shared" si="13"/>
        <v>0</v>
      </c>
      <c r="Q79">
        <f t="shared" si="19"/>
        <v>0</v>
      </c>
      <c r="R79">
        <f t="shared" si="19"/>
        <v>0</v>
      </c>
      <c r="S79">
        <f t="shared" si="19"/>
        <v>0</v>
      </c>
      <c r="T79">
        <f t="shared" si="19"/>
        <v>0</v>
      </c>
      <c r="U79">
        <f t="shared" si="19"/>
        <v>0</v>
      </c>
    </row>
    <row r="80" spans="1:21">
      <c r="A80" s="8" t="s">
        <v>8</v>
      </c>
      <c r="B80" s="9" t="s">
        <v>175</v>
      </c>
      <c r="C80" s="10">
        <v>5200</v>
      </c>
      <c r="D80" s="11" t="s">
        <v>570</v>
      </c>
      <c r="E80" s="8">
        <v>16.2</v>
      </c>
      <c r="F80">
        <f>IF(ISNA(VLOOKUP(DKSalaries!D80,OverUnder!$A$2:$C$13,3,FALSE)),0,VLOOKUP(DKSalaries!D80,OverUnder!$A$2:$C$13,3,FALSE))</f>
        <v>1.0253832621261625</v>
      </c>
      <c r="G80">
        <f t="shared" si="14"/>
        <v>16.61120884644383</v>
      </c>
      <c r="H80">
        <f>IF(ISNA(VLOOKUP(DKSalaries!B80,Consistency!$A$2:$N$394,12, FALSE)),0,VLOOKUP(DKSalaries!B80,Consistency!$A$2:$N$394,12, FALSE))</f>
        <v>0</v>
      </c>
      <c r="I80">
        <f>IF(ISNA(VLOOKUP(DKSalaries!B80,Consistency!$A$2:$N$394,13, FALSE)),0,VLOOKUP(DKSalaries!B80,Consistency!$A$2:$N$394,13, FALSE))</f>
        <v>0</v>
      </c>
      <c r="J80">
        <f>IF(ISNA(VLOOKUP(DKSalaries!B80,Consistency!$A$2:$N$394,14, FALSE)),0,VLOOKUP(DKSalaries!B80,Consistency!$A$2:$N$394,14, FALSE))</f>
        <v>0</v>
      </c>
      <c r="K80">
        <f t="shared" si="15"/>
        <v>0</v>
      </c>
      <c r="L80">
        <f t="shared" si="16"/>
        <v>16.61120884644383</v>
      </c>
      <c r="M80" s="4">
        <f t="shared" si="17"/>
        <v>0</v>
      </c>
      <c r="N80">
        <v>0</v>
      </c>
      <c r="O80">
        <f t="shared" si="18"/>
        <v>0</v>
      </c>
      <c r="P80">
        <f t="shared" si="13"/>
        <v>0</v>
      </c>
      <c r="Q80">
        <f t="shared" si="19"/>
        <v>0</v>
      </c>
      <c r="R80">
        <f t="shared" si="19"/>
        <v>0</v>
      </c>
      <c r="S80">
        <f t="shared" si="19"/>
        <v>0</v>
      </c>
      <c r="T80">
        <f t="shared" si="19"/>
        <v>0</v>
      </c>
      <c r="U80">
        <f t="shared" si="19"/>
        <v>0</v>
      </c>
    </row>
    <row r="81" spans="1:21">
      <c r="A81" s="8" t="s">
        <v>6</v>
      </c>
      <c r="B81" s="9" t="s">
        <v>167</v>
      </c>
      <c r="C81" s="10">
        <v>5200</v>
      </c>
      <c r="D81" s="8" t="s">
        <v>553</v>
      </c>
      <c r="E81" s="8">
        <v>23.6</v>
      </c>
      <c r="F81">
        <f>IF(ISNA(VLOOKUP(DKSalaries!D81,OverUnder!$A$2:$C$13,3,FALSE)),0,VLOOKUP(DKSalaries!D81,OverUnder!$A$2:$C$13,3,FALSE))</f>
        <v>0.96757979391806992</v>
      </c>
      <c r="G81">
        <f t="shared" si="14"/>
        <v>22.834883136466452</v>
      </c>
      <c r="H81">
        <f>IF(ISNA(VLOOKUP(DKSalaries!B81,Consistency!$A$2:$N$394,12, FALSE)),0,VLOOKUP(DKSalaries!B81,Consistency!$A$2:$N$394,12, FALSE))</f>
        <v>0</v>
      </c>
      <c r="I81">
        <f>IF(ISNA(VLOOKUP(DKSalaries!B81,Consistency!$A$2:$N$394,13, FALSE)),0,VLOOKUP(DKSalaries!B81,Consistency!$A$2:$N$394,13, FALSE))</f>
        <v>0</v>
      </c>
      <c r="J81">
        <f>IF(ISNA(VLOOKUP(DKSalaries!B81,Consistency!$A$2:$N$394,14, FALSE)),0,VLOOKUP(DKSalaries!B81,Consistency!$A$2:$N$394,14, FALSE))</f>
        <v>0</v>
      </c>
      <c r="K81">
        <f t="shared" si="15"/>
        <v>0</v>
      </c>
      <c r="L81">
        <f t="shared" si="16"/>
        <v>22.834883136466452</v>
      </c>
      <c r="M81" s="4">
        <f t="shared" si="17"/>
        <v>0</v>
      </c>
      <c r="N81">
        <v>0</v>
      </c>
      <c r="O81">
        <f t="shared" si="18"/>
        <v>0</v>
      </c>
      <c r="P81">
        <f t="shared" si="13"/>
        <v>0</v>
      </c>
      <c r="Q81">
        <f t="shared" si="19"/>
        <v>0</v>
      </c>
      <c r="R81">
        <f t="shared" si="19"/>
        <v>0</v>
      </c>
      <c r="S81">
        <f t="shared" si="19"/>
        <v>0</v>
      </c>
      <c r="T81">
        <f t="shared" si="19"/>
        <v>0</v>
      </c>
      <c r="U81">
        <f t="shared" si="19"/>
        <v>0</v>
      </c>
    </row>
    <row r="82" spans="1:21">
      <c r="A82" s="8" t="s">
        <v>7</v>
      </c>
      <c r="B82" s="9" t="s">
        <v>165</v>
      </c>
      <c r="C82" s="10">
        <v>5200</v>
      </c>
      <c r="D82" s="11" t="s">
        <v>564</v>
      </c>
      <c r="E82" s="8">
        <v>19.899999999999999</v>
      </c>
      <c r="F82">
        <f>IF(ISNA(VLOOKUP(DKSalaries!D82,OverUnder!$A$2:$C$13,3,FALSE)),0,VLOOKUP(DKSalaries!D82,OverUnder!$A$2:$C$13,3,FALSE))</f>
        <v>0.96757979391806992</v>
      </c>
      <c r="G82">
        <f t="shared" si="14"/>
        <v>19.254837898969591</v>
      </c>
      <c r="H82">
        <f>IF(ISNA(VLOOKUP(DKSalaries!B82,Consistency!$A$2:$N$394,12, FALSE)),0,VLOOKUP(DKSalaries!B82,Consistency!$A$2:$N$394,12, FALSE))</f>
        <v>0</v>
      </c>
      <c r="I82">
        <f>IF(ISNA(VLOOKUP(DKSalaries!B82,Consistency!$A$2:$N$394,13, FALSE)),0,VLOOKUP(DKSalaries!B82,Consistency!$A$2:$N$394,13, FALSE))</f>
        <v>0</v>
      </c>
      <c r="J82">
        <f>IF(ISNA(VLOOKUP(DKSalaries!B82,Consistency!$A$2:$N$394,14, FALSE)),0,VLOOKUP(DKSalaries!B82,Consistency!$A$2:$N$394,14, FALSE))</f>
        <v>0</v>
      </c>
      <c r="K82">
        <f t="shared" si="15"/>
        <v>0</v>
      </c>
      <c r="L82">
        <f t="shared" si="16"/>
        <v>19.254837898969591</v>
      </c>
      <c r="M82" s="4">
        <f t="shared" si="17"/>
        <v>0</v>
      </c>
      <c r="N82">
        <v>0</v>
      </c>
      <c r="O82">
        <f t="shared" si="18"/>
        <v>0</v>
      </c>
      <c r="P82">
        <f t="shared" si="13"/>
        <v>0</v>
      </c>
      <c r="Q82">
        <f t="shared" ref="Q82:U91" si="20">$N82*IF($A82=Q$1,1,0)</f>
        <v>0</v>
      </c>
      <c r="R82">
        <f t="shared" si="20"/>
        <v>0</v>
      </c>
      <c r="S82">
        <f t="shared" si="20"/>
        <v>0</v>
      </c>
      <c r="T82">
        <f t="shared" si="20"/>
        <v>0</v>
      </c>
      <c r="U82">
        <f t="shared" si="20"/>
        <v>0</v>
      </c>
    </row>
    <row r="83" spans="1:21">
      <c r="A83" s="8" t="s">
        <v>8</v>
      </c>
      <c r="B83" s="9" t="s">
        <v>67</v>
      </c>
      <c r="C83" s="10">
        <v>5200</v>
      </c>
      <c r="D83" s="8" t="s">
        <v>558</v>
      </c>
      <c r="E83" s="8">
        <v>20.100000000000001</v>
      </c>
      <c r="F83">
        <f>IF(ISNA(VLOOKUP(DKSalaries!D83,OverUnder!$A$2:$C$13,3,FALSE)),0,VLOOKUP(DKSalaries!D83,OverUnder!$A$2:$C$13,3,FALSE))</f>
        <v>0.95501382256848455</v>
      </c>
      <c r="G83">
        <f t="shared" si="14"/>
        <v>19.19577783362654</v>
      </c>
      <c r="H83">
        <f>IF(ISNA(VLOOKUP(DKSalaries!B83,Consistency!$A$2:$N$394,12, FALSE)),0,VLOOKUP(DKSalaries!B83,Consistency!$A$2:$N$394,12, FALSE))</f>
        <v>0</v>
      </c>
      <c r="I83">
        <f>IF(ISNA(VLOOKUP(DKSalaries!B83,Consistency!$A$2:$N$394,13, FALSE)),0,VLOOKUP(DKSalaries!B83,Consistency!$A$2:$N$394,13, FALSE))</f>
        <v>0</v>
      </c>
      <c r="J83">
        <f>IF(ISNA(VLOOKUP(DKSalaries!B83,Consistency!$A$2:$N$394,14, FALSE)),0,VLOOKUP(DKSalaries!B83,Consistency!$A$2:$N$394,14, FALSE))</f>
        <v>0</v>
      </c>
      <c r="K83">
        <f t="shared" si="15"/>
        <v>0</v>
      </c>
      <c r="L83">
        <f t="shared" si="16"/>
        <v>19.19577783362654</v>
      </c>
      <c r="M83" s="4">
        <f t="shared" si="17"/>
        <v>0</v>
      </c>
      <c r="N83">
        <v>0</v>
      </c>
      <c r="O83">
        <f t="shared" si="18"/>
        <v>0</v>
      </c>
      <c r="P83">
        <f t="shared" si="13"/>
        <v>0</v>
      </c>
      <c r="Q83">
        <f t="shared" si="20"/>
        <v>0</v>
      </c>
      <c r="R83">
        <f t="shared" si="20"/>
        <v>0</v>
      </c>
      <c r="S83">
        <f t="shared" si="20"/>
        <v>0</v>
      </c>
      <c r="T83">
        <f t="shared" si="20"/>
        <v>0</v>
      </c>
      <c r="U83">
        <f t="shared" si="20"/>
        <v>0</v>
      </c>
    </row>
    <row r="84" spans="1:21">
      <c r="A84" s="8" t="s">
        <v>7</v>
      </c>
      <c r="B84" s="9" t="s">
        <v>488</v>
      </c>
      <c r="C84" s="10">
        <v>5200</v>
      </c>
      <c r="D84" s="11" t="s">
        <v>556</v>
      </c>
      <c r="E84" s="8">
        <v>18.5</v>
      </c>
      <c r="F84">
        <f>IF(ISNA(VLOOKUP(DKSalaries!D84,OverUnder!$A$2:$C$13,3,FALSE)),0,VLOOKUP(DKSalaries!D84,OverUnder!$A$2:$C$13,3,FALSE))</f>
        <v>0.98014576526765529</v>
      </c>
      <c r="G84">
        <f t="shared" si="14"/>
        <v>18.132696657451621</v>
      </c>
      <c r="H84">
        <f>IF(ISNA(VLOOKUP(DKSalaries!B84,Consistency!$A$2:$N$394,12, FALSE)),0,VLOOKUP(DKSalaries!B84,Consistency!$A$2:$N$394,12, FALSE))</f>
        <v>0.86</v>
      </c>
      <c r="I84">
        <f>IF(ISNA(VLOOKUP(DKSalaries!B84,Consistency!$A$2:$N$394,13, FALSE)),0,VLOOKUP(DKSalaries!B84,Consistency!$A$2:$N$394,13, FALSE))</f>
        <v>0.56999999999999995</v>
      </c>
      <c r="J84">
        <f>IF(ISNA(VLOOKUP(DKSalaries!B84,Consistency!$A$2:$N$394,14, FALSE)),0,VLOOKUP(DKSalaries!B84,Consistency!$A$2:$N$394,14, FALSE))</f>
        <v>0.28999999999999998</v>
      </c>
      <c r="K84">
        <f t="shared" si="15"/>
        <v>1.72</v>
      </c>
      <c r="L84">
        <f t="shared" si="16"/>
        <v>18.132696657451621</v>
      </c>
      <c r="M84" s="4">
        <f t="shared" si="17"/>
        <v>31.188238250816788</v>
      </c>
      <c r="N84">
        <v>0</v>
      </c>
      <c r="O84">
        <f t="shared" si="18"/>
        <v>0</v>
      </c>
      <c r="P84">
        <f t="shared" si="13"/>
        <v>0</v>
      </c>
      <c r="Q84">
        <f t="shared" si="20"/>
        <v>0</v>
      </c>
      <c r="R84">
        <f t="shared" si="20"/>
        <v>0</v>
      </c>
      <c r="S84">
        <f t="shared" si="20"/>
        <v>0</v>
      </c>
      <c r="T84">
        <f t="shared" si="20"/>
        <v>0</v>
      </c>
      <c r="U84">
        <f t="shared" si="20"/>
        <v>0</v>
      </c>
    </row>
    <row r="85" spans="1:21">
      <c r="A85" s="8" t="s">
        <v>9</v>
      </c>
      <c r="B85" s="9" t="s">
        <v>577</v>
      </c>
      <c r="C85" s="10">
        <v>5200</v>
      </c>
      <c r="D85" s="8" t="s">
        <v>558</v>
      </c>
      <c r="E85" s="8">
        <v>18.100000000000001</v>
      </c>
      <c r="F85">
        <f>IF(ISNA(VLOOKUP(DKSalaries!D85,OverUnder!$A$2:$C$13,3,FALSE)),0,VLOOKUP(DKSalaries!D85,OverUnder!$A$2:$C$13,3,FALSE))</f>
        <v>0.95501382256848455</v>
      </c>
      <c r="G85">
        <f t="shared" si="14"/>
        <v>17.285750188489573</v>
      </c>
      <c r="H85">
        <f>IF(ISNA(VLOOKUP(DKSalaries!B85,Consistency!$A$2:$N$394,12, FALSE)),0,VLOOKUP(DKSalaries!B85,Consistency!$A$2:$N$394,12, FALSE))</f>
        <v>0</v>
      </c>
      <c r="I85">
        <f>IF(ISNA(VLOOKUP(DKSalaries!B85,Consistency!$A$2:$N$394,13, FALSE)),0,VLOOKUP(DKSalaries!B85,Consistency!$A$2:$N$394,13, FALSE))</f>
        <v>0</v>
      </c>
      <c r="J85">
        <f>IF(ISNA(VLOOKUP(DKSalaries!B85,Consistency!$A$2:$N$394,14, FALSE)),0,VLOOKUP(DKSalaries!B85,Consistency!$A$2:$N$394,14, FALSE))</f>
        <v>0</v>
      </c>
      <c r="K85">
        <f t="shared" si="15"/>
        <v>0</v>
      </c>
      <c r="L85">
        <f t="shared" si="16"/>
        <v>17.285750188489573</v>
      </c>
      <c r="M85" s="4">
        <f t="shared" si="17"/>
        <v>0</v>
      </c>
      <c r="N85">
        <v>0</v>
      </c>
      <c r="O85">
        <f t="shared" si="18"/>
        <v>0</v>
      </c>
      <c r="P85">
        <f t="shared" si="13"/>
        <v>0</v>
      </c>
      <c r="Q85">
        <f t="shared" si="20"/>
        <v>0</v>
      </c>
      <c r="R85">
        <f t="shared" si="20"/>
        <v>0</v>
      </c>
      <c r="S85">
        <f t="shared" si="20"/>
        <v>0</v>
      </c>
      <c r="T85">
        <f t="shared" si="20"/>
        <v>0</v>
      </c>
      <c r="U85">
        <f t="shared" si="20"/>
        <v>0</v>
      </c>
    </row>
    <row r="86" spans="1:21">
      <c r="A86" s="8" t="s">
        <v>9</v>
      </c>
      <c r="B86" s="9" t="s">
        <v>195</v>
      </c>
      <c r="C86" s="10">
        <v>5200</v>
      </c>
      <c r="D86" s="8" t="s">
        <v>553</v>
      </c>
      <c r="E86" s="8">
        <v>18.399999999999999</v>
      </c>
      <c r="F86">
        <f>IF(ISNA(VLOOKUP(DKSalaries!D86,OverUnder!$A$2:$C$13,3,FALSE)),0,VLOOKUP(DKSalaries!D86,OverUnder!$A$2:$C$13,3,FALSE))</f>
        <v>0.96757979391806992</v>
      </c>
      <c r="G86">
        <f t="shared" si="14"/>
        <v>17.803468208092486</v>
      </c>
      <c r="H86">
        <f>IF(ISNA(VLOOKUP(DKSalaries!B86,Consistency!$A$2:$N$394,12, FALSE)),0,VLOOKUP(DKSalaries!B86,Consistency!$A$2:$N$394,12, FALSE))</f>
        <v>0</v>
      </c>
      <c r="I86">
        <f>IF(ISNA(VLOOKUP(DKSalaries!B86,Consistency!$A$2:$N$394,13, FALSE)),0,VLOOKUP(DKSalaries!B86,Consistency!$A$2:$N$394,13, FALSE))</f>
        <v>0</v>
      </c>
      <c r="J86">
        <f>IF(ISNA(VLOOKUP(DKSalaries!B86,Consistency!$A$2:$N$394,14, FALSE)),0,VLOOKUP(DKSalaries!B86,Consistency!$A$2:$N$394,14, FALSE))</f>
        <v>0</v>
      </c>
      <c r="K86">
        <f t="shared" si="15"/>
        <v>0</v>
      </c>
      <c r="L86">
        <f t="shared" si="16"/>
        <v>17.803468208092486</v>
      </c>
      <c r="M86" s="4">
        <f t="shared" si="17"/>
        <v>0</v>
      </c>
      <c r="N86">
        <v>0</v>
      </c>
      <c r="O86">
        <f t="shared" si="18"/>
        <v>0</v>
      </c>
      <c r="P86">
        <f t="shared" si="13"/>
        <v>0</v>
      </c>
      <c r="Q86">
        <f t="shared" si="20"/>
        <v>0</v>
      </c>
      <c r="R86">
        <f t="shared" si="20"/>
        <v>0</v>
      </c>
      <c r="S86">
        <f t="shared" si="20"/>
        <v>0</v>
      </c>
      <c r="T86">
        <f t="shared" si="20"/>
        <v>0</v>
      </c>
      <c r="U86">
        <f t="shared" si="20"/>
        <v>0</v>
      </c>
    </row>
    <row r="87" spans="1:21">
      <c r="A87" s="8" t="s">
        <v>9</v>
      </c>
      <c r="B87" s="9" t="s">
        <v>499</v>
      </c>
      <c r="C87" s="10">
        <v>5200</v>
      </c>
      <c r="D87" s="11" t="s">
        <v>566</v>
      </c>
      <c r="E87" s="8">
        <v>19.3</v>
      </c>
      <c r="F87">
        <f>IF(ISNA(VLOOKUP(DKSalaries!D87,OverUnder!$A$2:$C$13,3,FALSE)),0,VLOOKUP(DKSalaries!D87,OverUnder!$A$2:$C$13,3,FALSE))</f>
        <v>0.97260618245790409</v>
      </c>
      <c r="G87">
        <f t="shared" si="14"/>
        <v>18.771299321437549</v>
      </c>
      <c r="H87">
        <f>IF(ISNA(VLOOKUP(DKSalaries!B87,Consistency!$A$2:$N$394,12, FALSE)),0,VLOOKUP(DKSalaries!B87,Consistency!$A$2:$N$394,12, FALSE))</f>
        <v>0</v>
      </c>
      <c r="I87">
        <f>IF(ISNA(VLOOKUP(DKSalaries!B87,Consistency!$A$2:$N$394,13, FALSE)),0,VLOOKUP(DKSalaries!B87,Consistency!$A$2:$N$394,13, FALSE))</f>
        <v>0</v>
      </c>
      <c r="J87">
        <f>IF(ISNA(VLOOKUP(DKSalaries!B87,Consistency!$A$2:$N$394,14, FALSE)),0,VLOOKUP(DKSalaries!B87,Consistency!$A$2:$N$394,14, FALSE))</f>
        <v>0</v>
      </c>
      <c r="K87">
        <f t="shared" si="15"/>
        <v>0</v>
      </c>
      <c r="L87">
        <f t="shared" si="16"/>
        <v>18.771299321437549</v>
      </c>
      <c r="M87" s="4">
        <f t="shared" si="17"/>
        <v>0</v>
      </c>
      <c r="N87">
        <v>0</v>
      </c>
      <c r="O87">
        <f t="shared" si="18"/>
        <v>0</v>
      </c>
      <c r="P87">
        <f t="shared" si="13"/>
        <v>0</v>
      </c>
      <c r="Q87">
        <f t="shared" si="20"/>
        <v>0</v>
      </c>
      <c r="R87">
        <f t="shared" si="20"/>
        <v>0</v>
      </c>
      <c r="S87">
        <f t="shared" si="20"/>
        <v>0</v>
      </c>
      <c r="T87">
        <f t="shared" si="20"/>
        <v>0</v>
      </c>
      <c r="U87">
        <f t="shared" si="20"/>
        <v>0</v>
      </c>
    </row>
    <row r="88" spans="1:21">
      <c r="A88" s="8" t="s">
        <v>5</v>
      </c>
      <c r="B88" s="9" t="s">
        <v>578</v>
      </c>
      <c r="C88" s="10">
        <v>5200</v>
      </c>
      <c r="D88" s="8" t="s">
        <v>568</v>
      </c>
      <c r="E88" s="8">
        <v>21.3</v>
      </c>
      <c r="F88">
        <f>IF(ISNA(VLOOKUP(DKSalaries!D88,OverUnder!$A$2:$C$13,3,FALSE)),0,VLOOKUP(DKSalaries!D88,OverUnder!$A$2:$C$13,3,FALSE))</f>
        <v>0.99019854234732352</v>
      </c>
      <c r="G88">
        <f t="shared" si="14"/>
        <v>21.091228951997991</v>
      </c>
      <c r="H88">
        <f>IF(ISNA(VLOOKUP(DKSalaries!B88,Consistency!$A$2:$N$394,12, FALSE)),0,VLOOKUP(DKSalaries!B88,Consistency!$A$2:$N$394,12, FALSE))</f>
        <v>0</v>
      </c>
      <c r="I88">
        <f>IF(ISNA(VLOOKUP(DKSalaries!B88,Consistency!$A$2:$N$394,13, FALSE)),0,VLOOKUP(DKSalaries!B88,Consistency!$A$2:$N$394,13, FALSE))</f>
        <v>0</v>
      </c>
      <c r="J88">
        <f>IF(ISNA(VLOOKUP(DKSalaries!B88,Consistency!$A$2:$N$394,14, FALSE)),0,VLOOKUP(DKSalaries!B88,Consistency!$A$2:$N$394,14, FALSE))</f>
        <v>0</v>
      </c>
      <c r="K88">
        <f t="shared" si="15"/>
        <v>0</v>
      </c>
      <c r="L88">
        <f t="shared" si="16"/>
        <v>21.091228951997991</v>
      </c>
      <c r="M88" s="4">
        <f t="shared" si="17"/>
        <v>0</v>
      </c>
      <c r="N88">
        <v>0</v>
      </c>
      <c r="O88">
        <f t="shared" si="18"/>
        <v>0</v>
      </c>
      <c r="P88">
        <f t="shared" si="13"/>
        <v>0</v>
      </c>
      <c r="Q88">
        <f t="shared" si="20"/>
        <v>0</v>
      </c>
      <c r="R88">
        <f t="shared" si="20"/>
        <v>0</v>
      </c>
      <c r="S88">
        <f t="shared" si="20"/>
        <v>0</v>
      </c>
      <c r="T88">
        <f t="shared" si="20"/>
        <v>0</v>
      </c>
      <c r="U88">
        <f t="shared" si="20"/>
        <v>0</v>
      </c>
    </row>
    <row r="89" spans="1:21">
      <c r="A89" s="8" t="s">
        <v>9</v>
      </c>
      <c r="B89" s="9" t="s">
        <v>579</v>
      </c>
      <c r="C89" s="10">
        <v>5100</v>
      </c>
      <c r="D89" s="8" t="s">
        <v>551</v>
      </c>
      <c r="E89" s="8">
        <v>23.5</v>
      </c>
      <c r="F89">
        <f>IF(ISNA(VLOOKUP(DKSalaries!D89,OverUnder!$A$2:$C$13,3,FALSE)),0,VLOOKUP(DKSalaries!D89,OverUnder!$A$2:$C$13,3,FALSE))</f>
        <v>1.0454888162854989</v>
      </c>
      <c r="G89">
        <f t="shared" si="14"/>
        <v>24.568987182709225</v>
      </c>
      <c r="H89">
        <f>IF(ISNA(VLOOKUP(DKSalaries!B89,Consistency!$A$2:$N$394,12, FALSE)),0,VLOOKUP(DKSalaries!B89,Consistency!$A$2:$N$394,12, FALSE))</f>
        <v>0</v>
      </c>
      <c r="I89">
        <f>IF(ISNA(VLOOKUP(DKSalaries!B89,Consistency!$A$2:$N$394,13, FALSE)),0,VLOOKUP(DKSalaries!B89,Consistency!$A$2:$N$394,13, FALSE))</f>
        <v>0</v>
      </c>
      <c r="J89">
        <f>IF(ISNA(VLOOKUP(DKSalaries!B89,Consistency!$A$2:$N$394,14, FALSE)),0,VLOOKUP(DKSalaries!B89,Consistency!$A$2:$N$394,14, FALSE))</f>
        <v>0</v>
      </c>
      <c r="K89">
        <f t="shared" si="15"/>
        <v>0</v>
      </c>
      <c r="L89">
        <f t="shared" si="16"/>
        <v>24.568987182709225</v>
      </c>
      <c r="M89" s="4">
        <f t="shared" si="17"/>
        <v>0</v>
      </c>
      <c r="N89">
        <v>0</v>
      </c>
      <c r="O89">
        <f t="shared" si="18"/>
        <v>0</v>
      </c>
      <c r="P89">
        <f t="shared" si="13"/>
        <v>0</v>
      </c>
      <c r="Q89">
        <f t="shared" si="20"/>
        <v>0</v>
      </c>
      <c r="R89">
        <f t="shared" si="20"/>
        <v>0</v>
      </c>
      <c r="S89">
        <f t="shared" si="20"/>
        <v>0</v>
      </c>
      <c r="T89">
        <f t="shared" si="20"/>
        <v>0</v>
      </c>
      <c r="U89">
        <f t="shared" si="20"/>
        <v>0</v>
      </c>
    </row>
    <row r="90" spans="1:21">
      <c r="A90" s="8" t="s">
        <v>6</v>
      </c>
      <c r="B90" s="9" t="s">
        <v>580</v>
      </c>
      <c r="C90" s="10">
        <v>5100</v>
      </c>
      <c r="D90" s="8" t="s">
        <v>553</v>
      </c>
      <c r="E90" s="8">
        <v>23</v>
      </c>
      <c r="F90">
        <f>IF(ISNA(VLOOKUP(DKSalaries!D90,OverUnder!$A$2:$C$13,3,FALSE)),0,VLOOKUP(DKSalaries!D90,OverUnder!$A$2:$C$13,3,FALSE))</f>
        <v>0.96757979391806992</v>
      </c>
      <c r="G90">
        <f t="shared" si="14"/>
        <v>22.254335260115607</v>
      </c>
      <c r="H90">
        <f>IF(ISNA(VLOOKUP(DKSalaries!B90,Consistency!$A$2:$N$394,12, FALSE)),0,VLOOKUP(DKSalaries!B90,Consistency!$A$2:$N$394,12, FALSE))</f>
        <v>0</v>
      </c>
      <c r="I90">
        <f>IF(ISNA(VLOOKUP(DKSalaries!B90,Consistency!$A$2:$N$394,13, FALSE)),0,VLOOKUP(DKSalaries!B90,Consistency!$A$2:$N$394,13, FALSE))</f>
        <v>0</v>
      </c>
      <c r="J90">
        <f>IF(ISNA(VLOOKUP(DKSalaries!B90,Consistency!$A$2:$N$394,14, FALSE)),0,VLOOKUP(DKSalaries!B90,Consistency!$A$2:$N$394,14, FALSE))</f>
        <v>0</v>
      </c>
      <c r="K90">
        <f t="shared" si="15"/>
        <v>0</v>
      </c>
      <c r="L90">
        <f t="shared" si="16"/>
        <v>22.254335260115607</v>
      </c>
      <c r="M90" s="4">
        <f t="shared" si="17"/>
        <v>0</v>
      </c>
      <c r="N90">
        <v>0</v>
      </c>
      <c r="O90">
        <f t="shared" si="18"/>
        <v>0</v>
      </c>
      <c r="P90">
        <f t="shared" si="13"/>
        <v>0</v>
      </c>
      <c r="Q90">
        <f t="shared" si="20"/>
        <v>0</v>
      </c>
      <c r="R90">
        <f t="shared" si="20"/>
        <v>0</v>
      </c>
      <c r="S90">
        <f t="shared" si="20"/>
        <v>0</v>
      </c>
      <c r="T90">
        <f t="shared" si="20"/>
        <v>0</v>
      </c>
      <c r="U90">
        <f t="shared" si="20"/>
        <v>0</v>
      </c>
    </row>
    <row r="91" spans="1:21">
      <c r="A91" s="8" t="s">
        <v>8</v>
      </c>
      <c r="B91" s="9" t="s">
        <v>174</v>
      </c>
      <c r="C91" s="10">
        <v>5100</v>
      </c>
      <c r="D91" s="8" t="s">
        <v>568</v>
      </c>
      <c r="E91" s="8">
        <v>21.3</v>
      </c>
      <c r="F91">
        <f>IF(ISNA(VLOOKUP(DKSalaries!D91,OverUnder!$A$2:$C$13,3,FALSE)),0,VLOOKUP(DKSalaries!D91,OverUnder!$A$2:$C$13,3,FALSE))</f>
        <v>0.99019854234732352</v>
      </c>
      <c r="G91">
        <f t="shared" si="14"/>
        <v>21.091228951997991</v>
      </c>
      <c r="H91">
        <f>IF(ISNA(VLOOKUP(DKSalaries!B91,Consistency!$A$2:$N$394,12, FALSE)),0,VLOOKUP(DKSalaries!B91,Consistency!$A$2:$N$394,12, FALSE))</f>
        <v>0</v>
      </c>
      <c r="I91">
        <f>IF(ISNA(VLOOKUP(DKSalaries!B91,Consistency!$A$2:$N$394,13, FALSE)),0,VLOOKUP(DKSalaries!B91,Consistency!$A$2:$N$394,13, FALSE))</f>
        <v>0</v>
      </c>
      <c r="J91">
        <f>IF(ISNA(VLOOKUP(DKSalaries!B91,Consistency!$A$2:$N$394,14, FALSE)),0,VLOOKUP(DKSalaries!B91,Consistency!$A$2:$N$394,14, FALSE))</f>
        <v>0</v>
      </c>
      <c r="K91">
        <f t="shared" si="15"/>
        <v>0</v>
      </c>
      <c r="L91">
        <f t="shared" si="16"/>
        <v>21.091228951997991</v>
      </c>
      <c r="M91" s="4">
        <f t="shared" si="17"/>
        <v>0</v>
      </c>
      <c r="N91">
        <v>0</v>
      </c>
      <c r="O91">
        <f t="shared" si="18"/>
        <v>0</v>
      </c>
      <c r="P91">
        <f t="shared" si="13"/>
        <v>0</v>
      </c>
      <c r="Q91">
        <f t="shared" si="20"/>
        <v>0</v>
      </c>
      <c r="R91">
        <f t="shared" si="20"/>
        <v>0</v>
      </c>
      <c r="S91">
        <f t="shared" si="20"/>
        <v>0</v>
      </c>
      <c r="T91">
        <f t="shared" si="20"/>
        <v>0</v>
      </c>
      <c r="U91">
        <f t="shared" si="20"/>
        <v>0</v>
      </c>
    </row>
    <row r="92" spans="1:21">
      <c r="A92" s="8" t="s">
        <v>5</v>
      </c>
      <c r="B92" s="9" t="s">
        <v>60</v>
      </c>
      <c r="C92" s="10">
        <v>5100</v>
      </c>
      <c r="D92" s="8" t="s">
        <v>555</v>
      </c>
      <c r="E92" s="8">
        <v>20.5</v>
      </c>
      <c r="F92">
        <f>IF(ISNA(VLOOKUP(DKSalaries!D92,OverUnder!$A$2:$C$13,3,FALSE)),0,VLOOKUP(DKSalaries!D92,OverUnder!$A$2:$C$13,3,FALSE))</f>
        <v>0.97260618245790409</v>
      </c>
      <c r="G92">
        <f t="shared" si="14"/>
        <v>19.938426740387033</v>
      </c>
      <c r="H92">
        <f>IF(ISNA(VLOOKUP(DKSalaries!B92,Consistency!$A$2:$N$394,12, FALSE)),0,VLOOKUP(DKSalaries!B92,Consistency!$A$2:$N$394,12, FALSE))</f>
        <v>0</v>
      </c>
      <c r="I92">
        <f>IF(ISNA(VLOOKUP(DKSalaries!B92,Consistency!$A$2:$N$394,13, FALSE)),0,VLOOKUP(DKSalaries!B92,Consistency!$A$2:$N$394,13, FALSE))</f>
        <v>0</v>
      </c>
      <c r="J92">
        <f>IF(ISNA(VLOOKUP(DKSalaries!B92,Consistency!$A$2:$N$394,14, FALSE)),0,VLOOKUP(DKSalaries!B92,Consistency!$A$2:$N$394,14, FALSE))</f>
        <v>0</v>
      </c>
      <c r="K92">
        <f t="shared" si="15"/>
        <v>0</v>
      </c>
      <c r="L92">
        <f t="shared" si="16"/>
        <v>19.938426740387033</v>
      </c>
      <c r="M92" s="4">
        <f t="shared" si="17"/>
        <v>0</v>
      </c>
      <c r="N92">
        <v>0</v>
      </c>
      <c r="O92">
        <f t="shared" si="18"/>
        <v>0</v>
      </c>
      <c r="P92">
        <f t="shared" si="13"/>
        <v>0</v>
      </c>
      <c r="Q92">
        <f t="shared" ref="Q92:U101" si="21">$N92*IF($A92=Q$1,1,0)</f>
        <v>0</v>
      </c>
      <c r="R92">
        <f t="shared" si="21"/>
        <v>0</v>
      </c>
      <c r="S92">
        <f t="shared" si="21"/>
        <v>0</v>
      </c>
      <c r="T92">
        <f t="shared" si="21"/>
        <v>0</v>
      </c>
      <c r="U92">
        <f t="shared" si="21"/>
        <v>0</v>
      </c>
    </row>
    <row r="93" spans="1:21">
      <c r="A93" s="8" t="s">
        <v>6</v>
      </c>
      <c r="B93" s="9" t="s">
        <v>62</v>
      </c>
      <c r="C93" s="10">
        <v>5000</v>
      </c>
      <c r="D93" s="8" t="s">
        <v>555</v>
      </c>
      <c r="E93" s="8">
        <v>19.8</v>
      </c>
      <c r="F93">
        <f>IF(ISNA(VLOOKUP(DKSalaries!D93,OverUnder!$A$2:$C$13,3,FALSE)),0,VLOOKUP(DKSalaries!D93,OverUnder!$A$2:$C$13,3,FALSE))</f>
        <v>0.97260618245790409</v>
      </c>
      <c r="G93">
        <f t="shared" si="14"/>
        <v>19.2576024126665</v>
      </c>
      <c r="H93">
        <f>IF(ISNA(VLOOKUP(DKSalaries!B93,Consistency!$A$2:$N$394,12, FALSE)),0,VLOOKUP(DKSalaries!B93,Consistency!$A$2:$N$394,12, FALSE))</f>
        <v>0</v>
      </c>
      <c r="I93">
        <f>IF(ISNA(VLOOKUP(DKSalaries!B93,Consistency!$A$2:$N$394,13, FALSE)),0,VLOOKUP(DKSalaries!B93,Consistency!$A$2:$N$394,13, FALSE))</f>
        <v>0</v>
      </c>
      <c r="J93">
        <f>IF(ISNA(VLOOKUP(DKSalaries!B93,Consistency!$A$2:$N$394,14, FALSE)),0,VLOOKUP(DKSalaries!B93,Consistency!$A$2:$N$394,14, FALSE))</f>
        <v>0</v>
      </c>
      <c r="K93">
        <f t="shared" si="15"/>
        <v>0</v>
      </c>
      <c r="L93">
        <f t="shared" si="16"/>
        <v>19.2576024126665</v>
      </c>
      <c r="M93" s="4">
        <f t="shared" si="17"/>
        <v>0</v>
      </c>
      <c r="N93">
        <v>0</v>
      </c>
      <c r="O93">
        <f t="shared" si="18"/>
        <v>0</v>
      </c>
      <c r="P93">
        <f t="shared" si="13"/>
        <v>0</v>
      </c>
      <c r="Q93">
        <f t="shared" si="21"/>
        <v>0</v>
      </c>
      <c r="R93">
        <f t="shared" si="21"/>
        <v>0</v>
      </c>
      <c r="S93">
        <f t="shared" si="21"/>
        <v>0</v>
      </c>
      <c r="T93">
        <f t="shared" si="21"/>
        <v>0</v>
      </c>
      <c r="U93">
        <f t="shared" si="21"/>
        <v>0</v>
      </c>
    </row>
    <row r="94" spans="1:21">
      <c r="A94" s="8" t="s">
        <v>9</v>
      </c>
      <c r="B94" s="9" t="s">
        <v>188</v>
      </c>
      <c r="C94" s="10">
        <v>5000</v>
      </c>
      <c r="D94" s="8" t="s">
        <v>548</v>
      </c>
      <c r="E94" s="8">
        <v>15.3</v>
      </c>
      <c r="F94">
        <f>IF(ISNA(VLOOKUP(DKSalaries!D94,OverUnder!$A$2:$C$13,3,FALSE)),0,VLOOKUP(DKSalaries!D94,OverUnder!$A$2:$C$13,3,FALSE))</f>
        <v>1.0253832621261625</v>
      </c>
      <c r="G94">
        <f t="shared" si="14"/>
        <v>15.688363910530287</v>
      </c>
      <c r="H94">
        <f>IF(ISNA(VLOOKUP(DKSalaries!B94,Consistency!$A$2:$N$394,12, FALSE)),0,VLOOKUP(DKSalaries!B94,Consistency!$A$2:$N$394,12, FALSE))</f>
        <v>0</v>
      </c>
      <c r="I94">
        <f>IF(ISNA(VLOOKUP(DKSalaries!B94,Consistency!$A$2:$N$394,13, FALSE)),0,VLOOKUP(DKSalaries!B94,Consistency!$A$2:$N$394,13, FALSE))</f>
        <v>0</v>
      </c>
      <c r="J94">
        <f>IF(ISNA(VLOOKUP(DKSalaries!B94,Consistency!$A$2:$N$394,14, FALSE)),0,VLOOKUP(DKSalaries!B94,Consistency!$A$2:$N$394,14, FALSE))</f>
        <v>0</v>
      </c>
      <c r="K94">
        <f t="shared" si="15"/>
        <v>0</v>
      </c>
      <c r="L94">
        <f t="shared" si="16"/>
        <v>15.688363910530287</v>
      </c>
      <c r="M94" s="4">
        <f t="shared" si="17"/>
        <v>0</v>
      </c>
      <c r="N94">
        <v>0</v>
      </c>
      <c r="O94">
        <f t="shared" si="18"/>
        <v>0</v>
      </c>
      <c r="P94">
        <f t="shared" si="13"/>
        <v>0</v>
      </c>
      <c r="Q94">
        <f t="shared" si="21"/>
        <v>0</v>
      </c>
      <c r="R94">
        <f t="shared" si="21"/>
        <v>0</v>
      </c>
      <c r="S94">
        <f t="shared" si="21"/>
        <v>0</v>
      </c>
      <c r="T94">
        <f t="shared" si="21"/>
        <v>0</v>
      </c>
      <c r="U94">
        <f t="shared" si="21"/>
        <v>0</v>
      </c>
    </row>
    <row r="95" spans="1:21">
      <c r="A95" s="8" t="s">
        <v>9</v>
      </c>
      <c r="B95" s="9" t="s">
        <v>173</v>
      </c>
      <c r="C95" s="10">
        <v>5000</v>
      </c>
      <c r="D95" s="11" t="s">
        <v>561</v>
      </c>
      <c r="E95" s="8">
        <v>16.399999999999999</v>
      </c>
      <c r="F95">
        <f>IF(ISNA(VLOOKUP(DKSalaries!D95,OverUnder!$A$2:$C$13,3,FALSE)),0,VLOOKUP(DKSalaries!D95,OverUnder!$A$2:$C$13,3,FALSE))</f>
        <v>0.99019854234732352</v>
      </c>
      <c r="G95">
        <f t="shared" si="14"/>
        <v>16.239256094496103</v>
      </c>
      <c r="H95">
        <f>IF(ISNA(VLOOKUP(DKSalaries!B95,Consistency!$A$2:$N$394,12, FALSE)),0,VLOOKUP(DKSalaries!B95,Consistency!$A$2:$N$394,12, FALSE))</f>
        <v>0</v>
      </c>
      <c r="I95">
        <f>IF(ISNA(VLOOKUP(DKSalaries!B95,Consistency!$A$2:$N$394,13, FALSE)),0,VLOOKUP(DKSalaries!B95,Consistency!$A$2:$N$394,13, FALSE))</f>
        <v>0</v>
      </c>
      <c r="J95">
        <f>IF(ISNA(VLOOKUP(DKSalaries!B95,Consistency!$A$2:$N$394,14, FALSE)),0,VLOOKUP(DKSalaries!B95,Consistency!$A$2:$N$394,14, FALSE))</f>
        <v>0</v>
      </c>
      <c r="K95">
        <f t="shared" si="15"/>
        <v>0</v>
      </c>
      <c r="L95">
        <f t="shared" si="16"/>
        <v>16.239256094496103</v>
      </c>
      <c r="M95" s="4">
        <f t="shared" si="17"/>
        <v>0</v>
      </c>
      <c r="N95">
        <v>0</v>
      </c>
      <c r="O95">
        <f t="shared" si="18"/>
        <v>0</v>
      </c>
      <c r="P95">
        <f t="shared" si="13"/>
        <v>0</v>
      </c>
      <c r="Q95">
        <f t="shared" si="21"/>
        <v>0</v>
      </c>
      <c r="R95">
        <f t="shared" si="21"/>
        <v>0</v>
      </c>
      <c r="S95">
        <f t="shared" si="21"/>
        <v>0</v>
      </c>
      <c r="T95">
        <f t="shared" si="21"/>
        <v>0</v>
      </c>
      <c r="U95">
        <f t="shared" si="21"/>
        <v>0</v>
      </c>
    </row>
    <row r="96" spans="1:21">
      <c r="A96" s="8" t="s">
        <v>5</v>
      </c>
      <c r="B96" s="9" t="s">
        <v>204</v>
      </c>
      <c r="C96" s="10">
        <v>4900</v>
      </c>
      <c r="D96" s="8" t="s">
        <v>550</v>
      </c>
      <c r="E96" s="8">
        <v>13.6</v>
      </c>
      <c r="F96">
        <f>IF(ISNA(VLOOKUP(DKSalaries!D96,OverUnder!$A$2:$C$13,3,FALSE)),0,VLOOKUP(DKSalaries!D96,OverUnder!$A$2:$C$13,3,FALSE))</f>
        <v>0.98014576526765529</v>
      </c>
      <c r="G96">
        <f t="shared" si="14"/>
        <v>13.329982407640111</v>
      </c>
      <c r="H96">
        <f>IF(ISNA(VLOOKUP(DKSalaries!B96,Consistency!$A$2:$N$394,12, FALSE)),0,VLOOKUP(DKSalaries!B96,Consistency!$A$2:$N$394,12, FALSE))</f>
        <v>0</v>
      </c>
      <c r="I96">
        <f>IF(ISNA(VLOOKUP(DKSalaries!B96,Consistency!$A$2:$N$394,13, FALSE)),0,VLOOKUP(DKSalaries!B96,Consistency!$A$2:$N$394,13, FALSE))</f>
        <v>0</v>
      </c>
      <c r="J96">
        <f>IF(ISNA(VLOOKUP(DKSalaries!B96,Consistency!$A$2:$N$394,14, FALSE)),0,VLOOKUP(DKSalaries!B96,Consistency!$A$2:$N$394,14, FALSE))</f>
        <v>0</v>
      </c>
      <c r="K96">
        <f t="shared" si="15"/>
        <v>0</v>
      </c>
      <c r="L96">
        <f t="shared" si="16"/>
        <v>13.329982407640111</v>
      </c>
      <c r="M96" s="4">
        <f t="shared" si="17"/>
        <v>0</v>
      </c>
      <c r="N96">
        <v>0</v>
      </c>
      <c r="O96">
        <f t="shared" si="18"/>
        <v>0</v>
      </c>
      <c r="P96">
        <f t="shared" si="13"/>
        <v>0</v>
      </c>
      <c r="Q96">
        <f t="shared" si="21"/>
        <v>0</v>
      </c>
      <c r="R96">
        <f t="shared" si="21"/>
        <v>0</v>
      </c>
      <c r="S96">
        <f t="shared" si="21"/>
        <v>0</v>
      </c>
      <c r="T96">
        <f t="shared" si="21"/>
        <v>0</v>
      </c>
      <c r="U96">
        <f t="shared" si="21"/>
        <v>0</v>
      </c>
    </row>
    <row r="97" spans="1:21">
      <c r="A97" s="8" t="s">
        <v>9</v>
      </c>
      <c r="B97" s="9" t="s">
        <v>381</v>
      </c>
      <c r="C97" s="10">
        <v>4900</v>
      </c>
      <c r="D97" s="11" t="s">
        <v>566</v>
      </c>
      <c r="E97" s="8">
        <v>21.4</v>
      </c>
      <c r="F97">
        <f>IF(ISNA(VLOOKUP(DKSalaries!D97,OverUnder!$A$2:$C$13,3,FALSE)),0,VLOOKUP(DKSalaries!D97,OverUnder!$A$2:$C$13,3,FALSE))</f>
        <v>0.97260618245790409</v>
      </c>
      <c r="G97">
        <f t="shared" si="14"/>
        <v>20.813772304599148</v>
      </c>
      <c r="H97">
        <f>IF(ISNA(VLOOKUP(DKSalaries!B97,Consistency!$A$2:$N$394,12, FALSE)),0,VLOOKUP(DKSalaries!B97,Consistency!$A$2:$N$394,12, FALSE))</f>
        <v>0</v>
      </c>
      <c r="I97">
        <f>IF(ISNA(VLOOKUP(DKSalaries!B97,Consistency!$A$2:$N$394,13, FALSE)),0,VLOOKUP(DKSalaries!B97,Consistency!$A$2:$N$394,13, FALSE))</f>
        <v>0</v>
      </c>
      <c r="J97">
        <f>IF(ISNA(VLOOKUP(DKSalaries!B97,Consistency!$A$2:$N$394,14, FALSE)),0,VLOOKUP(DKSalaries!B97,Consistency!$A$2:$N$394,14, FALSE))</f>
        <v>0</v>
      </c>
      <c r="K97">
        <f t="shared" si="15"/>
        <v>0</v>
      </c>
      <c r="L97">
        <f t="shared" si="16"/>
        <v>20.813772304599148</v>
      </c>
      <c r="M97" s="4">
        <f t="shared" si="17"/>
        <v>0</v>
      </c>
      <c r="N97">
        <v>0</v>
      </c>
      <c r="O97">
        <f t="shared" si="18"/>
        <v>0</v>
      </c>
      <c r="P97">
        <f t="shared" si="13"/>
        <v>0</v>
      </c>
      <c r="Q97">
        <f t="shared" si="21"/>
        <v>0</v>
      </c>
      <c r="R97">
        <f t="shared" si="21"/>
        <v>0</v>
      </c>
      <c r="S97">
        <f t="shared" si="21"/>
        <v>0</v>
      </c>
      <c r="T97">
        <f t="shared" si="21"/>
        <v>0</v>
      </c>
      <c r="U97">
        <f t="shared" si="21"/>
        <v>0</v>
      </c>
    </row>
    <row r="98" spans="1:21">
      <c r="A98" s="8" t="s">
        <v>7</v>
      </c>
      <c r="B98" s="9" t="s">
        <v>178</v>
      </c>
      <c r="C98" s="10">
        <v>4900</v>
      </c>
      <c r="D98" s="11" t="s">
        <v>570</v>
      </c>
      <c r="E98" s="8">
        <v>19.399999999999999</v>
      </c>
      <c r="F98">
        <f>IF(ISNA(VLOOKUP(DKSalaries!D98,OverUnder!$A$2:$C$13,3,FALSE)),0,VLOOKUP(DKSalaries!D98,OverUnder!$A$2:$C$13,3,FALSE))</f>
        <v>1.0253832621261625</v>
      </c>
      <c r="G98">
        <f t="shared" si="14"/>
        <v>19.892435285247551</v>
      </c>
      <c r="H98">
        <f>IF(ISNA(VLOOKUP(DKSalaries!B98,Consistency!$A$2:$N$394,12, FALSE)),0,VLOOKUP(DKSalaries!B98,Consistency!$A$2:$N$394,12, FALSE))</f>
        <v>0</v>
      </c>
      <c r="I98">
        <f>IF(ISNA(VLOOKUP(DKSalaries!B98,Consistency!$A$2:$N$394,13, FALSE)),0,VLOOKUP(DKSalaries!B98,Consistency!$A$2:$N$394,13, FALSE))</f>
        <v>0</v>
      </c>
      <c r="J98">
        <f>IF(ISNA(VLOOKUP(DKSalaries!B98,Consistency!$A$2:$N$394,14, FALSE)),0,VLOOKUP(DKSalaries!B98,Consistency!$A$2:$N$394,14, FALSE))</f>
        <v>0</v>
      </c>
      <c r="K98">
        <f t="shared" si="15"/>
        <v>0</v>
      </c>
      <c r="L98">
        <f t="shared" si="16"/>
        <v>19.892435285247551</v>
      </c>
      <c r="M98" s="4">
        <f t="shared" si="17"/>
        <v>0</v>
      </c>
      <c r="N98">
        <v>0</v>
      </c>
      <c r="O98">
        <f t="shared" si="18"/>
        <v>0</v>
      </c>
      <c r="P98">
        <f t="shared" si="13"/>
        <v>0</v>
      </c>
      <c r="Q98">
        <f t="shared" si="21"/>
        <v>0</v>
      </c>
      <c r="R98">
        <f t="shared" si="21"/>
        <v>0</v>
      </c>
      <c r="S98">
        <f t="shared" si="21"/>
        <v>0</v>
      </c>
      <c r="T98">
        <f t="shared" si="21"/>
        <v>0</v>
      </c>
      <c r="U98">
        <f t="shared" si="21"/>
        <v>0</v>
      </c>
    </row>
    <row r="99" spans="1:21">
      <c r="A99" s="8" t="s">
        <v>9</v>
      </c>
      <c r="B99" s="9" t="s">
        <v>218</v>
      </c>
      <c r="C99" s="10">
        <v>4900</v>
      </c>
      <c r="D99" s="11" t="s">
        <v>570</v>
      </c>
      <c r="E99" s="8">
        <v>12.8</v>
      </c>
      <c r="F99">
        <f>IF(ISNA(VLOOKUP(DKSalaries!D99,OverUnder!$A$2:$C$13,3,FALSE)),0,VLOOKUP(DKSalaries!D99,OverUnder!$A$2:$C$13,3,FALSE))</f>
        <v>1.0253832621261625</v>
      </c>
      <c r="G99">
        <f t="shared" si="14"/>
        <v>13.124905755214881</v>
      </c>
      <c r="H99">
        <f>IF(ISNA(VLOOKUP(DKSalaries!B99,Consistency!$A$2:$N$394,12, FALSE)),0,VLOOKUP(DKSalaries!B99,Consistency!$A$2:$N$394,12, FALSE))</f>
        <v>0</v>
      </c>
      <c r="I99">
        <f>IF(ISNA(VLOOKUP(DKSalaries!B99,Consistency!$A$2:$N$394,13, FALSE)),0,VLOOKUP(DKSalaries!B99,Consistency!$A$2:$N$394,13, FALSE))</f>
        <v>0</v>
      </c>
      <c r="J99">
        <f>IF(ISNA(VLOOKUP(DKSalaries!B99,Consistency!$A$2:$N$394,14, FALSE)),0,VLOOKUP(DKSalaries!B99,Consistency!$A$2:$N$394,14, FALSE))</f>
        <v>0</v>
      </c>
      <c r="K99">
        <f t="shared" si="15"/>
        <v>0</v>
      </c>
      <c r="L99">
        <f t="shared" si="16"/>
        <v>13.124905755214881</v>
      </c>
      <c r="M99" s="4">
        <f t="shared" si="17"/>
        <v>0</v>
      </c>
      <c r="N99">
        <v>0</v>
      </c>
      <c r="O99">
        <f t="shared" si="18"/>
        <v>0</v>
      </c>
      <c r="P99">
        <f t="shared" si="13"/>
        <v>0</v>
      </c>
      <c r="Q99">
        <f t="shared" si="21"/>
        <v>0</v>
      </c>
      <c r="R99">
        <f t="shared" si="21"/>
        <v>0</v>
      </c>
      <c r="S99">
        <f t="shared" si="21"/>
        <v>0</v>
      </c>
      <c r="T99">
        <f t="shared" si="21"/>
        <v>0</v>
      </c>
      <c r="U99">
        <f t="shared" si="21"/>
        <v>0</v>
      </c>
    </row>
    <row r="100" spans="1:21">
      <c r="A100" s="8" t="s">
        <v>9</v>
      </c>
      <c r="B100" s="9" t="s">
        <v>581</v>
      </c>
      <c r="C100" s="10">
        <v>4900</v>
      </c>
      <c r="D100" s="8" t="s">
        <v>568</v>
      </c>
      <c r="E100" s="8">
        <v>14.3</v>
      </c>
      <c r="F100">
        <f>IF(ISNA(VLOOKUP(DKSalaries!D100,OverUnder!$A$2:$C$13,3,FALSE)),0,VLOOKUP(DKSalaries!D100,OverUnder!$A$2:$C$13,3,FALSE))</f>
        <v>0.99019854234732352</v>
      </c>
      <c r="G100">
        <f t="shared" si="14"/>
        <v>14.159839155566727</v>
      </c>
      <c r="H100">
        <f>IF(ISNA(VLOOKUP(DKSalaries!B100,Consistency!$A$2:$N$394,12, FALSE)),0,VLOOKUP(DKSalaries!B100,Consistency!$A$2:$N$394,12, FALSE))</f>
        <v>0</v>
      </c>
      <c r="I100">
        <f>IF(ISNA(VLOOKUP(DKSalaries!B100,Consistency!$A$2:$N$394,13, FALSE)),0,VLOOKUP(DKSalaries!B100,Consistency!$A$2:$N$394,13, FALSE))</f>
        <v>0</v>
      </c>
      <c r="J100">
        <f>IF(ISNA(VLOOKUP(DKSalaries!B100,Consistency!$A$2:$N$394,14, FALSE)),0,VLOOKUP(DKSalaries!B100,Consistency!$A$2:$N$394,14, FALSE))</f>
        <v>0</v>
      </c>
      <c r="K100">
        <f t="shared" si="15"/>
        <v>0</v>
      </c>
      <c r="L100">
        <f t="shared" si="16"/>
        <v>14.159839155566727</v>
      </c>
      <c r="M100" s="4">
        <f t="shared" si="17"/>
        <v>0</v>
      </c>
      <c r="N100">
        <v>0</v>
      </c>
      <c r="O100">
        <f t="shared" si="18"/>
        <v>0</v>
      </c>
      <c r="P100">
        <f t="shared" si="13"/>
        <v>0</v>
      </c>
      <c r="Q100">
        <f t="shared" si="21"/>
        <v>0</v>
      </c>
      <c r="R100">
        <f t="shared" si="21"/>
        <v>0</v>
      </c>
      <c r="S100">
        <f t="shared" si="21"/>
        <v>0</v>
      </c>
      <c r="T100">
        <f t="shared" si="21"/>
        <v>0</v>
      </c>
      <c r="U100">
        <f t="shared" si="21"/>
        <v>0</v>
      </c>
    </row>
    <row r="101" spans="1:21">
      <c r="A101" s="8" t="s">
        <v>7</v>
      </c>
      <c r="B101" s="9" t="s">
        <v>434</v>
      </c>
      <c r="C101" s="10">
        <v>4900</v>
      </c>
      <c r="D101" s="11" t="s">
        <v>549</v>
      </c>
      <c r="E101" s="8">
        <v>21.2</v>
      </c>
      <c r="F101">
        <f>IF(ISNA(VLOOKUP(DKSalaries!D101,OverUnder!$A$2:$C$13,3,FALSE)),0,VLOOKUP(DKSalaries!D101,OverUnder!$A$2:$C$13,3,FALSE))</f>
        <v>1.0756471475245037</v>
      </c>
      <c r="G101">
        <f t="shared" si="14"/>
        <v>22.80371952751948</v>
      </c>
      <c r="H101">
        <f>IF(ISNA(VLOOKUP(DKSalaries!B101,Consistency!$A$2:$N$394,12, FALSE)),0,VLOOKUP(DKSalaries!B101,Consistency!$A$2:$N$394,12, FALSE))</f>
        <v>0</v>
      </c>
      <c r="I101">
        <f>IF(ISNA(VLOOKUP(DKSalaries!B101,Consistency!$A$2:$N$394,13, FALSE)),0,VLOOKUP(DKSalaries!B101,Consistency!$A$2:$N$394,13, FALSE))</f>
        <v>0</v>
      </c>
      <c r="J101">
        <f>IF(ISNA(VLOOKUP(DKSalaries!B101,Consistency!$A$2:$N$394,14, FALSE)),0,VLOOKUP(DKSalaries!B101,Consistency!$A$2:$N$394,14, FALSE))</f>
        <v>0</v>
      </c>
      <c r="K101">
        <f t="shared" si="15"/>
        <v>0</v>
      </c>
      <c r="L101">
        <f t="shared" si="16"/>
        <v>22.80371952751948</v>
      </c>
      <c r="M101" s="4">
        <f t="shared" si="17"/>
        <v>0</v>
      </c>
      <c r="N101">
        <v>0</v>
      </c>
      <c r="O101">
        <f t="shared" si="18"/>
        <v>0</v>
      </c>
      <c r="P101">
        <f t="shared" si="13"/>
        <v>0</v>
      </c>
      <c r="Q101">
        <f t="shared" si="21"/>
        <v>0</v>
      </c>
      <c r="R101">
        <f t="shared" si="21"/>
        <v>0</v>
      </c>
      <c r="S101">
        <f t="shared" si="21"/>
        <v>0</v>
      </c>
      <c r="T101">
        <f t="shared" si="21"/>
        <v>0</v>
      </c>
      <c r="U101">
        <f t="shared" si="21"/>
        <v>0</v>
      </c>
    </row>
    <row r="102" spans="1:21">
      <c r="A102" s="8" t="s">
        <v>6</v>
      </c>
      <c r="B102" s="9" t="s">
        <v>189</v>
      </c>
      <c r="C102" s="10">
        <v>4900</v>
      </c>
      <c r="D102" s="8" t="s">
        <v>569</v>
      </c>
      <c r="E102" s="8">
        <v>18.5</v>
      </c>
      <c r="F102">
        <f>IF(ISNA(VLOOKUP(DKSalaries!D102,OverUnder!$A$2:$C$13,3,FALSE)),0,VLOOKUP(DKSalaries!D102,OverUnder!$A$2:$C$13,3,FALSE))</f>
        <v>1.0128172907765771</v>
      </c>
      <c r="G102">
        <f t="shared" si="14"/>
        <v>18.737119879366677</v>
      </c>
      <c r="H102">
        <f>IF(ISNA(VLOOKUP(DKSalaries!B102,Consistency!$A$2:$N$394,12, FALSE)),0,VLOOKUP(DKSalaries!B102,Consistency!$A$2:$N$394,12, FALSE))</f>
        <v>0</v>
      </c>
      <c r="I102">
        <f>IF(ISNA(VLOOKUP(DKSalaries!B102,Consistency!$A$2:$N$394,13, FALSE)),0,VLOOKUP(DKSalaries!B102,Consistency!$A$2:$N$394,13, FALSE))</f>
        <v>0</v>
      </c>
      <c r="J102">
        <f>IF(ISNA(VLOOKUP(DKSalaries!B102,Consistency!$A$2:$N$394,14, FALSE)),0,VLOOKUP(DKSalaries!B102,Consistency!$A$2:$N$394,14, FALSE))</f>
        <v>0</v>
      </c>
      <c r="K102">
        <f t="shared" si="15"/>
        <v>0</v>
      </c>
      <c r="L102">
        <f t="shared" si="16"/>
        <v>18.737119879366677</v>
      </c>
      <c r="M102" s="4">
        <f t="shared" si="17"/>
        <v>0</v>
      </c>
      <c r="N102">
        <v>0</v>
      </c>
      <c r="O102">
        <f t="shared" si="18"/>
        <v>0</v>
      </c>
      <c r="P102">
        <f t="shared" si="13"/>
        <v>0</v>
      </c>
      <c r="Q102">
        <f t="shared" ref="Q102:U111" si="22">$N102*IF($A102=Q$1,1,0)</f>
        <v>0</v>
      </c>
      <c r="R102">
        <f t="shared" si="22"/>
        <v>0</v>
      </c>
      <c r="S102">
        <f t="shared" si="22"/>
        <v>0</v>
      </c>
      <c r="T102">
        <f t="shared" si="22"/>
        <v>0</v>
      </c>
      <c r="U102">
        <f t="shared" si="22"/>
        <v>0</v>
      </c>
    </row>
    <row r="103" spans="1:21">
      <c r="A103" s="8" t="s">
        <v>9</v>
      </c>
      <c r="B103" s="9" t="s">
        <v>190</v>
      </c>
      <c r="C103" s="10">
        <v>4800</v>
      </c>
      <c r="D103" s="11" t="s">
        <v>563</v>
      </c>
      <c r="E103" s="8">
        <v>19.600000000000001</v>
      </c>
      <c r="F103">
        <f>IF(ISNA(VLOOKUP(DKSalaries!D103,OverUnder!$A$2:$C$13,3,FALSE)),0,VLOOKUP(DKSalaries!D103,OverUnder!$A$2:$C$13,3,FALSE))</f>
        <v>0.95501382256848455</v>
      </c>
      <c r="G103">
        <f t="shared" si="14"/>
        <v>18.718270922342299</v>
      </c>
      <c r="H103">
        <f>IF(ISNA(VLOOKUP(DKSalaries!B103,Consistency!$A$2:$N$394,12, FALSE)),0,VLOOKUP(DKSalaries!B103,Consistency!$A$2:$N$394,12, FALSE))</f>
        <v>0</v>
      </c>
      <c r="I103">
        <f>IF(ISNA(VLOOKUP(DKSalaries!B103,Consistency!$A$2:$N$394,13, FALSE)),0,VLOOKUP(DKSalaries!B103,Consistency!$A$2:$N$394,13, FALSE))</f>
        <v>0</v>
      </c>
      <c r="J103">
        <f>IF(ISNA(VLOOKUP(DKSalaries!B103,Consistency!$A$2:$N$394,14, FALSE)),0,VLOOKUP(DKSalaries!B103,Consistency!$A$2:$N$394,14, FALSE))</f>
        <v>0</v>
      </c>
      <c r="K103">
        <f t="shared" si="15"/>
        <v>0</v>
      </c>
      <c r="L103">
        <f t="shared" si="16"/>
        <v>18.718270922342299</v>
      </c>
      <c r="M103" s="4">
        <f t="shared" si="17"/>
        <v>0</v>
      </c>
      <c r="N103">
        <v>0</v>
      </c>
      <c r="O103">
        <f t="shared" si="18"/>
        <v>0</v>
      </c>
      <c r="P103">
        <f t="shared" si="13"/>
        <v>0</v>
      </c>
      <c r="Q103">
        <f t="shared" si="22"/>
        <v>0</v>
      </c>
      <c r="R103">
        <f t="shared" si="22"/>
        <v>0</v>
      </c>
      <c r="S103">
        <f t="shared" si="22"/>
        <v>0</v>
      </c>
      <c r="T103">
        <f t="shared" si="22"/>
        <v>0</v>
      </c>
      <c r="U103">
        <f t="shared" si="22"/>
        <v>0</v>
      </c>
    </row>
    <row r="104" spans="1:21">
      <c r="A104" s="8" t="s">
        <v>8</v>
      </c>
      <c r="B104" s="9" t="s">
        <v>182</v>
      </c>
      <c r="C104" s="10">
        <v>4800</v>
      </c>
      <c r="D104" s="8" t="s">
        <v>569</v>
      </c>
      <c r="E104" s="8">
        <v>20.7</v>
      </c>
      <c r="F104">
        <f>IF(ISNA(VLOOKUP(DKSalaries!D104,OverUnder!$A$2:$C$13,3,FALSE)),0,VLOOKUP(DKSalaries!D104,OverUnder!$A$2:$C$13,3,FALSE))</f>
        <v>1.0128172907765771</v>
      </c>
      <c r="G104">
        <f t="shared" si="14"/>
        <v>20.965317919075147</v>
      </c>
      <c r="H104">
        <f>IF(ISNA(VLOOKUP(DKSalaries!B104,Consistency!$A$2:$N$394,12, FALSE)),0,VLOOKUP(DKSalaries!B104,Consistency!$A$2:$N$394,12, FALSE))</f>
        <v>0</v>
      </c>
      <c r="I104">
        <f>IF(ISNA(VLOOKUP(DKSalaries!B104,Consistency!$A$2:$N$394,13, FALSE)),0,VLOOKUP(DKSalaries!B104,Consistency!$A$2:$N$394,13, FALSE))</f>
        <v>0</v>
      </c>
      <c r="J104">
        <f>IF(ISNA(VLOOKUP(DKSalaries!B104,Consistency!$A$2:$N$394,14, FALSE)),0,VLOOKUP(DKSalaries!B104,Consistency!$A$2:$N$394,14, FALSE))</f>
        <v>0</v>
      </c>
      <c r="K104">
        <f t="shared" si="15"/>
        <v>0</v>
      </c>
      <c r="L104">
        <f t="shared" si="16"/>
        <v>20.965317919075147</v>
      </c>
      <c r="M104" s="4">
        <f t="shared" si="17"/>
        <v>0</v>
      </c>
      <c r="N104">
        <v>0</v>
      </c>
      <c r="O104">
        <f t="shared" si="18"/>
        <v>0</v>
      </c>
      <c r="P104">
        <f t="shared" si="13"/>
        <v>0</v>
      </c>
      <c r="Q104">
        <f t="shared" si="22"/>
        <v>0</v>
      </c>
      <c r="R104">
        <f t="shared" si="22"/>
        <v>0</v>
      </c>
      <c r="S104">
        <f t="shared" si="22"/>
        <v>0</v>
      </c>
      <c r="T104">
        <f t="shared" si="22"/>
        <v>0</v>
      </c>
      <c r="U104">
        <f t="shared" si="22"/>
        <v>0</v>
      </c>
    </row>
    <row r="105" spans="1:21">
      <c r="A105" s="8" t="s">
        <v>5</v>
      </c>
      <c r="B105" s="9" t="s">
        <v>235</v>
      </c>
      <c r="C105" s="10">
        <v>4800</v>
      </c>
      <c r="D105" s="11" t="s">
        <v>561</v>
      </c>
      <c r="E105" s="8">
        <v>10.8</v>
      </c>
      <c r="F105">
        <f>IF(ISNA(VLOOKUP(DKSalaries!D105,OverUnder!$A$2:$C$13,3,FALSE)),0,VLOOKUP(DKSalaries!D105,OverUnder!$A$2:$C$13,3,FALSE))</f>
        <v>0.99019854234732352</v>
      </c>
      <c r="G105">
        <f t="shared" si="14"/>
        <v>10.694144257351095</v>
      </c>
      <c r="H105">
        <f>IF(ISNA(VLOOKUP(DKSalaries!B105,Consistency!$A$2:$N$394,12, FALSE)),0,VLOOKUP(DKSalaries!B105,Consistency!$A$2:$N$394,12, FALSE))</f>
        <v>0</v>
      </c>
      <c r="I105">
        <f>IF(ISNA(VLOOKUP(DKSalaries!B105,Consistency!$A$2:$N$394,13, FALSE)),0,VLOOKUP(DKSalaries!B105,Consistency!$A$2:$N$394,13, FALSE))</f>
        <v>0</v>
      </c>
      <c r="J105">
        <f>IF(ISNA(VLOOKUP(DKSalaries!B105,Consistency!$A$2:$N$394,14, FALSE)),0,VLOOKUP(DKSalaries!B105,Consistency!$A$2:$N$394,14, FALSE))</f>
        <v>0</v>
      </c>
      <c r="K105">
        <f t="shared" si="15"/>
        <v>0</v>
      </c>
      <c r="L105">
        <f t="shared" si="16"/>
        <v>10.694144257351095</v>
      </c>
      <c r="M105" s="4">
        <f t="shared" si="17"/>
        <v>0</v>
      </c>
      <c r="N105">
        <v>0</v>
      </c>
      <c r="O105">
        <f t="shared" si="18"/>
        <v>0</v>
      </c>
      <c r="P105">
        <f t="shared" si="13"/>
        <v>0</v>
      </c>
      <c r="Q105">
        <f t="shared" si="22"/>
        <v>0</v>
      </c>
      <c r="R105">
        <f t="shared" si="22"/>
        <v>0</v>
      </c>
      <c r="S105">
        <f t="shared" si="22"/>
        <v>0</v>
      </c>
      <c r="T105">
        <f t="shared" si="22"/>
        <v>0</v>
      </c>
      <c r="U105">
        <f t="shared" si="22"/>
        <v>0</v>
      </c>
    </row>
    <row r="106" spans="1:21">
      <c r="A106" s="8" t="s">
        <v>9</v>
      </c>
      <c r="B106" s="9" t="s">
        <v>582</v>
      </c>
      <c r="C106" s="10">
        <v>4800</v>
      </c>
      <c r="D106" s="11" t="s">
        <v>561</v>
      </c>
      <c r="E106" s="8">
        <v>16.600000000000001</v>
      </c>
      <c r="F106">
        <f>IF(ISNA(VLOOKUP(DKSalaries!D106,OverUnder!$A$2:$C$13,3,FALSE)),0,VLOOKUP(DKSalaries!D106,OverUnder!$A$2:$C$13,3,FALSE))</f>
        <v>0.99019854234732352</v>
      </c>
      <c r="G106">
        <f t="shared" si="14"/>
        <v>16.437295802965572</v>
      </c>
      <c r="H106">
        <f>IF(ISNA(VLOOKUP(DKSalaries!B106,Consistency!$A$2:$N$394,12, FALSE)),0,VLOOKUP(DKSalaries!B106,Consistency!$A$2:$N$394,12, FALSE))</f>
        <v>0</v>
      </c>
      <c r="I106">
        <f>IF(ISNA(VLOOKUP(DKSalaries!B106,Consistency!$A$2:$N$394,13, FALSE)),0,VLOOKUP(DKSalaries!B106,Consistency!$A$2:$N$394,13, FALSE))</f>
        <v>0</v>
      </c>
      <c r="J106">
        <f>IF(ISNA(VLOOKUP(DKSalaries!B106,Consistency!$A$2:$N$394,14, FALSE)),0,VLOOKUP(DKSalaries!B106,Consistency!$A$2:$N$394,14, FALSE))</f>
        <v>0</v>
      </c>
      <c r="K106">
        <f t="shared" si="15"/>
        <v>0</v>
      </c>
      <c r="L106">
        <f t="shared" si="16"/>
        <v>16.437295802965572</v>
      </c>
      <c r="M106" s="4">
        <f t="shared" si="17"/>
        <v>0</v>
      </c>
      <c r="N106">
        <v>0</v>
      </c>
      <c r="O106">
        <f t="shared" si="18"/>
        <v>0</v>
      </c>
      <c r="P106">
        <f t="shared" si="13"/>
        <v>0</v>
      </c>
      <c r="Q106">
        <f t="shared" si="22"/>
        <v>0</v>
      </c>
      <c r="R106">
        <f t="shared" si="22"/>
        <v>0</v>
      </c>
      <c r="S106">
        <f t="shared" si="22"/>
        <v>0</v>
      </c>
      <c r="T106">
        <f t="shared" si="22"/>
        <v>0</v>
      </c>
      <c r="U106">
        <f t="shared" si="22"/>
        <v>0</v>
      </c>
    </row>
    <row r="107" spans="1:21">
      <c r="A107" s="8" t="s">
        <v>8</v>
      </c>
      <c r="B107" s="9" t="s">
        <v>465</v>
      </c>
      <c r="C107" s="10">
        <v>4800</v>
      </c>
      <c r="D107" s="11" t="s">
        <v>552</v>
      </c>
      <c r="E107" s="8">
        <v>19.399999999999999</v>
      </c>
      <c r="F107">
        <f>IF(ISNA(VLOOKUP(DKSalaries!D107,OverUnder!$A$2:$C$13,3,FALSE)),0,VLOOKUP(DKSalaries!D107,OverUnder!$A$2:$C$13,3,FALSE))</f>
        <v>1.0128172907765771</v>
      </c>
      <c r="G107">
        <f t="shared" si="14"/>
        <v>19.648655441065596</v>
      </c>
      <c r="H107">
        <f>IF(ISNA(VLOOKUP(DKSalaries!B107,Consistency!$A$2:$N$394,12, FALSE)),0,VLOOKUP(DKSalaries!B107,Consistency!$A$2:$N$394,12, FALSE))</f>
        <v>0</v>
      </c>
      <c r="I107">
        <f>IF(ISNA(VLOOKUP(DKSalaries!B107,Consistency!$A$2:$N$394,13, FALSE)),0,VLOOKUP(DKSalaries!B107,Consistency!$A$2:$N$394,13, FALSE))</f>
        <v>0</v>
      </c>
      <c r="J107">
        <f>IF(ISNA(VLOOKUP(DKSalaries!B107,Consistency!$A$2:$N$394,14, FALSE)),0,VLOOKUP(DKSalaries!B107,Consistency!$A$2:$N$394,14, FALSE))</f>
        <v>0</v>
      </c>
      <c r="K107">
        <f t="shared" si="15"/>
        <v>0</v>
      </c>
      <c r="L107">
        <f t="shared" si="16"/>
        <v>19.648655441065596</v>
      </c>
      <c r="M107" s="4">
        <f t="shared" si="17"/>
        <v>0</v>
      </c>
      <c r="N107">
        <v>0</v>
      </c>
      <c r="O107">
        <f t="shared" si="18"/>
        <v>0</v>
      </c>
      <c r="P107">
        <f t="shared" si="13"/>
        <v>0</v>
      </c>
      <c r="Q107">
        <f t="shared" si="22"/>
        <v>0</v>
      </c>
      <c r="R107">
        <f t="shared" si="22"/>
        <v>0</v>
      </c>
      <c r="S107">
        <f t="shared" si="22"/>
        <v>0</v>
      </c>
      <c r="T107">
        <f t="shared" si="22"/>
        <v>0</v>
      </c>
      <c r="U107">
        <f t="shared" si="22"/>
        <v>0</v>
      </c>
    </row>
    <row r="108" spans="1:21">
      <c r="A108" s="8" t="s">
        <v>7</v>
      </c>
      <c r="B108" s="9" t="s">
        <v>583</v>
      </c>
      <c r="C108" s="10">
        <v>4700</v>
      </c>
      <c r="D108" s="11" t="s">
        <v>562</v>
      </c>
      <c r="E108" s="8">
        <v>13.8</v>
      </c>
      <c r="F108">
        <f>IF(ISNA(VLOOKUP(DKSalaries!D108,OverUnder!$A$2:$C$13,3,FALSE)),0,VLOOKUP(DKSalaries!D108,OverUnder!$A$2:$C$13,3,FALSE))</f>
        <v>1.0454888162854989</v>
      </c>
      <c r="G108">
        <f t="shared" si="14"/>
        <v>14.427745664739886</v>
      </c>
      <c r="H108">
        <f>IF(ISNA(VLOOKUP(DKSalaries!B108,Consistency!$A$2:$N$394,12, FALSE)),0,VLOOKUP(DKSalaries!B108,Consistency!$A$2:$N$394,12, FALSE))</f>
        <v>0</v>
      </c>
      <c r="I108">
        <f>IF(ISNA(VLOOKUP(DKSalaries!B108,Consistency!$A$2:$N$394,13, FALSE)),0,VLOOKUP(DKSalaries!B108,Consistency!$A$2:$N$394,13, FALSE))</f>
        <v>0</v>
      </c>
      <c r="J108">
        <f>IF(ISNA(VLOOKUP(DKSalaries!B108,Consistency!$A$2:$N$394,14, FALSE)),0,VLOOKUP(DKSalaries!B108,Consistency!$A$2:$N$394,14, FALSE))</f>
        <v>0</v>
      </c>
      <c r="K108">
        <f t="shared" si="15"/>
        <v>0</v>
      </c>
      <c r="L108">
        <f t="shared" si="16"/>
        <v>14.427745664739886</v>
      </c>
      <c r="M108" s="4">
        <f t="shared" si="17"/>
        <v>0</v>
      </c>
      <c r="N108">
        <v>0</v>
      </c>
      <c r="O108">
        <f t="shared" si="18"/>
        <v>0</v>
      </c>
      <c r="P108">
        <f t="shared" si="13"/>
        <v>0</v>
      </c>
      <c r="Q108">
        <f t="shared" si="22"/>
        <v>0</v>
      </c>
      <c r="R108">
        <f t="shared" si="22"/>
        <v>0</v>
      </c>
      <c r="S108">
        <f t="shared" si="22"/>
        <v>0</v>
      </c>
      <c r="T108">
        <f t="shared" si="22"/>
        <v>0</v>
      </c>
      <c r="U108">
        <f t="shared" si="22"/>
        <v>0</v>
      </c>
    </row>
    <row r="109" spans="1:21">
      <c r="A109" s="8" t="s">
        <v>8</v>
      </c>
      <c r="B109" s="9" t="s">
        <v>186</v>
      </c>
      <c r="C109" s="10">
        <v>4700</v>
      </c>
      <c r="D109" s="11" t="s">
        <v>561</v>
      </c>
      <c r="E109" s="8">
        <v>18.2</v>
      </c>
      <c r="F109">
        <f>IF(ISNA(VLOOKUP(DKSalaries!D109,OverUnder!$A$2:$C$13,3,FALSE)),0,VLOOKUP(DKSalaries!D109,OverUnder!$A$2:$C$13,3,FALSE))</f>
        <v>0.99019854234732352</v>
      </c>
      <c r="G109">
        <f t="shared" si="14"/>
        <v>18.021613470721288</v>
      </c>
      <c r="H109">
        <f>IF(ISNA(VLOOKUP(DKSalaries!B109,Consistency!$A$2:$N$394,12, FALSE)),0,VLOOKUP(DKSalaries!B109,Consistency!$A$2:$N$394,12, FALSE))</f>
        <v>0</v>
      </c>
      <c r="I109">
        <f>IF(ISNA(VLOOKUP(DKSalaries!B109,Consistency!$A$2:$N$394,13, FALSE)),0,VLOOKUP(DKSalaries!B109,Consistency!$A$2:$N$394,13, FALSE))</f>
        <v>0</v>
      </c>
      <c r="J109">
        <f>IF(ISNA(VLOOKUP(DKSalaries!B109,Consistency!$A$2:$N$394,14, FALSE)),0,VLOOKUP(DKSalaries!B109,Consistency!$A$2:$N$394,14, FALSE))</f>
        <v>0</v>
      </c>
      <c r="K109">
        <f t="shared" si="15"/>
        <v>0</v>
      </c>
      <c r="L109">
        <f t="shared" si="16"/>
        <v>18.021613470721288</v>
      </c>
      <c r="M109" s="4">
        <f t="shared" si="17"/>
        <v>0</v>
      </c>
      <c r="N109">
        <v>0</v>
      </c>
      <c r="O109">
        <f t="shared" si="18"/>
        <v>0</v>
      </c>
      <c r="P109">
        <f t="shared" si="13"/>
        <v>0</v>
      </c>
      <c r="Q109">
        <f t="shared" si="22"/>
        <v>0</v>
      </c>
      <c r="R109">
        <f t="shared" si="22"/>
        <v>0</v>
      </c>
      <c r="S109">
        <f t="shared" si="22"/>
        <v>0</v>
      </c>
      <c r="T109">
        <f t="shared" si="22"/>
        <v>0</v>
      </c>
      <c r="U109">
        <f t="shared" si="22"/>
        <v>0</v>
      </c>
    </row>
    <row r="110" spans="1:21">
      <c r="A110" s="8" t="s">
        <v>6</v>
      </c>
      <c r="B110" s="9" t="s">
        <v>454</v>
      </c>
      <c r="C110" s="10">
        <v>4700</v>
      </c>
      <c r="D110" s="11" t="s">
        <v>549</v>
      </c>
      <c r="E110" s="8">
        <v>19.100000000000001</v>
      </c>
      <c r="F110">
        <f>IF(ISNA(VLOOKUP(DKSalaries!D110,OverUnder!$A$2:$C$13,3,FALSE)),0,VLOOKUP(DKSalaries!D110,OverUnder!$A$2:$C$13,3,FALSE))</f>
        <v>1.0756471475245037</v>
      </c>
      <c r="G110">
        <f t="shared" si="14"/>
        <v>20.544860517718025</v>
      </c>
      <c r="H110">
        <f>IF(ISNA(VLOOKUP(DKSalaries!B110,Consistency!$A$2:$N$394,12, FALSE)),0,VLOOKUP(DKSalaries!B110,Consistency!$A$2:$N$394,12, FALSE))</f>
        <v>0</v>
      </c>
      <c r="I110">
        <f>IF(ISNA(VLOOKUP(DKSalaries!B110,Consistency!$A$2:$N$394,13, FALSE)),0,VLOOKUP(DKSalaries!B110,Consistency!$A$2:$N$394,13, FALSE))</f>
        <v>0</v>
      </c>
      <c r="J110">
        <f>IF(ISNA(VLOOKUP(DKSalaries!B110,Consistency!$A$2:$N$394,14, FALSE)),0,VLOOKUP(DKSalaries!B110,Consistency!$A$2:$N$394,14, FALSE))</f>
        <v>0</v>
      </c>
      <c r="K110">
        <f t="shared" si="15"/>
        <v>0</v>
      </c>
      <c r="L110">
        <f t="shared" si="16"/>
        <v>20.544860517718025</v>
      </c>
      <c r="M110" s="4">
        <f t="shared" si="17"/>
        <v>0</v>
      </c>
      <c r="N110">
        <v>0</v>
      </c>
      <c r="O110">
        <f t="shared" si="18"/>
        <v>0</v>
      </c>
      <c r="P110">
        <f t="shared" si="13"/>
        <v>0</v>
      </c>
      <c r="Q110">
        <f t="shared" si="22"/>
        <v>0</v>
      </c>
      <c r="R110">
        <f t="shared" si="22"/>
        <v>0</v>
      </c>
      <c r="S110">
        <f t="shared" si="22"/>
        <v>0</v>
      </c>
      <c r="T110">
        <f t="shared" si="22"/>
        <v>0</v>
      </c>
      <c r="U110">
        <f t="shared" si="22"/>
        <v>0</v>
      </c>
    </row>
    <row r="111" spans="1:21">
      <c r="A111" s="8" t="s">
        <v>5</v>
      </c>
      <c r="B111" s="9" t="s">
        <v>584</v>
      </c>
      <c r="C111" s="10">
        <v>4700</v>
      </c>
      <c r="D111" s="8" t="s">
        <v>559</v>
      </c>
      <c r="E111" s="8">
        <v>13.7</v>
      </c>
      <c r="F111">
        <f>IF(ISNA(VLOOKUP(DKSalaries!D111,OverUnder!$A$2:$C$13,3,FALSE)),0,VLOOKUP(DKSalaries!D111,OverUnder!$A$2:$C$13,3,FALSE))</f>
        <v>1.0756471475245037</v>
      </c>
      <c r="G111">
        <f t="shared" si="14"/>
        <v>14.736365921085701</v>
      </c>
      <c r="H111">
        <f>IF(ISNA(VLOOKUP(DKSalaries!B111,Consistency!$A$2:$N$394,12, FALSE)),0,VLOOKUP(DKSalaries!B111,Consistency!$A$2:$N$394,12, FALSE))</f>
        <v>0</v>
      </c>
      <c r="I111">
        <f>IF(ISNA(VLOOKUP(DKSalaries!B111,Consistency!$A$2:$N$394,13, FALSE)),0,VLOOKUP(DKSalaries!B111,Consistency!$A$2:$N$394,13, FALSE))</f>
        <v>0</v>
      </c>
      <c r="J111">
        <f>IF(ISNA(VLOOKUP(DKSalaries!B111,Consistency!$A$2:$N$394,14, FALSE)),0,VLOOKUP(DKSalaries!B111,Consistency!$A$2:$N$394,14, FALSE))</f>
        <v>0</v>
      </c>
      <c r="K111">
        <f t="shared" si="15"/>
        <v>0</v>
      </c>
      <c r="L111">
        <f t="shared" si="16"/>
        <v>14.736365921085701</v>
      </c>
      <c r="M111" s="4">
        <f t="shared" si="17"/>
        <v>0</v>
      </c>
      <c r="N111">
        <v>0</v>
      </c>
      <c r="O111">
        <f t="shared" si="18"/>
        <v>0</v>
      </c>
      <c r="P111">
        <f t="shared" si="13"/>
        <v>0</v>
      </c>
      <c r="Q111">
        <f t="shared" si="22"/>
        <v>0</v>
      </c>
      <c r="R111">
        <f t="shared" si="22"/>
        <v>0</v>
      </c>
      <c r="S111">
        <f t="shared" si="22"/>
        <v>0</v>
      </c>
      <c r="T111">
        <f t="shared" si="22"/>
        <v>0</v>
      </c>
      <c r="U111">
        <f t="shared" si="22"/>
        <v>0</v>
      </c>
    </row>
    <row r="112" spans="1:21">
      <c r="A112" s="8" t="s">
        <v>8</v>
      </c>
      <c r="B112" s="9" t="s">
        <v>180</v>
      </c>
      <c r="C112" s="10">
        <v>4700</v>
      </c>
      <c r="D112" s="8" t="s">
        <v>569</v>
      </c>
      <c r="E112" s="8">
        <v>19.600000000000001</v>
      </c>
      <c r="F112">
        <f>IF(ISNA(VLOOKUP(DKSalaries!D112,OverUnder!$A$2:$C$13,3,FALSE)),0,VLOOKUP(DKSalaries!D112,OverUnder!$A$2:$C$13,3,FALSE))</f>
        <v>1.0128172907765771</v>
      </c>
      <c r="G112">
        <f t="shared" si="14"/>
        <v>19.851218899220914</v>
      </c>
      <c r="H112">
        <f>IF(ISNA(VLOOKUP(DKSalaries!B112,Consistency!$A$2:$N$394,12, FALSE)),0,VLOOKUP(DKSalaries!B112,Consistency!$A$2:$N$394,12, FALSE))</f>
        <v>0</v>
      </c>
      <c r="I112">
        <f>IF(ISNA(VLOOKUP(DKSalaries!B112,Consistency!$A$2:$N$394,13, FALSE)),0,VLOOKUP(DKSalaries!B112,Consistency!$A$2:$N$394,13, FALSE))</f>
        <v>0</v>
      </c>
      <c r="J112">
        <f>IF(ISNA(VLOOKUP(DKSalaries!B112,Consistency!$A$2:$N$394,14, FALSE)),0,VLOOKUP(DKSalaries!B112,Consistency!$A$2:$N$394,14, FALSE))</f>
        <v>0</v>
      </c>
      <c r="K112">
        <f t="shared" si="15"/>
        <v>0</v>
      </c>
      <c r="L112">
        <f t="shared" si="16"/>
        <v>19.851218899220914</v>
      </c>
      <c r="M112" s="4">
        <f t="shared" si="17"/>
        <v>0</v>
      </c>
      <c r="N112">
        <v>0</v>
      </c>
      <c r="O112">
        <f t="shared" si="18"/>
        <v>0</v>
      </c>
      <c r="P112">
        <f t="shared" si="13"/>
        <v>0</v>
      </c>
      <c r="Q112">
        <f t="shared" ref="Q112:U121" si="23">$N112*IF($A112=Q$1,1,0)</f>
        <v>0</v>
      </c>
      <c r="R112">
        <f t="shared" si="23"/>
        <v>0</v>
      </c>
      <c r="S112">
        <f t="shared" si="23"/>
        <v>0</v>
      </c>
      <c r="T112">
        <f t="shared" si="23"/>
        <v>0</v>
      </c>
      <c r="U112">
        <f t="shared" si="23"/>
        <v>0</v>
      </c>
    </row>
    <row r="113" spans="1:21">
      <c r="A113" s="8" t="s">
        <v>5</v>
      </c>
      <c r="B113" s="9" t="s">
        <v>585</v>
      </c>
      <c r="C113" s="10">
        <v>4700</v>
      </c>
      <c r="D113" s="8" t="s">
        <v>550</v>
      </c>
      <c r="E113" s="8">
        <v>17.7</v>
      </c>
      <c r="F113">
        <f>IF(ISNA(VLOOKUP(DKSalaries!D113,OverUnder!$A$2:$C$13,3,FALSE)),0,VLOOKUP(DKSalaries!D113,OverUnder!$A$2:$C$13,3,FALSE))</f>
        <v>0.98014576526765529</v>
      </c>
      <c r="G113">
        <f t="shared" si="14"/>
        <v>17.348580045237497</v>
      </c>
      <c r="H113">
        <f>IF(ISNA(VLOOKUP(DKSalaries!B113,Consistency!$A$2:$N$394,12, FALSE)),0,VLOOKUP(DKSalaries!B113,Consistency!$A$2:$N$394,12, FALSE))</f>
        <v>0</v>
      </c>
      <c r="I113">
        <f>IF(ISNA(VLOOKUP(DKSalaries!B113,Consistency!$A$2:$N$394,13, FALSE)),0,VLOOKUP(DKSalaries!B113,Consistency!$A$2:$N$394,13, FALSE))</f>
        <v>0</v>
      </c>
      <c r="J113">
        <f>IF(ISNA(VLOOKUP(DKSalaries!B113,Consistency!$A$2:$N$394,14, FALSE)),0,VLOOKUP(DKSalaries!B113,Consistency!$A$2:$N$394,14, FALSE))</f>
        <v>0</v>
      </c>
      <c r="K113">
        <f t="shared" si="15"/>
        <v>0</v>
      </c>
      <c r="L113">
        <f t="shared" si="16"/>
        <v>17.348580045237497</v>
      </c>
      <c r="M113" s="4">
        <f t="shared" si="17"/>
        <v>0</v>
      </c>
      <c r="N113">
        <v>0</v>
      </c>
      <c r="O113">
        <f t="shared" si="18"/>
        <v>0</v>
      </c>
      <c r="P113">
        <f t="shared" si="13"/>
        <v>0</v>
      </c>
      <c r="Q113">
        <f t="shared" si="23"/>
        <v>0</v>
      </c>
      <c r="R113">
        <f t="shared" si="23"/>
        <v>0</v>
      </c>
      <c r="S113">
        <f t="shared" si="23"/>
        <v>0</v>
      </c>
      <c r="T113">
        <f t="shared" si="23"/>
        <v>0</v>
      </c>
      <c r="U113">
        <f t="shared" si="23"/>
        <v>0</v>
      </c>
    </row>
    <row r="114" spans="1:21">
      <c r="A114" s="8" t="s">
        <v>6</v>
      </c>
      <c r="B114" s="9" t="s">
        <v>494</v>
      </c>
      <c r="C114" s="10">
        <v>4700</v>
      </c>
      <c r="D114" s="11" t="s">
        <v>556</v>
      </c>
      <c r="E114" s="8">
        <v>16.600000000000001</v>
      </c>
      <c r="F114">
        <f>IF(ISNA(VLOOKUP(DKSalaries!D114,OverUnder!$A$2:$C$13,3,FALSE)),0,VLOOKUP(DKSalaries!D114,OverUnder!$A$2:$C$13,3,FALSE))</f>
        <v>0.98014576526765529</v>
      </c>
      <c r="G114">
        <f t="shared" si="14"/>
        <v>16.270419703443078</v>
      </c>
      <c r="H114">
        <f>IF(ISNA(VLOOKUP(DKSalaries!B114,Consistency!$A$2:$N$394,12, FALSE)),0,VLOOKUP(DKSalaries!B114,Consistency!$A$2:$N$394,12, FALSE))</f>
        <v>0.86</v>
      </c>
      <c r="I114">
        <f>IF(ISNA(VLOOKUP(DKSalaries!B114,Consistency!$A$2:$N$394,13, FALSE)),0,VLOOKUP(DKSalaries!B114,Consistency!$A$2:$N$394,13, FALSE))</f>
        <v>0.71</v>
      </c>
      <c r="J114">
        <f>IF(ISNA(VLOOKUP(DKSalaries!B114,Consistency!$A$2:$N$394,14, FALSE)),0,VLOOKUP(DKSalaries!B114,Consistency!$A$2:$N$394,14, FALSE))</f>
        <v>0.56999999999999995</v>
      </c>
      <c r="K114">
        <f t="shared" si="15"/>
        <v>2.1399999999999997</v>
      </c>
      <c r="L114">
        <v>0</v>
      </c>
      <c r="M114" s="4">
        <f t="shared" si="17"/>
        <v>0</v>
      </c>
      <c r="N114">
        <v>0</v>
      </c>
      <c r="O114">
        <f t="shared" si="18"/>
        <v>0</v>
      </c>
      <c r="P114">
        <f t="shared" si="13"/>
        <v>0</v>
      </c>
      <c r="Q114">
        <f t="shared" si="23"/>
        <v>0</v>
      </c>
      <c r="R114">
        <f t="shared" si="23"/>
        <v>0</v>
      </c>
      <c r="S114">
        <f t="shared" si="23"/>
        <v>0</v>
      </c>
      <c r="T114">
        <f t="shared" si="23"/>
        <v>0</v>
      </c>
      <c r="U114">
        <f t="shared" si="23"/>
        <v>0</v>
      </c>
    </row>
    <row r="115" spans="1:21">
      <c r="A115" s="8" t="s">
        <v>7</v>
      </c>
      <c r="B115" s="9" t="s">
        <v>586</v>
      </c>
      <c r="C115" s="10">
        <v>4600</v>
      </c>
      <c r="D115" s="8" t="s">
        <v>555</v>
      </c>
      <c r="E115" s="8">
        <v>20.9</v>
      </c>
      <c r="F115">
        <f>IF(ISNA(VLOOKUP(DKSalaries!D115,OverUnder!$A$2:$C$13,3,FALSE)),0,VLOOKUP(DKSalaries!D115,OverUnder!$A$2:$C$13,3,FALSE))</f>
        <v>0.97260618245790409</v>
      </c>
      <c r="G115">
        <f t="shared" si="14"/>
        <v>20.327469213370193</v>
      </c>
      <c r="H115">
        <f>IF(ISNA(VLOOKUP(DKSalaries!B115,Consistency!$A$2:$N$394,12, FALSE)),0,VLOOKUP(DKSalaries!B115,Consistency!$A$2:$N$394,12, FALSE))</f>
        <v>0</v>
      </c>
      <c r="I115">
        <f>IF(ISNA(VLOOKUP(DKSalaries!B115,Consistency!$A$2:$N$394,13, FALSE)),0,VLOOKUP(DKSalaries!B115,Consistency!$A$2:$N$394,13, FALSE))</f>
        <v>0</v>
      </c>
      <c r="J115">
        <f>IF(ISNA(VLOOKUP(DKSalaries!B115,Consistency!$A$2:$N$394,14, FALSE)),0,VLOOKUP(DKSalaries!B115,Consistency!$A$2:$N$394,14, FALSE))</f>
        <v>0</v>
      </c>
      <c r="K115">
        <f t="shared" si="15"/>
        <v>0</v>
      </c>
      <c r="L115">
        <f t="shared" si="16"/>
        <v>20.327469213370193</v>
      </c>
      <c r="M115" s="4">
        <f t="shared" si="17"/>
        <v>0</v>
      </c>
      <c r="N115">
        <v>0</v>
      </c>
      <c r="O115">
        <f t="shared" si="18"/>
        <v>0</v>
      </c>
      <c r="P115">
        <f t="shared" si="13"/>
        <v>0</v>
      </c>
      <c r="Q115">
        <f t="shared" si="23"/>
        <v>0</v>
      </c>
      <c r="R115">
        <f t="shared" si="23"/>
        <v>0</v>
      </c>
      <c r="S115">
        <f t="shared" si="23"/>
        <v>0</v>
      </c>
      <c r="T115">
        <f t="shared" si="23"/>
        <v>0</v>
      </c>
      <c r="U115">
        <f t="shared" si="23"/>
        <v>0</v>
      </c>
    </row>
    <row r="116" spans="1:21">
      <c r="A116" s="8" t="s">
        <v>7</v>
      </c>
      <c r="B116" s="9" t="s">
        <v>183</v>
      </c>
      <c r="C116" s="10">
        <v>4600</v>
      </c>
      <c r="D116" s="8" t="s">
        <v>568</v>
      </c>
      <c r="E116" s="8">
        <v>21.1</v>
      </c>
      <c r="F116">
        <f>IF(ISNA(VLOOKUP(DKSalaries!D116,OverUnder!$A$2:$C$13,3,FALSE)),0,VLOOKUP(DKSalaries!D116,OverUnder!$A$2:$C$13,3,FALSE))</f>
        <v>0.99019854234732352</v>
      </c>
      <c r="G116">
        <f t="shared" si="14"/>
        <v>20.893189243528528</v>
      </c>
      <c r="H116">
        <f>IF(ISNA(VLOOKUP(DKSalaries!B116,Consistency!$A$2:$N$394,12, FALSE)),0,VLOOKUP(DKSalaries!B116,Consistency!$A$2:$N$394,12, FALSE))</f>
        <v>0</v>
      </c>
      <c r="I116">
        <f>IF(ISNA(VLOOKUP(DKSalaries!B116,Consistency!$A$2:$N$394,13, FALSE)),0,VLOOKUP(DKSalaries!B116,Consistency!$A$2:$N$394,13, FALSE))</f>
        <v>0</v>
      </c>
      <c r="J116">
        <f>IF(ISNA(VLOOKUP(DKSalaries!B116,Consistency!$A$2:$N$394,14, FALSE)),0,VLOOKUP(DKSalaries!B116,Consistency!$A$2:$N$394,14, FALSE))</f>
        <v>0</v>
      </c>
      <c r="K116">
        <f t="shared" si="15"/>
        <v>0</v>
      </c>
      <c r="L116">
        <f t="shared" si="16"/>
        <v>20.893189243528528</v>
      </c>
      <c r="M116" s="4">
        <f t="shared" si="17"/>
        <v>0</v>
      </c>
      <c r="N116">
        <v>0</v>
      </c>
      <c r="O116">
        <f t="shared" si="18"/>
        <v>0</v>
      </c>
      <c r="P116">
        <f t="shared" si="13"/>
        <v>0</v>
      </c>
      <c r="Q116">
        <f t="shared" si="23"/>
        <v>0</v>
      </c>
      <c r="R116">
        <f t="shared" si="23"/>
        <v>0</v>
      </c>
      <c r="S116">
        <f t="shared" si="23"/>
        <v>0</v>
      </c>
      <c r="T116">
        <f t="shared" si="23"/>
        <v>0</v>
      </c>
      <c r="U116">
        <f t="shared" si="23"/>
        <v>0</v>
      </c>
    </row>
    <row r="117" spans="1:21">
      <c r="A117" s="8" t="s">
        <v>5</v>
      </c>
      <c r="B117" s="9" t="s">
        <v>176</v>
      </c>
      <c r="C117" s="10">
        <v>4600</v>
      </c>
      <c r="D117" s="11" t="s">
        <v>554</v>
      </c>
      <c r="E117" s="8">
        <v>19.399999999999999</v>
      </c>
      <c r="F117">
        <f>IF(ISNA(VLOOKUP(DKSalaries!D117,OverUnder!$A$2:$C$13,3,FALSE)),0,VLOOKUP(DKSalaries!D117,OverUnder!$A$2:$C$13,3,FALSE))</f>
        <v>0.97511937672782112</v>
      </c>
      <c r="G117">
        <f t="shared" si="14"/>
        <v>18.917315908519729</v>
      </c>
      <c r="H117">
        <f>IF(ISNA(VLOOKUP(DKSalaries!B117,Consistency!$A$2:$N$394,12, FALSE)),0,VLOOKUP(DKSalaries!B117,Consistency!$A$2:$N$394,12, FALSE))</f>
        <v>0</v>
      </c>
      <c r="I117">
        <f>IF(ISNA(VLOOKUP(DKSalaries!B117,Consistency!$A$2:$N$394,13, FALSE)),0,VLOOKUP(DKSalaries!B117,Consistency!$A$2:$N$394,13, FALSE))</f>
        <v>0</v>
      </c>
      <c r="J117">
        <f>IF(ISNA(VLOOKUP(DKSalaries!B117,Consistency!$A$2:$N$394,14, FALSE)),0,VLOOKUP(DKSalaries!B117,Consistency!$A$2:$N$394,14, FALSE))</f>
        <v>0</v>
      </c>
      <c r="K117">
        <f t="shared" si="15"/>
        <v>0</v>
      </c>
      <c r="L117">
        <f t="shared" si="16"/>
        <v>18.917315908519729</v>
      </c>
      <c r="M117" s="4">
        <f t="shared" si="17"/>
        <v>0</v>
      </c>
      <c r="N117">
        <v>0</v>
      </c>
      <c r="O117">
        <f t="shared" si="18"/>
        <v>0</v>
      </c>
      <c r="P117">
        <f t="shared" si="13"/>
        <v>0</v>
      </c>
      <c r="Q117">
        <f t="shared" si="23"/>
        <v>0</v>
      </c>
      <c r="R117">
        <f t="shared" si="23"/>
        <v>0</v>
      </c>
      <c r="S117">
        <f t="shared" si="23"/>
        <v>0</v>
      </c>
      <c r="T117">
        <f t="shared" si="23"/>
        <v>0</v>
      </c>
      <c r="U117">
        <f t="shared" si="23"/>
        <v>0</v>
      </c>
    </row>
    <row r="118" spans="1:21">
      <c r="A118" s="8" t="s">
        <v>8</v>
      </c>
      <c r="B118" s="9" t="s">
        <v>208</v>
      </c>
      <c r="C118" s="10">
        <v>4600</v>
      </c>
      <c r="D118" s="11" t="s">
        <v>561</v>
      </c>
      <c r="E118" s="8">
        <v>12.6</v>
      </c>
      <c r="F118">
        <f>IF(ISNA(VLOOKUP(DKSalaries!D118,OverUnder!$A$2:$C$13,3,FALSE)),0,VLOOKUP(DKSalaries!D118,OverUnder!$A$2:$C$13,3,FALSE))</f>
        <v>0.99019854234732352</v>
      </c>
      <c r="G118">
        <f t="shared" si="14"/>
        <v>12.476501633576277</v>
      </c>
      <c r="H118">
        <f>IF(ISNA(VLOOKUP(DKSalaries!B118,Consistency!$A$2:$N$394,12, FALSE)),0,VLOOKUP(DKSalaries!B118,Consistency!$A$2:$N$394,12, FALSE))</f>
        <v>0</v>
      </c>
      <c r="I118">
        <f>IF(ISNA(VLOOKUP(DKSalaries!B118,Consistency!$A$2:$N$394,13, FALSE)),0,VLOOKUP(DKSalaries!B118,Consistency!$A$2:$N$394,13, FALSE))</f>
        <v>0</v>
      </c>
      <c r="J118">
        <f>IF(ISNA(VLOOKUP(DKSalaries!B118,Consistency!$A$2:$N$394,14, FALSE)),0,VLOOKUP(DKSalaries!B118,Consistency!$A$2:$N$394,14, FALSE))</f>
        <v>0</v>
      </c>
      <c r="K118">
        <f t="shared" si="15"/>
        <v>0</v>
      </c>
      <c r="L118">
        <v>0</v>
      </c>
      <c r="M118" s="4">
        <f t="shared" si="17"/>
        <v>0</v>
      </c>
      <c r="N118">
        <v>0</v>
      </c>
      <c r="O118">
        <f t="shared" si="18"/>
        <v>0</v>
      </c>
      <c r="P118">
        <f t="shared" si="13"/>
        <v>0</v>
      </c>
      <c r="Q118">
        <f t="shared" si="23"/>
        <v>0</v>
      </c>
      <c r="R118">
        <f t="shared" si="23"/>
        <v>0</v>
      </c>
      <c r="S118">
        <f t="shared" si="23"/>
        <v>0</v>
      </c>
      <c r="T118">
        <f t="shared" si="23"/>
        <v>0</v>
      </c>
      <c r="U118">
        <f t="shared" si="23"/>
        <v>0</v>
      </c>
    </row>
    <row r="119" spans="1:21">
      <c r="A119" s="8" t="s">
        <v>8</v>
      </c>
      <c r="B119" s="9" t="s">
        <v>587</v>
      </c>
      <c r="C119" s="10">
        <v>4600</v>
      </c>
      <c r="D119" s="11" t="s">
        <v>566</v>
      </c>
      <c r="E119" s="8">
        <v>17.100000000000001</v>
      </c>
      <c r="F119">
        <f>IF(ISNA(VLOOKUP(DKSalaries!D119,OverUnder!$A$2:$C$13,3,FALSE)),0,VLOOKUP(DKSalaries!D119,OverUnder!$A$2:$C$13,3,FALSE))</f>
        <v>0.97260618245790409</v>
      </c>
      <c r="G119">
        <f t="shared" si="14"/>
        <v>16.63156572003016</v>
      </c>
      <c r="H119">
        <f>IF(ISNA(VLOOKUP(DKSalaries!B119,Consistency!$A$2:$N$394,12, FALSE)),0,VLOOKUP(DKSalaries!B119,Consistency!$A$2:$N$394,12, FALSE))</f>
        <v>0</v>
      </c>
      <c r="I119">
        <f>IF(ISNA(VLOOKUP(DKSalaries!B119,Consistency!$A$2:$N$394,13, FALSE)),0,VLOOKUP(DKSalaries!B119,Consistency!$A$2:$N$394,13, FALSE))</f>
        <v>0</v>
      </c>
      <c r="J119">
        <f>IF(ISNA(VLOOKUP(DKSalaries!B119,Consistency!$A$2:$N$394,14, FALSE)),0,VLOOKUP(DKSalaries!B119,Consistency!$A$2:$N$394,14, FALSE))</f>
        <v>0</v>
      </c>
      <c r="K119">
        <f t="shared" si="15"/>
        <v>0</v>
      </c>
      <c r="L119">
        <v>0</v>
      </c>
      <c r="M119" s="4">
        <f t="shared" si="17"/>
        <v>0</v>
      </c>
      <c r="N119">
        <v>0</v>
      </c>
      <c r="O119">
        <f t="shared" si="18"/>
        <v>0</v>
      </c>
      <c r="P119">
        <f t="shared" si="13"/>
        <v>0</v>
      </c>
      <c r="Q119">
        <f t="shared" si="23"/>
        <v>0</v>
      </c>
      <c r="R119">
        <f t="shared" si="23"/>
        <v>0</v>
      </c>
      <c r="S119">
        <f t="shared" si="23"/>
        <v>0</v>
      </c>
      <c r="T119">
        <f t="shared" si="23"/>
        <v>0</v>
      </c>
      <c r="U119">
        <f t="shared" si="23"/>
        <v>0</v>
      </c>
    </row>
    <row r="120" spans="1:21">
      <c r="A120" s="8" t="s">
        <v>5</v>
      </c>
      <c r="B120" s="9" t="s">
        <v>588</v>
      </c>
      <c r="C120" s="10">
        <v>4600</v>
      </c>
      <c r="D120" s="11" t="s">
        <v>562</v>
      </c>
      <c r="E120" s="8">
        <v>16.600000000000001</v>
      </c>
      <c r="F120">
        <f>IF(ISNA(VLOOKUP(DKSalaries!D120,OverUnder!$A$2:$C$13,3,FALSE)),0,VLOOKUP(DKSalaries!D120,OverUnder!$A$2:$C$13,3,FALSE))</f>
        <v>1.0454888162854989</v>
      </c>
      <c r="G120">
        <f t="shared" si="14"/>
        <v>17.355114350339285</v>
      </c>
      <c r="H120">
        <f>IF(ISNA(VLOOKUP(DKSalaries!B120,Consistency!$A$2:$N$394,12, FALSE)),0,VLOOKUP(DKSalaries!B120,Consistency!$A$2:$N$394,12, FALSE))</f>
        <v>0</v>
      </c>
      <c r="I120">
        <f>IF(ISNA(VLOOKUP(DKSalaries!B120,Consistency!$A$2:$N$394,13, FALSE)),0,VLOOKUP(DKSalaries!B120,Consistency!$A$2:$N$394,13, FALSE))</f>
        <v>0</v>
      </c>
      <c r="J120">
        <f>IF(ISNA(VLOOKUP(DKSalaries!B120,Consistency!$A$2:$N$394,14, FALSE)),0,VLOOKUP(DKSalaries!B120,Consistency!$A$2:$N$394,14, FALSE))</f>
        <v>0</v>
      </c>
      <c r="K120">
        <f t="shared" si="15"/>
        <v>0</v>
      </c>
      <c r="L120">
        <v>0</v>
      </c>
      <c r="M120" s="4">
        <f t="shared" si="17"/>
        <v>0</v>
      </c>
      <c r="N120">
        <v>0</v>
      </c>
      <c r="O120">
        <f t="shared" si="18"/>
        <v>0</v>
      </c>
      <c r="P120">
        <f t="shared" si="13"/>
        <v>0</v>
      </c>
      <c r="Q120">
        <f t="shared" si="23"/>
        <v>0</v>
      </c>
      <c r="R120">
        <f t="shared" si="23"/>
        <v>0</v>
      </c>
      <c r="S120">
        <f t="shared" si="23"/>
        <v>0</v>
      </c>
      <c r="T120">
        <f t="shared" si="23"/>
        <v>0</v>
      </c>
      <c r="U120">
        <f t="shared" si="23"/>
        <v>0</v>
      </c>
    </row>
    <row r="121" spans="1:21">
      <c r="A121" s="8" t="s">
        <v>6</v>
      </c>
      <c r="B121" s="9" t="s">
        <v>64</v>
      </c>
      <c r="C121" s="10">
        <v>4500</v>
      </c>
      <c r="D121" s="8" t="s">
        <v>551</v>
      </c>
      <c r="E121" s="8">
        <v>22.9</v>
      </c>
      <c r="F121">
        <f>IF(ISNA(VLOOKUP(DKSalaries!D121,OverUnder!$A$2:$C$13,3,FALSE)),0,VLOOKUP(DKSalaries!D121,OverUnder!$A$2:$C$13,3,FALSE))</f>
        <v>1.0454888162854989</v>
      </c>
      <c r="G121">
        <f t="shared" si="14"/>
        <v>23.941693892937923</v>
      </c>
      <c r="H121">
        <f>IF(ISNA(VLOOKUP(DKSalaries!B121,Consistency!$A$2:$N$394,12, FALSE)),0,VLOOKUP(DKSalaries!B121,Consistency!$A$2:$N$394,12, FALSE))</f>
        <v>0</v>
      </c>
      <c r="I121">
        <f>IF(ISNA(VLOOKUP(DKSalaries!B121,Consistency!$A$2:$N$394,13, FALSE)),0,VLOOKUP(DKSalaries!B121,Consistency!$A$2:$N$394,13, FALSE))</f>
        <v>0</v>
      </c>
      <c r="J121">
        <f>IF(ISNA(VLOOKUP(DKSalaries!B121,Consistency!$A$2:$N$394,14, FALSE)),0,VLOOKUP(DKSalaries!B121,Consistency!$A$2:$N$394,14, FALSE))</f>
        <v>0</v>
      </c>
      <c r="K121">
        <f t="shared" si="15"/>
        <v>0</v>
      </c>
      <c r="L121">
        <v>0</v>
      </c>
      <c r="M121" s="4">
        <f t="shared" si="17"/>
        <v>0</v>
      </c>
      <c r="N121">
        <v>0</v>
      </c>
      <c r="O121">
        <f t="shared" si="18"/>
        <v>0</v>
      </c>
      <c r="P121">
        <f t="shared" si="13"/>
        <v>0</v>
      </c>
      <c r="Q121">
        <f t="shared" si="23"/>
        <v>0</v>
      </c>
      <c r="R121">
        <f t="shared" si="23"/>
        <v>0</v>
      </c>
      <c r="S121">
        <f t="shared" si="23"/>
        <v>0</v>
      </c>
      <c r="T121">
        <f t="shared" si="23"/>
        <v>0</v>
      </c>
      <c r="U121">
        <f t="shared" si="23"/>
        <v>0</v>
      </c>
    </row>
    <row r="122" spans="1:21">
      <c r="A122" s="8" t="s">
        <v>8</v>
      </c>
      <c r="B122" s="9" t="s">
        <v>491</v>
      </c>
      <c r="C122" s="10">
        <v>4500</v>
      </c>
      <c r="D122" s="11" t="s">
        <v>556</v>
      </c>
      <c r="E122" s="8">
        <v>17.100000000000001</v>
      </c>
      <c r="F122">
        <f>IF(ISNA(VLOOKUP(DKSalaries!D122,OverUnder!$A$2:$C$13,3,FALSE)),0,VLOOKUP(DKSalaries!D122,OverUnder!$A$2:$C$13,3,FALSE))</f>
        <v>0.98014576526765529</v>
      </c>
      <c r="G122">
        <f t="shared" si="14"/>
        <v>16.760492586076907</v>
      </c>
      <c r="H122">
        <f>IF(ISNA(VLOOKUP(DKSalaries!B122,Consistency!$A$2:$N$394,12, FALSE)),0,VLOOKUP(DKSalaries!B122,Consistency!$A$2:$N$394,12, FALSE))</f>
        <v>0.86</v>
      </c>
      <c r="I122">
        <f>IF(ISNA(VLOOKUP(DKSalaries!B122,Consistency!$A$2:$N$394,13, FALSE)),0,VLOOKUP(DKSalaries!B122,Consistency!$A$2:$N$394,13, FALSE))</f>
        <v>0.71</v>
      </c>
      <c r="J122">
        <f>IF(ISNA(VLOOKUP(DKSalaries!B122,Consistency!$A$2:$N$394,14, FALSE)),0,VLOOKUP(DKSalaries!B122,Consistency!$A$2:$N$394,14, FALSE))</f>
        <v>0.71</v>
      </c>
      <c r="K122">
        <f t="shared" si="15"/>
        <v>2.2799999999999998</v>
      </c>
      <c r="L122">
        <v>0</v>
      </c>
      <c r="M122" s="4">
        <f t="shared" si="17"/>
        <v>0</v>
      </c>
      <c r="N122">
        <v>0</v>
      </c>
      <c r="O122">
        <f t="shared" si="18"/>
        <v>0</v>
      </c>
      <c r="P122">
        <f t="shared" si="13"/>
        <v>0</v>
      </c>
      <c r="Q122">
        <f t="shared" ref="Q122:U131" si="24">$N122*IF($A122=Q$1,1,0)</f>
        <v>0</v>
      </c>
      <c r="R122">
        <f t="shared" si="24"/>
        <v>0</v>
      </c>
      <c r="S122">
        <f t="shared" si="24"/>
        <v>0</v>
      </c>
      <c r="T122">
        <f t="shared" si="24"/>
        <v>0</v>
      </c>
      <c r="U122">
        <f t="shared" si="24"/>
        <v>0</v>
      </c>
    </row>
    <row r="123" spans="1:21">
      <c r="A123" s="8" t="s">
        <v>8</v>
      </c>
      <c r="B123" s="9" t="s">
        <v>181</v>
      </c>
      <c r="C123" s="10">
        <v>4500</v>
      </c>
      <c r="D123" s="11" t="s">
        <v>554</v>
      </c>
      <c r="E123" s="8">
        <v>20.100000000000001</v>
      </c>
      <c r="F123">
        <f>IF(ISNA(VLOOKUP(DKSalaries!D123,OverUnder!$A$2:$C$13,3,FALSE)),0,VLOOKUP(DKSalaries!D123,OverUnder!$A$2:$C$13,3,FALSE))</f>
        <v>0.97511937672782112</v>
      </c>
      <c r="G123">
        <f t="shared" si="14"/>
        <v>19.599899472229207</v>
      </c>
      <c r="H123">
        <f>IF(ISNA(VLOOKUP(DKSalaries!B123,Consistency!$A$2:$N$394,12, FALSE)),0,VLOOKUP(DKSalaries!B123,Consistency!$A$2:$N$394,12, FALSE))</f>
        <v>0</v>
      </c>
      <c r="I123">
        <f>IF(ISNA(VLOOKUP(DKSalaries!B123,Consistency!$A$2:$N$394,13, FALSE)),0,VLOOKUP(DKSalaries!B123,Consistency!$A$2:$N$394,13, FALSE))</f>
        <v>0</v>
      </c>
      <c r="J123">
        <f>IF(ISNA(VLOOKUP(DKSalaries!B123,Consistency!$A$2:$N$394,14, FALSE)),0,VLOOKUP(DKSalaries!B123,Consistency!$A$2:$N$394,14, FALSE))</f>
        <v>0</v>
      </c>
      <c r="K123">
        <f t="shared" si="15"/>
        <v>0</v>
      </c>
      <c r="L123">
        <v>0</v>
      </c>
      <c r="M123" s="4">
        <f t="shared" si="17"/>
        <v>0</v>
      </c>
      <c r="N123">
        <v>0</v>
      </c>
      <c r="O123">
        <f t="shared" si="18"/>
        <v>0</v>
      </c>
      <c r="P123">
        <f t="shared" si="13"/>
        <v>0</v>
      </c>
      <c r="Q123">
        <f t="shared" si="24"/>
        <v>0</v>
      </c>
      <c r="R123">
        <f t="shared" si="24"/>
        <v>0</v>
      </c>
      <c r="S123">
        <f t="shared" si="24"/>
        <v>0</v>
      </c>
      <c r="T123">
        <f t="shared" si="24"/>
        <v>0</v>
      </c>
      <c r="U123">
        <f t="shared" si="24"/>
        <v>0</v>
      </c>
    </row>
    <row r="124" spans="1:21">
      <c r="A124" s="8" t="s">
        <v>7</v>
      </c>
      <c r="B124" s="9" t="s">
        <v>184</v>
      </c>
      <c r="C124" s="10">
        <v>4500</v>
      </c>
      <c r="D124" s="8" t="s">
        <v>569</v>
      </c>
      <c r="E124" s="8">
        <v>18.399999999999999</v>
      </c>
      <c r="F124">
        <f>IF(ISNA(VLOOKUP(DKSalaries!D124,OverUnder!$A$2:$C$13,3,FALSE)),0,VLOOKUP(DKSalaries!D124,OverUnder!$A$2:$C$13,3,FALSE))</f>
        <v>1.0128172907765771</v>
      </c>
      <c r="G124">
        <f t="shared" si="14"/>
        <v>18.635838150289018</v>
      </c>
      <c r="H124">
        <f>IF(ISNA(VLOOKUP(DKSalaries!B124,Consistency!$A$2:$N$394,12, FALSE)),0,VLOOKUP(DKSalaries!B124,Consistency!$A$2:$N$394,12, FALSE))</f>
        <v>0</v>
      </c>
      <c r="I124">
        <f>IF(ISNA(VLOOKUP(DKSalaries!B124,Consistency!$A$2:$N$394,13, FALSE)),0,VLOOKUP(DKSalaries!B124,Consistency!$A$2:$N$394,13, FALSE))</f>
        <v>0</v>
      </c>
      <c r="J124">
        <f>IF(ISNA(VLOOKUP(DKSalaries!B124,Consistency!$A$2:$N$394,14, FALSE)),0,VLOOKUP(DKSalaries!B124,Consistency!$A$2:$N$394,14, FALSE))</f>
        <v>0</v>
      </c>
      <c r="K124">
        <f t="shared" si="15"/>
        <v>0</v>
      </c>
      <c r="L124">
        <v>0</v>
      </c>
      <c r="M124" s="4">
        <f t="shared" si="17"/>
        <v>0</v>
      </c>
      <c r="N124">
        <v>0</v>
      </c>
      <c r="O124">
        <f t="shared" si="18"/>
        <v>0</v>
      </c>
      <c r="P124">
        <f t="shared" si="13"/>
        <v>0</v>
      </c>
      <c r="Q124">
        <f t="shared" si="24"/>
        <v>0</v>
      </c>
      <c r="R124">
        <f t="shared" si="24"/>
        <v>0</v>
      </c>
      <c r="S124">
        <f t="shared" si="24"/>
        <v>0</v>
      </c>
      <c r="T124">
        <f t="shared" si="24"/>
        <v>0</v>
      </c>
      <c r="U124">
        <f t="shared" si="24"/>
        <v>0</v>
      </c>
    </row>
    <row r="125" spans="1:21">
      <c r="A125" s="8" t="s">
        <v>8</v>
      </c>
      <c r="B125" s="9" t="s">
        <v>187</v>
      </c>
      <c r="C125" s="10">
        <v>4500</v>
      </c>
      <c r="D125" s="8" t="s">
        <v>559</v>
      </c>
      <c r="E125" s="8">
        <v>15.9</v>
      </c>
      <c r="F125">
        <f>IF(ISNA(VLOOKUP(DKSalaries!D125,OverUnder!$A$2:$C$13,3,FALSE)),0,VLOOKUP(DKSalaries!D125,OverUnder!$A$2:$C$13,3,FALSE))</f>
        <v>1.0756471475245037</v>
      </c>
      <c r="G125">
        <f t="shared" si="14"/>
        <v>17.102789645639611</v>
      </c>
      <c r="H125">
        <f>IF(ISNA(VLOOKUP(DKSalaries!B125,Consistency!$A$2:$N$394,12, FALSE)),0,VLOOKUP(DKSalaries!B125,Consistency!$A$2:$N$394,12, FALSE))</f>
        <v>0</v>
      </c>
      <c r="I125">
        <f>IF(ISNA(VLOOKUP(DKSalaries!B125,Consistency!$A$2:$N$394,13, FALSE)),0,VLOOKUP(DKSalaries!B125,Consistency!$A$2:$N$394,13, FALSE))</f>
        <v>0</v>
      </c>
      <c r="J125">
        <f>IF(ISNA(VLOOKUP(DKSalaries!B125,Consistency!$A$2:$N$394,14, FALSE)),0,VLOOKUP(DKSalaries!B125,Consistency!$A$2:$N$394,14, FALSE))</f>
        <v>0</v>
      </c>
      <c r="K125">
        <f t="shared" si="15"/>
        <v>0</v>
      </c>
      <c r="L125">
        <v>0</v>
      </c>
      <c r="M125" s="4">
        <f t="shared" si="17"/>
        <v>0</v>
      </c>
      <c r="N125">
        <v>0</v>
      </c>
      <c r="O125">
        <f t="shared" si="18"/>
        <v>0</v>
      </c>
      <c r="P125">
        <f t="shared" si="13"/>
        <v>0</v>
      </c>
      <c r="Q125">
        <f t="shared" si="24"/>
        <v>0</v>
      </c>
      <c r="R125">
        <f t="shared" si="24"/>
        <v>0</v>
      </c>
      <c r="S125">
        <f t="shared" si="24"/>
        <v>0</v>
      </c>
      <c r="T125">
        <f t="shared" si="24"/>
        <v>0</v>
      </c>
      <c r="U125">
        <f t="shared" si="24"/>
        <v>0</v>
      </c>
    </row>
    <row r="126" spans="1:21">
      <c r="A126" s="8" t="s">
        <v>8</v>
      </c>
      <c r="B126" s="9" t="s">
        <v>207</v>
      </c>
      <c r="C126" s="10">
        <v>4400</v>
      </c>
      <c r="D126" s="11" t="s">
        <v>570</v>
      </c>
      <c r="E126" s="8">
        <v>15.2</v>
      </c>
      <c r="F126">
        <f>IF(ISNA(VLOOKUP(DKSalaries!D126,OverUnder!$A$2:$C$13,3,FALSE)),0,VLOOKUP(DKSalaries!D126,OverUnder!$A$2:$C$13,3,FALSE))</f>
        <v>1.0253832621261625</v>
      </c>
      <c r="G126">
        <f t="shared" si="14"/>
        <v>15.58582558431767</v>
      </c>
      <c r="H126">
        <f>IF(ISNA(VLOOKUP(DKSalaries!B126,Consistency!$A$2:$N$394,12, FALSE)),0,VLOOKUP(DKSalaries!B126,Consistency!$A$2:$N$394,12, FALSE))</f>
        <v>0</v>
      </c>
      <c r="I126">
        <f>IF(ISNA(VLOOKUP(DKSalaries!B126,Consistency!$A$2:$N$394,13, FALSE)),0,VLOOKUP(DKSalaries!B126,Consistency!$A$2:$N$394,13, FALSE))</f>
        <v>0</v>
      </c>
      <c r="J126">
        <f>IF(ISNA(VLOOKUP(DKSalaries!B126,Consistency!$A$2:$N$394,14, FALSE)),0,VLOOKUP(DKSalaries!B126,Consistency!$A$2:$N$394,14, FALSE))</f>
        <v>0</v>
      </c>
      <c r="K126">
        <f t="shared" si="15"/>
        <v>0</v>
      </c>
      <c r="L126">
        <v>0</v>
      </c>
      <c r="M126" s="4">
        <f t="shared" si="17"/>
        <v>0</v>
      </c>
      <c r="N126">
        <v>0</v>
      </c>
      <c r="O126">
        <f t="shared" si="18"/>
        <v>0</v>
      </c>
      <c r="P126">
        <f t="shared" si="13"/>
        <v>0</v>
      </c>
      <c r="Q126">
        <f t="shared" si="24"/>
        <v>0</v>
      </c>
      <c r="R126">
        <f t="shared" si="24"/>
        <v>0</v>
      </c>
      <c r="S126">
        <f t="shared" si="24"/>
        <v>0</v>
      </c>
      <c r="T126">
        <f t="shared" si="24"/>
        <v>0</v>
      </c>
      <c r="U126">
        <f t="shared" si="24"/>
        <v>0</v>
      </c>
    </row>
    <row r="127" spans="1:21">
      <c r="A127" s="8" t="s">
        <v>6</v>
      </c>
      <c r="B127" s="9" t="s">
        <v>179</v>
      </c>
      <c r="C127" s="10">
        <v>4400</v>
      </c>
      <c r="D127" s="8" t="s">
        <v>568</v>
      </c>
      <c r="E127" s="8">
        <v>17.8</v>
      </c>
      <c r="F127">
        <f>IF(ISNA(VLOOKUP(DKSalaries!D127,OverUnder!$A$2:$C$13,3,FALSE)),0,VLOOKUP(DKSalaries!D127,OverUnder!$A$2:$C$13,3,FALSE))</f>
        <v>0.99019854234732352</v>
      </c>
      <c r="G127">
        <f t="shared" si="14"/>
        <v>17.62553405378236</v>
      </c>
      <c r="H127">
        <f>IF(ISNA(VLOOKUP(DKSalaries!B127,Consistency!$A$2:$N$394,12, FALSE)),0,VLOOKUP(DKSalaries!B127,Consistency!$A$2:$N$394,12, FALSE))</f>
        <v>0</v>
      </c>
      <c r="I127">
        <f>IF(ISNA(VLOOKUP(DKSalaries!B127,Consistency!$A$2:$N$394,13, FALSE)),0,VLOOKUP(DKSalaries!B127,Consistency!$A$2:$N$394,13, FALSE))</f>
        <v>0</v>
      </c>
      <c r="J127">
        <f>IF(ISNA(VLOOKUP(DKSalaries!B127,Consistency!$A$2:$N$394,14, FALSE)),0,VLOOKUP(DKSalaries!B127,Consistency!$A$2:$N$394,14, FALSE))</f>
        <v>0</v>
      </c>
      <c r="K127">
        <f t="shared" si="15"/>
        <v>0</v>
      </c>
      <c r="L127">
        <v>0</v>
      </c>
      <c r="M127" s="4">
        <f t="shared" si="17"/>
        <v>0</v>
      </c>
      <c r="N127">
        <v>0</v>
      </c>
      <c r="O127">
        <f t="shared" si="18"/>
        <v>0</v>
      </c>
      <c r="P127">
        <f t="shared" si="13"/>
        <v>0</v>
      </c>
      <c r="Q127">
        <f t="shared" si="24"/>
        <v>0</v>
      </c>
      <c r="R127">
        <f t="shared" si="24"/>
        <v>0</v>
      </c>
      <c r="S127">
        <f t="shared" si="24"/>
        <v>0</v>
      </c>
      <c r="T127">
        <f t="shared" si="24"/>
        <v>0</v>
      </c>
      <c r="U127">
        <f t="shared" si="24"/>
        <v>0</v>
      </c>
    </row>
    <row r="128" spans="1:21">
      <c r="A128" s="8" t="s">
        <v>6</v>
      </c>
      <c r="B128" s="9" t="s">
        <v>589</v>
      </c>
      <c r="C128" s="10">
        <v>4400</v>
      </c>
      <c r="D128" s="11" t="s">
        <v>552</v>
      </c>
      <c r="E128" s="8">
        <v>0</v>
      </c>
      <c r="F128">
        <f>IF(ISNA(VLOOKUP(DKSalaries!D128,OverUnder!$A$2:$C$13,3,FALSE)),0,VLOOKUP(DKSalaries!D128,OverUnder!$A$2:$C$13,3,FALSE))</f>
        <v>1.0128172907765771</v>
      </c>
      <c r="G128">
        <f t="shared" si="14"/>
        <v>0</v>
      </c>
      <c r="H128">
        <f>IF(ISNA(VLOOKUP(DKSalaries!B128,Consistency!$A$2:$N$394,12, FALSE)),0,VLOOKUP(DKSalaries!B128,Consistency!$A$2:$N$394,12, FALSE))</f>
        <v>0</v>
      </c>
      <c r="I128">
        <f>IF(ISNA(VLOOKUP(DKSalaries!B128,Consistency!$A$2:$N$394,13, FALSE)),0,VLOOKUP(DKSalaries!B128,Consistency!$A$2:$N$394,13, FALSE))</f>
        <v>0</v>
      </c>
      <c r="J128">
        <f>IF(ISNA(VLOOKUP(DKSalaries!B128,Consistency!$A$2:$N$394,14, FALSE)),0,VLOOKUP(DKSalaries!B128,Consistency!$A$2:$N$394,14, FALSE))</f>
        <v>0</v>
      </c>
      <c r="K128">
        <f t="shared" si="15"/>
        <v>0</v>
      </c>
      <c r="L128">
        <v>0</v>
      </c>
      <c r="M128" s="4">
        <f>L128*J128</f>
        <v>0</v>
      </c>
      <c r="N128">
        <v>0</v>
      </c>
      <c r="O128">
        <f t="shared" si="18"/>
        <v>0</v>
      </c>
      <c r="P128">
        <f t="shared" si="13"/>
        <v>0</v>
      </c>
      <c r="Q128">
        <f t="shared" si="24"/>
        <v>0</v>
      </c>
      <c r="R128">
        <f t="shared" si="24"/>
        <v>0</v>
      </c>
      <c r="S128">
        <f t="shared" si="24"/>
        <v>0</v>
      </c>
      <c r="T128">
        <f t="shared" si="24"/>
        <v>0</v>
      </c>
      <c r="U128">
        <f t="shared" si="24"/>
        <v>0</v>
      </c>
    </row>
    <row r="129" spans="1:21">
      <c r="A129" s="8" t="s">
        <v>6</v>
      </c>
      <c r="B129" s="9" t="s">
        <v>419</v>
      </c>
      <c r="C129" s="10">
        <v>4400</v>
      </c>
      <c r="D129" s="11" t="s">
        <v>562</v>
      </c>
      <c r="E129" s="8">
        <v>20</v>
      </c>
      <c r="F129">
        <f>IF(ISNA(VLOOKUP(DKSalaries!D129,OverUnder!$A$2:$C$13,3,FALSE)),0,VLOOKUP(DKSalaries!D129,OverUnder!$A$2:$C$13,3,FALSE))</f>
        <v>1.0454888162854989</v>
      </c>
      <c r="G129">
        <f t="shared" si="14"/>
        <v>20.909776325709977</v>
      </c>
      <c r="H129">
        <f>IF(ISNA(VLOOKUP(DKSalaries!B129,Consistency!$A$2:$N$394,12, FALSE)),0,VLOOKUP(DKSalaries!B129,Consistency!$A$2:$N$394,12, FALSE))</f>
        <v>0</v>
      </c>
      <c r="I129">
        <f>IF(ISNA(VLOOKUP(DKSalaries!B129,Consistency!$A$2:$N$394,13, FALSE)),0,VLOOKUP(DKSalaries!B129,Consistency!$A$2:$N$394,13, FALSE))</f>
        <v>0</v>
      </c>
      <c r="J129">
        <f>IF(ISNA(VLOOKUP(DKSalaries!B129,Consistency!$A$2:$N$394,14, FALSE)),0,VLOOKUP(DKSalaries!B129,Consistency!$A$2:$N$394,14, FALSE))</f>
        <v>0</v>
      </c>
      <c r="K129">
        <f t="shared" si="15"/>
        <v>0</v>
      </c>
      <c r="L129">
        <v>0</v>
      </c>
      <c r="M129" s="4">
        <f>L129*J129</f>
        <v>0</v>
      </c>
      <c r="N129">
        <v>0</v>
      </c>
      <c r="O129">
        <f t="shared" si="18"/>
        <v>0</v>
      </c>
      <c r="P129">
        <f t="shared" si="13"/>
        <v>0</v>
      </c>
      <c r="Q129">
        <f t="shared" si="24"/>
        <v>0</v>
      </c>
      <c r="R129">
        <f t="shared" si="24"/>
        <v>0</v>
      </c>
      <c r="S129">
        <f t="shared" si="24"/>
        <v>0</v>
      </c>
      <c r="T129">
        <f t="shared" si="24"/>
        <v>0</v>
      </c>
      <c r="U129">
        <f t="shared" si="24"/>
        <v>0</v>
      </c>
    </row>
    <row r="130" spans="1:21">
      <c r="A130" s="8" t="s">
        <v>5</v>
      </c>
      <c r="B130" s="9" t="s">
        <v>74</v>
      </c>
      <c r="C130" s="10">
        <v>4300</v>
      </c>
      <c r="D130" s="8" t="s">
        <v>558</v>
      </c>
      <c r="E130" s="8">
        <v>17.8</v>
      </c>
      <c r="F130">
        <f>IF(ISNA(VLOOKUP(DKSalaries!D130,OverUnder!$A$2:$C$13,3,FALSE)),0,VLOOKUP(DKSalaries!D130,OverUnder!$A$2:$C$13,3,FALSE))</f>
        <v>0.95501382256848455</v>
      </c>
      <c r="G130">
        <f t="shared" si="14"/>
        <v>16.999246041719026</v>
      </c>
      <c r="H130">
        <f>IF(ISNA(VLOOKUP(DKSalaries!B130,Consistency!$A$2:$N$394,12, FALSE)),0,VLOOKUP(DKSalaries!B130,Consistency!$A$2:$N$394,12, FALSE))</f>
        <v>0</v>
      </c>
      <c r="I130">
        <f>IF(ISNA(VLOOKUP(DKSalaries!B130,Consistency!$A$2:$N$394,13, FALSE)),0,VLOOKUP(DKSalaries!B130,Consistency!$A$2:$N$394,13, FALSE))</f>
        <v>0</v>
      </c>
      <c r="J130">
        <f>IF(ISNA(VLOOKUP(DKSalaries!B130,Consistency!$A$2:$N$394,14, FALSE)),0,VLOOKUP(DKSalaries!B130,Consistency!$A$2:$N$394,14, FALSE))</f>
        <v>0</v>
      </c>
      <c r="K130">
        <f t="shared" si="15"/>
        <v>0</v>
      </c>
      <c r="L130">
        <v>0</v>
      </c>
      <c r="M130" s="4">
        <f>L130*J130</f>
        <v>0</v>
      </c>
      <c r="N130">
        <v>0</v>
      </c>
      <c r="O130">
        <f t="shared" si="18"/>
        <v>0</v>
      </c>
      <c r="P130">
        <f t="shared" ref="P130:P193" si="25">N130*C130</f>
        <v>0</v>
      </c>
      <c r="Q130">
        <f t="shared" si="24"/>
        <v>0</v>
      </c>
      <c r="R130">
        <f t="shared" si="24"/>
        <v>0</v>
      </c>
      <c r="S130">
        <f t="shared" si="24"/>
        <v>0</v>
      </c>
      <c r="T130">
        <f t="shared" si="24"/>
        <v>0</v>
      </c>
      <c r="U130">
        <f t="shared" si="24"/>
        <v>0</v>
      </c>
    </row>
    <row r="131" spans="1:21">
      <c r="A131" s="8" t="s">
        <v>7</v>
      </c>
      <c r="B131" s="9" t="s">
        <v>177</v>
      </c>
      <c r="C131" s="10">
        <v>4300</v>
      </c>
      <c r="D131" s="11" t="s">
        <v>561</v>
      </c>
      <c r="E131" s="8">
        <v>17.7</v>
      </c>
      <c r="F131">
        <f>IF(ISNA(VLOOKUP(DKSalaries!D131,OverUnder!$A$2:$C$13,3,FALSE)),0,VLOOKUP(DKSalaries!D131,OverUnder!$A$2:$C$13,3,FALSE))</f>
        <v>0.99019854234732352</v>
      </c>
      <c r="G131">
        <f t="shared" ref="G131:G194" si="26">E131*F131</f>
        <v>17.526514199547627</v>
      </c>
      <c r="H131">
        <f>IF(ISNA(VLOOKUP(DKSalaries!B131,Consistency!$A$2:$N$394,12, FALSE)),0,VLOOKUP(DKSalaries!B131,Consistency!$A$2:$N$394,12, FALSE))</f>
        <v>0</v>
      </c>
      <c r="I131">
        <f>IF(ISNA(VLOOKUP(DKSalaries!B131,Consistency!$A$2:$N$394,13, FALSE)),0,VLOOKUP(DKSalaries!B131,Consistency!$A$2:$N$394,13, FALSE))</f>
        <v>0</v>
      </c>
      <c r="J131">
        <f>IF(ISNA(VLOOKUP(DKSalaries!B131,Consistency!$A$2:$N$394,14, FALSE)),0,VLOOKUP(DKSalaries!B131,Consistency!$A$2:$N$394,14, FALSE))</f>
        <v>0</v>
      </c>
      <c r="K131">
        <f t="shared" ref="K131:K194" si="27">SUM(H131+I131+J131)</f>
        <v>0</v>
      </c>
      <c r="L131">
        <v>0</v>
      </c>
      <c r="M131" s="4">
        <f t="shared" ref="M131:M151" si="28">L131*J131</f>
        <v>0</v>
      </c>
      <c r="N131">
        <v>0</v>
      </c>
      <c r="O131">
        <f t="shared" ref="O131:O194" si="29">N131*M131</f>
        <v>0</v>
      </c>
      <c r="P131">
        <f t="shared" si="25"/>
        <v>0</v>
      </c>
      <c r="Q131">
        <f t="shared" si="24"/>
        <v>0</v>
      </c>
      <c r="R131">
        <f t="shared" si="24"/>
        <v>0</v>
      </c>
      <c r="S131">
        <f t="shared" si="24"/>
        <v>0</v>
      </c>
      <c r="T131">
        <f t="shared" si="24"/>
        <v>0</v>
      </c>
      <c r="U131">
        <f t="shared" si="24"/>
        <v>0</v>
      </c>
    </row>
    <row r="132" spans="1:21">
      <c r="A132" s="8" t="s">
        <v>5</v>
      </c>
      <c r="B132" s="9" t="s">
        <v>200</v>
      </c>
      <c r="C132" s="10">
        <v>4300</v>
      </c>
      <c r="D132" s="11" t="s">
        <v>563</v>
      </c>
      <c r="E132" s="8">
        <v>17.399999999999999</v>
      </c>
      <c r="F132">
        <f>IF(ISNA(VLOOKUP(DKSalaries!D132,OverUnder!$A$2:$C$13,3,FALSE)),0,VLOOKUP(DKSalaries!D132,OverUnder!$A$2:$C$13,3,FALSE))</f>
        <v>0.95501382256848455</v>
      </c>
      <c r="G132">
        <f t="shared" si="26"/>
        <v>16.61724051269163</v>
      </c>
      <c r="H132">
        <f>IF(ISNA(VLOOKUP(DKSalaries!B132,Consistency!$A$2:$N$394,12, FALSE)),0,VLOOKUP(DKSalaries!B132,Consistency!$A$2:$N$394,12, FALSE))</f>
        <v>0</v>
      </c>
      <c r="I132">
        <f>IF(ISNA(VLOOKUP(DKSalaries!B132,Consistency!$A$2:$N$394,13, FALSE)),0,VLOOKUP(DKSalaries!B132,Consistency!$A$2:$N$394,13, FALSE))</f>
        <v>0</v>
      </c>
      <c r="J132">
        <f>IF(ISNA(VLOOKUP(DKSalaries!B132,Consistency!$A$2:$N$394,14, FALSE)),0,VLOOKUP(DKSalaries!B132,Consistency!$A$2:$N$394,14, FALSE))</f>
        <v>0</v>
      </c>
      <c r="K132">
        <f t="shared" si="27"/>
        <v>0</v>
      </c>
      <c r="L132">
        <v>0</v>
      </c>
      <c r="M132" s="4">
        <f t="shared" si="28"/>
        <v>0</v>
      </c>
      <c r="N132">
        <v>0</v>
      </c>
      <c r="O132">
        <f t="shared" si="29"/>
        <v>0</v>
      </c>
      <c r="P132">
        <f t="shared" si="25"/>
        <v>0</v>
      </c>
      <c r="Q132">
        <f t="shared" ref="Q132:U141" si="30">$N132*IF($A132=Q$1,1,0)</f>
        <v>0</v>
      </c>
      <c r="R132">
        <f t="shared" si="30"/>
        <v>0</v>
      </c>
      <c r="S132">
        <f t="shared" si="30"/>
        <v>0</v>
      </c>
      <c r="T132">
        <f t="shared" si="30"/>
        <v>0</v>
      </c>
      <c r="U132">
        <f t="shared" si="30"/>
        <v>0</v>
      </c>
    </row>
    <row r="133" spans="1:21">
      <c r="A133" s="8" t="s">
        <v>6</v>
      </c>
      <c r="B133" s="9" t="s">
        <v>210</v>
      </c>
      <c r="C133" s="10">
        <v>4300</v>
      </c>
      <c r="D133" s="8" t="s">
        <v>550</v>
      </c>
      <c r="E133" s="8">
        <v>13.6</v>
      </c>
      <c r="F133">
        <f>IF(ISNA(VLOOKUP(DKSalaries!D133,OverUnder!$A$2:$C$13,3,FALSE)),0,VLOOKUP(DKSalaries!D133,OverUnder!$A$2:$C$13,3,FALSE))</f>
        <v>0.98014576526765529</v>
      </c>
      <c r="G133">
        <f t="shared" si="26"/>
        <v>13.329982407640111</v>
      </c>
      <c r="H133">
        <f>IF(ISNA(VLOOKUP(DKSalaries!B133,Consistency!$A$2:$N$394,12, FALSE)),0,VLOOKUP(DKSalaries!B133,Consistency!$A$2:$N$394,12, FALSE))</f>
        <v>0</v>
      </c>
      <c r="I133">
        <f>IF(ISNA(VLOOKUP(DKSalaries!B133,Consistency!$A$2:$N$394,13, FALSE)),0,VLOOKUP(DKSalaries!B133,Consistency!$A$2:$N$394,13, FALSE))</f>
        <v>0</v>
      </c>
      <c r="J133">
        <f>IF(ISNA(VLOOKUP(DKSalaries!B133,Consistency!$A$2:$N$394,14, FALSE)),0,VLOOKUP(DKSalaries!B133,Consistency!$A$2:$N$394,14, FALSE))</f>
        <v>0</v>
      </c>
      <c r="K133">
        <f t="shared" si="27"/>
        <v>0</v>
      </c>
      <c r="L133">
        <v>0</v>
      </c>
      <c r="M133" s="4">
        <f t="shared" si="28"/>
        <v>0</v>
      </c>
      <c r="N133">
        <v>0</v>
      </c>
      <c r="O133">
        <f t="shared" si="29"/>
        <v>0</v>
      </c>
      <c r="P133">
        <f t="shared" si="25"/>
        <v>0</v>
      </c>
      <c r="Q133">
        <f t="shared" si="30"/>
        <v>0</v>
      </c>
      <c r="R133">
        <f t="shared" si="30"/>
        <v>0</v>
      </c>
      <c r="S133">
        <f t="shared" si="30"/>
        <v>0</v>
      </c>
      <c r="T133">
        <f t="shared" si="30"/>
        <v>0</v>
      </c>
      <c r="U133">
        <f t="shared" si="30"/>
        <v>0</v>
      </c>
    </row>
    <row r="134" spans="1:21">
      <c r="A134" s="8" t="s">
        <v>8</v>
      </c>
      <c r="B134" s="9" t="s">
        <v>508</v>
      </c>
      <c r="C134" s="10">
        <v>4300</v>
      </c>
      <c r="D134" s="11" t="s">
        <v>556</v>
      </c>
      <c r="E134" s="8">
        <v>16.399999999999999</v>
      </c>
      <c r="F134">
        <f>IF(ISNA(VLOOKUP(DKSalaries!D134,OverUnder!$A$2:$C$13,3,FALSE)),0,VLOOKUP(DKSalaries!D134,OverUnder!$A$2:$C$13,3,FALSE))</f>
        <v>0.98014576526765529</v>
      </c>
      <c r="G134">
        <f t="shared" si="26"/>
        <v>16.074390550389545</v>
      </c>
      <c r="H134">
        <f>IF(ISNA(VLOOKUP(DKSalaries!B134,Consistency!$A$2:$N$394,12, FALSE)),0,VLOOKUP(DKSalaries!B134,Consistency!$A$2:$N$394,12, FALSE))</f>
        <v>0.86</v>
      </c>
      <c r="I134">
        <f>IF(ISNA(VLOOKUP(DKSalaries!B134,Consistency!$A$2:$N$394,13, FALSE)),0,VLOOKUP(DKSalaries!B134,Consistency!$A$2:$N$394,13, FALSE))</f>
        <v>0.71</v>
      </c>
      <c r="J134">
        <f>IF(ISNA(VLOOKUP(DKSalaries!B134,Consistency!$A$2:$N$394,14, FALSE)),0,VLOOKUP(DKSalaries!B134,Consistency!$A$2:$N$394,14, FALSE))</f>
        <v>0.28999999999999998</v>
      </c>
      <c r="K134">
        <f t="shared" si="27"/>
        <v>1.8599999999999999</v>
      </c>
      <c r="L134">
        <v>0</v>
      </c>
      <c r="M134" s="4">
        <f t="shared" si="28"/>
        <v>0</v>
      </c>
      <c r="N134">
        <v>0</v>
      </c>
      <c r="O134">
        <f t="shared" si="29"/>
        <v>0</v>
      </c>
      <c r="P134">
        <f t="shared" si="25"/>
        <v>0</v>
      </c>
      <c r="Q134">
        <f t="shared" si="30"/>
        <v>0</v>
      </c>
      <c r="R134">
        <f t="shared" si="30"/>
        <v>0</v>
      </c>
      <c r="S134">
        <f t="shared" si="30"/>
        <v>0</v>
      </c>
      <c r="T134">
        <f t="shared" si="30"/>
        <v>0</v>
      </c>
      <c r="U134">
        <f t="shared" si="30"/>
        <v>0</v>
      </c>
    </row>
    <row r="135" spans="1:21">
      <c r="A135" s="8" t="s">
        <v>9</v>
      </c>
      <c r="B135" s="9" t="s">
        <v>309</v>
      </c>
      <c r="C135" s="10">
        <v>4300</v>
      </c>
      <c r="D135" s="11" t="s">
        <v>561</v>
      </c>
      <c r="E135" s="8">
        <v>0</v>
      </c>
      <c r="F135">
        <f>IF(ISNA(VLOOKUP(DKSalaries!D135,OverUnder!$A$2:$C$13,3,FALSE)),0,VLOOKUP(DKSalaries!D135,OverUnder!$A$2:$C$13,3,FALSE))</f>
        <v>0.99019854234732352</v>
      </c>
      <c r="G135">
        <f t="shared" si="26"/>
        <v>0</v>
      </c>
      <c r="H135">
        <f>IF(ISNA(VLOOKUP(DKSalaries!B135,Consistency!$A$2:$N$394,12, FALSE)),0,VLOOKUP(DKSalaries!B135,Consistency!$A$2:$N$394,12, FALSE))</f>
        <v>0</v>
      </c>
      <c r="I135">
        <f>IF(ISNA(VLOOKUP(DKSalaries!B135,Consistency!$A$2:$N$394,13, FALSE)),0,VLOOKUP(DKSalaries!B135,Consistency!$A$2:$N$394,13, FALSE))</f>
        <v>0</v>
      </c>
      <c r="J135">
        <f>IF(ISNA(VLOOKUP(DKSalaries!B135,Consistency!$A$2:$N$394,14, FALSE)),0,VLOOKUP(DKSalaries!B135,Consistency!$A$2:$N$394,14, FALSE))</f>
        <v>0</v>
      </c>
      <c r="K135">
        <f t="shared" si="27"/>
        <v>0</v>
      </c>
      <c r="L135">
        <v>0</v>
      </c>
      <c r="M135" s="4">
        <f t="shared" si="28"/>
        <v>0</v>
      </c>
      <c r="N135">
        <v>0</v>
      </c>
      <c r="O135">
        <f t="shared" si="29"/>
        <v>0</v>
      </c>
      <c r="P135">
        <f t="shared" si="25"/>
        <v>0</v>
      </c>
      <c r="Q135">
        <f t="shared" si="30"/>
        <v>0</v>
      </c>
      <c r="R135">
        <f t="shared" si="30"/>
        <v>0</v>
      </c>
      <c r="S135">
        <f t="shared" si="30"/>
        <v>0</v>
      </c>
      <c r="T135">
        <f t="shared" si="30"/>
        <v>0</v>
      </c>
      <c r="U135">
        <f t="shared" si="30"/>
        <v>0</v>
      </c>
    </row>
    <row r="136" spans="1:21">
      <c r="A136" s="8" t="s">
        <v>9</v>
      </c>
      <c r="B136" s="9" t="s">
        <v>352</v>
      </c>
      <c r="C136" s="10">
        <v>4300</v>
      </c>
      <c r="D136" s="11" t="s">
        <v>562</v>
      </c>
      <c r="E136" s="8">
        <v>17.5</v>
      </c>
      <c r="F136">
        <f>IF(ISNA(VLOOKUP(DKSalaries!D136,OverUnder!$A$2:$C$13,3,FALSE)),0,VLOOKUP(DKSalaries!D136,OverUnder!$A$2:$C$13,3,FALSE))</f>
        <v>1.0454888162854989</v>
      </c>
      <c r="G136">
        <f t="shared" si="26"/>
        <v>18.296054284996231</v>
      </c>
      <c r="H136">
        <f>IF(ISNA(VLOOKUP(DKSalaries!B136,Consistency!$A$2:$N$394,12, FALSE)),0,VLOOKUP(DKSalaries!B136,Consistency!$A$2:$N$394,12, FALSE))</f>
        <v>0</v>
      </c>
      <c r="I136">
        <f>IF(ISNA(VLOOKUP(DKSalaries!B136,Consistency!$A$2:$N$394,13, FALSE)),0,VLOOKUP(DKSalaries!B136,Consistency!$A$2:$N$394,13, FALSE))</f>
        <v>0</v>
      </c>
      <c r="J136">
        <f>IF(ISNA(VLOOKUP(DKSalaries!B136,Consistency!$A$2:$N$394,14, FALSE)),0,VLOOKUP(DKSalaries!B136,Consistency!$A$2:$N$394,14, FALSE))</f>
        <v>0</v>
      </c>
      <c r="K136">
        <f t="shared" si="27"/>
        <v>0</v>
      </c>
      <c r="L136">
        <v>0</v>
      </c>
      <c r="M136" s="4">
        <f t="shared" si="28"/>
        <v>0</v>
      </c>
      <c r="N136">
        <v>0</v>
      </c>
      <c r="O136">
        <f t="shared" si="29"/>
        <v>0</v>
      </c>
      <c r="P136">
        <f t="shared" si="25"/>
        <v>0</v>
      </c>
      <c r="Q136">
        <f t="shared" si="30"/>
        <v>0</v>
      </c>
      <c r="R136">
        <f t="shared" si="30"/>
        <v>0</v>
      </c>
      <c r="S136">
        <f t="shared" si="30"/>
        <v>0</v>
      </c>
      <c r="T136">
        <f t="shared" si="30"/>
        <v>0</v>
      </c>
      <c r="U136">
        <f t="shared" si="30"/>
        <v>0</v>
      </c>
    </row>
    <row r="137" spans="1:21">
      <c r="A137" s="8" t="s">
        <v>9</v>
      </c>
      <c r="B137" s="9" t="s">
        <v>590</v>
      </c>
      <c r="C137" s="10">
        <v>4300</v>
      </c>
      <c r="D137" s="11" t="s">
        <v>549</v>
      </c>
      <c r="E137" s="8">
        <v>12.5</v>
      </c>
      <c r="F137">
        <f>IF(ISNA(VLOOKUP(DKSalaries!D137,OverUnder!$A$2:$C$13,3,FALSE)),0,VLOOKUP(DKSalaries!D137,OverUnder!$A$2:$C$13,3,FALSE))</f>
        <v>1.0756471475245037</v>
      </c>
      <c r="G137">
        <f t="shared" si="26"/>
        <v>13.445589344056296</v>
      </c>
      <c r="H137">
        <f>IF(ISNA(VLOOKUP(DKSalaries!B137,Consistency!$A$2:$N$394,12, FALSE)),0,VLOOKUP(DKSalaries!B137,Consistency!$A$2:$N$394,12, FALSE))</f>
        <v>0</v>
      </c>
      <c r="I137">
        <f>IF(ISNA(VLOOKUP(DKSalaries!B137,Consistency!$A$2:$N$394,13, FALSE)),0,VLOOKUP(DKSalaries!B137,Consistency!$A$2:$N$394,13, FALSE))</f>
        <v>0</v>
      </c>
      <c r="J137">
        <f>IF(ISNA(VLOOKUP(DKSalaries!B137,Consistency!$A$2:$N$394,14, FALSE)),0,VLOOKUP(DKSalaries!B137,Consistency!$A$2:$N$394,14, FALSE))</f>
        <v>0</v>
      </c>
      <c r="K137">
        <f t="shared" si="27"/>
        <v>0</v>
      </c>
      <c r="L137">
        <v>0</v>
      </c>
      <c r="M137" s="4">
        <f t="shared" si="28"/>
        <v>0</v>
      </c>
      <c r="N137">
        <v>0</v>
      </c>
      <c r="O137">
        <f t="shared" si="29"/>
        <v>0</v>
      </c>
      <c r="P137">
        <f t="shared" si="25"/>
        <v>0</v>
      </c>
      <c r="Q137">
        <f t="shared" si="30"/>
        <v>0</v>
      </c>
      <c r="R137">
        <f t="shared" si="30"/>
        <v>0</v>
      </c>
      <c r="S137">
        <f t="shared" si="30"/>
        <v>0</v>
      </c>
      <c r="T137">
        <f t="shared" si="30"/>
        <v>0</v>
      </c>
      <c r="U137">
        <f t="shared" si="30"/>
        <v>0</v>
      </c>
    </row>
    <row r="138" spans="1:21">
      <c r="A138" s="8" t="s">
        <v>9</v>
      </c>
      <c r="B138" s="9" t="s">
        <v>357</v>
      </c>
      <c r="C138" s="10">
        <v>4200</v>
      </c>
      <c r="D138" s="11" t="s">
        <v>552</v>
      </c>
      <c r="E138" s="8">
        <v>20.100000000000001</v>
      </c>
      <c r="F138">
        <f>IF(ISNA(VLOOKUP(DKSalaries!D138,OverUnder!$A$2:$C$13,3,FALSE)),0,VLOOKUP(DKSalaries!D138,OverUnder!$A$2:$C$13,3,FALSE))</f>
        <v>1.0128172907765771</v>
      </c>
      <c r="G138">
        <f t="shared" si="26"/>
        <v>20.357627544609201</v>
      </c>
      <c r="H138">
        <f>IF(ISNA(VLOOKUP(DKSalaries!B138,Consistency!$A$2:$N$394,12, FALSE)),0,VLOOKUP(DKSalaries!B138,Consistency!$A$2:$N$394,12, FALSE))</f>
        <v>0</v>
      </c>
      <c r="I138">
        <f>IF(ISNA(VLOOKUP(DKSalaries!B138,Consistency!$A$2:$N$394,13, FALSE)),0,VLOOKUP(DKSalaries!B138,Consistency!$A$2:$N$394,13, FALSE))</f>
        <v>0</v>
      </c>
      <c r="J138">
        <f>IF(ISNA(VLOOKUP(DKSalaries!B138,Consistency!$A$2:$N$394,14, FALSE)),0,VLOOKUP(DKSalaries!B138,Consistency!$A$2:$N$394,14, FALSE))</f>
        <v>0</v>
      </c>
      <c r="K138">
        <f t="shared" si="27"/>
        <v>0</v>
      </c>
      <c r="L138">
        <v>0</v>
      </c>
      <c r="M138" s="4">
        <f t="shared" si="28"/>
        <v>0</v>
      </c>
      <c r="N138">
        <v>0</v>
      </c>
      <c r="O138">
        <f t="shared" si="29"/>
        <v>0</v>
      </c>
      <c r="P138">
        <f t="shared" si="25"/>
        <v>0</v>
      </c>
      <c r="Q138">
        <f t="shared" si="30"/>
        <v>0</v>
      </c>
      <c r="R138">
        <f t="shared" si="30"/>
        <v>0</v>
      </c>
      <c r="S138">
        <f t="shared" si="30"/>
        <v>0</v>
      </c>
      <c r="T138">
        <f t="shared" si="30"/>
        <v>0</v>
      </c>
      <c r="U138">
        <f t="shared" si="30"/>
        <v>0</v>
      </c>
    </row>
    <row r="139" spans="1:21">
      <c r="A139" s="8" t="s">
        <v>8</v>
      </c>
      <c r="B139" s="9" t="s">
        <v>72</v>
      </c>
      <c r="C139" s="10">
        <v>4200</v>
      </c>
      <c r="D139" s="8" t="s">
        <v>558</v>
      </c>
      <c r="E139" s="8">
        <v>15.1</v>
      </c>
      <c r="F139">
        <f>IF(ISNA(VLOOKUP(DKSalaries!D139,OverUnder!$A$2:$C$13,3,FALSE)),0,VLOOKUP(DKSalaries!D139,OverUnder!$A$2:$C$13,3,FALSE))</f>
        <v>0.95501382256848455</v>
      </c>
      <c r="G139">
        <f t="shared" si="26"/>
        <v>14.420708720784116</v>
      </c>
      <c r="H139">
        <f>IF(ISNA(VLOOKUP(DKSalaries!B139,Consistency!$A$2:$N$394,12, FALSE)),0,VLOOKUP(DKSalaries!B139,Consistency!$A$2:$N$394,12, FALSE))</f>
        <v>0</v>
      </c>
      <c r="I139">
        <f>IF(ISNA(VLOOKUP(DKSalaries!B139,Consistency!$A$2:$N$394,13, FALSE)),0,VLOOKUP(DKSalaries!B139,Consistency!$A$2:$N$394,13, FALSE))</f>
        <v>0</v>
      </c>
      <c r="J139">
        <f>IF(ISNA(VLOOKUP(DKSalaries!B139,Consistency!$A$2:$N$394,14, FALSE)),0,VLOOKUP(DKSalaries!B139,Consistency!$A$2:$N$394,14, FALSE))</f>
        <v>0</v>
      </c>
      <c r="K139">
        <f t="shared" si="27"/>
        <v>0</v>
      </c>
      <c r="L139">
        <v>0</v>
      </c>
      <c r="M139" s="4">
        <f t="shared" si="28"/>
        <v>0</v>
      </c>
      <c r="N139">
        <v>0</v>
      </c>
      <c r="O139">
        <f t="shared" si="29"/>
        <v>0</v>
      </c>
      <c r="P139">
        <f t="shared" si="25"/>
        <v>0</v>
      </c>
      <c r="Q139">
        <f t="shared" si="30"/>
        <v>0</v>
      </c>
      <c r="R139">
        <f t="shared" si="30"/>
        <v>0</v>
      </c>
      <c r="S139">
        <f t="shared" si="30"/>
        <v>0</v>
      </c>
      <c r="T139">
        <f t="shared" si="30"/>
        <v>0</v>
      </c>
      <c r="U139">
        <f t="shared" si="30"/>
        <v>0</v>
      </c>
    </row>
    <row r="140" spans="1:21">
      <c r="A140" s="8" t="s">
        <v>9</v>
      </c>
      <c r="B140" s="9" t="s">
        <v>591</v>
      </c>
      <c r="C140" s="10">
        <v>4200</v>
      </c>
      <c r="D140" s="11" t="s">
        <v>554</v>
      </c>
      <c r="E140" s="8">
        <v>13.9</v>
      </c>
      <c r="F140">
        <f>IF(ISNA(VLOOKUP(DKSalaries!D140,OverUnder!$A$2:$C$13,3,FALSE)),0,VLOOKUP(DKSalaries!D140,OverUnder!$A$2:$C$13,3,FALSE))</f>
        <v>0.97511937672782112</v>
      </c>
      <c r="G140">
        <f t="shared" si="26"/>
        <v>13.554159336516713</v>
      </c>
      <c r="H140">
        <f>IF(ISNA(VLOOKUP(DKSalaries!B140,Consistency!$A$2:$N$394,12, FALSE)),0,VLOOKUP(DKSalaries!B140,Consistency!$A$2:$N$394,12, FALSE))</f>
        <v>0</v>
      </c>
      <c r="I140">
        <f>IF(ISNA(VLOOKUP(DKSalaries!B140,Consistency!$A$2:$N$394,13, FALSE)),0,VLOOKUP(DKSalaries!B140,Consistency!$A$2:$N$394,13, FALSE))</f>
        <v>0</v>
      </c>
      <c r="J140">
        <f>IF(ISNA(VLOOKUP(DKSalaries!B140,Consistency!$A$2:$N$394,14, FALSE)),0,VLOOKUP(DKSalaries!B140,Consistency!$A$2:$N$394,14, FALSE))</f>
        <v>0</v>
      </c>
      <c r="K140">
        <f t="shared" si="27"/>
        <v>0</v>
      </c>
      <c r="L140">
        <v>0</v>
      </c>
      <c r="M140" s="4">
        <f t="shared" si="28"/>
        <v>0</v>
      </c>
      <c r="N140">
        <v>0</v>
      </c>
      <c r="O140">
        <f t="shared" si="29"/>
        <v>0</v>
      </c>
      <c r="P140">
        <f t="shared" si="25"/>
        <v>0</v>
      </c>
      <c r="Q140">
        <f t="shared" si="30"/>
        <v>0</v>
      </c>
      <c r="R140">
        <f t="shared" si="30"/>
        <v>0</v>
      </c>
      <c r="S140">
        <f t="shared" si="30"/>
        <v>0</v>
      </c>
      <c r="T140">
        <f t="shared" si="30"/>
        <v>0</v>
      </c>
      <c r="U140">
        <f t="shared" si="30"/>
        <v>0</v>
      </c>
    </row>
    <row r="141" spans="1:21">
      <c r="A141" s="8" t="s">
        <v>8</v>
      </c>
      <c r="B141" s="9" t="s">
        <v>202</v>
      </c>
      <c r="C141" s="10">
        <v>4200</v>
      </c>
      <c r="D141" s="8" t="s">
        <v>550</v>
      </c>
      <c r="E141" s="8">
        <v>16.600000000000001</v>
      </c>
      <c r="F141">
        <f>IF(ISNA(VLOOKUP(DKSalaries!D141,OverUnder!$A$2:$C$13,3,FALSE)),0,VLOOKUP(DKSalaries!D141,OverUnder!$A$2:$C$13,3,FALSE))</f>
        <v>0.98014576526765529</v>
      </c>
      <c r="G141">
        <f t="shared" si="26"/>
        <v>16.270419703443078</v>
      </c>
      <c r="H141">
        <f>IF(ISNA(VLOOKUP(DKSalaries!B141,Consistency!$A$2:$N$394,12, FALSE)),0,VLOOKUP(DKSalaries!B141,Consistency!$A$2:$N$394,12, FALSE))</f>
        <v>0</v>
      </c>
      <c r="I141">
        <f>IF(ISNA(VLOOKUP(DKSalaries!B141,Consistency!$A$2:$N$394,13, FALSE)),0,VLOOKUP(DKSalaries!B141,Consistency!$A$2:$N$394,13, FALSE))</f>
        <v>0</v>
      </c>
      <c r="J141">
        <f>IF(ISNA(VLOOKUP(DKSalaries!B141,Consistency!$A$2:$N$394,14, FALSE)),0,VLOOKUP(DKSalaries!B141,Consistency!$A$2:$N$394,14, FALSE))</f>
        <v>0</v>
      </c>
      <c r="K141">
        <f t="shared" si="27"/>
        <v>0</v>
      </c>
      <c r="L141">
        <v>0</v>
      </c>
      <c r="M141" s="4">
        <f t="shared" si="28"/>
        <v>0</v>
      </c>
      <c r="N141">
        <v>0</v>
      </c>
      <c r="O141">
        <f t="shared" si="29"/>
        <v>0</v>
      </c>
      <c r="P141">
        <f t="shared" si="25"/>
        <v>0</v>
      </c>
      <c r="Q141">
        <f t="shared" si="30"/>
        <v>0</v>
      </c>
      <c r="R141">
        <f t="shared" si="30"/>
        <v>0</v>
      </c>
      <c r="S141">
        <f t="shared" si="30"/>
        <v>0</v>
      </c>
      <c r="T141">
        <f t="shared" si="30"/>
        <v>0</v>
      </c>
      <c r="U141">
        <f t="shared" si="30"/>
        <v>0</v>
      </c>
    </row>
    <row r="142" spans="1:21">
      <c r="A142" s="8" t="s">
        <v>6</v>
      </c>
      <c r="B142" s="9" t="s">
        <v>416</v>
      </c>
      <c r="C142" s="10">
        <v>4200</v>
      </c>
      <c r="D142" s="11" t="s">
        <v>566</v>
      </c>
      <c r="E142" s="8">
        <v>11.9</v>
      </c>
      <c r="F142">
        <f>IF(ISNA(VLOOKUP(DKSalaries!D142,OverUnder!$A$2:$C$13,3,FALSE)),0,VLOOKUP(DKSalaries!D142,OverUnder!$A$2:$C$13,3,FALSE))</f>
        <v>0.97260618245790409</v>
      </c>
      <c r="G142">
        <f t="shared" si="26"/>
        <v>11.574013571249059</v>
      </c>
      <c r="H142">
        <f>IF(ISNA(VLOOKUP(DKSalaries!B142,Consistency!$A$2:$N$394,12, FALSE)),0,VLOOKUP(DKSalaries!B142,Consistency!$A$2:$N$394,12, FALSE))</f>
        <v>0</v>
      </c>
      <c r="I142">
        <f>IF(ISNA(VLOOKUP(DKSalaries!B142,Consistency!$A$2:$N$394,13, FALSE)),0,VLOOKUP(DKSalaries!B142,Consistency!$A$2:$N$394,13, FALSE))</f>
        <v>0</v>
      </c>
      <c r="J142">
        <f>IF(ISNA(VLOOKUP(DKSalaries!B142,Consistency!$A$2:$N$394,14, FALSE)),0,VLOOKUP(DKSalaries!B142,Consistency!$A$2:$N$394,14, FALSE))</f>
        <v>0</v>
      </c>
      <c r="K142">
        <f t="shared" si="27"/>
        <v>0</v>
      </c>
      <c r="L142">
        <v>0</v>
      </c>
      <c r="M142" s="4">
        <f t="shared" si="28"/>
        <v>0</v>
      </c>
      <c r="N142">
        <v>0</v>
      </c>
      <c r="O142">
        <f t="shared" si="29"/>
        <v>0</v>
      </c>
      <c r="P142">
        <f t="shared" si="25"/>
        <v>0</v>
      </c>
      <c r="Q142">
        <f t="shared" ref="Q142:U151" si="31">$N142*IF($A142=Q$1,1,0)</f>
        <v>0</v>
      </c>
      <c r="R142">
        <f t="shared" si="31"/>
        <v>0</v>
      </c>
      <c r="S142">
        <f t="shared" si="31"/>
        <v>0</v>
      </c>
      <c r="T142">
        <f t="shared" si="31"/>
        <v>0</v>
      </c>
      <c r="U142">
        <f t="shared" si="31"/>
        <v>0</v>
      </c>
    </row>
    <row r="143" spans="1:21">
      <c r="A143" s="8" t="s">
        <v>5</v>
      </c>
      <c r="B143" s="9" t="s">
        <v>219</v>
      </c>
      <c r="C143" s="10">
        <v>4200</v>
      </c>
      <c r="D143" s="11" t="s">
        <v>554</v>
      </c>
      <c r="E143" s="8">
        <v>16.100000000000001</v>
      </c>
      <c r="F143">
        <f>IF(ISNA(VLOOKUP(DKSalaries!D143,OverUnder!$A$2:$C$13,3,FALSE)),0,VLOOKUP(DKSalaries!D143,OverUnder!$A$2:$C$13,3,FALSE))</f>
        <v>0.97511937672782112</v>
      </c>
      <c r="G143">
        <f t="shared" si="26"/>
        <v>15.699421965317921</v>
      </c>
      <c r="H143">
        <f>IF(ISNA(VLOOKUP(DKSalaries!B143,Consistency!$A$2:$N$394,12, FALSE)),0,VLOOKUP(DKSalaries!B143,Consistency!$A$2:$N$394,12, FALSE))</f>
        <v>0</v>
      </c>
      <c r="I143">
        <f>IF(ISNA(VLOOKUP(DKSalaries!B143,Consistency!$A$2:$N$394,13, FALSE)),0,VLOOKUP(DKSalaries!B143,Consistency!$A$2:$N$394,13, FALSE))</f>
        <v>0</v>
      </c>
      <c r="J143">
        <f>IF(ISNA(VLOOKUP(DKSalaries!B143,Consistency!$A$2:$N$394,14, FALSE)),0,VLOOKUP(DKSalaries!B143,Consistency!$A$2:$N$394,14, FALSE))</f>
        <v>0</v>
      </c>
      <c r="K143">
        <f t="shared" si="27"/>
        <v>0</v>
      </c>
      <c r="L143">
        <v>0</v>
      </c>
      <c r="M143" s="4">
        <f t="shared" si="28"/>
        <v>0</v>
      </c>
      <c r="N143">
        <v>0</v>
      </c>
      <c r="O143">
        <f t="shared" si="29"/>
        <v>0</v>
      </c>
      <c r="P143">
        <f t="shared" si="25"/>
        <v>0</v>
      </c>
      <c r="Q143">
        <f t="shared" si="31"/>
        <v>0</v>
      </c>
      <c r="R143">
        <f t="shared" si="31"/>
        <v>0</v>
      </c>
      <c r="S143">
        <f t="shared" si="31"/>
        <v>0</v>
      </c>
      <c r="T143">
        <f t="shared" si="31"/>
        <v>0</v>
      </c>
      <c r="U143">
        <f t="shared" si="31"/>
        <v>0</v>
      </c>
    </row>
    <row r="144" spans="1:21">
      <c r="A144" s="8" t="s">
        <v>7</v>
      </c>
      <c r="B144" s="9" t="s">
        <v>66</v>
      </c>
      <c r="C144" s="10">
        <v>4200</v>
      </c>
      <c r="D144" s="8" t="s">
        <v>558</v>
      </c>
      <c r="E144" s="8">
        <v>18.5</v>
      </c>
      <c r="F144">
        <f>IF(ISNA(VLOOKUP(DKSalaries!D144,OverUnder!$A$2:$C$13,3,FALSE)),0,VLOOKUP(DKSalaries!D144,OverUnder!$A$2:$C$13,3,FALSE))</f>
        <v>0.95501382256848455</v>
      </c>
      <c r="G144">
        <f t="shared" si="26"/>
        <v>17.667755717516965</v>
      </c>
      <c r="H144">
        <f>IF(ISNA(VLOOKUP(DKSalaries!B144,Consistency!$A$2:$N$394,12, FALSE)),0,VLOOKUP(DKSalaries!B144,Consistency!$A$2:$N$394,12, FALSE))</f>
        <v>0</v>
      </c>
      <c r="I144">
        <f>IF(ISNA(VLOOKUP(DKSalaries!B144,Consistency!$A$2:$N$394,13, FALSE)),0,VLOOKUP(DKSalaries!B144,Consistency!$A$2:$N$394,13, FALSE))</f>
        <v>0</v>
      </c>
      <c r="J144">
        <f>IF(ISNA(VLOOKUP(DKSalaries!B144,Consistency!$A$2:$N$394,14, FALSE)),0,VLOOKUP(DKSalaries!B144,Consistency!$A$2:$N$394,14, FALSE))</f>
        <v>0</v>
      </c>
      <c r="K144">
        <f t="shared" si="27"/>
        <v>0</v>
      </c>
      <c r="L144">
        <v>0</v>
      </c>
      <c r="M144" s="4">
        <f t="shared" si="28"/>
        <v>0</v>
      </c>
      <c r="N144">
        <v>0</v>
      </c>
      <c r="O144">
        <f t="shared" si="29"/>
        <v>0</v>
      </c>
      <c r="P144">
        <f t="shared" si="25"/>
        <v>0</v>
      </c>
      <c r="Q144">
        <f t="shared" si="31"/>
        <v>0</v>
      </c>
      <c r="R144">
        <f t="shared" si="31"/>
        <v>0</v>
      </c>
      <c r="S144">
        <f t="shared" si="31"/>
        <v>0</v>
      </c>
      <c r="T144">
        <f t="shared" si="31"/>
        <v>0</v>
      </c>
      <c r="U144">
        <f t="shared" si="31"/>
        <v>0</v>
      </c>
    </row>
    <row r="145" spans="1:21">
      <c r="A145" s="8" t="s">
        <v>8</v>
      </c>
      <c r="B145" s="9" t="s">
        <v>71</v>
      </c>
      <c r="C145" s="10">
        <v>4200</v>
      </c>
      <c r="D145" s="8" t="s">
        <v>551</v>
      </c>
      <c r="E145" s="8">
        <v>15</v>
      </c>
      <c r="F145">
        <f>IF(ISNA(VLOOKUP(DKSalaries!D145,OverUnder!$A$2:$C$13,3,FALSE)),0,VLOOKUP(DKSalaries!D145,OverUnder!$A$2:$C$13,3,FALSE))</f>
        <v>1.0454888162854989</v>
      </c>
      <c r="G145">
        <f t="shared" si="26"/>
        <v>15.682332244282485</v>
      </c>
      <c r="H145">
        <f>IF(ISNA(VLOOKUP(DKSalaries!B145,Consistency!$A$2:$N$394,12, FALSE)),0,VLOOKUP(DKSalaries!B145,Consistency!$A$2:$N$394,12, FALSE))</f>
        <v>0</v>
      </c>
      <c r="I145">
        <f>IF(ISNA(VLOOKUP(DKSalaries!B145,Consistency!$A$2:$N$394,13, FALSE)),0,VLOOKUP(DKSalaries!B145,Consistency!$A$2:$N$394,13, FALSE))</f>
        <v>0</v>
      </c>
      <c r="J145">
        <f>IF(ISNA(VLOOKUP(DKSalaries!B145,Consistency!$A$2:$N$394,14, FALSE)),0,VLOOKUP(DKSalaries!B145,Consistency!$A$2:$N$394,14, FALSE))</f>
        <v>0</v>
      </c>
      <c r="K145">
        <f t="shared" si="27"/>
        <v>0</v>
      </c>
      <c r="L145">
        <v>0</v>
      </c>
      <c r="M145" s="4">
        <f t="shared" si="28"/>
        <v>0</v>
      </c>
      <c r="N145">
        <v>0</v>
      </c>
      <c r="O145">
        <f t="shared" si="29"/>
        <v>0</v>
      </c>
      <c r="P145">
        <f t="shared" si="25"/>
        <v>0</v>
      </c>
      <c r="Q145">
        <f t="shared" si="31"/>
        <v>0</v>
      </c>
      <c r="R145">
        <f t="shared" si="31"/>
        <v>0</v>
      </c>
      <c r="S145">
        <f t="shared" si="31"/>
        <v>0</v>
      </c>
      <c r="T145">
        <f t="shared" si="31"/>
        <v>0</v>
      </c>
      <c r="U145">
        <f t="shared" si="31"/>
        <v>0</v>
      </c>
    </row>
    <row r="146" spans="1:21">
      <c r="A146" s="8" t="s">
        <v>9</v>
      </c>
      <c r="B146" s="9" t="s">
        <v>83</v>
      </c>
      <c r="C146" s="10">
        <v>4100</v>
      </c>
      <c r="D146" s="8" t="s">
        <v>558</v>
      </c>
      <c r="E146" s="8">
        <v>21.8</v>
      </c>
      <c r="F146">
        <f>IF(ISNA(VLOOKUP(DKSalaries!D146,OverUnder!$A$2:$C$13,3,FALSE)),0,VLOOKUP(DKSalaries!D146,OverUnder!$A$2:$C$13,3,FALSE))</f>
        <v>0.95501382256848455</v>
      </c>
      <c r="G146">
        <f t="shared" si="26"/>
        <v>20.819301331992964</v>
      </c>
      <c r="H146">
        <f>IF(ISNA(VLOOKUP(DKSalaries!B146,Consistency!$A$2:$N$394,12, FALSE)),0,VLOOKUP(DKSalaries!B146,Consistency!$A$2:$N$394,12, FALSE))</f>
        <v>0</v>
      </c>
      <c r="I146">
        <f>IF(ISNA(VLOOKUP(DKSalaries!B146,Consistency!$A$2:$N$394,13, FALSE)),0,VLOOKUP(DKSalaries!B146,Consistency!$A$2:$N$394,13, FALSE))</f>
        <v>0</v>
      </c>
      <c r="J146">
        <f>IF(ISNA(VLOOKUP(DKSalaries!B146,Consistency!$A$2:$N$394,14, FALSE)),0,VLOOKUP(DKSalaries!B146,Consistency!$A$2:$N$394,14, FALSE))</f>
        <v>0</v>
      </c>
      <c r="K146">
        <f t="shared" si="27"/>
        <v>0</v>
      </c>
      <c r="L146">
        <v>0</v>
      </c>
      <c r="M146" s="4">
        <f t="shared" si="28"/>
        <v>0</v>
      </c>
      <c r="N146">
        <v>0</v>
      </c>
      <c r="O146">
        <f t="shared" si="29"/>
        <v>0</v>
      </c>
      <c r="P146">
        <f t="shared" si="25"/>
        <v>0</v>
      </c>
      <c r="Q146">
        <f t="shared" si="31"/>
        <v>0</v>
      </c>
      <c r="R146">
        <f t="shared" si="31"/>
        <v>0</v>
      </c>
      <c r="S146">
        <f t="shared" si="31"/>
        <v>0</v>
      </c>
      <c r="T146">
        <f t="shared" si="31"/>
        <v>0</v>
      </c>
      <c r="U146">
        <f t="shared" si="31"/>
        <v>0</v>
      </c>
    </row>
    <row r="147" spans="1:21">
      <c r="A147" s="8" t="s">
        <v>6</v>
      </c>
      <c r="B147" s="9" t="s">
        <v>248</v>
      </c>
      <c r="C147" s="10">
        <v>4100</v>
      </c>
      <c r="D147" s="11" t="s">
        <v>554</v>
      </c>
      <c r="E147" s="8">
        <v>6.6</v>
      </c>
      <c r="F147">
        <f>IF(ISNA(VLOOKUP(DKSalaries!D147,OverUnder!$A$2:$C$13,3,FALSE)),0,VLOOKUP(DKSalaries!D147,OverUnder!$A$2:$C$13,3,FALSE))</f>
        <v>0.97511937672782112</v>
      </c>
      <c r="G147">
        <f t="shared" si="26"/>
        <v>6.4357878864036193</v>
      </c>
      <c r="H147">
        <f>IF(ISNA(VLOOKUP(DKSalaries!B147,Consistency!$A$2:$N$394,12, FALSE)),0,VLOOKUP(DKSalaries!B147,Consistency!$A$2:$N$394,12, FALSE))</f>
        <v>0</v>
      </c>
      <c r="I147">
        <f>IF(ISNA(VLOOKUP(DKSalaries!B147,Consistency!$A$2:$N$394,13, FALSE)),0,VLOOKUP(DKSalaries!B147,Consistency!$A$2:$N$394,13, FALSE))</f>
        <v>0</v>
      </c>
      <c r="J147">
        <f>IF(ISNA(VLOOKUP(DKSalaries!B147,Consistency!$A$2:$N$394,14, FALSE)),0,VLOOKUP(DKSalaries!B147,Consistency!$A$2:$N$394,14, FALSE))</f>
        <v>0</v>
      </c>
      <c r="K147">
        <f t="shared" si="27"/>
        <v>0</v>
      </c>
      <c r="L147">
        <v>0</v>
      </c>
      <c r="M147" s="4">
        <f t="shared" si="28"/>
        <v>0</v>
      </c>
      <c r="N147">
        <v>0</v>
      </c>
      <c r="O147">
        <f t="shared" si="29"/>
        <v>0</v>
      </c>
      <c r="P147">
        <f t="shared" si="25"/>
        <v>0</v>
      </c>
      <c r="Q147">
        <f t="shared" si="31"/>
        <v>0</v>
      </c>
      <c r="R147">
        <f t="shared" si="31"/>
        <v>0</v>
      </c>
      <c r="S147">
        <f t="shared" si="31"/>
        <v>0</v>
      </c>
      <c r="T147">
        <f t="shared" si="31"/>
        <v>0</v>
      </c>
      <c r="U147">
        <f t="shared" si="31"/>
        <v>0</v>
      </c>
    </row>
    <row r="148" spans="1:21">
      <c r="A148" s="8" t="s">
        <v>6</v>
      </c>
      <c r="B148" s="9" t="s">
        <v>470</v>
      </c>
      <c r="C148" s="10">
        <v>4100</v>
      </c>
      <c r="D148" s="11" t="s">
        <v>566</v>
      </c>
      <c r="E148" s="8">
        <v>11.1</v>
      </c>
      <c r="F148">
        <f>IF(ISNA(VLOOKUP(DKSalaries!D148,OverUnder!$A$2:$C$13,3,FALSE)),0,VLOOKUP(DKSalaries!D148,OverUnder!$A$2:$C$13,3,FALSE))</f>
        <v>0.97260618245790409</v>
      </c>
      <c r="G148">
        <f t="shared" si="26"/>
        <v>10.795928625282736</v>
      </c>
      <c r="H148">
        <f>IF(ISNA(VLOOKUP(DKSalaries!B148,Consistency!$A$2:$N$394,12, FALSE)),0,VLOOKUP(DKSalaries!B148,Consistency!$A$2:$N$394,12, FALSE))</f>
        <v>0</v>
      </c>
      <c r="I148">
        <f>IF(ISNA(VLOOKUP(DKSalaries!B148,Consistency!$A$2:$N$394,13, FALSE)),0,VLOOKUP(DKSalaries!B148,Consistency!$A$2:$N$394,13, FALSE))</f>
        <v>0</v>
      </c>
      <c r="J148">
        <f>IF(ISNA(VLOOKUP(DKSalaries!B148,Consistency!$A$2:$N$394,14, FALSE)),0,VLOOKUP(DKSalaries!B148,Consistency!$A$2:$N$394,14, FALSE))</f>
        <v>0</v>
      </c>
      <c r="K148">
        <f t="shared" si="27"/>
        <v>0</v>
      </c>
      <c r="L148">
        <v>0</v>
      </c>
      <c r="M148" s="4">
        <f t="shared" si="28"/>
        <v>0</v>
      </c>
      <c r="N148">
        <v>0</v>
      </c>
      <c r="O148">
        <f t="shared" si="29"/>
        <v>0</v>
      </c>
      <c r="P148">
        <f t="shared" si="25"/>
        <v>0</v>
      </c>
      <c r="Q148">
        <f t="shared" si="31"/>
        <v>0</v>
      </c>
      <c r="R148">
        <f t="shared" si="31"/>
        <v>0</v>
      </c>
      <c r="S148">
        <f t="shared" si="31"/>
        <v>0</v>
      </c>
      <c r="T148">
        <f t="shared" si="31"/>
        <v>0</v>
      </c>
      <c r="U148">
        <f t="shared" si="31"/>
        <v>0</v>
      </c>
    </row>
    <row r="149" spans="1:21">
      <c r="A149" s="8" t="s">
        <v>8</v>
      </c>
      <c r="B149" s="9" t="s">
        <v>365</v>
      </c>
      <c r="C149" s="10">
        <v>4100</v>
      </c>
      <c r="D149" s="11" t="s">
        <v>552</v>
      </c>
      <c r="E149" s="8">
        <v>8.8000000000000007</v>
      </c>
      <c r="F149">
        <f>IF(ISNA(VLOOKUP(DKSalaries!D149,OverUnder!$A$2:$C$13,3,FALSE)),0,VLOOKUP(DKSalaries!D149,OverUnder!$A$2:$C$13,3,FALSE))</f>
        <v>1.0128172907765771</v>
      </c>
      <c r="G149">
        <f t="shared" si="26"/>
        <v>8.912792158833879</v>
      </c>
      <c r="H149">
        <f>IF(ISNA(VLOOKUP(DKSalaries!B149,Consistency!$A$2:$N$394,12, FALSE)),0,VLOOKUP(DKSalaries!B149,Consistency!$A$2:$N$394,12, FALSE))</f>
        <v>0</v>
      </c>
      <c r="I149">
        <f>IF(ISNA(VLOOKUP(DKSalaries!B149,Consistency!$A$2:$N$394,13, FALSE)),0,VLOOKUP(DKSalaries!B149,Consistency!$A$2:$N$394,13, FALSE))</f>
        <v>0</v>
      </c>
      <c r="J149">
        <f>IF(ISNA(VLOOKUP(DKSalaries!B149,Consistency!$A$2:$N$394,14, FALSE)),0,VLOOKUP(DKSalaries!B149,Consistency!$A$2:$N$394,14, FALSE))</f>
        <v>0</v>
      </c>
      <c r="K149">
        <f t="shared" si="27"/>
        <v>0</v>
      </c>
      <c r="L149">
        <v>0</v>
      </c>
      <c r="M149" s="4">
        <f t="shared" si="28"/>
        <v>0</v>
      </c>
      <c r="N149">
        <v>0</v>
      </c>
      <c r="O149">
        <f t="shared" si="29"/>
        <v>0</v>
      </c>
      <c r="P149">
        <f t="shared" si="25"/>
        <v>0</v>
      </c>
      <c r="Q149">
        <f t="shared" si="31"/>
        <v>0</v>
      </c>
      <c r="R149">
        <f t="shared" si="31"/>
        <v>0</v>
      </c>
      <c r="S149">
        <f t="shared" si="31"/>
        <v>0</v>
      </c>
      <c r="T149">
        <f t="shared" si="31"/>
        <v>0</v>
      </c>
      <c r="U149">
        <f t="shared" si="31"/>
        <v>0</v>
      </c>
    </row>
    <row r="150" spans="1:21">
      <c r="A150" s="8" t="s">
        <v>6</v>
      </c>
      <c r="B150" s="9" t="s">
        <v>239</v>
      </c>
      <c r="C150" s="10">
        <v>4000</v>
      </c>
      <c r="D150" s="8" t="s">
        <v>559</v>
      </c>
      <c r="E150" s="8">
        <v>10.9</v>
      </c>
      <c r="F150">
        <f>IF(ISNA(VLOOKUP(DKSalaries!D150,OverUnder!$A$2:$C$13,3,FALSE)),0,VLOOKUP(DKSalaries!D150,OverUnder!$A$2:$C$13,3,FALSE))</f>
        <v>1.0756471475245037</v>
      </c>
      <c r="G150">
        <f t="shared" si="26"/>
        <v>11.724553908017091</v>
      </c>
      <c r="H150">
        <f>IF(ISNA(VLOOKUP(DKSalaries!B150,Consistency!$A$2:$N$394,12, FALSE)),0,VLOOKUP(DKSalaries!B150,Consistency!$A$2:$N$394,12, FALSE))</f>
        <v>0</v>
      </c>
      <c r="I150">
        <f>IF(ISNA(VLOOKUP(DKSalaries!B150,Consistency!$A$2:$N$394,13, FALSE)),0,VLOOKUP(DKSalaries!B150,Consistency!$A$2:$N$394,13, FALSE))</f>
        <v>0</v>
      </c>
      <c r="J150">
        <f>IF(ISNA(VLOOKUP(DKSalaries!B150,Consistency!$A$2:$N$394,14, FALSE)),0,VLOOKUP(DKSalaries!B150,Consistency!$A$2:$N$394,14, FALSE))</f>
        <v>0</v>
      </c>
      <c r="K150">
        <f t="shared" si="27"/>
        <v>0</v>
      </c>
      <c r="L150">
        <v>0</v>
      </c>
      <c r="M150" s="4">
        <f t="shared" si="28"/>
        <v>0</v>
      </c>
      <c r="N150">
        <v>0</v>
      </c>
      <c r="O150">
        <f t="shared" si="29"/>
        <v>0</v>
      </c>
      <c r="P150">
        <f t="shared" si="25"/>
        <v>0</v>
      </c>
      <c r="Q150">
        <f t="shared" si="31"/>
        <v>0</v>
      </c>
      <c r="R150">
        <f t="shared" si="31"/>
        <v>0</v>
      </c>
      <c r="S150">
        <f t="shared" si="31"/>
        <v>0</v>
      </c>
      <c r="T150">
        <f t="shared" si="31"/>
        <v>0</v>
      </c>
      <c r="U150">
        <f t="shared" si="31"/>
        <v>0</v>
      </c>
    </row>
    <row r="151" spans="1:21">
      <c r="A151" s="8" t="s">
        <v>7</v>
      </c>
      <c r="B151" s="9" t="s">
        <v>209</v>
      </c>
      <c r="C151" s="10">
        <v>4000</v>
      </c>
      <c r="D151" s="8" t="s">
        <v>553</v>
      </c>
      <c r="E151" s="8">
        <v>13.2</v>
      </c>
      <c r="F151">
        <f>IF(ISNA(VLOOKUP(DKSalaries!D151,OverUnder!$A$2:$C$13,3,FALSE)),0,VLOOKUP(DKSalaries!D151,OverUnder!$A$2:$C$13,3,FALSE))</f>
        <v>0.96757979391806992</v>
      </c>
      <c r="G151">
        <f t="shared" si="26"/>
        <v>12.772053279718522</v>
      </c>
      <c r="H151">
        <f>IF(ISNA(VLOOKUP(DKSalaries!B151,Consistency!$A$2:$N$394,12, FALSE)),0,VLOOKUP(DKSalaries!B151,Consistency!$A$2:$N$394,12, FALSE))</f>
        <v>0</v>
      </c>
      <c r="I151">
        <f>IF(ISNA(VLOOKUP(DKSalaries!B151,Consistency!$A$2:$N$394,13, FALSE)),0,VLOOKUP(DKSalaries!B151,Consistency!$A$2:$N$394,13, FALSE))</f>
        <v>0</v>
      </c>
      <c r="J151">
        <f>IF(ISNA(VLOOKUP(DKSalaries!B151,Consistency!$A$2:$N$394,14, FALSE)),0,VLOOKUP(DKSalaries!B151,Consistency!$A$2:$N$394,14, FALSE))</f>
        <v>0</v>
      </c>
      <c r="K151">
        <f t="shared" si="27"/>
        <v>0</v>
      </c>
      <c r="L151">
        <v>0</v>
      </c>
      <c r="M151" s="4">
        <f t="shared" si="28"/>
        <v>0</v>
      </c>
      <c r="N151">
        <v>0</v>
      </c>
      <c r="O151">
        <f t="shared" si="29"/>
        <v>0</v>
      </c>
      <c r="P151">
        <f t="shared" si="25"/>
        <v>0</v>
      </c>
      <c r="Q151">
        <f t="shared" si="31"/>
        <v>0</v>
      </c>
      <c r="R151">
        <f t="shared" si="31"/>
        <v>0</v>
      </c>
      <c r="S151">
        <f t="shared" si="31"/>
        <v>0</v>
      </c>
      <c r="T151">
        <f t="shared" si="31"/>
        <v>0</v>
      </c>
      <c r="U151">
        <f t="shared" si="31"/>
        <v>0</v>
      </c>
    </row>
    <row r="152" spans="1:21">
      <c r="A152" s="8" t="s">
        <v>7</v>
      </c>
      <c r="B152" s="9" t="s">
        <v>438</v>
      </c>
      <c r="C152" s="10">
        <v>4000</v>
      </c>
      <c r="D152" s="11" t="s">
        <v>566</v>
      </c>
      <c r="E152" s="8">
        <v>13.9</v>
      </c>
      <c r="F152">
        <f>IF(ISNA(VLOOKUP(DKSalaries!D152,OverUnder!$A$2:$C$13,3,FALSE)),0,VLOOKUP(DKSalaries!D152,OverUnder!$A$2:$C$13,3,FALSE))</f>
        <v>0.97260618245790409</v>
      </c>
      <c r="G152">
        <f t="shared" si="26"/>
        <v>13.519225936164867</v>
      </c>
      <c r="H152">
        <f>IF(ISNA(VLOOKUP(DKSalaries!B152,Consistency!$A$2:$N$394,12, FALSE)),0,VLOOKUP(DKSalaries!B152,Consistency!$A$2:$N$394,12, FALSE))</f>
        <v>0</v>
      </c>
      <c r="I152">
        <f>IF(ISNA(VLOOKUP(DKSalaries!B152,Consistency!$A$2:$N$394,13, FALSE)),0,VLOOKUP(DKSalaries!B152,Consistency!$A$2:$N$394,13, FALSE))</f>
        <v>0</v>
      </c>
      <c r="J152">
        <f>IF(ISNA(VLOOKUP(DKSalaries!B152,Consistency!$A$2:$N$394,14, FALSE)),0,VLOOKUP(DKSalaries!B152,Consistency!$A$2:$N$394,14, FALSE))</f>
        <v>0</v>
      </c>
      <c r="K152">
        <f t="shared" si="27"/>
        <v>0</v>
      </c>
      <c r="L152">
        <v>0</v>
      </c>
      <c r="M152" s="4">
        <f t="shared" ref="M152:M194" si="32">L152</f>
        <v>0</v>
      </c>
      <c r="N152">
        <v>0</v>
      </c>
      <c r="O152">
        <f t="shared" si="29"/>
        <v>0</v>
      </c>
      <c r="P152">
        <f t="shared" si="25"/>
        <v>0</v>
      </c>
      <c r="Q152">
        <f t="shared" ref="Q152:U161" si="33">$N152*IF($A152=Q$1,1,0)</f>
        <v>0</v>
      </c>
      <c r="R152">
        <f t="shared" si="33"/>
        <v>0</v>
      </c>
      <c r="S152">
        <f t="shared" si="33"/>
        <v>0</v>
      </c>
      <c r="T152">
        <f t="shared" si="33"/>
        <v>0</v>
      </c>
      <c r="U152">
        <f t="shared" si="33"/>
        <v>0</v>
      </c>
    </row>
    <row r="153" spans="1:21">
      <c r="A153" s="8" t="s">
        <v>7</v>
      </c>
      <c r="B153" s="9" t="s">
        <v>211</v>
      </c>
      <c r="C153" s="10">
        <v>4000</v>
      </c>
      <c r="D153" s="11" t="s">
        <v>561</v>
      </c>
      <c r="E153" s="8">
        <v>10.8</v>
      </c>
      <c r="F153">
        <f>IF(ISNA(VLOOKUP(DKSalaries!D153,OverUnder!$A$2:$C$13,3,FALSE)),0,VLOOKUP(DKSalaries!D153,OverUnder!$A$2:$C$13,3,FALSE))</f>
        <v>0.99019854234732352</v>
      </c>
      <c r="G153">
        <f t="shared" si="26"/>
        <v>10.694144257351095</v>
      </c>
      <c r="H153">
        <f>IF(ISNA(VLOOKUP(DKSalaries!B153,Consistency!$A$2:$N$394,12, FALSE)),0,VLOOKUP(DKSalaries!B153,Consistency!$A$2:$N$394,12, FALSE))</f>
        <v>0</v>
      </c>
      <c r="I153">
        <f>IF(ISNA(VLOOKUP(DKSalaries!B153,Consistency!$A$2:$N$394,13, FALSE)),0,VLOOKUP(DKSalaries!B153,Consistency!$A$2:$N$394,13, FALSE))</f>
        <v>0</v>
      </c>
      <c r="J153">
        <f>IF(ISNA(VLOOKUP(DKSalaries!B153,Consistency!$A$2:$N$394,14, FALSE)),0,VLOOKUP(DKSalaries!B153,Consistency!$A$2:$N$394,14, FALSE))</f>
        <v>0</v>
      </c>
      <c r="K153">
        <f t="shared" si="27"/>
        <v>0</v>
      </c>
      <c r="L153">
        <v>0</v>
      </c>
      <c r="M153" s="4">
        <f t="shared" si="32"/>
        <v>0</v>
      </c>
      <c r="N153">
        <v>0</v>
      </c>
      <c r="O153">
        <f t="shared" si="29"/>
        <v>0</v>
      </c>
      <c r="P153">
        <f t="shared" si="25"/>
        <v>0</v>
      </c>
      <c r="Q153">
        <f t="shared" si="33"/>
        <v>0</v>
      </c>
      <c r="R153">
        <f t="shared" si="33"/>
        <v>0</v>
      </c>
      <c r="S153">
        <f t="shared" si="33"/>
        <v>0</v>
      </c>
      <c r="T153">
        <f t="shared" si="33"/>
        <v>0</v>
      </c>
      <c r="U153">
        <f t="shared" si="33"/>
        <v>0</v>
      </c>
    </row>
    <row r="154" spans="1:21">
      <c r="A154" s="8" t="s">
        <v>9</v>
      </c>
      <c r="B154" s="9" t="s">
        <v>206</v>
      </c>
      <c r="C154" s="10">
        <v>4000</v>
      </c>
      <c r="D154" s="8" t="s">
        <v>550</v>
      </c>
      <c r="E154" s="8">
        <v>13.1</v>
      </c>
      <c r="F154">
        <f>IF(ISNA(VLOOKUP(DKSalaries!D154,OverUnder!$A$2:$C$13,3,FALSE)),0,VLOOKUP(DKSalaries!D154,OverUnder!$A$2:$C$13,3,FALSE))</f>
        <v>0.98014576526765529</v>
      </c>
      <c r="G154">
        <f t="shared" si="26"/>
        <v>12.839909525006284</v>
      </c>
      <c r="H154">
        <f>IF(ISNA(VLOOKUP(DKSalaries!B154,Consistency!$A$2:$N$394,12, FALSE)),0,VLOOKUP(DKSalaries!B154,Consistency!$A$2:$N$394,12, FALSE))</f>
        <v>0</v>
      </c>
      <c r="I154">
        <f>IF(ISNA(VLOOKUP(DKSalaries!B154,Consistency!$A$2:$N$394,13, FALSE)),0,VLOOKUP(DKSalaries!B154,Consistency!$A$2:$N$394,13, FALSE))</f>
        <v>0</v>
      </c>
      <c r="J154">
        <f>IF(ISNA(VLOOKUP(DKSalaries!B154,Consistency!$A$2:$N$394,14, FALSE)),0,VLOOKUP(DKSalaries!B154,Consistency!$A$2:$N$394,14, FALSE))</f>
        <v>0</v>
      </c>
      <c r="K154">
        <f t="shared" si="27"/>
        <v>0</v>
      </c>
      <c r="L154">
        <v>0</v>
      </c>
      <c r="M154" s="4">
        <f t="shared" si="32"/>
        <v>0</v>
      </c>
      <c r="N154">
        <v>0</v>
      </c>
      <c r="O154">
        <f t="shared" si="29"/>
        <v>0</v>
      </c>
      <c r="P154">
        <f t="shared" si="25"/>
        <v>0</v>
      </c>
      <c r="Q154">
        <f t="shared" si="33"/>
        <v>0</v>
      </c>
      <c r="R154">
        <f t="shared" si="33"/>
        <v>0</v>
      </c>
      <c r="S154">
        <f t="shared" si="33"/>
        <v>0</v>
      </c>
      <c r="T154">
        <f t="shared" si="33"/>
        <v>0</v>
      </c>
      <c r="U154">
        <f t="shared" si="33"/>
        <v>0</v>
      </c>
    </row>
    <row r="155" spans="1:21">
      <c r="A155" s="8" t="s">
        <v>5</v>
      </c>
      <c r="B155" s="9" t="s">
        <v>78</v>
      </c>
      <c r="C155" s="10">
        <v>4000</v>
      </c>
      <c r="D155" s="8" t="s">
        <v>555</v>
      </c>
      <c r="E155" s="8">
        <v>12.9</v>
      </c>
      <c r="F155">
        <f>IF(ISNA(VLOOKUP(DKSalaries!D155,OverUnder!$A$2:$C$13,3,FALSE)),0,VLOOKUP(DKSalaries!D155,OverUnder!$A$2:$C$13,3,FALSE))</f>
        <v>0.97260618245790409</v>
      </c>
      <c r="G155">
        <f t="shared" si="26"/>
        <v>12.546619753706963</v>
      </c>
      <c r="H155">
        <f>IF(ISNA(VLOOKUP(DKSalaries!B155,Consistency!$A$2:$N$394,12, FALSE)),0,VLOOKUP(DKSalaries!B155,Consistency!$A$2:$N$394,12, FALSE))</f>
        <v>0</v>
      </c>
      <c r="I155">
        <f>IF(ISNA(VLOOKUP(DKSalaries!B155,Consistency!$A$2:$N$394,13, FALSE)),0,VLOOKUP(DKSalaries!B155,Consistency!$A$2:$N$394,13, FALSE))</f>
        <v>0</v>
      </c>
      <c r="J155">
        <f>IF(ISNA(VLOOKUP(DKSalaries!B155,Consistency!$A$2:$N$394,14, FALSE)),0,VLOOKUP(DKSalaries!B155,Consistency!$A$2:$N$394,14, FALSE))</f>
        <v>0</v>
      </c>
      <c r="K155">
        <f t="shared" si="27"/>
        <v>0</v>
      </c>
      <c r="L155">
        <v>0</v>
      </c>
      <c r="M155" s="4">
        <f t="shared" si="32"/>
        <v>0</v>
      </c>
      <c r="N155">
        <v>0</v>
      </c>
      <c r="O155">
        <f t="shared" si="29"/>
        <v>0</v>
      </c>
      <c r="P155">
        <f t="shared" si="25"/>
        <v>0</v>
      </c>
      <c r="Q155">
        <f t="shared" si="33"/>
        <v>0</v>
      </c>
      <c r="R155">
        <f t="shared" si="33"/>
        <v>0</v>
      </c>
      <c r="S155">
        <f t="shared" si="33"/>
        <v>0</v>
      </c>
      <c r="T155">
        <f t="shared" si="33"/>
        <v>0</v>
      </c>
      <c r="U155">
        <f t="shared" si="33"/>
        <v>0</v>
      </c>
    </row>
    <row r="156" spans="1:21">
      <c r="A156" s="8" t="s">
        <v>9</v>
      </c>
      <c r="B156" s="9" t="s">
        <v>592</v>
      </c>
      <c r="C156" s="10">
        <v>3900</v>
      </c>
      <c r="D156" s="11" t="s">
        <v>562</v>
      </c>
      <c r="E156" s="8">
        <v>13.2</v>
      </c>
      <c r="F156">
        <f>IF(ISNA(VLOOKUP(DKSalaries!D156,OverUnder!$A$2:$C$13,3,FALSE)),0,VLOOKUP(DKSalaries!D156,OverUnder!$A$2:$C$13,3,FALSE))</f>
        <v>1.0454888162854989</v>
      </c>
      <c r="G156">
        <f t="shared" si="26"/>
        <v>13.800452374968586</v>
      </c>
      <c r="H156">
        <f>IF(ISNA(VLOOKUP(DKSalaries!B156,Consistency!$A$2:$N$394,12, FALSE)),0,VLOOKUP(DKSalaries!B156,Consistency!$A$2:$N$394,12, FALSE))</f>
        <v>0</v>
      </c>
      <c r="I156">
        <f>IF(ISNA(VLOOKUP(DKSalaries!B156,Consistency!$A$2:$N$394,13, FALSE)),0,VLOOKUP(DKSalaries!B156,Consistency!$A$2:$N$394,13, FALSE))</f>
        <v>0</v>
      </c>
      <c r="J156">
        <f>IF(ISNA(VLOOKUP(DKSalaries!B156,Consistency!$A$2:$N$394,14, FALSE)),0,VLOOKUP(DKSalaries!B156,Consistency!$A$2:$N$394,14, FALSE))</f>
        <v>0</v>
      </c>
      <c r="K156">
        <f t="shared" si="27"/>
        <v>0</v>
      </c>
      <c r="L156">
        <v>0</v>
      </c>
      <c r="M156" s="4">
        <f t="shared" si="32"/>
        <v>0</v>
      </c>
      <c r="N156">
        <v>0</v>
      </c>
      <c r="O156">
        <f t="shared" si="29"/>
        <v>0</v>
      </c>
      <c r="P156">
        <f t="shared" si="25"/>
        <v>0</v>
      </c>
      <c r="Q156">
        <f t="shared" si="33"/>
        <v>0</v>
      </c>
      <c r="R156">
        <f t="shared" si="33"/>
        <v>0</v>
      </c>
      <c r="S156">
        <f t="shared" si="33"/>
        <v>0</v>
      </c>
      <c r="T156">
        <f t="shared" si="33"/>
        <v>0</v>
      </c>
      <c r="U156">
        <f t="shared" si="33"/>
        <v>0</v>
      </c>
    </row>
    <row r="157" spans="1:21">
      <c r="A157" s="8" t="s">
        <v>6</v>
      </c>
      <c r="B157" s="9" t="s">
        <v>285</v>
      </c>
      <c r="C157" s="10">
        <v>3900</v>
      </c>
      <c r="D157" s="8" t="s">
        <v>550</v>
      </c>
      <c r="E157" s="8">
        <v>7</v>
      </c>
      <c r="F157">
        <f>IF(ISNA(VLOOKUP(DKSalaries!D157,OverUnder!$A$2:$C$13,3,FALSE)),0,VLOOKUP(DKSalaries!D157,OverUnder!$A$2:$C$13,3,FALSE))</f>
        <v>0.98014576526765529</v>
      </c>
      <c r="G157">
        <f t="shared" si="26"/>
        <v>6.8610203568735866</v>
      </c>
      <c r="H157">
        <f>IF(ISNA(VLOOKUP(DKSalaries!B157,Consistency!$A$2:$N$394,12, FALSE)),0,VLOOKUP(DKSalaries!B157,Consistency!$A$2:$N$394,12, FALSE))</f>
        <v>0</v>
      </c>
      <c r="I157">
        <f>IF(ISNA(VLOOKUP(DKSalaries!B157,Consistency!$A$2:$N$394,13, FALSE)),0,VLOOKUP(DKSalaries!B157,Consistency!$A$2:$N$394,13, FALSE))</f>
        <v>0</v>
      </c>
      <c r="J157">
        <f>IF(ISNA(VLOOKUP(DKSalaries!B157,Consistency!$A$2:$N$394,14, FALSE)),0,VLOOKUP(DKSalaries!B157,Consistency!$A$2:$N$394,14, FALSE))</f>
        <v>0</v>
      </c>
      <c r="K157">
        <f t="shared" si="27"/>
        <v>0</v>
      </c>
      <c r="L157">
        <v>0</v>
      </c>
      <c r="M157" s="4">
        <f t="shared" si="32"/>
        <v>0</v>
      </c>
      <c r="N157">
        <v>0</v>
      </c>
      <c r="O157">
        <f t="shared" si="29"/>
        <v>0</v>
      </c>
      <c r="P157">
        <f t="shared" si="25"/>
        <v>0</v>
      </c>
      <c r="Q157">
        <f t="shared" si="33"/>
        <v>0</v>
      </c>
      <c r="R157">
        <f t="shared" si="33"/>
        <v>0</v>
      </c>
      <c r="S157">
        <f t="shared" si="33"/>
        <v>0</v>
      </c>
      <c r="T157">
        <f t="shared" si="33"/>
        <v>0</v>
      </c>
      <c r="U157">
        <f t="shared" si="33"/>
        <v>0</v>
      </c>
    </row>
    <row r="158" spans="1:21">
      <c r="A158" s="8" t="s">
        <v>8</v>
      </c>
      <c r="B158" s="9" t="s">
        <v>425</v>
      </c>
      <c r="C158" s="10">
        <v>3900</v>
      </c>
      <c r="D158" s="11" t="s">
        <v>549</v>
      </c>
      <c r="E158" s="8">
        <v>12.6</v>
      </c>
      <c r="F158">
        <f>IF(ISNA(VLOOKUP(DKSalaries!D158,OverUnder!$A$2:$C$13,3,FALSE)),0,VLOOKUP(DKSalaries!D158,OverUnder!$A$2:$C$13,3,FALSE))</f>
        <v>1.0756471475245037</v>
      </c>
      <c r="G158">
        <f t="shared" si="26"/>
        <v>13.553154058808747</v>
      </c>
      <c r="H158">
        <f>IF(ISNA(VLOOKUP(DKSalaries!B158,Consistency!$A$2:$N$394,12, FALSE)),0,VLOOKUP(DKSalaries!B158,Consistency!$A$2:$N$394,12, FALSE))</f>
        <v>0</v>
      </c>
      <c r="I158">
        <f>IF(ISNA(VLOOKUP(DKSalaries!B158,Consistency!$A$2:$N$394,13, FALSE)),0,VLOOKUP(DKSalaries!B158,Consistency!$A$2:$N$394,13, FALSE))</f>
        <v>0</v>
      </c>
      <c r="J158">
        <f>IF(ISNA(VLOOKUP(DKSalaries!B158,Consistency!$A$2:$N$394,14, FALSE)),0,VLOOKUP(DKSalaries!B158,Consistency!$A$2:$N$394,14, FALSE))</f>
        <v>0</v>
      </c>
      <c r="K158">
        <f t="shared" si="27"/>
        <v>0</v>
      </c>
      <c r="L158">
        <v>0</v>
      </c>
      <c r="M158" s="4">
        <f t="shared" si="32"/>
        <v>0</v>
      </c>
      <c r="N158">
        <v>0</v>
      </c>
      <c r="O158">
        <f t="shared" si="29"/>
        <v>0</v>
      </c>
      <c r="P158">
        <f t="shared" si="25"/>
        <v>0</v>
      </c>
      <c r="Q158">
        <f t="shared" si="33"/>
        <v>0</v>
      </c>
      <c r="R158">
        <f t="shared" si="33"/>
        <v>0</v>
      </c>
      <c r="S158">
        <f t="shared" si="33"/>
        <v>0</v>
      </c>
      <c r="T158">
        <f t="shared" si="33"/>
        <v>0</v>
      </c>
      <c r="U158">
        <f t="shared" si="33"/>
        <v>0</v>
      </c>
    </row>
    <row r="159" spans="1:21">
      <c r="A159" s="8" t="s">
        <v>6</v>
      </c>
      <c r="B159" s="9" t="s">
        <v>242</v>
      </c>
      <c r="C159" s="10">
        <v>3900</v>
      </c>
      <c r="D159" s="8" t="s">
        <v>553</v>
      </c>
      <c r="E159" s="8">
        <v>13</v>
      </c>
      <c r="F159">
        <f>IF(ISNA(VLOOKUP(DKSalaries!D159,OverUnder!$A$2:$C$13,3,FALSE)),0,VLOOKUP(DKSalaries!D159,OverUnder!$A$2:$C$13,3,FALSE))</f>
        <v>0.96757979391806992</v>
      </c>
      <c r="G159">
        <f t="shared" si="26"/>
        <v>12.57853732093491</v>
      </c>
      <c r="H159">
        <f>IF(ISNA(VLOOKUP(DKSalaries!B159,Consistency!$A$2:$N$394,12, FALSE)),0,VLOOKUP(DKSalaries!B159,Consistency!$A$2:$N$394,12, FALSE))</f>
        <v>0</v>
      </c>
      <c r="I159">
        <f>IF(ISNA(VLOOKUP(DKSalaries!B159,Consistency!$A$2:$N$394,13, FALSE)),0,VLOOKUP(DKSalaries!B159,Consistency!$A$2:$N$394,13, FALSE))</f>
        <v>0</v>
      </c>
      <c r="J159">
        <f>IF(ISNA(VLOOKUP(DKSalaries!B159,Consistency!$A$2:$N$394,14, FALSE)),0,VLOOKUP(DKSalaries!B159,Consistency!$A$2:$N$394,14, FALSE))</f>
        <v>0</v>
      </c>
      <c r="K159">
        <f t="shared" si="27"/>
        <v>0</v>
      </c>
      <c r="L159">
        <v>0</v>
      </c>
      <c r="M159" s="4">
        <f t="shared" si="32"/>
        <v>0</v>
      </c>
      <c r="N159">
        <v>0</v>
      </c>
      <c r="O159">
        <f t="shared" si="29"/>
        <v>0</v>
      </c>
      <c r="P159">
        <f t="shared" si="25"/>
        <v>0</v>
      </c>
      <c r="Q159">
        <f t="shared" si="33"/>
        <v>0</v>
      </c>
      <c r="R159">
        <f t="shared" si="33"/>
        <v>0</v>
      </c>
      <c r="S159">
        <f t="shared" si="33"/>
        <v>0</v>
      </c>
      <c r="T159">
        <f t="shared" si="33"/>
        <v>0</v>
      </c>
      <c r="U159">
        <f t="shared" si="33"/>
        <v>0</v>
      </c>
    </row>
    <row r="160" spans="1:21">
      <c r="A160" s="8" t="s">
        <v>5</v>
      </c>
      <c r="B160" s="9" t="s">
        <v>593</v>
      </c>
      <c r="C160" s="10">
        <v>3900</v>
      </c>
      <c r="D160" s="8" t="s">
        <v>551</v>
      </c>
      <c r="E160" s="8">
        <v>14.8</v>
      </c>
      <c r="F160">
        <f>IF(ISNA(VLOOKUP(DKSalaries!D160,OverUnder!$A$2:$C$13,3,FALSE)),0,VLOOKUP(DKSalaries!D160,OverUnder!$A$2:$C$13,3,FALSE))</f>
        <v>1.0454888162854989</v>
      </c>
      <c r="G160">
        <f t="shared" si="26"/>
        <v>15.473234481025385</v>
      </c>
      <c r="H160">
        <f>IF(ISNA(VLOOKUP(DKSalaries!B160,Consistency!$A$2:$N$394,12, FALSE)),0,VLOOKUP(DKSalaries!B160,Consistency!$A$2:$N$394,12, FALSE))</f>
        <v>0</v>
      </c>
      <c r="I160">
        <f>IF(ISNA(VLOOKUP(DKSalaries!B160,Consistency!$A$2:$N$394,13, FALSE)),0,VLOOKUP(DKSalaries!B160,Consistency!$A$2:$N$394,13, FALSE))</f>
        <v>0</v>
      </c>
      <c r="J160">
        <f>IF(ISNA(VLOOKUP(DKSalaries!B160,Consistency!$A$2:$N$394,14, FALSE)),0,VLOOKUP(DKSalaries!B160,Consistency!$A$2:$N$394,14, FALSE))</f>
        <v>0</v>
      </c>
      <c r="K160">
        <f t="shared" si="27"/>
        <v>0</v>
      </c>
      <c r="L160">
        <v>0</v>
      </c>
      <c r="M160" s="4">
        <f t="shared" si="32"/>
        <v>0</v>
      </c>
      <c r="N160">
        <v>0</v>
      </c>
      <c r="O160">
        <f t="shared" si="29"/>
        <v>0</v>
      </c>
      <c r="P160">
        <f t="shared" si="25"/>
        <v>0</v>
      </c>
      <c r="Q160">
        <f t="shared" si="33"/>
        <v>0</v>
      </c>
      <c r="R160">
        <f t="shared" si="33"/>
        <v>0</v>
      </c>
      <c r="S160">
        <f t="shared" si="33"/>
        <v>0</v>
      </c>
      <c r="T160">
        <f t="shared" si="33"/>
        <v>0</v>
      </c>
      <c r="U160">
        <f t="shared" si="33"/>
        <v>0</v>
      </c>
    </row>
    <row r="161" spans="1:21">
      <c r="A161" s="8" t="s">
        <v>8</v>
      </c>
      <c r="B161" s="9" t="s">
        <v>594</v>
      </c>
      <c r="C161" s="10">
        <v>3900</v>
      </c>
      <c r="D161" s="8" t="s">
        <v>568</v>
      </c>
      <c r="E161" s="8">
        <v>13.3</v>
      </c>
      <c r="F161">
        <f>IF(ISNA(VLOOKUP(DKSalaries!D161,OverUnder!$A$2:$C$13,3,FALSE)),0,VLOOKUP(DKSalaries!D161,OverUnder!$A$2:$C$13,3,FALSE))</f>
        <v>0.99019854234732352</v>
      </c>
      <c r="G161">
        <f t="shared" si="26"/>
        <v>13.169640613219403</v>
      </c>
      <c r="H161">
        <f>IF(ISNA(VLOOKUP(DKSalaries!B161,Consistency!$A$2:$N$394,12, FALSE)),0,VLOOKUP(DKSalaries!B161,Consistency!$A$2:$N$394,12, FALSE))</f>
        <v>0</v>
      </c>
      <c r="I161">
        <f>IF(ISNA(VLOOKUP(DKSalaries!B161,Consistency!$A$2:$N$394,13, FALSE)),0,VLOOKUP(DKSalaries!B161,Consistency!$A$2:$N$394,13, FALSE))</f>
        <v>0</v>
      </c>
      <c r="J161">
        <f>IF(ISNA(VLOOKUP(DKSalaries!B161,Consistency!$A$2:$N$394,14, FALSE)),0,VLOOKUP(DKSalaries!B161,Consistency!$A$2:$N$394,14, FALSE))</f>
        <v>0</v>
      </c>
      <c r="K161">
        <f t="shared" si="27"/>
        <v>0</v>
      </c>
      <c r="L161">
        <v>0</v>
      </c>
      <c r="M161" s="4">
        <f t="shared" si="32"/>
        <v>0</v>
      </c>
      <c r="N161">
        <v>0</v>
      </c>
      <c r="O161">
        <f t="shared" si="29"/>
        <v>0</v>
      </c>
      <c r="P161">
        <f t="shared" si="25"/>
        <v>0</v>
      </c>
      <c r="Q161">
        <f t="shared" si="33"/>
        <v>0</v>
      </c>
      <c r="R161">
        <f t="shared" si="33"/>
        <v>0</v>
      </c>
      <c r="S161">
        <f t="shared" si="33"/>
        <v>0</v>
      </c>
      <c r="T161">
        <f t="shared" si="33"/>
        <v>0</v>
      </c>
      <c r="U161">
        <f t="shared" si="33"/>
        <v>0</v>
      </c>
    </row>
    <row r="162" spans="1:21">
      <c r="A162" s="8" t="s">
        <v>5</v>
      </c>
      <c r="B162" s="9" t="s">
        <v>251</v>
      </c>
      <c r="C162" s="10">
        <v>3900</v>
      </c>
      <c r="D162" s="8" t="s">
        <v>568</v>
      </c>
      <c r="E162" s="8">
        <v>15.6</v>
      </c>
      <c r="F162">
        <f>IF(ISNA(VLOOKUP(DKSalaries!D162,OverUnder!$A$2:$C$13,3,FALSE)),0,VLOOKUP(DKSalaries!D162,OverUnder!$A$2:$C$13,3,FALSE))</f>
        <v>0.99019854234732352</v>
      </c>
      <c r="G162">
        <f t="shared" si="26"/>
        <v>15.447097260618246</v>
      </c>
      <c r="H162">
        <f>IF(ISNA(VLOOKUP(DKSalaries!B162,Consistency!$A$2:$N$394,12, FALSE)),0,VLOOKUP(DKSalaries!B162,Consistency!$A$2:$N$394,12, FALSE))</f>
        <v>0</v>
      </c>
      <c r="I162">
        <f>IF(ISNA(VLOOKUP(DKSalaries!B162,Consistency!$A$2:$N$394,13, FALSE)),0,VLOOKUP(DKSalaries!B162,Consistency!$A$2:$N$394,13, FALSE))</f>
        <v>0</v>
      </c>
      <c r="J162">
        <f>IF(ISNA(VLOOKUP(DKSalaries!B162,Consistency!$A$2:$N$394,14, FALSE)),0,VLOOKUP(DKSalaries!B162,Consistency!$A$2:$N$394,14, FALSE))</f>
        <v>0</v>
      </c>
      <c r="K162">
        <f t="shared" si="27"/>
        <v>0</v>
      </c>
      <c r="L162">
        <v>0</v>
      </c>
      <c r="M162" s="4">
        <f t="shared" si="32"/>
        <v>0</v>
      </c>
      <c r="N162">
        <v>0</v>
      </c>
      <c r="O162">
        <f t="shared" si="29"/>
        <v>0</v>
      </c>
      <c r="P162">
        <f t="shared" si="25"/>
        <v>0</v>
      </c>
      <c r="Q162">
        <f t="shared" ref="Q162:U171" si="34">$N162*IF($A162=Q$1,1,0)</f>
        <v>0</v>
      </c>
      <c r="R162">
        <f t="shared" si="34"/>
        <v>0</v>
      </c>
      <c r="S162">
        <f t="shared" si="34"/>
        <v>0</v>
      </c>
      <c r="T162">
        <f t="shared" si="34"/>
        <v>0</v>
      </c>
      <c r="U162">
        <f t="shared" si="34"/>
        <v>0</v>
      </c>
    </row>
    <row r="163" spans="1:21">
      <c r="A163" s="8" t="s">
        <v>8</v>
      </c>
      <c r="B163" s="9" t="s">
        <v>518</v>
      </c>
      <c r="C163" s="10">
        <v>3900</v>
      </c>
      <c r="D163" s="11" t="s">
        <v>562</v>
      </c>
      <c r="E163" s="8">
        <v>8.9</v>
      </c>
      <c r="F163">
        <f>IF(ISNA(VLOOKUP(DKSalaries!D163,OverUnder!$A$2:$C$13,3,FALSE)),0,VLOOKUP(DKSalaries!D163,OverUnder!$A$2:$C$13,3,FALSE))</f>
        <v>1.0454888162854989</v>
      </c>
      <c r="G163">
        <f t="shared" si="26"/>
        <v>9.3048504649409409</v>
      </c>
      <c r="H163">
        <f>IF(ISNA(VLOOKUP(DKSalaries!B163,Consistency!$A$2:$N$394,12, FALSE)),0,VLOOKUP(DKSalaries!B163,Consistency!$A$2:$N$394,12, FALSE))</f>
        <v>0</v>
      </c>
      <c r="I163">
        <f>IF(ISNA(VLOOKUP(DKSalaries!B163,Consistency!$A$2:$N$394,13, FALSE)),0,VLOOKUP(DKSalaries!B163,Consistency!$A$2:$N$394,13, FALSE))</f>
        <v>0</v>
      </c>
      <c r="J163">
        <f>IF(ISNA(VLOOKUP(DKSalaries!B163,Consistency!$A$2:$N$394,14, FALSE)),0,VLOOKUP(DKSalaries!B163,Consistency!$A$2:$N$394,14, FALSE))</f>
        <v>0</v>
      </c>
      <c r="K163">
        <f t="shared" si="27"/>
        <v>0</v>
      </c>
      <c r="L163">
        <v>0</v>
      </c>
      <c r="M163" s="4">
        <f t="shared" si="32"/>
        <v>0</v>
      </c>
      <c r="N163">
        <v>0</v>
      </c>
      <c r="O163">
        <f t="shared" si="29"/>
        <v>0</v>
      </c>
      <c r="P163">
        <f t="shared" si="25"/>
        <v>0</v>
      </c>
      <c r="Q163">
        <f t="shared" si="34"/>
        <v>0</v>
      </c>
      <c r="R163">
        <f t="shared" si="34"/>
        <v>0</v>
      </c>
      <c r="S163">
        <f t="shared" si="34"/>
        <v>0</v>
      </c>
      <c r="T163">
        <f t="shared" si="34"/>
        <v>0</v>
      </c>
      <c r="U163">
        <f t="shared" si="34"/>
        <v>0</v>
      </c>
    </row>
    <row r="164" spans="1:21">
      <c r="A164" s="8" t="s">
        <v>5</v>
      </c>
      <c r="B164" s="9" t="s">
        <v>469</v>
      </c>
      <c r="C164" s="10">
        <v>3900</v>
      </c>
      <c r="D164" s="11" t="s">
        <v>566</v>
      </c>
      <c r="E164" s="8">
        <v>4.5999999999999996</v>
      </c>
      <c r="F164">
        <f>IF(ISNA(VLOOKUP(DKSalaries!D164,OverUnder!$A$2:$C$13,3,FALSE)),0,VLOOKUP(DKSalaries!D164,OverUnder!$A$2:$C$13,3,FALSE))</f>
        <v>0.97260618245790409</v>
      </c>
      <c r="G164">
        <f t="shared" si="26"/>
        <v>4.4739884393063587</v>
      </c>
      <c r="H164">
        <f>IF(ISNA(VLOOKUP(DKSalaries!B164,Consistency!$A$2:$N$394,12, FALSE)),0,VLOOKUP(DKSalaries!B164,Consistency!$A$2:$N$394,12, FALSE))</f>
        <v>0</v>
      </c>
      <c r="I164">
        <f>IF(ISNA(VLOOKUP(DKSalaries!B164,Consistency!$A$2:$N$394,13, FALSE)),0,VLOOKUP(DKSalaries!B164,Consistency!$A$2:$N$394,13, FALSE))</f>
        <v>0</v>
      </c>
      <c r="J164">
        <f>IF(ISNA(VLOOKUP(DKSalaries!B164,Consistency!$A$2:$N$394,14, FALSE)),0,VLOOKUP(DKSalaries!B164,Consistency!$A$2:$N$394,14, FALSE))</f>
        <v>0</v>
      </c>
      <c r="K164">
        <f t="shared" si="27"/>
        <v>0</v>
      </c>
      <c r="L164">
        <v>0</v>
      </c>
      <c r="M164" s="4">
        <f t="shared" si="32"/>
        <v>0</v>
      </c>
      <c r="N164">
        <v>0</v>
      </c>
      <c r="O164">
        <f t="shared" si="29"/>
        <v>0</v>
      </c>
      <c r="P164">
        <f t="shared" si="25"/>
        <v>0</v>
      </c>
      <c r="Q164">
        <f t="shared" si="34"/>
        <v>0</v>
      </c>
      <c r="R164">
        <f t="shared" si="34"/>
        <v>0</v>
      </c>
      <c r="S164">
        <f t="shared" si="34"/>
        <v>0</v>
      </c>
      <c r="T164">
        <f t="shared" si="34"/>
        <v>0</v>
      </c>
      <c r="U164">
        <f t="shared" si="34"/>
        <v>0</v>
      </c>
    </row>
    <row r="165" spans="1:21">
      <c r="A165" s="8" t="s">
        <v>5</v>
      </c>
      <c r="B165" s="9" t="s">
        <v>595</v>
      </c>
      <c r="C165" s="10">
        <v>3900</v>
      </c>
      <c r="D165" s="8" t="s">
        <v>560</v>
      </c>
      <c r="E165" s="8">
        <v>14.2</v>
      </c>
      <c r="F165">
        <f>IF(ISNA(VLOOKUP(DKSalaries!D165,OverUnder!$A$2:$C$13,3,FALSE)),0,VLOOKUP(DKSalaries!D165,OverUnder!$A$2:$C$13,3,FALSE))</f>
        <v>0.97511937672782112</v>
      </c>
      <c r="G165">
        <f t="shared" si="26"/>
        <v>13.846695149535059</v>
      </c>
      <c r="H165">
        <f>IF(ISNA(VLOOKUP(DKSalaries!B165,Consistency!$A$2:$N$394,12, FALSE)),0,VLOOKUP(DKSalaries!B165,Consistency!$A$2:$N$394,12, FALSE))</f>
        <v>0</v>
      </c>
      <c r="I165">
        <f>IF(ISNA(VLOOKUP(DKSalaries!B165,Consistency!$A$2:$N$394,13, FALSE)),0,VLOOKUP(DKSalaries!B165,Consistency!$A$2:$N$394,13, FALSE))</f>
        <v>0</v>
      </c>
      <c r="J165">
        <f>IF(ISNA(VLOOKUP(DKSalaries!B165,Consistency!$A$2:$N$394,14, FALSE)),0,VLOOKUP(DKSalaries!B165,Consistency!$A$2:$N$394,14, FALSE))</f>
        <v>0</v>
      </c>
      <c r="K165">
        <f t="shared" si="27"/>
        <v>0</v>
      </c>
      <c r="L165">
        <v>0</v>
      </c>
      <c r="M165" s="4">
        <f t="shared" si="32"/>
        <v>0</v>
      </c>
      <c r="N165">
        <v>0</v>
      </c>
      <c r="O165">
        <f t="shared" si="29"/>
        <v>0</v>
      </c>
      <c r="P165">
        <f t="shared" si="25"/>
        <v>0</v>
      </c>
      <c r="Q165">
        <f t="shared" si="34"/>
        <v>0</v>
      </c>
      <c r="R165">
        <f t="shared" si="34"/>
        <v>0</v>
      </c>
      <c r="S165">
        <f t="shared" si="34"/>
        <v>0</v>
      </c>
      <c r="T165">
        <f t="shared" si="34"/>
        <v>0</v>
      </c>
      <c r="U165">
        <f t="shared" si="34"/>
        <v>0</v>
      </c>
    </row>
    <row r="166" spans="1:21">
      <c r="A166" s="8" t="s">
        <v>7</v>
      </c>
      <c r="B166" s="9" t="s">
        <v>81</v>
      </c>
      <c r="C166" s="10">
        <v>3800</v>
      </c>
      <c r="D166" s="8" t="s">
        <v>558</v>
      </c>
      <c r="E166" s="8">
        <v>13.4</v>
      </c>
      <c r="F166">
        <f>IF(ISNA(VLOOKUP(DKSalaries!D166,OverUnder!$A$2:$C$13,3,FALSE)),0,VLOOKUP(DKSalaries!D166,OverUnder!$A$2:$C$13,3,FALSE))</f>
        <v>0.95501382256848455</v>
      </c>
      <c r="G166">
        <f t="shared" si="26"/>
        <v>12.797185222417694</v>
      </c>
      <c r="H166">
        <f>IF(ISNA(VLOOKUP(DKSalaries!B166,Consistency!$A$2:$N$394,12, FALSE)),0,VLOOKUP(DKSalaries!B166,Consistency!$A$2:$N$394,12, FALSE))</f>
        <v>0</v>
      </c>
      <c r="I166">
        <f>IF(ISNA(VLOOKUP(DKSalaries!B166,Consistency!$A$2:$N$394,13, FALSE)),0,VLOOKUP(DKSalaries!B166,Consistency!$A$2:$N$394,13, FALSE))</f>
        <v>0</v>
      </c>
      <c r="J166">
        <f>IF(ISNA(VLOOKUP(DKSalaries!B166,Consistency!$A$2:$N$394,14, FALSE)),0,VLOOKUP(DKSalaries!B166,Consistency!$A$2:$N$394,14, FALSE))</f>
        <v>0</v>
      </c>
      <c r="K166">
        <f t="shared" si="27"/>
        <v>0</v>
      </c>
      <c r="L166">
        <v>0</v>
      </c>
      <c r="M166" s="4">
        <f t="shared" si="32"/>
        <v>0</v>
      </c>
      <c r="N166">
        <v>0</v>
      </c>
      <c r="O166">
        <f t="shared" si="29"/>
        <v>0</v>
      </c>
      <c r="P166">
        <f t="shared" si="25"/>
        <v>0</v>
      </c>
      <c r="Q166">
        <f t="shared" si="34"/>
        <v>0</v>
      </c>
      <c r="R166">
        <f t="shared" si="34"/>
        <v>0</v>
      </c>
      <c r="S166">
        <f t="shared" si="34"/>
        <v>0</v>
      </c>
      <c r="T166">
        <f t="shared" si="34"/>
        <v>0</v>
      </c>
      <c r="U166">
        <f t="shared" si="34"/>
        <v>0</v>
      </c>
    </row>
    <row r="167" spans="1:21">
      <c r="A167" s="8" t="s">
        <v>8</v>
      </c>
      <c r="B167" s="9" t="s">
        <v>99</v>
      </c>
      <c r="C167" s="10">
        <v>3800</v>
      </c>
      <c r="D167" s="8" t="s">
        <v>555</v>
      </c>
      <c r="E167" s="8">
        <v>12.3</v>
      </c>
      <c r="F167">
        <f>IF(ISNA(VLOOKUP(DKSalaries!D167,OverUnder!$A$2:$C$13,3,FALSE)),0,VLOOKUP(DKSalaries!D167,OverUnder!$A$2:$C$13,3,FALSE))</f>
        <v>0.97260618245790409</v>
      </c>
      <c r="G167">
        <f t="shared" si="26"/>
        <v>11.963056044232221</v>
      </c>
      <c r="H167">
        <f>IF(ISNA(VLOOKUP(DKSalaries!B167,Consistency!$A$2:$N$394,12, FALSE)),0,VLOOKUP(DKSalaries!B167,Consistency!$A$2:$N$394,12, FALSE))</f>
        <v>0</v>
      </c>
      <c r="I167">
        <f>IF(ISNA(VLOOKUP(DKSalaries!B167,Consistency!$A$2:$N$394,13, FALSE)),0,VLOOKUP(DKSalaries!B167,Consistency!$A$2:$N$394,13, FALSE))</f>
        <v>0</v>
      </c>
      <c r="J167">
        <f>IF(ISNA(VLOOKUP(DKSalaries!B167,Consistency!$A$2:$N$394,14, FALSE)),0,VLOOKUP(DKSalaries!B167,Consistency!$A$2:$N$394,14, FALSE))</f>
        <v>0</v>
      </c>
      <c r="K167">
        <f t="shared" si="27"/>
        <v>0</v>
      </c>
      <c r="L167">
        <v>0</v>
      </c>
      <c r="M167" s="4">
        <f t="shared" si="32"/>
        <v>0</v>
      </c>
      <c r="N167">
        <v>0</v>
      </c>
      <c r="O167">
        <f t="shared" si="29"/>
        <v>0</v>
      </c>
      <c r="P167">
        <f t="shared" si="25"/>
        <v>0</v>
      </c>
      <c r="Q167">
        <f t="shared" si="34"/>
        <v>0</v>
      </c>
      <c r="R167">
        <f t="shared" si="34"/>
        <v>0</v>
      </c>
      <c r="S167">
        <f t="shared" si="34"/>
        <v>0</v>
      </c>
      <c r="T167">
        <f t="shared" si="34"/>
        <v>0</v>
      </c>
      <c r="U167">
        <f t="shared" si="34"/>
        <v>0</v>
      </c>
    </row>
    <row r="168" spans="1:21">
      <c r="A168" s="8" t="s">
        <v>5</v>
      </c>
      <c r="B168" s="9" t="s">
        <v>596</v>
      </c>
      <c r="C168" s="10">
        <v>3800</v>
      </c>
      <c r="D168" s="11" t="s">
        <v>556</v>
      </c>
      <c r="E168" s="8">
        <v>15.5</v>
      </c>
      <c r="F168">
        <f>IF(ISNA(VLOOKUP(DKSalaries!D168,OverUnder!$A$2:$C$13,3,FALSE)),0,VLOOKUP(DKSalaries!D168,OverUnder!$A$2:$C$13,3,FALSE))</f>
        <v>0.98014576526765529</v>
      </c>
      <c r="G168">
        <f t="shared" si="26"/>
        <v>15.192259361648658</v>
      </c>
      <c r="H168">
        <f>IF(ISNA(VLOOKUP(DKSalaries!B168,Consistency!$A$2:$N$394,12, FALSE)),0,VLOOKUP(DKSalaries!B168,Consistency!$A$2:$N$394,12, FALSE))</f>
        <v>0</v>
      </c>
      <c r="I168">
        <f>IF(ISNA(VLOOKUP(DKSalaries!B168,Consistency!$A$2:$N$394,13, FALSE)),0,VLOOKUP(DKSalaries!B168,Consistency!$A$2:$N$394,13, FALSE))</f>
        <v>0</v>
      </c>
      <c r="J168">
        <f>IF(ISNA(VLOOKUP(DKSalaries!B168,Consistency!$A$2:$N$394,14, FALSE)),0,VLOOKUP(DKSalaries!B168,Consistency!$A$2:$N$394,14, FALSE))</f>
        <v>0</v>
      </c>
      <c r="K168">
        <f t="shared" si="27"/>
        <v>0</v>
      </c>
      <c r="L168">
        <v>0</v>
      </c>
      <c r="M168" s="4">
        <f t="shared" si="32"/>
        <v>0</v>
      </c>
      <c r="N168">
        <v>0</v>
      </c>
      <c r="O168">
        <f t="shared" si="29"/>
        <v>0</v>
      </c>
      <c r="P168">
        <f t="shared" si="25"/>
        <v>0</v>
      </c>
      <c r="Q168">
        <f t="shared" si="34"/>
        <v>0</v>
      </c>
      <c r="R168">
        <f t="shared" si="34"/>
        <v>0</v>
      </c>
      <c r="S168">
        <f t="shared" si="34"/>
        <v>0</v>
      </c>
      <c r="T168">
        <f t="shared" si="34"/>
        <v>0</v>
      </c>
      <c r="U168">
        <f t="shared" si="34"/>
        <v>0</v>
      </c>
    </row>
    <row r="169" spans="1:21">
      <c r="A169" s="8" t="s">
        <v>5</v>
      </c>
      <c r="B169" s="9" t="s">
        <v>366</v>
      </c>
      <c r="C169" s="10">
        <v>3800</v>
      </c>
      <c r="D169" s="11" t="s">
        <v>566</v>
      </c>
      <c r="E169" s="8">
        <v>13.9</v>
      </c>
      <c r="F169">
        <f>IF(ISNA(VLOOKUP(DKSalaries!D169,OverUnder!$A$2:$C$13,3,FALSE)),0,VLOOKUP(DKSalaries!D169,OverUnder!$A$2:$C$13,3,FALSE))</f>
        <v>0.97260618245790409</v>
      </c>
      <c r="G169">
        <f t="shared" si="26"/>
        <v>13.519225936164867</v>
      </c>
      <c r="H169">
        <f>IF(ISNA(VLOOKUP(DKSalaries!B169,Consistency!$A$2:$N$394,12, FALSE)),0,VLOOKUP(DKSalaries!B169,Consistency!$A$2:$N$394,12, FALSE))</f>
        <v>0</v>
      </c>
      <c r="I169">
        <f>IF(ISNA(VLOOKUP(DKSalaries!B169,Consistency!$A$2:$N$394,13, FALSE)),0,VLOOKUP(DKSalaries!B169,Consistency!$A$2:$N$394,13, FALSE))</f>
        <v>0</v>
      </c>
      <c r="J169">
        <f>IF(ISNA(VLOOKUP(DKSalaries!B169,Consistency!$A$2:$N$394,14, FALSE)),0,VLOOKUP(DKSalaries!B169,Consistency!$A$2:$N$394,14, FALSE))</f>
        <v>0</v>
      </c>
      <c r="K169">
        <f t="shared" si="27"/>
        <v>0</v>
      </c>
      <c r="L169">
        <v>0</v>
      </c>
      <c r="M169" s="4">
        <f t="shared" si="32"/>
        <v>0</v>
      </c>
      <c r="N169">
        <v>0</v>
      </c>
      <c r="O169">
        <f t="shared" si="29"/>
        <v>0</v>
      </c>
      <c r="P169">
        <f t="shared" si="25"/>
        <v>0</v>
      </c>
      <c r="Q169">
        <f t="shared" si="34"/>
        <v>0</v>
      </c>
      <c r="R169">
        <f t="shared" si="34"/>
        <v>0</v>
      </c>
      <c r="S169">
        <f t="shared" si="34"/>
        <v>0</v>
      </c>
      <c r="T169">
        <f t="shared" si="34"/>
        <v>0</v>
      </c>
      <c r="U169">
        <f t="shared" si="34"/>
        <v>0</v>
      </c>
    </row>
    <row r="170" spans="1:21">
      <c r="A170" s="8" t="s">
        <v>6</v>
      </c>
      <c r="B170" s="9" t="s">
        <v>497</v>
      </c>
      <c r="C170" s="10">
        <v>3800</v>
      </c>
      <c r="D170" s="11" t="s">
        <v>552</v>
      </c>
      <c r="E170" s="8">
        <v>17.100000000000001</v>
      </c>
      <c r="F170">
        <f>IF(ISNA(VLOOKUP(DKSalaries!D170,OverUnder!$A$2:$C$13,3,FALSE)),0,VLOOKUP(DKSalaries!D170,OverUnder!$A$2:$C$13,3,FALSE))</f>
        <v>1.0128172907765771</v>
      </c>
      <c r="G170">
        <f t="shared" si="26"/>
        <v>17.319175672279471</v>
      </c>
      <c r="H170">
        <f>IF(ISNA(VLOOKUP(DKSalaries!B170,Consistency!$A$2:$N$394,12, FALSE)),0,VLOOKUP(DKSalaries!B170,Consistency!$A$2:$N$394,12, FALSE))</f>
        <v>0</v>
      </c>
      <c r="I170">
        <f>IF(ISNA(VLOOKUP(DKSalaries!B170,Consistency!$A$2:$N$394,13, FALSE)),0,VLOOKUP(DKSalaries!B170,Consistency!$A$2:$N$394,13, FALSE))</f>
        <v>0</v>
      </c>
      <c r="J170">
        <f>IF(ISNA(VLOOKUP(DKSalaries!B170,Consistency!$A$2:$N$394,14, FALSE)),0,VLOOKUP(DKSalaries!B170,Consistency!$A$2:$N$394,14, FALSE))</f>
        <v>0</v>
      </c>
      <c r="K170">
        <f t="shared" si="27"/>
        <v>0</v>
      </c>
      <c r="L170">
        <v>0</v>
      </c>
      <c r="M170" s="4">
        <f t="shared" si="32"/>
        <v>0</v>
      </c>
      <c r="N170">
        <v>0</v>
      </c>
      <c r="O170">
        <f t="shared" si="29"/>
        <v>0</v>
      </c>
      <c r="P170">
        <f t="shared" si="25"/>
        <v>0</v>
      </c>
      <c r="Q170">
        <f t="shared" si="34"/>
        <v>0</v>
      </c>
      <c r="R170">
        <f t="shared" si="34"/>
        <v>0</v>
      </c>
      <c r="S170">
        <f t="shared" si="34"/>
        <v>0</v>
      </c>
      <c r="T170">
        <f t="shared" si="34"/>
        <v>0</v>
      </c>
      <c r="U170">
        <f t="shared" si="34"/>
        <v>0</v>
      </c>
    </row>
    <row r="171" spans="1:21">
      <c r="A171" s="8" t="s">
        <v>9</v>
      </c>
      <c r="B171" s="9" t="s">
        <v>197</v>
      </c>
      <c r="C171" s="10">
        <v>3800</v>
      </c>
      <c r="D171" s="8" t="s">
        <v>553</v>
      </c>
      <c r="E171" s="8">
        <v>13.2</v>
      </c>
      <c r="F171">
        <f>IF(ISNA(VLOOKUP(DKSalaries!D171,OverUnder!$A$2:$C$13,3,FALSE)),0,VLOOKUP(DKSalaries!D171,OverUnder!$A$2:$C$13,3,FALSE))</f>
        <v>0.96757979391806992</v>
      </c>
      <c r="G171">
        <f t="shared" si="26"/>
        <v>12.772053279718522</v>
      </c>
      <c r="H171">
        <f>IF(ISNA(VLOOKUP(DKSalaries!B171,Consistency!$A$2:$N$394,12, FALSE)),0,VLOOKUP(DKSalaries!B171,Consistency!$A$2:$N$394,12, FALSE))</f>
        <v>0</v>
      </c>
      <c r="I171">
        <f>IF(ISNA(VLOOKUP(DKSalaries!B171,Consistency!$A$2:$N$394,13, FALSE)),0,VLOOKUP(DKSalaries!B171,Consistency!$A$2:$N$394,13, FALSE))</f>
        <v>0</v>
      </c>
      <c r="J171">
        <f>IF(ISNA(VLOOKUP(DKSalaries!B171,Consistency!$A$2:$N$394,14, FALSE)),0,VLOOKUP(DKSalaries!B171,Consistency!$A$2:$N$394,14, FALSE))</f>
        <v>0</v>
      </c>
      <c r="K171">
        <f t="shared" si="27"/>
        <v>0</v>
      </c>
      <c r="L171">
        <v>0</v>
      </c>
      <c r="M171" s="4">
        <f t="shared" si="32"/>
        <v>0</v>
      </c>
      <c r="N171">
        <v>0</v>
      </c>
      <c r="O171">
        <f t="shared" si="29"/>
        <v>0</v>
      </c>
      <c r="P171">
        <f t="shared" si="25"/>
        <v>0</v>
      </c>
      <c r="Q171">
        <f t="shared" si="34"/>
        <v>0</v>
      </c>
      <c r="R171">
        <f t="shared" si="34"/>
        <v>0</v>
      </c>
      <c r="S171">
        <f t="shared" si="34"/>
        <v>0</v>
      </c>
      <c r="T171">
        <f t="shared" si="34"/>
        <v>0</v>
      </c>
      <c r="U171">
        <f t="shared" si="34"/>
        <v>0</v>
      </c>
    </row>
    <row r="172" spans="1:21">
      <c r="A172" s="8" t="s">
        <v>5</v>
      </c>
      <c r="B172" s="9" t="s">
        <v>221</v>
      </c>
      <c r="C172" s="10">
        <v>3800</v>
      </c>
      <c r="D172" s="8" t="s">
        <v>553</v>
      </c>
      <c r="E172" s="8">
        <v>14.1</v>
      </c>
      <c r="F172">
        <f>IF(ISNA(VLOOKUP(DKSalaries!D172,OverUnder!$A$2:$C$13,3,FALSE)),0,VLOOKUP(DKSalaries!D172,OverUnder!$A$2:$C$13,3,FALSE))</f>
        <v>0.96757979391806992</v>
      </c>
      <c r="G172">
        <f t="shared" si="26"/>
        <v>13.642875094244786</v>
      </c>
      <c r="H172">
        <f>IF(ISNA(VLOOKUP(DKSalaries!B172,Consistency!$A$2:$N$394,12, FALSE)),0,VLOOKUP(DKSalaries!B172,Consistency!$A$2:$N$394,12, FALSE))</f>
        <v>0</v>
      </c>
      <c r="I172">
        <f>IF(ISNA(VLOOKUP(DKSalaries!B172,Consistency!$A$2:$N$394,13, FALSE)),0,VLOOKUP(DKSalaries!B172,Consistency!$A$2:$N$394,13, FALSE))</f>
        <v>0</v>
      </c>
      <c r="J172">
        <f>IF(ISNA(VLOOKUP(DKSalaries!B172,Consistency!$A$2:$N$394,14, FALSE)),0,VLOOKUP(DKSalaries!B172,Consistency!$A$2:$N$394,14, FALSE))</f>
        <v>0</v>
      </c>
      <c r="K172">
        <f t="shared" si="27"/>
        <v>0</v>
      </c>
      <c r="L172">
        <v>0</v>
      </c>
      <c r="M172" s="4">
        <f t="shared" si="32"/>
        <v>0</v>
      </c>
      <c r="N172">
        <v>0</v>
      </c>
      <c r="O172">
        <f t="shared" si="29"/>
        <v>0</v>
      </c>
      <c r="P172">
        <f t="shared" si="25"/>
        <v>0</v>
      </c>
      <c r="Q172">
        <f t="shared" ref="Q172:U181" si="35">$N172*IF($A172=Q$1,1,0)</f>
        <v>0</v>
      </c>
      <c r="R172">
        <f t="shared" si="35"/>
        <v>0</v>
      </c>
      <c r="S172">
        <f t="shared" si="35"/>
        <v>0</v>
      </c>
      <c r="T172">
        <f t="shared" si="35"/>
        <v>0</v>
      </c>
      <c r="U172">
        <f t="shared" si="35"/>
        <v>0</v>
      </c>
    </row>
    <row r="173" spans="1:21">
      <c r="A173" s="8" t="s">
        <v>6</v>
      </c>
      <c r="B173" s="9" t="s">
        <v>217</v>
      </c>
      <c r="C173" s="10">
        <v>3800</v>
      </c>
      <c r="D173" s="11" t="s">
        <v>564</v>
      </c>
      <c r="E173" s="8">
        <v>16.7</v>
      </c>
      <c r="F173">
        <f>IF(ISNA(VLOOKUP(DKSalaries!D173,OverUnder!$A$2:$C$13,3,FALSE)),0,VLOOKUP(DKSalaries!D173,OverUnder!$A$2:$C$13,3,FALSE))</f>
        <v>0.96757979391806992</v>
      </c>
      <c r="G173">
        <f t="shared" si="26"/>
        <v>16.158582558431767</v>
      </c>
      <c r="H173">
        <f>IF(ISNA(VLOOKUP(DKSalaries!B173,Consistency!$A$2:$N$394,12, FALSE)),0,VLOOKUP(DKSalaries!B173,Consistency!$A$2:$N$394,12, FALSE))</f>
        <v>0</v>
      </c>
      <c r="I173">
        <f>IF(ISNA(VLOOKUP(DKSalaries!B173,Consistency!$A$2:$N$394,13, FALSE)),0,VLOOKUP(DKSalaries!B173,Consistency!$A$2:$N$394,13, FALSE))</f>
        <v>0</v>
      </c>
      <c r="J173">
        <f>IF(ISNA(VLOOKUP(DKSalaries!B173,Consistency!$A$2:$N$394,14, FALSE)),0,VLOOKUP(DKSalaries!B173,Consistency!$A$2:$N$394,14, FALSE))</f>
        <v>0</v>
      </c>
      <c r="K173">
        <f t="shared" si="27"/>
        <v>0</v>
      </c>
      <c r="L173">
        <v>0</v>
      </c>
      <c r="M173" s="4">
        <f t="shared" si="32"/>
        <v>0</v>
      </c>
      <c r="N173">
        <v>0</v>
      </c>
      <c r="O173">
        <f t="shared" si="29"/>
        <v>0</v>
      </c>
      <c r="P173">
        <f t="shared" si="25"/>
        <v>0</v>
      </c>
      <c r="Q173">
        <f t="shared" si="35"/>
        <v>0</v>
      </c>
      <c r="R173">
        <f t="shared" si="35"/>
        <v>0</v>
      </c>
      <c r="S173">
        <f t="shared" si="35"/>
        <v>0</v>
      </c>
      <c r="T173">
        <f t="shared" si="35"/>
        <v>0</v>
      </c>
      <c r="U173">
        <f t="shared" si="35"/>
        <v>0</v>
      </c>
    </row>
    <row r="174" spans="1:21">
      <c r="A174" s="8" t="s">
        <v>8</v>
      </c>
      <c r="B174" s="9" t="s">
        <v>526</v>
      </c>
      <c r="C174" s="10">
        <v>3800</v>
      </c>
      <c r="D174" s="11" t="s">
        <v>556</v>
      </c>
      <c r="E174" s="8">
        <v>17.5</v>
      </c>
      <c r="F174">
        <f>IF(ISNA(VLOOKUP(DKSalaries!D174,OverUnder!$A$2:$C$13,3,FALSE)),0,VLOOKUP(DKSalaries!D174,OverUnder!$A$2:$C$13,3,FALSE))</f>
        <v>0.98014576526765529</v>
      </c>
      <c r="G174">
        <f t="shared" si="26"/>
        <v>17.152550892183967</v>
      </c>
      <c r="H174">
        <f>IF(ISNA(VLOOKUP(DKSalaries!B174,Consistency!$A$2:$N$394,12, FALSE)),0,VLOOKUP(DKSalaries!B174,Consistency!$A$2:$N$394,12, FALSE))</f>
        <v>0</v>
      </c>
      <c r="I174">
        <f>IF(ISNA(VLOOKUP(DKSalaries!B174,Consistency!$A$2:$N$394,13, FALSE)),0,VLOOKUP(DKSalaries!B174,Consistency!$A$2:$N$394,13, FALSE))</f>
        <v>0</v>
      </c>
      <c r="J174">
        <f>IF(ISNA(VLOOKUP(DKSalaries!B174,Consistency!$A$2:$N$394,14, FALSE)),0,VLOOKUP(DKSalaries!B174,Consistency!$A$2:$N$394,14, FALSE))</f>
        <v>0</v>
      </c>
      <c r="K174">
        <f t="shared" si="27"/>
        <v>0</v>
      </c>
      <c r="L174">
        <v>0</v>
      </c>
      <c r="M174" s="4">
        <f t="shared" si="32"/>
        <v>0</v>
      </c>
      <c r="N174">
        <v>0</v>
      </c>
      <c r="O174">
        <f t="shared" si="29"/>
        <v>0</v>
      </c>
      <c r="P174">
        <f t="shared" si="25"/>
        <v>0</v>
      </c>
      <c r="Q174">
        <f t="shared" si="35"/>
        <v>0</v>
      </c>
      <c r="R174">
        <f t="shared" si="35"/>
        <v>0</v>
      </c>
      <c r="S174">
        <f t="shared" si="35"/>
        <v>0</v>
      </c>
      <c r="T174">
        <f t="shared" si="35"/>
        <v>0</v>
      </c>
      <c r="U174">
        <f t="shared" si="35"/>
        <v>0</v>
      </c>
    </row>
    <row r="175" spans="1:21">
      <c r="A175" s="8" t="s">
        <v>5</v>
      </c>
      <c r="B175" s="9" t="s">
        <v>597</v>
      </c>
      <c r="C175" s="10">
        <v>3800</v>
      </c>
      <c r="D175" s="8" t="s">
        <v>558</v>
      </c>
      <c r="E175" s="8">
        <v>6.3</v>
      </c>
      <c r="F175">
        <f>IF(ISNA(VLOOKUP(DKSalaries!D175,OverUnder!$A$2:$C$13,3,FALSE)),0,VLOOKUP(DKSalaries!D175,OverUnder!$A$2:$C$13,3,FALSE))</f>
        <v>0.95501382256848455</v>
      </c>
      <c r="G175">
        <f t="shared" si="26"/>
        <v>6.0165870821814522</v>
      </c>
      <c r="H175">
        <f>IF(ISNA(VLOOKUP(DKSalaries!B175,Consistency!$A$2:$N$394,12, FALSE)),0,VLOOKUP(DKSalaries!B175,Consistency!$A$2:$N$394,12, FALSE))</f>
        <v>0</v>
      </c>
      <c r="I175">
        <f>IF(ISNA(VLOOKUP(DKSalaries!B175,Consistency!$A$2:$N$394,13, FALSE)),0,VLOOKUP(DKSalaries!B175,Consistency!$A$2:$N$394,13, FALSE))</f>
        <v>0</v>
      </c>
      <c r="J175">
        <f>IF(ISNA(VLOOKUP(DKSalaries!B175,Consistency!$A$2:$N$394,14, FALSE)),0,VLOOKUP(DKSalaries!B175,Consistency!$A$2:$N$394,14, FALSE))</f>
        <v>0</v>
      </c>
      <c r="K175">
        <f t="shared" si="27"/>
        <v>0</v>
      </c>
      <c r="L175">
        <v>0</v>
      </c>
      <c r="M175" s="4">
        <f t="shared" si="32"/>
        <v>0</v>
      </c>
      <c r="N175">
        <v>0</v>
      </c>
      <c r="O175">
        <f t="shared" si="29"/>
        <v>0</v>
      </c>
      <c r="P175">
        <f t="shared" si="25"/>
        <v>0</v>
      </c>
      <c r="Q175">
        <f t="shared" si="35"/>
        <v>0</v>
      </c>
      <c r="R175">
        <f t="shared" si="35"/>
        <v>0</v>
      </c>
      <c r="S175">
        <f t="shared" si="35"/>
        <v>0</v>
      </c>
      <c r="T175">
        <f t="shared" si="35"/>
        <v>0</v>
      </c>
      <c r="U175">
        <f t="shared" si="35"/>
        <v>0</v>
      </c>
    </row>
    <row r="176" spans="1:21">
      <c r="A176" s="8" t="s">
        <v>9</v>
      </c>
      <c r="B176" s="9" t="s">
        <v>598</v>
      </c>
      <c r="C176" s="10">
        <v>3700</v>
      </c>
      <c r="D176" s="11" t="s">
        <v>556</v>
      </c>
      <c r="E176" s="8">
        <v>20</v>
      </c>
      <c r="F176">
        <f>IF(ISNA(VLOOKUP(DKSalaries!D176,OverUnder!$A$2:$C$13,3,FALSE)),0,VLOOKUP(DKSalaries!D176,OverUnder!$A$2:$C$13,3,FALSE))</f>
        <v>0.98014576526765529</v>
      </c>
      <c r="G176">
        <f t="shared" si="26"/>
        <v>19.602915305353108</v>
      </c>
      <c r="H176">
        <f>IF(ISNA(VLOOKUP(DKSalaries!B176,Consistency!$A$2:$N$394,12, FALSE)),0,VLOOKUP(DKSalaries!B176,Consistency!$A$2:$N$394,12, FALSE))</f>
        <v>0</v>
      </c>
      <c r="I176">
        <f>IF(ISNA(VLOOKUP(DKSalaries!B176,Consistency!$A$2:$N$394,13, FALSE)),0,VLOOKUP(DKSalaries!B176,Consistency!$A$2:$N$394,13, FALSE))</f>
        <v>0</v>
      </c>
      <c r="J176">
        <f>IF(ISNA(VLOOKUP(DKSalaries!B176,Consistency!$A$2:$N$394,14, FALSE)),0,VLOOKUP(DKSalaries!B176,Consistency!$A$2:$N$394,14, FALSE))</f>
        <v>0</v>
      </c>
      <c r="K176">
        <f t="shared" si="27"/>
        <v>0</v>
      </c>
      <c r="L176">
        <v>0</v>
      </c>
      <c r="M176" s="4">
        <f t="shared" si="32"/>
        <v>0</v>
      </c>
      <c r="N176">
        <v>0</v>
      </c>
      <c r="O176">
        <f t="shared" si="29"/>
        <v>0</v>
      </c>
      <c r="P176">
        <f t="shared" si="25"/>
        <v>0</v>
      </c>
      <c r="Q176">
        <f t="shared" si="35"/>
        <v>0</v>
      </c>
      <c r="R176">
        <f t="shared" si="35"/>
        <v>0</v>
      </c>
      <c r="S176">
        <f t="shared" si="35"/>
        <v>0</v>
      </c>
      <c r="T176">
        <f t="shared" si="35"/>
        <v>0</v>
      </c>
      <c r="U176">
        <f t="shared" si="35"/>
        <v>0</v>
      </c>
    </row>
    <row r="177" spans="1:21">
      <c r="A177" s="8" t="s">
        <v>5</v>
      </c>
      <c r="B177" s="9" t="s">
        <v>463</v>
      </c>
      <c r="C177" s="10">
        <v>3700</v>
      </c>
      <c r="D177" s="11" t="s">
        <v>562</v>
      </c>
      <c r="E177" s="8">
        <v>13.7</v>
      </c>
      <c r="F177">
        <f>IF(ISNA(VLOOKUP(DKSalaries!D177,OverUnder!$A$2:$C$13,3,FALSE)),0,VLOOKUP(DKSalaries!D177,OverUnder!$A$2:$C$13,3,FALSE))</f>
        <v>1.0454888162854989</v>
      </c>
      <c r="G177">
        <f t="shared" si="26"/>
        <v>14.323196783111335</v>
      </c>
      <c r="H177">
        <f>IF(ISNA(VLOOKUP(DKSalaries!B177,Consistency!$A$2:$N$394,12, FALSE)),0,VLOOKUP(DKSalaries!B177,Consistency!$A$2:$N$394,12, FALSE))</f>
        <v>0</v>
      </c>
      <c r="I177">
        <f>IF(ISNA(VLOOKUP(DKSalaries!B177,Consistency!$A$2:$N$394,13, FALSE)),0,VLOOKUP(DKSalaries!B177,Consistency!$A$2:$N$394,13, FALSE))</f>
        <v>0</v>
      </c>
      <c r="J177">
        <f>IF(ISNA(VLOOKUP(DKSalaries!B177,Consistency!$A$2:$N$394,14, FALSE)),0,VLOOKUP(DKSalaries!B177,Consistency!$A$2:$N$394,14, FALSE))</f>
        <v>0</v>
      </c>
      <c r="K177">
        <f t="shared" si="27"/>
        <v>0</v>
      </c>
      <c r="L177">
        <v>0</v>
      </c>
      <c r="M177" s="4">
        <f t="shared" si="32"/>
        <v>0</v>
      </c>
      <c r="N177">
        <v>0</v>
      </c>
      <c r="O177">
        <f t="shared" si="29"/>
        <v>0</v>
      </c>
      <c r="P177">
        <f t="shared" si="25"/>
        <v>0</v>
      </c>
      <c r="Q177">
        <f t="shared" si="35"/>
        <v>0</v>
      </c>
      <c r="R177">
        <f t="shared" si="35"/>
        <v>0</v>
      </c>
      <c r="S177">
        <f t="shared" si="35"/>
        <v>0</v>
      </c>
      <c r="T177">
        <f t="shared" si="35"/>
        <v>0</v>
      </c>
      <c r="U177">
        <f t="shared" si="35"/>
        <v>0</v>
      </c>
    </row>
    <row r="178" spans="1:21">
      <c r="A178" s="8" t="s">
        <v>9</v>
      </c>
      <c r="B178" s="9" t="s">
        <v>486</v>
      </c>
      <c r="C178" s="10">
        <v>3700</v>
      </c>
      <c r="D178" s="11" t="s">
        <v>556</v>
      </c>
      <c r="E178" s="8">
        <v>12.7</v>
      </c>
      <c r="F178">
        <f>IF(ISNA(VLOOKUP(DKSalaries!D178,OverUnder!$A$2:$C$13,3,FALSE)),0,VLOOKUP(DKSalaries!D178,OverUnder!$A$2:$C$13,3,FALSE))</f>
        <v>0.98014576526765529</v>
      </c>
      <c r="G178">
        <f t="shared" si="26"/>
        <v>12.447851218899222</v>
      </c>
      <c r="H178">
        <f>IF(ISNA(VLOOKUP(DKSalaries!B178,Consistency!$A$2:$N$394,12, FALSE)),0,VLOOKUP(DKSalaries!B178,Consistency!$A$2:$N$394,12, FALSE))</f>
        <v>0.71</v>
      </c>
      <c r="I178">
        <f>IF(ISNA(VLOOKUP(DKSalaries!B178,Consistency!$A$2:$N$394,13, FALSE)),0,VLOOKUP(DKSalaries!B178,Consistency!$A$2:$N$394,13, FALSE))</f>
        <v>0.71</v>
      </c>
      <c r="J178">
        <f>IF(ISNA(VLOOKUP(DKSalaries!B178,Consistency!$A$2:$N$394,14, FALSE)),0,VLOOKUP(DKSalaries!B178,Consistency!$A$2:$N$394,14, FALSE))</f>
        <v>0.56999999999999995</v>
      </c>
      <c r="K178">
        <f t="shared" si="27"/>
        <v>1.9899999999999998</v>
      </c>
      <c r="L178">
        <v>0</v>
      </c>
      <c r="M178" s="4">
        <f t="shared" si="32"/>
        <v>0</v>
      </c>
      <c r="N178">
        <v>0</v>
      </c>
      <c r="O178">
        <f t="shared" si="29"/>
        <v>0</v>
      </c>
      <c r="P178">
        <f t="shared" si="25"/>
        <v>0</v>
      </c>
      <c r="Q178">
        <f t="shared" si="35"/>
        <v>0</v>
      </c>
      <c r="R178">
        <f t="shared" si="35"/>
        <v>0</v>
      </c>
      <c r="S178">
        <f t="shared" si="35"/>
        <v>0</v>
      </c>
      <c r="T178">
        <f t="shared" si="35"/>
        <v>0</v>
      </c>
      <c r="U178">
        <f t="shared" si="35"/>
        <v>0</v>
      </c>
    </row>
    <row r="179" spans="1:21">
      <c r="A179" s="8" t="s">
        <v>7</v>
      </c>
      <c r="B179" s="9" t="s">
        <v>269</v>
      </c>
      <c r="C179" s="10">
        <v>3700</v>
      </c>
      <c r="D179" s="8" t="s">
        <v>559</v>
      </c>
      <c r="E179" s="8">
        <v>10.7</v>
      </c>
      <c r="F179">
        <f>IF(ISNA(VLOOKUP(DKSalaries!D179,OverUnder!$A$2:$C$13,3,FALSE)),0,VLOOKUP(DKSalaries!D179,OverUnder!$A$2:$C$13,3,FALSE))</f>
        <v>1.0756471475245037</v>
      </c>
      <c r="G179">
        <f t="shared" si="26"/>
        <v>11.509424478512189</v>
      </c>
      <c r="H179">
        <f>IF(ISNA(VLOOKUP(DKSalaries!B179,Consistency!$A$2:$N$394,12, FALSE)),0,VLOOKUP(DKSalaries!B179,Consistency!$A$2:$N$394,12, FALSE))</f>
        <v>0</v>
      </c>
      <c r="I179">
        <f>IF(ISNA(VLOOKUP(DKSalaries!B179,Consistency!$A$2:$N$394,13, FALSE)),0,VLOOKUP(DKSalaries!B179,Consistency!$A$2:$N$394,13, FALSE))</f>
        <v>0</v>
      </c>
      <c r="J179">
        <f>IF(ISNA(VLOOKUP(DKSalaries!B179,Consistency!$A$2:$N$394,14, FALSE)),0,VLOOKUP(DKSalaries!B179,Consistency!$A$2:$N$394,14, FALSE))</f>
        <v>0</v>
      </c>
      <c r="K179">
        <f t="shared" si="27"/>
        <v>0</v>
      </c>
      <c r="L179">
        <v>0</v>
      </c>
      <c r="M179" s="4">
        <f t="shared" si="32"/>
        <v>0</v>
      </c>
      <c r="N179">
        <v>0</v>
      </c>
      <c r="O179">
        <f t="shared" si="29"/>
        <v>0</v>
      </c>
      <c r="P179">
        <f t="shared" si="25"/>
        <v>0</v>
      </c>
      <c r="Q179">
        <f t="shared" si="35"/>
        <v>0</v>
      </c>
      <c r="R179">
        <f t="shared" si="35"/>
        <v>0</v>
      </c>
      <c r="S179">
        <f t="shared" si="35"/>
        <v>0</v>
      </c>
      <c r="T179">
        <f t="shared" si="35"/>
        <v>0</v>
      </c>
      <c r="U179">
        <f t="shared" si="35"/>
        <v>0</v>
      </c>
    </row>
    <row r="180" spans="1:21">
      <c r="A180" s="8" t="s">
        <v>9</v>
      </c>
      <c r="B180" s="9" t="s">
        <v>599</v>
      </c>
      <c r="C180" s="10">
        <v>3700</v>
      </c>
      <c r="D180" s="8" t="s">
        <v>559</v>
      </c>
      <c r="E180" s="8">
        <v>9.1</v>
      </c>
      <c r="F180">
        <f>IF(ISNA(VLOOKUP(DKSalaries!D180,OverUnder!$A$2:$C$13,3,FALSE)),0,VLOOKUP(DKSalaries!D180,OverUnder!$A$2:$C$13,3,FALSE))</f>
        <v>1.0756471475245037</v>
      </c>
      <c r="G180">
        <f t="shared" si="26"/>
        <v>9.7883890424729838</v>
      </c>
      <c r="H180">
        <f>IF(ISNA(VLOOKUP(DKSalaries!B180,Consistency!$A$2:$N$394,12, FALSE)),0,VLOOKUP(DKSalaries!B180,Consistency!$A$2:$N$394,12, FALSE))</f>
        <v>0</v>
      </c>
      <c r="I180">
        <f>IF(ISNA(VLOOKUP(DKSalaries!B180,Consistency!$A$2:$N$394,13, FALSE)),0,VLOOKUP(DKSalaries!B180,Consistency!$A$2:$N$394,13, FALSE))</f>
        <v>0</v>
      </c>
      <c r="J180">
        <f>IF(ISNA(VLOOKUP(DKSalaries!B180,Consistency!$A$2:$N$394,14, FALSE)),0,VLOOKUP(DKSalaries!B180,Consistency!$A$2:$N$394,14, FALSE))</f>
        <v>0</v>
      </c>
      <c r="K180">
        <f t="shared" si="27"/>
        <v>0</v>
      </c>
      <c r="L180">
        <v>0</v>
      </c>
      <c r="M180" s="4">
        <f t="shared" si="32"/>
        <v>0</v>
      </c>
      <c r="N180">
        <v>0</v>
      </c>
      <c r="O180">
        <f t="shared" si="29"/>
        <v>0</v>
      </c>
      <c r="P180">
        <f t="shared" si="25"/>
        <v>0</v>
      </c>
      <c r="Q180">
        <f t="shared" si="35"/>
        <v>0</v>
      </c>
      <c r="R180">
        <f t="shared" si="35"/>
        <v>0</v>
      </c>
      <c r="S180">
        <f t="shared" si="35"/>
        <v>0</v>
      </c>
      <c r="T180">
        <f t="shared" si="35"/>
        <v>0</v>
      </c>
      <c r="U180">
        <f t="shared" si="35"/>
        <v>0</v>
      </c>
    </row>
    <row r="181" spans="1:21">
      <c r="A181" s="8" t="s">
        <v>5</v>
      </c>
      <c r="B181" s="9" t="s">
        <v>600</v>
      </c>
      <c r="C181" s="10">
        <v>3700</v>
      </c>
      <c r="D181" s="8" t="s">
        <v>568</v>
      </c>
      <c r="E181" s="8">
        <v>12.2</v>
      </c>
      <c r="F181">
        <f>IF(ISNA(VLOOKUP(DKSalaries!D181,OverUnder!$A$2:$C$13,3,FALSE)),0,VLOOKUP(DKSalaries!D181,OverUnder!$A$2:$C$13,3,FALSE))</f>
        <v>0.99019854234732352</v>
      </c>
      <c r="G181">
        <f t="shared" si="26"/>
        <v>12.080422216637347</v>
      </c>
      <c r="H181">
        <f>IF(ISNA(VLOOKUP(DKSalaries!B181,Consistency!$A$2:$N$394,12, FALSE)),0,VLOOKUP(DKSalaries!B181,Consistency!$A$2:$N$394,12, FALSE))</f>
        <v>0</v>
      </c>
      <c r="I181">
        <f>IF(ISNA(VLOOKUP(DKSalaries!B181,Consistency!$A$2:$N$394,13, FALSE)),0,VLOOKUP(DKSalaries!B181,Consistency!$A$2:$N$394,13, FALSE))</f>
        <v>0</v>
      </c>
      <c r="J181">
        <f>IF(ISNA(VLOOKUP(DKSalaries!B181,Consistency!$A$2:$N$394,14, FALSE)),0,VLOOKUP(DKSalaries!B181,Consistency!$A$2:$N$394,14, FALSE))</f>
        <v>0</v>
      </c>
      <c r="K181">
        <f t="shared" si="27"/>
        <v>0</v>
      </c>
      <c r="L181">
        <v>0</v>
      </c>
      <c r="M181" s="4">
        <f t="shared" si="32"/>
        <v>0</v>
      </c>
      <c r="N181">
        <v>0</v>
      </c>
      <c r="O181">
        <f t="shared" si="29"/>
        <v>0</v>
      </c>
      <c r="P181">
        <f t="shared" si="25"/>
        <v>0</v>
      </c>
      <c r="Q181">
        <f t="shared" si="35"/>
        <v>0</v>
      </c>
      <c r="R181">
        <f t="shared" si="35"/>
        <v>0</v>
      </c>
      <c r="S181">
        <f t="shared" si="35"/>
        <v>0</v>
      </c>
      <c r="T181">
        <f t="shared" si="35"/>
        <v>0</v>
      </c>
      <c r="U181">
        <f t="shared" si="35"/>
        <v>0</v>
      </c>
    </row>
    <row r="182" spans="1:21">
      <c r="A182" s="8" t="s">
        <v>9</v>
      </c>
      <c r="B182" s="9" t="s">
        <v>295</v>
      </c>
      <c r="C182" s="10">
        <v>3600</v>
      </c>
      <c r="D182" s="8" t="s">
        <v>548</v>
      </c>
      <c r="E182" s="8">
        <v>13.6</v>
      </c>
      <c r="F182">
        <f>IF(ISNA(VLOOKUP(DKSalaries!D182,OverUnder!$A$2:$C$13,3,FALSE)),0,VLOOKUP(DKSalaries!D182,OverUnder!$A$2:$C$13,3,FALSE))</f>
        <v>1.0253832621261625</v>
      </c>
      <c r="G182">
        <f t="shared" si="26"/>
        <v>13.945212364915809</v>
      </c>
      <c r="H182">
        <f>IF(ISNA(VLOOKUP(DKSalaries!B182,Consistency!$A$2:$N$394,12, FALSE)),0,VLOOKUP(DKSalaries!B182,Consistency!$A$2:$N$394,12, FALSE))</f>
        <v>0</v>
      </c>
      <c r="I182">
        <f>IF(ISNA(VLOOKUP(DKSalaries!B182,Consistency!$A$2:$N$394,13, FALSE)),0,VLOOKUP(DKSalaries!B182,Consistency!$A$2:$N$394,13, FALSE))</f>
        <v>0</v>
      </c>
      <c r="J182">
        <f>IF(ISNA(VLOOKUP(DKSalaries!B182,Consistency!$A$2:$N$394,14, FALSE)),0,VLOOKUP(DKSalaries!B182,Consistency!$A$2:$N$394,14, FALSE))</f>
        <v>0</v>
      </c>
      <c r="K182">
        <f t="shared" si="27"/>
        <v>0</v>
      </c>
      <c r="L182">
        <v>0</v>
      </c>
      <c r="M182" s="4">
        <f t="shared" si="32"/>
        <v>0</v>
      </c>
      <c r="N182">
        <v>0</v>
      </c>
      <c r="O182">
        <f t="shared" si="29"/>
        <v>0</v>
      </c>
      <c r="P182">
        <f t="shared" si="25"/>
        <v>0</v>
      </c>
      <c r="Q182">
        <f t="shared" ref="Q182:U191" si="36">$N182*IF($A182=Q$1,1,0)</f>
        <v>0</v>
      </c>
      <c r="R182">
        <f t="shared" si="36"/>
        <v>0</v>
      </c>
      <c r="S182">
        <f t="shared" si="36"/>
        <v>0</v>
      </c>
      <c r="T182">
        <f t="shared" si="36"/>
        <v>0</v>
      </c>
      <c r="U182">
        <f t="shared" si="36"/>
        <v>0</v>
      </c>
    </row>
    <row r="183" spans="1:21">
      <c r="A183" s="8" t="s">
        <v>6</v>
      </c>
      <c r="B183" s="9" t="s">
        <v>238</v>
      </c>
      <c r="C183" s="10">
        <v>3600</v>
      </c>
      <c r="D183" s="11" t="s">
        <v>554</v>
      </c>
      <c r="E183" s="8">
        <v>10.199999999999999</v>
      </c>
      <c r="F183">
        <f>IF(ISNA(VLOOKUP(DKSalaries!D183,OverUnder!$A$2:$C$13,3,FALSE)),0,VLOOKUP(DKSalaries!D183,OverUnder!$A$2:$C$13,3,FALSE))</f>
        <v>0.97511937672782112</v>
      </c>
      <c r="G183">
        <f t="shared" si="26"/>
        <v>9.9462176426237754</v>
      </c>
      <c r="H183">
        <f>IF(ISNA(VLOOKUP(DKSalaries!B183,Consistency!$A$2:$N$394,12, FALSE)),0,VLOOKUP(DKSalaries!B183,Consistency!$A$2:$N$394,12, FALSE))</f>
        <v>0</v>
      </c>
      <c r="I183">
        <f>IF(ISNA(VLOOKUP(DKSalaries!B183,Consistency!$A$2:$N$394,13, FALSE)),0,VLOOKUP(DKSalaries!B183,Consistency!$A$2:$N$394,13, FALSE))</f>
        <v>0</v>
      </c>
      <c r="J183">
        <f>IF(ISNA(VLOOKUP(DKSalaries!B183,Consistency!$A$2:$N$394,14, FALSE)),0,VLOOKUP(DKSalaries!B183,Consistency!$A$2:$N$394,14, FALSE))</f>
        <v>0</v>
      </c>
      <c r="K183">
        <f t="shared" si="27"/>
        <v>0</v>
      </c>
      <c r="L183">
        <v>0</v>
      </c>
      <c r="M183" s="4">
        <f t="shared" si="32"/>
        <v>0</v>
      </c>
      <c r="N183">
        <v>0</v>
      </c>
      <c r="O183">
        <f t="shared" si="29"/>
        <v>0</v>
      </c>
      <c r="P183">
        <f t="shared" si="25"/>
        <v>0</v>
      </c>
      <c r="Q183">
        <f t="shared" si="36"/>
        <v>0</v>
      </c>
      <c r="R183">
        <f t="shared" si="36"/>
        <v>0</v>
      </c>
      <c r="S183">
        <f t="shared" si="36"/>
        <v>0</v>
      </c>
      <c r="T183">
        <f t="shared" si="36"/>
        <v>0</v>
      </c>
      <c r="U183">
        <f t="shared" si="36"/>
        <v>0</v>
      </c>
    </row>
    <row r="184" spans="1:21">
      <c r="A184" s="8" t="s">
        <v>6</v>
      </c>
      <c r="B184" s="9" t="s">
        <v>75</v>
      </c>
      <c r="C184" s="10">
        <v>3600</v>
      </c>
      <c r="D184" s="8" t="s">
        <v>558</v>
      </c>
      <c r="E184" s="8">
        <v>14.8</v>
      </c>
      <c r="F184">
        <f>IF(ISNA(VLOOKUP(DKSalaries!D184,OverUnder!$A$2:$C$13,3,FALSE)),0,VLOOKUP(DKSalaries!D184,OverUnder!$A$2:$C$13,3,FALSE))</f>
        <v>0.95501382256848455</v>
      </c>
      <c r="G184">
        <f t="shared" si="26"/>
        <v>14.134204574013571</v>
      </c>
      <c r="H184">
        <f>IF(ISNA(VLOOKUP(DKSalaries!B184,Consistency!$A$2:$N$394,12, FALSE)),0,VLOOKUP(DKSalaries!B184,Consistency!$A$2:$N$394,12, FALSE))</f>
        <v>0</v>
      </c>
      <c r="I184">
        <f>IF(ISNA(VLOOKUP(DKSalaries!B184,Consistency!$A$2:$N$394,13, FALSE)),0,VLOOKUP(DKSalaries!B184,Consistency!$A$2:$N$394,13, FALSE))</f>
        <v>0</v>
      </c>
      <c r="J184">
        <f>IF(ISNA(VLOOKUP(DKSalaries!B184,Consistency!$A$2:$N$394,14, FALSE)),0,VLOOKUP(DKSalaries!B184,Consistency!$A$2:$N$394,14, FALSE))</f>
        <v>0</v>
      </c>
      <c r="K184">
        <f t="shared" si="27"/>
        <v>0</v>
      </c>
      <c r="L184">
        <v>0</v>
      </c>
      <c r="M184" s="4">
        <f t="shared" si="32"/>
        <v>0</v>
      </c>
      <c r="N184">
        <v>0</v>
      </c>
      <c r="O184">
        <f t="shared" si="29"/>
        <v>0</v>
      </c>
      <c r="P184">
        <f t="shared" si="25"/>
        <v>0</v>
      </c>
      <c r="Q184">
        <f t="shared" si="36"/>
        <v>0</v>
      </c>
      <c r="R184">
        <f t="shared" si="36"/>
        <v>0</v>
      </c>
      <c r="S184">
        <f t="shared" si="36"/>
        <v>0</v>
      </c>
      <c r="T184">
        <f t="shared" si="36"/>
        <v>0</v>
      </c>
      <c r="U184">
        <f t="shared" si="36"/>
        <v>0</v>
      </c>
    </row>
    <row r="185" spans="1:21">
      <c r="A185" s="8" t="s">
        <v>7</v>
      </c>
      <c r="B185" s="9" t="s">
        <v>487</v>
      </c>
      <c r="C185" s="10">
        <v>3600</v>
      </c>
      <c r="D185" s="11" t="s">
        <v>562</v>
      </c>
      <c r="E185" s="8">
        <v>9.9</v>
      </c>
      <c r="F185">
        <f>IF(ISNA(VLOOKUP(DKSalaries!D185,OverUnder!$A$2:$C$13,3,FALSE)),0,VLOOKUP(DKSalaries!D185,OverUnder!$A$2:$C$13,3,FALSE))</f>
        <v>1.0454888162854989</v>
      </c>
      <c r="G185">
        <f t="shared" si="26"/>
        <v>10.350339281226439</v>
      </c>
      <c r="H185">
        <f>IF(ISNA(VLOOKUP(DKSalaries!B185,Consistency!$A$2:$N$394,12, FALSE)),0,VLOOKUP(DKSalaries!B185,Consistency!$A$2:$N$394,12, FALSE))</f>
        <v>0</v>
      </c>
      <c r="I185">
        <f>IF(ISNA(VLOOKUP(DKSalaries!B185,Consistency!$A$2:$N$394,13, FALSE)),0,VLOOKUP(DKSalaries!B185,Consistency!$A$2:$N$394,13, FALSE))</f>
        <v>0</v>
      </c>
      <c r="J185">
        <f>IF(ISNA(VLOOKUP(DKSalaries!B185,Consistency!$A$2:$N$394,14, FALSE)),0,VLOOKUP(DKSalaries!B185,Consistency!$A$2:$N$394,14, FALSE))</f>
        <v>0</v>
      </c>
      <c r="K185">
        <f t="shared" si="27"/>
        <v>0</v>
      </c>
      <c r="L185">
        <v>0</v>
      </c>
      <c r="M185" s="4">
        <f t="shared" si="32"/>
        <v>0</v>
      </c>
      <c r="N185">
        <v>0</v>
      </c>
      <c r="O185">
        <f t="shared" si="29"/>
        <v>0</v>
      </c>
      <c r="P185">
        <f t="shared" si="25"/>
        <v>0</v>
      </c>
      <c r="Q185">
        <f t="shared" si="36"/>
        <v>0</v>
      </c>
      <c r="R185">
        <f t="shared" si="36"/>
        <v>0</v>
      </c>
      <c r="S185">
        <f t="shared" si="36"/>
        <v>0</v>
      </c>
      <c r="T185">
        <f t="shared" si="36"/>
        <v>0</v>
      </c>
      <c r="U185">
        <f t="shared" si="36"/>
        <v>0</v>
      </c>
    </row>
    <row r="186" spans="1:21">
      <c r="A186" s="8" t="s">
        <v>6</v>
      </c>
      <c r="B186" s="9" t="s">
        <v>293</v>
      </c>
      <c r="C186" s="10">
        <v>3600</v>
      </c>
      <c r="D186" s="8" t="s">
        <v>560</v>
      </c>
      <c r="E186" s="8">
        <v>0</v>
      </c>
      <c r="F186">
        <f>IF(ISNA(VLOOKUP(DKSalaries!D186,OverUnder!$A$2:$C$13,3,FALSE)),0,VLOOKUP(DKSalaries!D186,OverUnder!$A$2:$C$13,3,FALSE))</f>
        <v>0.97511937672782112</v>
      </c>
      <c r="G186">
        <f t="shared" si="26"/>
        <v>0</v>
      </c>
      <c r="H186">
        <f>IF(ISNA(VLOOKUP(DKSalaries!B186,Consistency!$A$2:$N$394,12, FALSE)),0,VLOOKUP(DKSalaries!B186,Consistency!$A$2:$N$394,12, FALSE))</f>
        <v>0</v>
      </c>
      <c r="I186">
        <f>IF(ISNA(VLOOKUP(DKSalaries!B186,Consistency!$A$2:$N$394,13, FALSE)),0,VLOOKUP(DKSalaries!B186,Consistency!$A$2:$N$394,13, FALSE))</f>
        <v>0</v>
      </c>
      <c r="J186">
        <f>IF(ISNA(VLOOKUP(DKSalaries!B186,Consistency!$A$2:$N$394,14, FALSE)),0,VLOOKUP(DKSalaries!B186,Consistency!$A$2:$N$394,14, FALSE))</f>
        <v>0</v>
      </c>
      <c r="K186">
        <f t="shared" si="27"/>
        <v>0</v>
      </c>
      <c r="L186">
        <v>0</v>
      </c>
      <c r="M186" s="4">
        <f t="shared" si="32"/>
        <v>0</v>
      </c>
      <c r="N186">
        <v>0</v>
      </c>
      <c r="O186">
        <f t="shared" si="29"/>
        <v>0</v>
      </c>
      <c r="P186">
        <f t="shared" si="25"/>
        <v>0</v>
      </c>
      <c r="Q186">
        <f t="shared" si="36"/>
        <v>0</v>
      </c>
      <c r="R186">
        <f t="shared" si="36"/>
        <v>0</v>
      </c>
      <c r="S186">
        <f t="shared" si="36"/>
        <v>0</v>
      </c>
      <c r="T186">
        <f t="shared" si="36"/>
        <v>0</v>
      </c>
      <c r="U186">
        <f t="shared" si="36"/>
        <v>0</v>
      </c>
    </row>
    <row r="187" spans="1:21">
      <c r="A187" s="8" t="s">
        <v>7</v>
      </c>
      <c r="B187" s="9" t="s">
        <v>601</v>
      </c>
      <c r="C187" s="10">
        <v>3600</v>
      </c>
      <c r="D187" s="8" t="s">
        <v>559</v>
      </c>
      <c r="E187" s="8">
        <v>10.3</v>
      </c>
      <c r="F187">
        <f>IF(ISNA(VLOOKUP(DKSalaries!D187,OverUnder!$A$2:$C$13,3,FALSE)),0,VLOOKUP(DKSalaries!D187,OverUnder!$A$2:$C$13,3,FALSE))</f>
        <v>1.0756471475245037</v>
      </c>
      <c r="G187">
        <f t="shared" si="26"/>
        <v>11.079165619502389</v>
      </c>
      <c r="H187">
        <f>IF(ISNA(VLOOKUP(DKSalaries!B187,Consistency!$A$2:$N$394,12, FALSE)),0,VLOOKUP(DKSalaries!B187,Consistency!$A$2:$N$394,12, FALSE))</f>
        <v>0</v>
      </c>
      <c r="I187">
        <f>IF(ISNA(VLOOKUP(DKSalaries!B187,Consistency!$A$2:$N$394,13, FALSE)),0,VLOOKUP(DKSalaries!B187,Consistency!$A$2:$N$394,13, FALSE))</f>
        <v>0</v>
      </c>
      <c r="J187">
        <f>IF(ISNA(VLOOKUP(DKSalaries!B187,Consistency!$A$2:$N$394,14, FALSE)),0,VLOOKUP(DKSalaries!B187,Consistency!$A$2:$N$394,14, FALSE))</f>
        <v>0</v>
      </c>
      <c r="K187">
        <f t="shared" si="27"/>
        <v>0</v>
      </c>
      <c r="L187">
        <v>0</v>
      </c>
      <c r="M187" s="4">
        <f t="shared" si="32"/>
        <v>0</v>
      </c>
      <c r="N187">
        <v>0</v>
      </c>
      <c r="O187">
        <f t="shared" si="29"/>
        <v>0</v>
      </c>
      <c r="P187">
        <f t="shared" si="25"/>
        <v>0</v>
      </c>
      <c r="Q187">
        <f t="shared" si="36"/>
        <v>0</v>
      </c>
      <c r="R187">
        <f t="shared" si="36"/>
        <v>0</v>
      </c>
      <c r="S187">
        <f t="shared" si="36"/>
        <v>0</v>
      </c>
      <c r="T187">
        <f t="shared" si="36"/>
        <v>0</v>
      </c>
      <c r="U187">
        <f t="shared" si="36"/>
        <v>0</v>
      </c>
    </row>
    <row r="188" spans="1:21">
      <c r="A188" s="8" t="s">
        <v>6</v>
      </c>
      <c r="B188" s="9" t="s">
        <v>602</v>
      </c>
      <c r="C188" s="10">
        <v>3600</v>
      </c>
      <c r="D188" s="11" t="s">
        <v>552</v>
      </c>
      <c r="E188" s="8">
        <v>14.4</v>
      </c>
      <c r="F188">
        <f>IF(ISNA(VLOOKUP(DKSalaries!D188,OverUnder!$A$2:$C$13,3,FALSE)),0,VLOOKUP(DKSalaries!D188,OverUnder!$A$2:$C$13,3,FALSE))</f>
        <v>1.0128172907765771</v>
      </c>
      <c r="G188">
        <f t="shared" si="26"/>
        <v>14.584568987182712</v>
      </c>
      <c r="H188">
        <f>IF(ISNA(VLOOKUP(DKSalaries!B188,Consistency!$A$2:$N$394,12, FALSE)),0,VLOOKUP(DKSalaries!B188,Consistency!$A$2:$N$394,12, FALSE))</f>
        <v>0</v>
      </c>
      <c r="I188">
        <f>IF(ISNA(VLOOKUP(DKSalaries!B188,Consistency!$A$2:$N$394,13, FALSE)),0,VLOOKUP(DKSalaries!B188,Consistency!$A$2:$N$394,13, FALSE))</f>
        <v>0</v>
      </c>
      <c r="J188">
        <f>IF(ISNA(VLOOKUP(DKSalaries!B188,Consistency!$A$2:$N$394,14, FALSE)),0,VLOOKUP(DKSalaries!B188,Consistency!$A$2:$N$394,14, FALSE))</f>
        <v>0</v>
      </c>
      <c r="K188">
        <f t="shared" si="27"/>
        <v>0</v>
      </c>
      <c r="L188">
        <v>0</v>
      </c>
      <c r="M188" s="4">
        <f t="shared" si="32"/>
        <v>0</v>
      </c>
      <c r="N188">
        <v>0</v>
      </c>
      <c r="O188">
        <f t="shared" si="29"/>
        <v>0</v>
      </c>
      <c r="P188">
        <f t="shared" si="25"/>
        <v>0</v>
      </c>
      <c r="Q188">
        <f t="shared" si="36"/>
        <v>0</v>
      </c>
      <c r="R188">
        <f t="shared" si="36"/>
        <v>0</v>
      </c>
      <c r="S188">
        <f t="shared" si="36"/>
        <v>0</v>
      </c>
      <c r="T188">
        <f t="shared" si="36"/>
        <v>0</v>
      </c>
      <c r="U188">
        <f t="shared" si="36"/>
        <v>0</v>
      </c>
    </row>
    <row r="189" spans="1:21">
      <c r="A189" s="8" t="s">
        <v>7</v>
      </c>
      <c r="B189" s="9" t="s">
        <v>603</v>
      </c>
      <c r="C189" s="10">
        <v>3600</v>
      </c>
      <c r="D189" s="11" t="s">
        <v>554</v>
      </c>
      <c r="E189" s="8">
        <v>10.8</v>
      </c>
      <c r="F189">
        <f>IF(ISNA(VLOOKUP(DKSalaries!D189,OverUnder!$A$2:$C$13,3,FALSE)),0,VLOOKUP(DKSalaries!D189,OverUnder!$A$2:$C$13,3,FALSE))</f>
        <v>0.97511937672782112</v>
      </c>
      <c r="G189">
        <f t="shared" si="26"/>
        <v>10.531289268660469</v>
      </c>
      <c r="H189">
        <f>IF(ISNA(VLOOKUP(DKSalaries!B189,Consistency!$A$2:$N$394,12, FALSE)),0,VLOOKUP(DKSalaries!B189,Consistency!$A$2:$N$394,12, FALSE))</f>
        <v>0</v>
      </c>
      <c r="I189">
        <f>IF(ISNA(VLOOKUP(DKSalaries!B189,Consistency!$A$2:$N$394,13, FALSE)),0,VLOOKUP(DKSalaries!B189,Consistency!$A$2:$N$394,13, FALSE))</f>
        <v>0</v>
      </c>
      <c r="J189">
        <f>IF(ISNA(VLOOKUP(DKSalaries!B189,Consistency!$A$2:$N$394,14, FALSE)),0,VLOOKUP(DKSalaries!B189,Consistency!$A$2:$N$394,14, FALSE))</f>
        <v>0</v>
      </c>
      <c r="K189">
        <f t="shared" si="27"/>
        <v>0</v>
      </c>
      <c r="L189">
        <v>0</v>
      </c>
      <c r="M189" s="4">
        <f t="shared" si="32"/>
        <v>0</v>
      </c>
      <c r="N189">
        <v>0</v>
      </c>
      <c r="O189">
        <f t="shared" si="29"/>
        <v>0</v>
      </c>
      <c r="P189">
        <f t="shared" si="25"/>
        <v>0</v>
      </c>
      <c r="Q189">
        <f t="shared" si="36"/>
        <v>0</v>
      </c>
      <c r="R189">
        <f t="shared" si="36"/>
        <v>0</v>
      </c>
      <c r="S189">
        <f t="shared" si="36"/>
        <v>0</v>
      </c>
      <c r="T189">
        <f t="shared" si="36"/>
        <v>0</v>
      </c>
      <c r="U189">
        <f t="shared" si="36"/>
        <v>0</v>
      </c>
    </row>
    <row r="190" spans="1:21">
      <c r="A190" s="8" t="s">
        <v>8</v>
      </c>
      <c r="B190" s="9" t="s">
        <v>604</v>
      </c>
      <c r="C190" s="10">
        <v>3600</v>
      </c>
      <c r="D190" s="11" t="s">
        <v>564</v>
      </c>
      <c r="E190" s="8">
        <v>10.8</v>
      </c>
      <c r="F190">
        <f>IF(ISNA(VLOOKUP(DKSalaries!D190,OverUnder!$A$2:$C$13,3,FALSE)),0,VLOOKUP(DKSalaries!D190,OverUnder!$A$2:$C$13,3,FALSE))</f>
        <v>0.96757979391806992</v>
      </c>
      <c r="G190">
        <f t="shared" si="26"/>
        <v>10.449861774315156</v>
      </c>
      <c r="H190">
        <f>IF(ISNA(VLOOKUP(DKSalaries!B190,Consistency!$A$2:$N$394,12, FALSE)),0,VLOOKUP(DKSalaries!B190,Consistency!$A$2:$N$394,12, FALSE))</f>
        <v>0</v>
      </c>
      <c r="I190">
        <f>IF(ISNA(VLOOKUP(DKSalaries!B190,Consistency!$A$2:$N$394,13, FALSE)),0,VLOOKUP(DKSalaries!B190,Consistency!$A$2:$N$394,13, FALSE))</f>
        <v>0</v>
      </c>
      <c r="J190">
        <f>IF(ISNA(VLOOKUP(DKSalaries!B190,Consistency!$A$2:$N$394,14, FALSE)),0,VLOOKUP(DKSalaries!B190,Consistency!$A$2:$N$394,14, FALSE))</f>
        <v>0</v>
      </c>
      <c r="K190">
        <f t="shared" si="27"/>
        <v>0</v>
      </c>
      <c r="L190">
        <v>0</v>
      </c>
      <c r="M190" s="4">
        <f t="shared" si="32"/>
        <v>0</v>
      </c>
      <c r="N190">
        <v>0</v>
      </c>
      <c r="O190">
        <f t="shared" si="29"/>
        <v>0</v>
      </c>
      <c r="P190">
        <f t="shared" si="25"/>
        <v>0</v>
      </c>
      <c r="Q190">
        <f t="shared" si="36"/>
        <v>0</v>
      </c>
      <c r="R190">
        <f t="shared" si="36"/>
        <v>0</v>
      </c>
      <c r="S190">
        <f t="shared" si="36"/>
        <v>0</v>
      </c>
      <c r="T190">
        <f t="shared" si="36"/>
        <v>0</v>
      </c>
      <c r="U190">
        <f t="shared" si="36"/>
        <v>0</v>
      </c>
    </row>
    <row r="191" spans="1:21">
      <c r="A191" s="8" t="s">
        <v>5</v>
      </c>
      <c r="B191" s="9" t="s">
        <v>605</v>
      </c>
      <c r="C191" s="10">
        <v>3600</v>
      </c>
      <c r="D191" s="8" t="s">
        <v>559</v>
      </c>
      <c r="E191" s="8">
        <v>8.5</v>
      </c>
      <c r="F191">
        <f>IF(ISNA(VLOOKUP(DKSalaries!D191,OverUnder!$A$2:$C$13,3,FALSE)),0,VLOOKUP(DKSalaries!D191,OverUnder!$A$2:$C$13,3,FALSE))</f>
        <v>1.0756471475245037</v>
      </c>
      <c r="G191">
        <f t="shared" si="26"/>
        <v>9.1430007539582814</v>
      </c>
      <c r="H191">
        <f>IF(ISNA(VLOOKUP(DKSalaries!B191,Consistency!$A$2:$N$394,12, FALSE)),0,VLOOKUP(DKSalaries!B191,Consistency!$A$2:$N$394,12, FALSE))</f>
        <v>0</v>
      </c>
      <c r="I191">
        <f>IF(ISNA(VLOOKUP(DKSalaries!B191,Consistency!$A$2:$N$394,13, FALSE)),0,VLOOKUP(DKSalaries!B191,Consistency!$A$2:$N$394,13, FALSE))</f>
        <v>0</v>
      </c>
      <c r="J191">
        <f>IF(ISNA(VLOOKUP(DKSalaries!B191,Consistency!$A$2:$N$394,14, FALSE)),0,VLOOKUP(DKSalaries!B191,Consistency!$A$2:$N$394,14, FALSE))</f>
        <v>0</v>
      </c>
      <c r="K191">
        <f t="shared" si="27"/>
        <v>0</v>
      </c>
      <c r="L191">
        <v>0</v>
      </c>
      <c r="M191" s="4">
        <f t="shared" si="32"/>
        <v>0</v>
      </c>
      <c r="N191">
        <v>0</v>
      </c>
      <c r="O191">
        <f t="shared" si="29"/>
        <v>0</v>
      </c>
      <c r="P191">
        <f t="shared" si="25"/>
        <v>0</v>
      </c>
      <c r="Q191">
        <f t="shared" si="36"/>
        <v>0</v>
      </c>
      <c r="R191">
        <f t="shared" si="36"/>
        <v>0</v>
      </c>
      <c r="S191">
        <f t="shared" si="36"/>
        <v>0</v>
      </c>
      <c r="T191">
        <f t="shared" si="36"/>
        <v>0</v>
      </c>
      <c r="U191">
        <f t="shared" si="36"/>
        <v>0</v>
      </c>
    </row>
    <row r="192" spans="1:21">
      <c r="A192" s="8" t="s">
        <v>9</v>
      </c>
      <c r="B192" s="9" t="s">
        <v>250</v>
      </c>
      <c r="C192" s="10">
        <v>3600</v>
      </c>
      <c r="D192" s="8" t="s">
        <v>560</v>
      </c>
      <c r="E192" s="8">
        <v>14.7</v>
      </c>
      <c r="F192">
        <f>IF(ISNA(VLOOKUP(DKSalaries!D192,OverUnder!$A$2:$C$13,3,FALSE)),0,VLOOKUP(DKSalaries!D192,OverUnder!$A$2:$C$13,3,FALSE))</f>
        <v>0.97511937672782112</v>
      </c>
      <c r="G192">
        <f t="shared" si="26"/>
        <v>14.334254837898969</v>
      </c>
      <c r="H192">
        <f>IF(ISNA(VLOOKUP(DKSalaries!B192,Consistency!$A$2:$N$394,12, FALSE)),0,VLOOKUP(DKSalaries!B192,Consistency!$A$2:$N$394,12, FALSE))</f>
        <v>0</v>
      </c>
      <c r="I192">
        <f>IF(ISNA(VLOOKUP(DKSalaries!B192,Consistency!$A$2:$N$394,13, FALSE)),0,VLOOKUP(DKSalaries!B192,Consistency!$A$2:$N$394,13, FALSE))</f>
        <v>0</v>
      </c>
      <c r="J192">
        <f>IF(ISNA(VLOOKUP(DKSalaries!B192,Consistency!$A$2:$N$394,14, FALSE)),0,VLOOKUP(DKSalaries!B192,Consistency!$A$2:$N$394,14, FALSE))</f>
        <v>0</v>
      </c>
      <c r="K192">
        <f t="shared" si="27"/>
        <v>0</v>
      </c>
      <c r="L192">
        <v>0</v>
      </c>
      <c r="M192" s="4">
        <f t="shared" si="32"/>
        <v>0</v>
      </c>
      <c r="N192">
        <v>0</v>
      </c>
      <c r="O192">
        <f t="shared" si="29"/>
        <v>0</v>
      </c>
      <c r="P192">
        <f t="shared" si="25"/>
        <v>0</v>
      </c>
      <c r="Q192">
        <f t="shared" ref="Q192:U201" si="37">$N192*IF($A192=Q$1,1,0)</f>
        <v>0</v>
      </c>
      <c r="R192">
        <f t="shared" si="37"/>
        <v>0</v>
      </c>
      <c r="S192">
        <f t="shared" si="37"/>
        <v>0</v>
      </c>
      <c r="T192">
        <f t="shared" si="37"/>
        <v>0</v>
      </c>
      <c r="U192">
        <f t="shared" si="37"/>
        <v>0</v>
      </c>
    </row>
    <row r="193" spans="1:21">
      <c r="A193" s="8" t="s">
        <v>6</v>
      </c>
      <c r="B193" s="9" t="s">
        <v>254</v>
      </c>
      <c r="C193" s="10">
        <v>3600</v>
      </c>
      <c r="D193" s="11" t="s">
        <v>561</v>
      </c>
      <c r="E193" s="8">
        <v>12.1</v>
      </c>
      <c r="F193">
        <f>IF(ISNA(VLOOKUP(DKSalaries!D193,OverUnder!$A$2:$C$13,3,FALSE)),0,VLOOKUP(DKSalaries!D193,OverUnder!$A$2:$C$13,3,FALSE))</f>
        <v>0.99019854234732352</v>
      </c>
      <c r="G193">
        <f t="shared" si="26"/>
        <v>11.981402362402614</v>
      </c>
      <c r="H193">
        <f>IF(ISNA(VLOOKUP(DKSalaries!B193,Consistency!$A$2:$N$394,12, FALSE)),0,VLOOKUP(DKSalaries!B193,Consistency!$A$2:$N$394,12, FALSE))</f>
        <v>0</v>
      </c>
      <c r="I193">
        <f>IF(ISNA(VLOOKUP(DKSalaries!B193,Consistency!$A$2:$N$394,13, FALSE)),0,VLOOKUP(DKSalaries!B193,Consistency!$A$2:$N$394,13, FALSE))</f>
        <v>0</v>
      </c>
      <c r="J193">
        <f>IF(ISNA(VLOOKUP(DKSalaries!B193,Consistency!$A$2:$N$394,14, FALSE)),0,VLOOKUP(DKSalaries!B193,Consistency!$A$2:$N$394,14, FALSE))</f>
        <v>0</v>
      </c>
      <c r="K193">
        <f t="shared" si="27"/>
        <v>0</v>
      </c>
      <c r="L193">
        <v>0</v>
      </c>
      <c r="M193" s="4">
        <f t="shared" si="32"/>
        <v>0</v>
      </c>
      <c r="N193">
        <v>0</v>
      </c>
      <c r="O193">
        <f t="shared" si="29"/>
        <v>0</v>
      </c>
      <c r="P193">
        <f t="shared" si="25"/>
        <v>0</v>
      </c>
      <c r="Q193">
        <f t="shared" si="37"/>
        <v>0</v>
      </c>
      <c r="R193">
        <f t="shared" si="37"/>
        <v>0</v>
      </c>
      <c r="S193">
        <f t="shared" si="37"/>
        <v>0</v>
      </c>
      <c r="T193">
        <f t="shared" si="37"/>
        <v>0</v>
      </c>
      <c r="U193">
        <f t="shared" si="37"/>
        <v>0</v>
      </c>
    </row>
    <row r="194" spans="1:21">
      <c r="A194" s="8" t="s">
        <v>9</v>
      </c>
      <c r="B194" s="9" t="s">
        <v>276</v>
      </c>
      <c r="C194" s="10">
        <v>3500</v>
      </c>
      <c r="D194" s="11" t="s">
        <v>564</v>
      </c>
      <c r="E194" s="8">
        <v>3.4</v>
      </c>
      <c r="F194">
        <f>IF(ISNA(VLOOKUP(DKSalaries!D194,OverUnder!$A$2:$C$13,3,FALSE)),0,VLOOKUP(DKSalaries!D194,OverUnder!$A$2:$C$13,3,FALSE))</f>
        <v>0.96757979391806992</v>
      </c>
      <c r="G194">
        <f t="shared" si="26"/>
        <v>3.2897712993214379</v>
      </c>
      <c r="H194">
        <f>IF(ISNA(VLOOKUP(DKSalaries!B194,Consistency!$A$2:$N$394,12, FALSE)),0,VLOOKUP(DKSalaries!B194,Consistency!$A$2:$N$394,12, FALSE))</f>
        <v>0</v>
      </c>
      <c r="I194">
        <f>IF(ISNA(VLOOKUP(DKSalaries!B194,Consistency!$A$2:$N$394,13, FALSE)),0,VLOOKUP(DKSalaries!B194,Consistency!$A$2:$N$394,13, FALSE))</f>
        <v>0</v>
      </c>
      <c r="J194">
        <f>IF(ISNA(VLOOKUP(DKSalaries!B194,Consistency!$A$2:$N$394,14, FALSE)),0,VLOOKUP(DKSalaries!B194,Consistency!$A$2:$N$394,14, FALSE))</f>
        <v>0</v>
      </c>
      <c r="K194">
        <f t="shared" si="27"/>
        <v>0</v>
      </c>
      <c r="L194">
        <v>0</v>
      </c>
      <c r="M194" s="4">
        <f t="shared" si="32"/>
        <v>0</v>
      </c>
      <c r="N194">
        <v>0</v>
      </c>
      <c r="O194">
        <f t="shared" si="29"/>
        <v>0</v>
      </c>
      <c r="P194">
        <f t="shared" ref="P194:P235" si="38">N194*C194</f>
        <v>0</v>
      </c>
      <c r="Q194">
        <f t="shared" si="37"/>
        <v>0</v>
      </c>
      <c r="R194">
        <f t="shared" si="37"/>
        <v>0</v>
      </c>
      <c r="S194">
        <f t="shared" si="37"/>
        <v>0</v>
      </c>
      <c r="T194">
        <f t="shared" si="37"/>
        <v>0</v>
      </c>
      <c r="U194">
        <f t="shared" si="37"/>
        <v>0</v>
      </c>
    </row>
    <row r="195" spans="1:21">
      <c r="A195" s="8" t="s">
        <v>5</v>
      </c>
      <c r="B195" s="9" t="s">
        <v>606</v>
      </c>
      <c r="C195" s="10">
        <v>3500</v>
      </c>
      <c r="D195" s="11" t="s">
        <v>549</v>
      </c>
      <c r="E195" s="8">
        <v>8</v>
      </c>
      <c r="F195">
        <f>IF(ISNA(VLOOKUP(DKSalaries!D195,OverUnder!$A$2:$C$13,3,FALSE)),0,VLOOKUP(DKSalaries!D195,OverUnder!$A$2:$C$13,3,FALSE))</f>
        <v>1.0756471475245037</v>
      </c>
      <c r="G195">
        <f t="shared" ref="G195:G235" si="39">E195*F195</f>
        <v>8.60517718019603</v>
      </c>
      <c r="H195">
        <f>IF(ISNA(VLOOKUP(DKSalaries!B195,Consistency!$A$2:$N$394,12, FALSE)),0,VLOOKUP(DKSalaries!B195,Consistency!$A$2:$N$394,12, FALSE))</f>
        <v>0</v>
      </c>
      <c r="I195">
        <f>IF(ISNA(VLOOKUP(DKSalaries!B195,Consistency!$A$2:$N$394,13, FALSE)),0,VLOOKUP(DKSalaries!B195,Consistency!$A$2:$N$394,13, FALSE))</f>
        <v>0</v>
      </c>
      <c r="J195">
        <f>IF(ISNA(VLOOKUP(DKSalaries!B195,Consistency!$A$2:$N$394,14, FALSE)),0,VLOOKUP(DKSalaries!B195,Consistency!$A$2:$N$394,14, FALSE))</f>
        <v>0</v>
      </c>
      <c r="K195">
        <f t="shared" ref="K195:K258" si="40">SUM(H195+I195+J195)</f>
        <v>0</v>
      </c>
      <c r="L195">
        <v>0</v>
      </c>
      <c r="M195" s="4">
        <f t="shared" ref="M195:M258" si="41">L195</f>
        <v>0</v>
      </c>
      <c r="N195">
        <v>0</v>
      </c>
      <c r="O195">
        <f t="shared" ref="O195:O235" si="42">N195*M195</f>
        <v>0</v>
      </c>
      <c r="P195">
        <f t="shared" si="38"/>
        <v>0</v>
      </c>
      <c r="Q195">
        <f t="shared" si="37"/>
        <v>0</v>
      </c>
      <c r="R195">
        <f t="shared" si="37"/>
        <v>0</v>
      </c>
      <c r="S195">
        <f t="shared" si="37"/>
        <v>0</v>
      </c>
      <c r="T195">
        <f t="shared" si="37"/>
        <v>0</v>
      </c>
      <c r="U195">
        <f t="shared" si="37"/>
        <v>0</v>
      </c>
    </row>
    <row r="196" spans="1:21">
      <c r="A196" s="8" t="s">
        <v>8</v>
      </c>
      <c r="B196" s="9" t="s">
        <v>296</v>
      </c>
      <c r="C196" s="10">
        <v>3500</v>
      </c>
      <c r="D196" s="11" t="s">
        <v>554</v>
      </c>
      <c r="E196" s="8">
        <v>5.6</v>
      </c>
      <c r="F196">
        <f>IF(ISNA(VLOOKUP(DKSalaries!D196,OverUnder!$A$2:$C$13,3,FALSE)),0,VLOOKUP(DKSalaries!D196,OverUnder!$A$2:$C$13,3,FALSE))</f>
        <v>0.97511937672782112</v>
      </c>
      <c r="G196">
        <f t="shared" si="39"/>
        <v>5.4606685096757976</v>
      </c>
      <c r="H196">
        <f>IF(ISNA(VLOOKUP(DKSalaries!B196,Consistency!$A$2:$N$394,12, FALSE)),0,VLOOKUP(DKSalaries!B196,Consistency!$A$2:$N$394,12, FALSE))</f>
        <v>0</v>
      </c>
      <c r="I196">
        <f>IF(ISNA(VLOOKUP(DKSalaries!B196,Consistency!$A$2:$N$394,13, FALSE)),0,VLOOKUP(DKSalaries!B196,Consistency!$A$2:$N$394,13, FALSE))</f>
        <v>0</v>
      </c>
      <c r="J196">
        <f>IF(ISNA(VLOOKUP(DKSalaries!B196,Consistency!$A$2:$N$394,14, FALSE)),0,VLOOKUP(DKSalaries!B196,Consistency!$A$2:$N$394,14, FALSE))</f>
        <v>0</v>
      </c>
      <c r="K196">
        <f t="shared" si="40"/>
        <v>0</v>
      </c>
      <c r="L196">
        <v>0</v>
      </c>
      <c r="M196" s="4">
        <f t="shared" si="41"/>
        <v>0</v>
      </c>
      <c r="N196">
        <v>0</v>
      </c>
      <c r="O196">
        <f t="shared" si="42"/>
        <v>0</v>
      </c>
      <c r="P196">
        <f t="shared" si="38"/>
        <v>0</v>
      </c>
      <c r="Q196">
        <f t="shared" si="37"/>
        <v>0</v>
      </c>
      <c r="R196">
        <f t="shared" si="37"/>
        <v>0</v>
      </c>
      <c r="S196">
        <f t="shared" si="37"/>
        <v>0</v>
      </c>
      <c r="T196">
        <f t="shared" si="37"/>
        <v>0</v>
      </c>
      <c r="U196">
        <f t="shared" si="37"/>
        <v>0</v>
      </c>
    </row>
    <row r="197" spans="1:21">
      <c r="A197" s="8" t="s">
        <v>8</v>
      </c>
      <c r="B197" s="9" t="s">
        <v>530</v>
      </c>
      <c r="C197" s="10">
        <v>3500</v>
      </c>
      <c r="D197" s="11" t="s">
        <v>556</v>
      </c>
      <c r="E197" s="8">
        <v>8</v>
      </c>
      <c r="F197">
        <f>IF(ISNA(VLOOKUP(DKSalaries!D197,OverUnder!$A$2:$C$13,3,FALSE)),0,VLOOKUP(DKSalaries!D197,OverUnder!$A$2:$C$13,3,FALSE))</f>
        <v>0.98014576526765529</v>
      </c>
      <c r="G197">
        <f t="shared" si="39"/>
        <v>7.8411661221412423</v>
      </c>
      <c r="H197">
        <f>IF(ISNA(VLOOKUP(DKSalaries!B197,Consistency!$A$2:$N$394,12, FALSE)),0,VLOOKUP(DKSalaries!B197,Consistency!$A$2:$N$394,12, FALSE))</f>
        <v>0</v>
      </c>
      <c r="I197">
        <f>IF(ISNA(VLOOKUP(DKSalaries!B197,Consistency!$A$2:$N$394,13, FALSE)),0,VLOOKUP(DKSalaries!B197,Consistency!$A$2:$N$394,13, FALSE))</f>
        <v>0</v>
      </c>
      <c r="J197">
        <f>IF(ISNA(VLOOKUP(DKSalaries!B197,Consistency!$A$2:$N$394,14, FALSE)),0,VLOOKUP(DKSalaries!B197,Consistency!$A$2:$N$394,14, FALSE))</f>
        <v>0</v>
      </c>
      <c r="K197">
        <f t="shared" si="40"/>
        <v>0</v>
      </c>
      <c r="L197">
        <v>0</v>
      </c>
      <c r="M197" s="4">
        <f t="shared" si="41"/>
        <v>0</v>
      </c>
      <c r="N197">
        <v>0</v>
      </c>
      <c r="O197">
        <f t="shared" si="42"/>
        <v>0</v>
      </c>
      <c r="P197">
        <f t="shared" si="38"/>
        <v>0</v>
      </c>
      <c r="Q197">
        <f t="shared" si="37"/>
        <v>0</v>
      </c>
      <c r="R197">
        <f t="shared" si="37"/>
        <v>0</v>
      </c>
      <c r="S197">
        <f t="shared" si="37"/>
        <v>0</v>
      </c>
      <c r="T197">
        <f t="shared" si="37"/>
        <v>0</v>
      </c>
      <c r="U197">
        <f t="shared" si="37"/>
        <v>0</v>
      </c>
    </row>
    <row r="198" spans="1:21">
      <c r="A198" s="8" t="s">
        <v>7</v>
      </c>
      <c r="B198" s="9" t="s">
        <v>87</v>
      </c>
      <c r="C198" s="10">
        <v>3500</v>
      </c>
      <c r="D198" s="8" t="s">
        <v>551</v>
      </c>
      <c r="E198" s="8">
        <v>5.8</v>
      </c>
      <c r="F198">
        <f>IF(ISNA(VLOOKUP(DKSalaries!D198,OverUnder!$A$2:$C$13,3,FALSE)),0,VLOOKUP(DKSalaries!D198,OverUnder!$A$2:$C$13,3,FALSE))</f>
        <v>1.0454888162854989</v>
      </c>
      <c r="G198">
        <f t="shared" si="39"/>
        <v>6.0638351344558936</v>
      </c>
      <c r="H198">
        <f>IF(ISNA(VLOOKUP(DKSalaries!B198,Consistency!$A$2:$N$394,12, FALSE)),0,VLOOKUP(DKSalaries!B198,Consistency!$A$2:$N$394,12, FALSE))</f>
        <v>0</v>
      </c>
      <c r="I198">
        <f>IF(ISNA(VLOOKUP(DKSalaries!B198,Consistency!$A$2:$N$394,13, FALSE)),0,VLOOKUP(DKSalaries!B198,Consistency!$A$2:$N$394,13, FALSE))</f>
        <v>0</v>
      </c>
      <c r="J198">
        <f>IF(ISNA(VLOOKUP(DKSalaries!B198,Consistency!$A$2:$N$394,14, FALSE)),0,VLOOKUP(DKSalaries!B198,Consistency!$A$2:$N$394,14, FALSE))</f>
        <v>0</v>
      </c>
      <c r="K198">
        <f t="shared" si="40"/>
        <v>0</v>
      </c>
      <c r="L198">
        <v>0</v>
      </c>
      <c r="M198" s="4">
        <f t="shared" si="41"/>
        <v>0</v>
      </c>
      <c r="N198">
        <v>0</v>
      </c>
      <c r="O198">
        <f t="shared" si="42"/>
        <v>0</v>
      </c>
      <c r="P198">
        <f t="shared" si="38"/>
        <v>0</v>
      </c>
      <c r="Q198">
        <f t="shared" si="37"/>
        <v>0</v>
      </c>
      <c r="R198">
        <f t="shared" si="37"/>
        <v>0</v>
      </c>
      <c r="S198">
        <f t="shared" si="37"/>
        <v>0</v>
      </c>
      <c r="T198">
        <f t="shared" si="37"/>
        <v>0</v>
      </c>
      <c r="U198">
        <f t="shared" si="37"/>
        <v>0</v>
      </c>
    </row>
    <row r="199" spans="1:21">
      <c r="A199" s="8" t="s">
        <v>7</v>
      </c>
      <c r="B199" s="9" t="s">
        <v>511</v>
      </c>
      <c r="C199" s="10">
        <v>3500</v>
      </c>
      <c r="D199" s="11" t="s">
        <v>549</v>
      </c>
      <c r="E199" s="8">
        <v>1.8</v>
      </c>
      <c r="F199">
        <f>IF(ISNA(VLOOKUP(DKSalaries!D199,OverUnder!$A$2:$C$13,3,FALSE)),0,VLOOKUP(DKSalaries!D199,OverUnder!$A$2:$C$13,3,FALSE))</f>
        <v>1.0756471475245037</v>
      </c>
      <c r="G199">
        <f t="shared" si="39"/>
        <v>1.9361648655441068</v>
      </c>
      <c r="H199">
        <f>IF(ISNA(VLOOKUP(DKSalaries!B199,Consistency!$A$2:$N$394,12, FALSE)),0,VLOOKUP(DKSalaries!B199,Consistency!$A$2:$N$394,12, FALSE))</f>
        <v>0</v>
      </c>
      <c r="I199">
        <f>IF(ISNA(VLOOKUP(DKSalaries!B199,Consistency!$A$2:$N$394,13, FALSE)),0,VLOOKUP(DKSalaries!B199,Consistency!$A$2:$N$394,13, FALSE))</f>
        <v>0</v>
      </c>
      <c r="J199">
        <f>IF(ISNA(VLOOKUP(DKSalaries!B199,Consistency!$A$2:$N$394,14, FALSE)),0,VLOOKUP(DKSalaries!B199,Consistency!$A$2:$N$394,14, FALSE))</f>
        <v>0</v>
      </c>
      <c r="K199">
        <f t="shared" si="40"/>
        <v>0</v>
      </c>
      <c r="L199">
        <v>0</v>
      </c>
      <c r="M199" s="4">
        <f t="shared" si="41"/>
        <v>0</v>
      </c>
      <c r="N199">
        <v>0</v>
      </c>
      <c r="O199">
        <f t="shared" si="42"/>
        <v>0</v>
      </c>
      <c r="P199">
        <f t="shared" si="38"/>
        <v>0</v>
      </c>
      <c r="Q199">
        <f t="shared" si="37"/>
        <v>0</v>
      </c>
      <c r="R199">
        <f t="shared" si="37"/>
        <v>0</v>
      </c>
      <c r="S199">
        <f t="shared" si="37"/>
        <v>0</v>
      </c>
      <c r="T199">
        <f t="shared" si="37"/>
        <v>0</v>
      </c>
      <c r="U199">
        <f t="shared" si="37"/>
        <v>0</v>
      </c>
    </row>
    <row r="200" spans="1:21">
      <c r="A200" s="8" t="s">
        <v>5</v>
      </c>
      <c r="B200" s="9" t="s">
        <v>522</v>
      </c>
      <c r="C200" s="10">
        <v>3500</v>
      </c>
      <c r="D200" s="11" t="s">
        <v>549</v>
      </c>
      <c r="E200" s="8">
        <v>2.2000000000000002</v>
      </c>
      <c r="F200">
        <f>IF(ISNA(VLOOKUP(DKSalaries!D200,OverUnder!$A$2:$C$13,3,FALSE)),0,VLOOKUP(DKSalaries!D200,OverUnder!$A$2:$C$13,3,FALSE))</f>
        <v>1.0756471475245037</v>
      </c>
      <c r="G200">
        <f t="shared" si="39"/>
        <v>2.3664237245539086</v>
      </c>
      <c r="H200">
        <f>IF(ISNA(VLOOKUP(DKSalaries!B200,Consistency!$A$2:$N$394,12, FALSE)),0,VLOOKUP(DKSalaries!B200,Consistency!$A$2:$N$394,12, FALSE))</f>
        <v>0</v>
      </c>
      <c r="I200">
        <f>IF(ISNA(VLOOKUP(DKSalaries!B200,Consistency!$A$2:$N$394,13, FALSE)),0,VLOOKUP(DKSalaries!B200,Consistency!$A$2:$N$394,13, FALSE))</f>
        <v>0</v>
      </c>
      <c r="J200">
        <f>IF(ISNA(VLOOKUP(DKSalaries!B200,Consistency!$A$2:$N$394,14, FALSE)),0,VLOOKUP(DKSalaries!B200,Consistency!$A$2:$N$394,14, FALSE))</f>
        <v>0</v>
      </c>
      <c r="K200">
        <f t="shared" si="40"/>
        <v>0</v>
      </c>
      <c r="L200">
        <v>0</v>
      </c>
      <c r="M200" s="4">
        <f t="shared" si="41"/>
        <v>0</v>
      </c>
      <c r="N200">
        <v>0</v>
      </c>
      <c r="O200">
        <f t="shared" si="42"/>
        <v>0</v>
      </c>
      <c r="P200">
        <f t="shared" si="38"/>
        <v>0</v>
      </c>
      <c r="Q200">
        <f t="shared" si="37"/>
        <v>0</v>
      </c>
      <c r="R200">
        <f t="shared" si="37"/>
        <v>0</v>
      </c>
      <c r="S200">
        <f t="shared" si="37"/>
        <v>0</v>
      </c>
      <c r="T200">
        <f t="shared" si="37"/>
        <v>0</v>
      </c>
      <c r="U200">
        <f t="shared" si="37"/>
        <v>0</v>
      </c>
    </row>
    <row r="201" spans="1:21">
      <c r="A201" s="8" t="s">
        <v>6</v>
      </c>
      <c r="B201" s="9" t="s">
        <v>300</v>
      </c>
      <c r="C201" s="10">
        <v>3500</v>
      </c>
      <c r="D201" s="11" t="s">
        <v>563</v>
      </c>
      <c r="E201" s="8">
        <v>3.3</v>
      </c>
      <c r="F201">
        <f>IF(ISNA(VLOOKUP(DKSalaries!D201,OverUnder!$A$2:$C$13,3,FALSE)),0,VLOOKUP(DKSalaries!D201,OverUnder!$A$2:$C$13,3,FALSE))</f>
        <v>0.95501382256848455</v>
      </c>
      <c r="G201">
        <f t="shared" si="39"/>
        <v>3.151545614475999</v>
      </c>
      <c r="H201">
        <f>IF(ISNA(VLOOKUP(DKSalaries!B201,Consistency!$A$2:$N$394,12, FALSE)),0,VLOOKUP(DKSalaries!B201,Consistency!$A$2:$N$394,12, FALSE))</f>
        <v>0</v>
      </c>
      <c r="I201">
        <f>IF(ISNA(VLOOKUP(DKSalaries!B201,Consistency!$A$2:$N$394,13, FALSE)),0,VLOOKUP(DKSalaries!B201,Consistency!$A$2:$N$394,13, FALSE))</f>
        <v>0</v>
      </c>
      <c r="J201">
        <f>IF(ISNA(VLOOKUP(DKSalaries!B201,Consistency!$A$2:$N$394,14, FALSE)),0,VLOOKUP(DKSalaries!B201,Consistency!$A$2:$N$394,14, FALSE))</f>
        <v>0</v>
      </c>
      <c r="K201">
        <f t="shared" si="40"/>
        <v>0</v>
      </c>
      <c r="L201">
        <v>0</v>
      </c>
      <c r="M201" s="4">
        <f t="shared" si="41"/>
        <v>0</v>
      </c>
      <c r="N201">
        <v>0</v>
      </c>
      <c r="O201">
        <f t="shared" si="42"/>
        <v>0</v>
      </c>
      <c r="P201">
        <f t="shared" si="38"/>
        <v>0</v>
      </c>
      <c r="Q201">
        <f t="shared" si="37"/>
        <v>0</v>
      </c>
      <c r="R201">
        <f t="shared" si="37"/>
        <v>0</v>
      </c>
      <c r="S201">
        <f t="shared" si="37"/>
        <v>0</v>
      </c>
      <c r="T201">
        <f t="shared" si="37"/>
        <v>0</v>
      </c>
      <c r="U201">
        <f t="shared" si="37"/>
        <v>0</v>
      </c>
    </row>
    <row r="202" spans="1:21">
      <c r="A202" s="8" t="s">
        <v>6</v>
      </c>
      <c r="B202" s="9" t="s">
        <v>283</v>
      </c>
      <c r="C202" s="10">
        <v>3500</v>
      </c>
      <c r="D202" s="8" t="s">
        <v>560</v>
      </c>
      <c r="E202" s="8">
        <v>8.4</v>
      </c>
      <c r="F202">
        <f>IF(ISNA(VLOOKUP(DKSalaries!D202,OverUnder!$A$2:$C$13,3,FALSE)),0,VLOOKUP(DKSalaries!D202,OverUnder!$A$2:$C$13,3,FALSE))</f>
        <v>0.97511937672782112</v>
      </c>
      <c r="G202">
        <f t="shared" si="39"/>
        <v>8.1910027645136978</v>
      </c>
      <c r="H202">
        <f>IF(ISNA(VLOOKUP(DKSalaries!B202,Consistency!$A$2:$N$394,12, FALSE)),0,VLOOKUP(DKSalaries!B202,Consistency!$A$2:$N$394,12, FALSE))</f>
        <v>0</v>
      </c>
      <c r="I202">
        <f>IF(ISNA(VLOOKUP(DKSalaries!B202,Consistency!$A$2:$N$394,13, FALSE)),0,VLOOKUP(DKSalaries!B202,Consistency!$A$2:$N$394,13, FALSE))</f>
        <v>0</v>
      </c>
      <c r="J202">
        <f>IF(ISNA(VLOOKUP(DKSalaries!B202,Consistency!$A$2:$N$394,14, FALSE)),0,VLOOKUP(DKSalaries!B202,Consistency!$A$2:$N$394,14, FALSE))</f>
        <v>0</v>
      </c>
      <c r="K202">
        <f t="shared" si="40"/>
        <v>0</v>
      </c>
      <c r="L202">
        <v>0</v>
      </c>
      <c r="M202" s="4">
        <f t="shared" si="41"/>
        <v>0</v>
      </c>
      <c r="N202">
        <v>0</v>
      </c>
      <c r="O202">
        <f t="shared" si="42"/>
        <v>0</v>
      </c>
      <c r="P202">
        <f t="shared" si="38"/>
        <v>0</v>
      </c>
      <c r="Q202">
        <f t="shared" ref="Q202:U211" si="43">$N202*IF($A202=Q$1,1,0)</f>
        <v>0</v>
      </c>
      <c r="R202">
        <f t="shared" si="43"/>
        <v>0</v>
      </c>
      <c r="S202">
        <f t="shared" si="43"/>
        <v>0</v>
      </c>
      <c r="T202">
        <f t="shared" si="43"/>
        <v>0</v>
      </c>
      <c r="U202">
        <f t="shared" si="43"/>
        <v>0</v>
      </c>
    </row>
    <row r="203" spans="1:21">
      <c r="A203" s="8" t="s">
        <v>9</v>
      </c>
      <c r="B203" s="9" t="s">
        <v>263</v>
      </c>
      <c r="C203" s="10">
        <v>3500</v>
      </c>
      <c r="D203" s="8" t="s">
        <v>560</v>
      </c>
      <c r="E203" s="8">
        <v>4.7</v>
      </c>
      <c r="F203">
        <f>IF(ISNA(VLOOKUP(DKSalaries!D203,OverUnder!$A$2:$C$13,3,FALSE)),0,VLOOKUP(DKSalaries!D203,OverUnder!$A$2:$C$13,3,FALSE))</f>
        <v>0.97511937672782112</v>
      </c>
      <c r="G203">
        <f t="shared" si="39"/>
        <v>4.5830610706207597</v>
      </c>
      <c r="H203">
        <f>IF(ISNA(VLOOKUP(DKSalaries!B203,Consistency!$A$2:$N$394,12, FALSE)),0,VLOOKUP(DKSalaries!B203,Consistency!$A$2:$N$394,12, FALSE))</f>
        <v>0</v>
      </c>
      <c r="I203">
        <f>IF(ISNA(VLOOKUP(DKSalaries!B203,Consistency!$A$2:$N$394,13, FALSE)),0,VLOOKUP(DKSalaries!B203,Consistency!$A$2:$N$394,13, FALSE))</f>
        <v>0</v>
      </c>
      <c r="J203">
        <f>IF(ISNA(VLOOKUP(DKSalaries!B203,Consistency!$A$2:$N$394,14, FALSE)),0,VLOOKUP(DKSalaries!B203,Consistency!$A$2:$N$394,14, FALSE))</f>
        <v>0</v>
      </c>
      <c r="K203">
        <f t="shared" si="40"/>
        <v>0</v>
      </c>
      <c r="L203">
        <v>0</v>
      </c>
      <c r="M203" s="4">
        <f t="shared" si="41"/>
        <v>0</v>
      </c>
      <c r="N203">
        <v>0</v>
      </c>
      <c r="O203">
        <f t="shared" si="42"/>
        <v>0</v>
      </c>
      <c r="P203">
        <f t="shared" si="38"/>
        <v>0</v>
      </c>
      <c r="Q203">
        <f t="shared" si="43"/>
        <v>0</v>
      </c>
      <c r="R203">
        <f t="shared" si="43"/>
        <v>0</v>
      </c>
      <c r="S203">
        <f t="shared" si="43"/>
        <v>0</v>
      </c>
      <c r="T203">
        <f t="shared" si="43"/>
        <v>0</v>
      </c>
      <c r="U203">
        <f t="shared" si="43"/>
        <v>0</v>
      </c>
    </row>
    <row r="204" spans="1:21">
      <c r="A204" s="8" t="s">
        <v>8</v>
      </c>
      <c r="B204" s="9" t="s">
        <v>305</v>
      </c>
      <c r="C204" s="10">
        <v>3500</v>
      </c>
      <c r="D204" s="11" t="s">
        <v>570</v>
      </c>
      <c r="E204" s="8">
        <v>0</v>
      </c>
      <c r="F204">
        <f>IF(ISNA(VLOOKUP(DKSalaries!D204,OverUnder!$A$2:$C$13,3,FALSE)),0,VLOOKUP(DKSalaries!D204,OverUnder!$A$2:$C$13,3,FALSE))</f>
        <v>1.0253832621261625</v>
      </c>
      <c r="G204">
        <f t="shared" si="39"/>
        <v>0</v>
      </c>
      <c r="H204">
        <f>IF(ISNA(VLOOKUP(DKSalaries!B204,Consistency!$A$2:$N$394,12, FALSE)),0,VLOOKUP(DKSalaries!B204,Consistency!$A$2:$N$394,12, FALSE))</f>
        <v>0</v>
      </c>
      <c r="I204">
        <f>IF(ISNA(VLOOKUP(DKSalaries!B204,Consistency!$A$2:$N$394,13, FALSE)),0,VLOOKUP(DKSalaries!B204,Consistency!$A$2:$N$394,13, FALSE))</f>
        <v>0</v>
      </c>
      <c r="J204">
        <f>IF(ISNA(VLOOKUP(DKSalaries!B204,Consistency!$A$2:$N$394,14, FALSE)),0,VLOOKUP(DKSalaries!B204,Consistency!$A$2:$N$394,14, FALSE))</f>
        <v>0</v>
      </c>
      <c r="K204">
        <f t="shared" si="40"/>
        <v>0</v>
      </c>
      <c r="L204">
        <v>0</v>
      </c>
      <c r="M204" s="4">
        <f t="shared" si="41"/>
        <v>0</v>
      </c>
      <c r="N204">
        <v>0</v>
      </c>
      <c r="O204">
        <f t="shared" si="42"/>
        <v>0</v>
      </c>
      <c r="P204">
        <f t="shared" si="38"/>
        <v>0</v>
      </c>
      <c r="Q204">
        <f t="shared" si="43"/>
        <v>0</v>
      </c>
      <c r="R204">
        <f t="shared" si="43"/>
        <v>0</v>
      </c>
      <c r="S204">
        <f t="shared" si="43"/>
        <v>0</v>
      </c>
      <c r="T204">
        <f t="shared" si="43"/>
        <v>0</v>
      </c>
      <c r="U204">
        <f t="shared" si="43"/>
        <v>0</v>
      </c>
    </row>
    <row r="205" spans="1:21">
      <c r="A205" s="8" t="s">
        <v>8</v>
      </c>
      <c r="B205" s="9" t="s">
        <v>314</v>
      </c>
      <c r="C205" s="10">
        <v>3500</v>
      </c>
      <c r="D205" s="8" t="s">
        <v>559</v>
      </c>
      <c r="E205" s="8">
        <v>6.1</v>
      </c>
      <c r="F205">
        <f>IF(ISNA(VLOOKUP(DKSalaries!D205,OverUnder!$A$2:$C$13,3,FALSE)),0,VLOOKUP(DKSalaries!D205,OverUnder!$A$2:$C$13,3,FALSE))</f>
        <v>1.0756471475245037</v>
      </c>
      <c r="G205">
        <f t="shared" si="39"/>
        <v>6.5614475998994726</v>
      </c>
      <c r="H205">
        <f>IF(ISNA(VLOOKUP(DKSalaries!B205,Consistency!$A$2:$N$394,12, FALSE)),0,VLOOKUP(DKSalaries!B205,Consistency!$A$2:$N$394,12, FALSE))</f>
        <v>0</v>
      </c>
      <c r="I205">
        <f>IF(ISNA(VLOOKUP(DKSalaries!B205,Consistency!$A$2:$N$394,13, FALSE)),0,VLOOKUP(DKSalaries!B205,Consistency!$A$2:$N$394,13, FALSE))</f>
        <v>0</v>
      </c>
      <c r="J205">
        <f>IF(ISNA(VLOOKUP(DKSalaries!B205,Consistency!$A$2:$N$394,14, FALSE)),0,VLOOKUP(DKSalaries!B205,Consistency!$A$2:$N$394,14, FALSE))</f>
        <v>0</v>
      </c>
      <c r="K205">
        <f t="shared" si="40"/>
        <v>0</v>
      </c>
      <c r="L205">
        <v>0</v>
      </c>
      <c r="M205" s="4">
        <f t="shared" si="41"/>
        <v>0</v>
      </c>
      <c r="N205">
        <v>0</v>
      </c>
      <c r="O205">
        <f t="shared" si="42"/>
        <v>0</v>
      </c>
      <c r="P205">
        <f t="shared" si="38"/>
        <v>0</v>
      </c>
      <c r="Q205">
        <f t="shared" si="43"/>
        <v>0</v>
      </c>
      <c r="R205">
        <f t="shared" si="43"/>
        <v>0</v>
      </c>
      <c r="S205">
        <f t="shared" si="43"/>
        <v>0</v>
      </c>
      <c r="T205">
        <f t="shared" si="43"/>
        <v>0</v>
      </c>
      <c r="U205">
        <f t="shared" si="43"/>
        <v>0</v>
      </c>
    </row>
    <row r="206" spans="1:21">
      <c r="A206" s="8" t="s">
        <v>5</v>
      </c>
      <c r="B206" s="9" t="s">
        <v>313</v>
      </c>
      <c r="C206" s="10">
        <v>3500</v>
      </c>
      <c r="D206" s="8" t="s">
        <v>569</v>
      </c>
      <c r="E206" s="8">
        <v>2.9</v>
      </c>
      <c r="F206">
        <f>IF(ISNA(VLOOKUP(DKSalaries!D206,OverUnder!$A$2:$C$13,3,FALSE)),0,VLOOKUP(DKSalaries!D206,OverUnder!$A$2:$C$13,3,FALSE))</f>
        <v>1.0128172907765771</v>
      </c>
      <c r="G206">
        <f t="shared" si="39"/>
        <v>2.9371701432520734</v>
      </c>
      <c r="H206">
        <f>IF(ISNA(VLOOKUP(DKSalaries!B206,Consistency!$A$2:$N$394,12, FALSE)),0,VLOOKUP(DKSalaries!B206,Consistency!$A$2:$N$394,12, FALSE))</f>
        <v>0</v>
      </c>
      <c r="I206">
        <f>IF(ISNA(VLOOKUP(DKSalaries!B206,Consistency!$A$2:$N$394,13, FALSE)),0,VLOOKUP(DKSalaries!B206,Consistency!$A$2:$N$394,13, FALSE))</f>
        <v>0</v>
      </c>
      <c r="J206">
        <f>IF(ISNA(VLOOKUP(DKSalaries!B206,Consistency!$A$2:$N$394,14, FALSE)),0,VLOOKUP(DKSalaries!B206,Consistency!$A$2:$N$394,14, FALSE))</f>
        <v>0</v>
      </c>
      <c r="K206">
        <f t="shared" si="40"/>
        <v>0</v>
      </c>
      <c r="L206">
        <v>0</v>
      </c>
      <c r="M206" s="4">
        <f t="shared" si="41"/>
        <v>0</v>
      </c>
      <c r="N206">
        <v>0</v>
      </c>
      <c r="O206">
        <f t="shared" si="42"/>
        <v>0</v>
      </c>
      <c r="P206">
        <f t="shared" si="38"/>
        <v>0</v>
      </c>
      <c r="Q206">
        <f t="shared" si="43"/>
        <v>0</v>
      </c>
      <c r="R206">
        <f t="shared" si="43"/>
        <v>0</v>
      </c>
      <c r="S206">
        <f t="shared" si="43"/>
        <v>0</v>
      </c>
      <c r="T206">
        <f t="shared" si="43"/>
        <v>0</v>
      </c>
      <c r="U206">
        <f t="shared" si="43"/>
        <v>0</v>
      </c>
    </row>
    <row r="207" spans="1:21">
      <c r="A207" s="8" t="s">
        <v>6</v>
      </c>
      <c r="B207" s="9" t="s">
        <v>100</v>
      </c>
      <c r="C207" s="10">
        <v>3500</v>
      </c>
      <c r="D207" s="8" t="s">
        <v>555</v>
      </c>
      <c r="E207" s="8">
        <v>10.3</v>
      </c>
      <c r="F207">
        <f>IF(ISNA(VLOOKUP(DKSalaries!D207,OverUnder!$A$2:$C$13,3,FALSE)),0,VLOOKUP(DKSalaries!D207,OverUnder!$A$2:$C$13,3,FALSE))</f>
        <v>0.97260618245790409</v>
      </c>
      <c r="G207">
        <f t="shared" si="39"/>
        <v>10.017843679316412</v>
      </c>
      <c r="H207">
        <f>IF(ISNA(VLOOKUP(DKSalaries!B207,Consistency!$A$2:$N$394,12, FALSE)),0,VLOOKUP(DKSalaries!B207,Consistency!$A$2:$N$394,12, FALSE))</f>
        <v>0</v>
      </c>
      <c r="I207">
        <f>IF(ISNA(VLOOKUP(DKSalaries!B207,Consistency!$A$2:$N$394,13, FALSE)),0,VLOOKUP(DKSalaries!B207,Consistency!$A$2:$N$394,13, FALSE))</f>
        <v>0</v>
      </c>
      <c r="J207">
        <f>IF(ISNA(VLOOKUP(DKSalaries!B207,Consistency!$A$2:$N$394,14, FALSE)),0,VLOOKUP(DKSalaries!B207,Consistency!$A$2:$N$394,14, FALSE))</f>
        <v>0</v>
      </c>
      <c r="K207">
        <f t="shared" si="40"/>
        <v>0</v>
      </c>
      <c r="L207">
        <v>0</v>
      </c>
      <c r="M207" s="4">
        <f t="shared" si="41"/>
        <v>0</v>
      </c>
      <c r="N207">
        <v>0</v>
      </c>
      <c r="O207">
        <f t="shared" si="42"/>
        <v>0</v>
      </c>
      <c r="P207">
        <f t="shared" si="38"/>
        <v>0</v>
      </c>
      <c r="Q207">
        <f t="shared" si="43"/>
        <v>0</v>
      </c>
      <c r="R207">
        <f t="shared" si="43"/>
        <v>0</v>
      </c>
      <c r="S207">
        <f t="shared" si="43"/>
        <v>0</v>
      </c>
      <c r="T207">
        <f t="shared" si="43"/>
        <v>0</v>
      </c>
      <c r="U207">
        <f t="shared" si="43"/>
        <v>0</v>
      </c>
    </row>
    <row r="208" spans="1:21">
      <c r="A208" s="8" t="s">
        <v>7</v>
      </c>
      <c r="B208" s="9" t="s">
        <v>312</v>
      </c>
      <c r="C208" s="10">
        <v>3500</v>
      </c>
      <c r="D208" s="8" t="s">
        <v>560</v>
      </c>
      <c r="E208" s="8">
        <v>9.9</v>
      </c>
      <c r="F208">
        <f>IF(ISNA(VLOOKUP(DKSalaries!D208,OverUnder!$A$2:$C$13,3,FALSE)),0,VLOOKUP(DKSalaries!D208,OverUnder!$A$2:$C$13,3,FALSE))</f>
        <v>0.97511937672782112</v>
      </c>
      <c r="G208">
        <f t="shared" si="39"/>
        <v>9.6536818296054303</v>
      </c>
      <c r="H208">
        <f>IF(ISNA(VLOOKUP(DKSalaries!B208,Consistency!$A$2:$N$394,12, FALSE)),0,VLOOKUP(DKSalaries!B208,Consistency!$A$2:$N$394,12, FALSE))</f>
        <v>0</v>
      </c>
      <c r="I208">
        <f>IF(ISNA(VLOOKUP(DKSalaries!B208,Consistency!$A$2:$N$394,13, FALSE)),0,VLOOKUP(DKSalaries!B208,Consistency!$A$2:$N$394,13, FALSE))</f>
        <v>0</v>
      </c>
      <c r="J208">
        <f>IF(ISNA(VLOOKUP(DKSalaries!B208,Consistency!$A$2:$N$394,14, FALSE)),0,VLOOKUP(DKSalaries!B208,Consistency!$A$2:$N$394,14, FALSE))</f>
        <v>0</v>
      </c>
      <c r="K208">
        <f t="shared" si="40"/>
        <v>0</v>
      </c>
      <c r="L208">
        <v>0</v>
      </c>
      <c r="M208" s="4">
        <f t="shared" si="41"/>
        <v>0</v>
      </c>
      <c r="N208">
        <v>0</v>
      </c>
      <c r="O208">
        <f t="shared" si="42"/>
        <v>0</v>
      </c>
      <c r="P208">
        <f t="shared" si="38"/>
        <v>0</v>
      </c>
      <c r="Q208">
        <f t="shared" si="43"/>
        <v>0</v>
      </c>
      <c r="R208">
        <f t="shared" si="43"/>
        <v>0</v>
      </c>
      <c r="S208">
        <f t="shared" si="43"/>
        <v>0</v>
      </c>
      <c r="T208">
        <f t="shared" si="43"/>
        <v>0</v>
      </c>
      <c r="U208">
        <f t="shared" si="43"/>
        <v>0</v>
      </c>
    </row>
    <row r="209" spans="1:21">
      <c r="A209" s="8" t="s">
        <v>7</v>
      </c>
      <c r="B209" s="9" t="s">
        <v>310</v>
      </c>
      <c r="C209" s="10">
        <v>3500</v>
      </c>
      <c r="D209" s="11" t="s">
        <v>564</v>
      </c>
      <c r="E209" s="8">
        <v>13.3</v>
      </c>
      <c r="F209">
        <f>IF(ISNA(VLOOKUP(DKSalaries!D209,OverUnder!$A$2:$C$13,3,FALSE)),0,VLOOKUP(DKSalaries!D209,OverUnder!$A$2:$C$13,3,FALSE))</f>
        <v>0.96757979391806992</v>
      </c>
      <c r="G209">
        <f t="shared" si="39"/>
        <v>12.868811259110331</v>
      </c>
      <c r="H209">
        <f>IF(ISNA(VLOOKUP(DKSalaries!B209,Consistency!$A$2:$N$394,12, FALSE)),0,VLOOKUP(DKSalaries!B209,Consistency!$A$2:$N$394,12, FALSE))</f>
        <v>0</v>
      </c>
      <c r="I209">
        <f>IF(ISNA(VLOOKUP(DKSalaries!B209,Consistency!$A$2:$N$394,13, FALSE)),0,VLOOKUP(DKSalaries!B209,Consistency!$A$2:$N$394,13, FALSE))</f>
        <v>0</v>
      </c>
      <c r="J209">
        <f>IF(ISNA(VLOOKUP(DKSalaries!B209,Consistency!$A$2:$N$394,14, FALSE)),0,VLOOKUP(DKSalaries!B209,Consistency!$A$2:$N$394,14, FALSE))</f>
        <v>0</v>
      </c>
      <c r="K209">
        <f t="shared" si="40"/>
        <v>0</v>
      </c>
      <c r="L209">
        <v>0</v>
      </c>
      <c r="M209" s="4">
        <f t="shared" si="41"/>
        <v>0</v>
      </c>
      <c r="N209">
        <v>0</v>
      </c>
      <c r="O209">
        <f t="shared" si="42"/>
        <v>0</v>
      </c>
      <c r="P209">
        <f t="shared" si="38"/>
        <v>0</v>
      </c>
      <c r="Q209">
        <f t="shared" si="43"/>
        <v>0</v>
      </c>
      <c r="R209">
        <f t="shared" si="43"/>
        <v>0</v>
      </c>
      <c r="S209">
        <f t="shared" si="43"/>
        <v>0</v>
      </c>
      <c r="T209">
        <f t="shared" si="43"/>
        <v>0</v>
      </c>
      <c r="U209">
        <f t="shared" si="43"/>
        <v>0</v>
      </c>
    </row>
    <row r="210" spans="1:21">
      <c r="A210" s="8" t="s">
        <v>8</v>
      </c>
      <c r="B210" s="9" t="s">
        <v>607</v>
      </c>
      <c r="C210" s="10">
        <v>3500</v>
      </c>
      <c r="D210" s="11" t="s">
        <v>563</v>
      </c>
      <c r="E210" s="8">
        <v>4.5999999999999996</v>
      </c>
      <c r="F210">
        <f>IF(ISNA(VLOOKUP(DKSalaries!D210,OverUnder!$A$2:$C$13,3,FALSE)),0,VLOOKUP(DKSalaries!D210,OverUnder!$A$2:$C$13,3,FALSE))</f>
        <v>0.95501382256848455</v>
      </c>
      <c r="G210">
        <f t="shared" si="39"/>
        <v>4.3930635838150289</v>
      </c>
      <c r="H210">
        <f>IF(ISNA(VLOOKUP(DKSalaries!B210,Consistency!$A$2:$N$394,12, FALSE)),0,VLOOKUP(DKSalaries!B210,Consistency!$A$2:$N$394,12, FALSE))</f>
        <v>0</v>
      </c>
      <c r="I210">
        <f>IF(ISNA(VLOOKUP(DKSalaries!B210,Consistency!$A$2:$N$394,13, FALSE)),0,VLOOKUP(DKSalaries!B210,Consistency!$A$2:$N$394,13, FALSE))</f>
        <v>0</v>
      </c>
      <c r="J210">
        <f>IF(ISNA(VLOOKUP(DKSalaries!B210,Consistency!$A$2:$N$394,14, FALSE)),0,VLOOKUP(DKSalaries!B210,Consistency!$A$2:$N$394,14, FALSE))</f>
        <v>0</v>
      </c>
      <c r="K210">
        <f t="shared" si="40"/>
        <v>0</v>
      </c>
      <c r="L210">
        <v>0</v>
      </c>
      <c r="M210" s="4">
        <f t="shared" si="41"/>
        <v>0</v>
      </c>
      <c r="N210">
        <v>0</v>
      </c>
      <c r="O210">
        <f t="shared" si="42"/>
        <v>0</v>
      </c>
      <c r="P210">
        <f t="shared" si="38"/>
        <v>0</v>
      </c>
      <c r="Q210">
        <f t="shared" si="43"/>
        <v>0</v>
      </c>
      <c r="R210">
        <f t="shared" si="43"/>
        <v>0</v>
      </c>
      <c r="S210">
        <f t="shared" si="43"/>
        <v>0</v>
      </c>
      <c r="T210">
        <f t="shared" si="43"/>
        <v>0</v>
      </c>
      <c r="U210">
        <f t="shared" si="43"/>
        <v>0</v>
      </c>
    </row>
    <row r="211" spans="1:21">
      <c r="A211" s="8" t="s">
        <v>7</v>
      </c>
      <c r="B211" s="9" t="s">
        <v>608</v>
      </c>
      <c r="C211" s="10">
        <v>3500</v>
      </c>
      <c r="D211" s="11" t="s">
        <v>556</v>
      </c>
      <c r="E211" s="8">
        <v>0</v>
      </c>
      <c r="F211">
        <f>IF(ISNA(VLOOKUP(DKSalaries!D211,OverUnder!$A$2:$C$13,3,FALSE)),0,VLOOKUP(DKSalaries!D211,OverUnder!$A$2:$C$13,3,FALSE))</f>
        <v>0.98014576526765529</v>
      </c>
      <c r="G211">
        <f t="shared" si="39"/>
        <v>0</v>
      </c>
      <c r="H211">
        <f>IF(ISNA(VLOOKUP(DKSalaries!B211,Consistency!$A$2:$N$394,12, FALSE)),0,VLOOKUP(DKSalaries!B211,Consistency!$A$2:$N$394,12, FALSE))</f>
        <v>0</v>
      </c>
      <c r="I211">
        <f>IF(ISNA(VLOOKUP(DKSalaries!B211,Consistency!$A$2:$N$394,13, FALSE)),0,VLOOKUP(DKSalaries!B211,Consistency!$A$2:$N$394,13, FALSE))</f>
        <v>0</v>
      </c>
      <c r="J211">
        <f>IF(ISNA(VLOOKUP(DKSalaries!B211,Consistency!$A$2:$N$394,14, FALSE)),0,VLOOKUP(DKSalaries!B211,Consistency!$A$2:$N$394,14, FALSE))</f>
        <v>0</v>
      </c>
      <c r="K211">
        <f t="shared" si="40"/>
        <v>0</v>
      </c>
      <c r="L211">
        <v>0</v>
      </c>
      <c r="M211" s="4">
        <f t="shared" si="41"/>
        <v>0</v>
      </c>
      <c r="N211">
        <v>0</v>
      </c>
      <c r="O211">
        <f t="shared" si="42"/>
        <v>0</v>
      </c>
      <c r="P211">
        <f t="shared" si="38"/>
        <v>0</v>
      </c>
      <c r="Q211">
        <f t="shared" si="43"/>
        <v>0</v>
      </c>
      <c r="R211">
        <f t="shared" si="43"/>
        <v>0</v>
      </c>
      <c r="S211">
        <f t="shared" si="43"/>
        <v>0</v>
      </c>
      <c r="T211">
        <f t="shared" si="43"/>
        <v>0</v>
      </c>
      <c r="U211">
        <f t="shared" si="43"/>
        <v>0</v>
      </c>
    </row>
    <row r="212" spans="1:21">
      <c r="A212" s="8" t="s">
        <v>5</v>
      </c>
      <c r="B212" s="9" t="s">
        <v>222</v>
      </c>
      <c r="C212" s="10">
        <v>3500</v>
      </c>
      <c r="D212" s="11" t="s">
        <v>564</v>
      </c>
      <c r="E212" s="8">
        <v>12.7</v>
      </c>
      <c r="F212">
        <f>IF(ISNA(VLOOKUP(DKSalaries!D212,OverUnder!$A$2:$C$13,3,FALSE)),0,VLOOKUP(DKSalaries!D212,OverUnder!$A$2:$C$13,3,FALSE))</f>
        <v>0.96757979391806992</v>
      </c>
      <c r="G212">
        <f t="shared" si="39"/>
        <v>12.288263382759487</v>
      </c>
      <c r="H212">
        <f>IF(ISNA(VLOOKUP(DKSalaries!B212,Consistency!$A$2:$N$394,12, FALSE)),0,VLOOKUP(DKSalaries!B212,Consistency!$A$2:$N$394,12, FALSE))</f>
        <v>0</v>
      </c>
      <c r="I212">
        <f>IF(ISNA(VLOOKUP(DKSalaries!B212,Consistency!$A$2:$N$394,13, FALSE)),0,VLOOKUP(DKSalaries!B212,Consistency!$A$2:$N$394,13, FALSE))</f>
        <v>0</v>
      </c>
      <c r="J212">
        <f>IF(ISNA(VLOOKUP(DKSalaries!B212,Consistency!$A$2:$N$394,14, FALSE)),0,VLOOKUP(DKSalaries!B212,Consistency!$A$2:$N$394,14, FALSE))</f>
        <v>0</v>
      </c>
      <c r="K212">
        <f t="shared" si="40"/>
        <v>0</v>
      </c>
      <c r="L212">
        <v>0</v>
      </c>
      <c r="M212" s="4">
        <f t="shared" si="41"/>
        <v>0</v>
      </c>
      <c r="N212">
        <v>0</v>
      </c>
      <c r="O212">
        <f t="shared" si="42"/>
        <v>0</v>
      </c>
      <c r="P212">
        <f t="shared" si="38"/>
        <v>0</v>
      </c>
      <c r="Q212">
        <f t="shared" ref="Q212:U221" si="44">$N212*IF($A212=Q$1,1,0)</f>
        <v>0</v>
      </c>
      <c r="R212">
        <f t="shared" si="44"/>
        <v>0</v>
      </c>
      <c r="S212">
        <f t="shared" si="44"/>
        <v>0</v>
      </c>
      <c r="T212">
        <f t="shared" si="44"/>
        <v>0</v>
      </c>
      <c r="U212">
        <f t="shared" si="44"/>
        <v>0</v>
      </c>
    </row>
    <row r="213" spans="1:21">
      <c r="A213" s="8" t="s">
        <v>8</v>
      </c>
      <c r="B213" s="9" t="s">
        <v>292</v>
      </c>
      <c r="C213" s="10">
        <v>3500</v>
      </c>
      <c r="D213" s="11" t="s">
        <v>564</v>
      </c>
      <c r="E213" s="8">
        <v>5.7</v>
      </c>
      <c r="F213">
        <f>IF(ISNA(VLOOKUP(DKSalaries!D213,OverUnder!$A$2:$C$13,3,FALSE)),0,VLOOKUP(DKSalaries!D213,OverUnder!$A$2:$C$13,3,FALSE))</f>
        <v>0.96757979391806992</v>
      </c>
      <c r="G213">
        <f t="shared" si="39"/>
        <v>5.5152048253329991</v>
      </c>
      <c r="H213">
        <f>IF(ISNA(VLOOKUP(DKSalaries!B213,Consistency!$A$2:$N$394,12, FALSE)),0,VLOOKUP(DKSalaries!B213,Consistency!$A$2:$N$394,12, FALSE))</f>
        <v>0</v>
      </c>
      <c r="I213">
        <f>IF(ISNA(VLOOKUP(DKSalaries!B213,Consistency!$A$2:$N$394,13, FALSE)),0,VLOOKUP(DKSalaries!B213,Consistency!$A$2:$N$394,13, FALSE))</f>
        <v>0</v>
      </c>
      <c r="J213">
        <f>IF(ISNA(VLOOKUP(DKSalaries!B213,Consistency!$A$2:$N$394,14, FALSE)),0,VLOOKUP(DKSalaries!B213,Consistency!$A$2:$N$394,14, FALSE))</f>
        <v>0</v>
      </c>
      <c r="K213">
        <f t="shared" si="40"/>
        <v>0</v>
      </c>
      <c r="L213">
        <v>0</v>
      </c>
      <c r="M213" s="4">
        <f t="shared" si="41"/>
        <v>0</v>
      </c>
      <c r="N213">
        <v>0</v>
      </c>
      <c r="O213">
        <f t="shared" si="42"/>
        <v>0</v>
      </c>
      <c r="P213">
        <f t="shared" si="38"/>
        <v>0</v>
      </c>
      <c r="Q213">
        <f t="shared" si="44"/>
        <v>0</v>
      </c>
      <c r="R213">
        <f t="shared" si="44"/>
        <v>0</v>
      </c>
      <c r="S213">
        <f t="shared" si="44"/>
        <v>0</v>
      </c>
      <c r="T213">
        <f t="shared" si="44"/>
        <v>0</v>
      </c>
      <c r="U213">
        <f t="shared" si="44"/>
        <v>0</v>
      </c>
    </row>
    <row r="214" spans="1:21">
      <c r="A214" s="8" t="s">
        <v>9</v>
      </c>
      <c r="B214" s="9" t="s">
        <v>294</v>
      </c>
      <c r="C214" s="10">
        <v>3500</v>
      </c>
      <c r="D214" s="8" t="s">
        <v>569</v>
      </c>
      <c r="E214" s="8">
        <v>0</v>
      </c>
      <c r="F214">
        <f>IF(ISNA(VLOOKUP(DKSalaries!D214,OverUnder!$A$2:$C$13,3,FALSE)),0,VLOOKUP(DKSalaries!D214,OverUnder!$A$2:$C$13,3,FALSE))</f>
        <v>1.0128172907765771</v>
      </c>
      <c r="G214">
        <f t="shared" si="39"/>
        <v>0</v>
      </c>
      <c r="H214">
        <f>IF(ISNA(VLOOKUP(DKSalaries!B214,Consistency!$A$2:$N$394,12, FALSE)),0,VLOOKUP(DKSalaries!B214,Consistency!$A$2:$N$394,12, FALSE))</f>
        <v>0</v>
      </c>
      <c r="I214">
        <f>IF(ISNA(VLOOKUP(DKSalaries!B214,Consistency!$A$2:$N$394,13, FALSE)),0,VLOOKUP(DKSalaries!B214,Consistency!$A$2:$N$394,13, FALSE))</f>
        <v>0</v>
      </c>
      <c r="J214">
        <f>IF(ISNA(VLOOKUP(DKSalaries!B214,Consistency!$A$2:$N$394,14, FALSE)),0,VLOOKUP(DKSalaries!B214,Consistency!$A$2:$N$394,14, FALSE))</f>
        <v>0</v>
      </c>
      <c r="K214">
        <f t="shared" si="40"/>
        <v>0</v>
      </c>
      <c r="L214">
        <v>0</v>
      </c>
      <c r="M214" s="4">
        <f t="shared" si="41"/>
        <v>0</v>
      </c>
      <c r="N214">
        <v>0</v>
      </c>
      <c r="O214">
        <f t="shared" si="42"/>
        <v>0</v>
      </c>
      <c r="P214">
        <f t="shared" si="38"/>
        <v>0</v>
      </c>
      <c r="Q214">
        <f t="shared" si="44"/>
        <v>0</v>
      </c>
      <c r="R214">
        <f t="shared" si="44"/>
        <v>0</v>
      </c>
      <c r="S214">
        <f t="shared" si="44"/>
        <v>0</v>
      </c>
      <c r="T214">
        <f t="shared" si="44"/>
        <v>0</v>
      </c>
      <c r="U214">
        <f t="shared" si="44"/>
        <v>0</v>
      </c>
    </row>
    <row r="215" spans="1:21">
      <c r="A215" s="8" t="s">
        <v>8</v>
      </c>
      <c r="B215" s="9" t="s">
        <v>317</v>
      </c>
      <c r="C215" s="10">
        <v>3500</v>
      </c>
      <c r="D215" s="8" t="s">
        <v>568</v>
      </c>
      <c r="E215" s="8">
        <v>6.4</v>
      </c>
      <c r="F215">
        <f>IF(ISNA(VLOOKUP(DKSalaries!D215,OverUnder!$A$2:$C$13,3,FALSE)),0,VLOOKUP(DKSalaries!D215,OverUnder!$A$2:$C$13,3,FALSE))</f>
        <v>0.99019854234732352</v>
      </c>
      <c r="G215">
        <f t="shared" si="39"/>
        <v>6.3372706710228712</v>
      </c>
      <c r="H215">
        <f>IF(ISNA(VLOOKUP(DKSalaries!B215,Consistency!$A$2:$N$394,12, FALSE)),0,VLOOKUP(DKSalaries!B215,Consistency!$A$2:$N$394,12, FALSE))</f>
        <v>0</v>
      </c>
      <c r="I215">
        <f>IF(ISNA(VLOOKUP(DKSalaries!B215,Consistency!$A$2:$N$394,13, FALSE)),0,VLOOKUP(DKSalaries!B215,Consistency!$A$2:$N$394,13, FALSE))</f>
        <v>0</v>
      </c>
      <c r="J215">
        <f>IF(ISNA(VLOOKUP(DKSalaries!B215,Consistency!$A$2:$N$394,14, FALSE)),0,VLOOKUP(DKSalaries!B215,Consistency!$A$2:$N$394,14, FALSE))</f>
        <v>0</v>
      </c>
      <c r="K215">
        <f t="shared" si="40"/>
        <v>0</v>
      </c>
      <c r="L215">
        <v>0</v>
      </c>
      <c r="M215" s="4">
        <f t="shared" si="41"/>
        <v>0</v>
      </c>
      <c r="N215">
        <v>0</v>
      </c>
      <c r="O215">
        <f t="shared" si="42"/>
        <v>0</v>
      </c>
      <c r="P215">
        <f t="shared" si="38"/>
        <v>0</v>
      </c>
      <c r="Q215">
        <f t="shared" si="44"/>
        <v>0</v>
      </c>
      <c r="R215">
        <f t="shared" si="44"/>
        <v>0</v>
      </c>
      <c r="S215">
        <f t="shared" si="44"/>
        <v>0</v>
      </c>
      <c r="T215">
        <f t="shared" si="44"/>
        <v>0</v>
      </c>
      <c r="U215">
        <f t="shared" si="44"/>
        <v>0</v>
      </c>
    </row>
    <row r="216" spans="1:21">
      <c r="A216" s="8" t="s">
        <v>8</v>
      </c>
      <c r="B216" s="9" t="s">
        <v>609</v>
      </c>
      <c r="C216" s="10">
        <v>3500</v>
      </c>
      <c r="D216" s="11" t="s">
        <v>566</v>
      </c>
      <c r="E216" s="8">
        <v>0</v>
      </c>
      <c r="F216">
        <f>IF(ISNA(VLOOKUP(DKSalaries!D216,OverUnder!$A$2:$C$13,3,FALSE)),0,VLOOKUP(DKSalaries!D216,OverUnder!$A$2:$C$13,3,FALSE))</f>
        <v>0.97260618245790409</v>
      </c>
      <c r="G216">
        <f t="shared" si="39"/>
        <v>0</v>
      </c>
      <c r="H216">
        <f>IF(ISNA(VLOOKUP(DKSalaries!B216,Consistency!$A$2:$N$394,12, FALSE)),0,VLOOKUP(DKSalaries!B216,Consistency!$A$2:$N$394,12, FALSE))</f>
        <v>0</v>
      </c>
      <c r="I216">
        <f>IF(ISNA(VLOOKUP(DKSalaries!B216,Consistency!$A$2:$N$394,13, FALSE)),0,VLOOKUP(DKSalaries!B216,Consistency!$A$2:$N$394,13, FALSE))</f>
        <v>0</v>
      </c>
      <c r="J216">
        <f>IF(ISNA(VLOOKUP(DKSalaries!B216,Consistency!$A$2:$N$394,14, FALSE)),0,VLOOKUP(DKSalaries!B216,Consistency!$A$2:$N$394,14, FALSE))</f>
        <v>0</v>
      </c>
      <c r="K216">
        <f t="shared" si="40"/>
        <v>0</v>
      </c>
      <c r="L216">
        <v>0</v>
      </c>
      <c r="M216" s="4">
        <f t="shared" si="41"/>
        <v>0</v>
      </c>
      <c r="N216">
        <v>0</v>
      </c>
      <c r="O216">
        <f t="shared" si="42"/>
        <v>0</v>
      </c>
      <c r="P216">
        <f t="shared" si="38"/>
        <v>0</v>
      </c>
      <c r="Q216">
        <f t="shared" si="44"/>
        <v>0</v>
      </c>
      <c r="R216">
        <f t="shared" si="44"/>
        <v>0</v>
      </c>
      <c r="S216">
        <f t="shared" si="44"/>
        <v>0</v>
      </c>
      <c r="T216">
        <f t="shared" si="44"/>
        <v>0</v>
      </c>
      <c r="U216">
        <f t="shared" si="44"/>
        <v>0</v>
      </c>
    </row>
    <row r="217" spans="1:21">
      <c r="A217" s="8" t="s">
        <v>7</v>
      </c>
      <c r="B217" s="9" t="s">
        <v>315</v>
      </c>
      <c r="C217" s="10">
        <v>3500</v>
      </c>
      <c r="D217" s="11" t="s">
        <v>561</v>
      </c>
      <c r="E217" s="8">
        <v>11.9</v>
      </c>
      <c r="F217">
        <f>IF(ISNA(VLOOKUP(DKSalaries!D217,OverUnder!$A$2:$C$13,3,FALSE)),0,VLOOKUP(DKSalaries!D217,OverUnder!$A$2:$C$13,3,FALSE))</f>
        <v>0.99019854234732352</v>
      </c>
      <c r="G217">
        <f t="shared" si="39"/>
        <v>11.78336265393315</v>
      </c>
      <c r="H217">
        <f>IF(ISNA(VLOOKUP(DKSalaries!B217,Consistency!$A$2:$N$394,12, FALSE)),0,VLOOKUP(DKSalaries!B217,Consistency!$A$2:$N$394,12, FALSE))</f>
        <v>0</v>
      </c>
      <c r="I217">
        <f>IF(ISNA(VLOOKUP(DKSalaries!B217,Consistency!$A$2:$N$394,13, FALSE)),0,VLOOKUP(DKSalaries!B217,Consistency!$A$2:$N$394,13, FALSE))</f>
        <v>0</v>
      </c>
      <c r="J217">
        <f>IF(ISNA(VLOOKUP(DKSalaries!B217,Consistency!$A$2:$N$394,14, FALSE)),0,VLOOKUP(DKSalaries!B217,Consistency!$A$2:$N$394,14, FALSE))</f>
        <v>0</v>
      </c>
      <c r="K217">
        <f t="shared" si="40"/>
        <v>0</v>
      </c>
      <c r="L217">
        <v>0</v>
      </c>
      <c r="M217" s="4">
        <f t="shared" si="41"/>
        <v>0</v>
      </c>
      <c r="N217">
        <v>0</v>
      </c>
      <c r="O217">
        <f t="shared" si="42"/>
        <v>0</v>
      </c>
      <c r="P217">
        <f t="shared" si="38"/>
        <v>0</v>
      </c>
      <c r="Q217">
        <f t="shared" si="44"/>
        <v>0</v>
      </c>
      <c r="R217">
        <f t="shared" si="44"/>
        <v>0</v>
      </c>
      <c r="S217">
        <f t="shared" si="44"/>
        <v>0</v>
      </c>
      <c r="T217">
        <f t="shared" si="44"/>
        <v>0</v>
      </c>
      <c r="U217">
        <f t="shared" si="44"/>
        <v>0</v>
      </c>
    </row>
    <row r="218" spans="1:21">
      <c r="A218" s="8" t="s">
        <v>6</v>
      </c>
      <c r="B218" s="9" t="s">
        <v>316</v>
      </c>
      <c r="C218" s="10">
        <v>3500</v>
      </c>
      <c r="D218" s="8" t="s">
        <v>550</v>
      </c>
      <c r="E218" s="8">
        <v>4.0999999999999996</v>
      </c>
      <c r="F218">
        <f>IF(ISNA(VLOOKUP(DKSalaries!D218,OverUnder!$A$2:$C$13,3,FALSE)),0,VLOOKUP(DKSalaries!D218,OverUnder!$A$2:$C$13,3,FALSE))</f>
        <v>0.98014576526765529</v>
      </c>
      <c r="G218">
        <f t="shared" si="39"/>
        <v>4.0185976375973862</v>
      </c>
      <c r="H218">
        <f>IF(ISNA(VLOOKUP(DKSalaries!B218,Consistency!$A$2:$N$394,12, FALSE)),0,VLOOKUP(DKSalaries!B218,Consistency!$A$2:$N$394,12, FALSE))</f>
        <v>0</v>
      </c>
      <c r="I218">
        <f>IF(ISNA(VLOOKUP(DKSalaries!B218,Consistency!$A$2:$N$394,13, FALSE)),0,VLOOKUP(DKSalaries!B218,Consistency!$A$2:$N$394,13, FALSE))</f>
        <v>0</v>
      </c>
      <c r="J218">
        <f>IF(ISNA(VLOOKUP(DKSalaries!B218,Consistency!$A$2:$N$394,14, FALSE)),0,VLOOKUP(DKSalaries!B218,Consistency!$A$2:$N$394,14, FALSE))</f>
        <v>0</v>
      </c>
      <c r="K218">
        <f t="shared" si="40"/>
        <v>0</v>
      </c>
      <c r="L218">
        <v>0</v>
      </c>
      <c r="M218" s="4">
        <f t="shared" si="41"/>
        <v>0</v>
      </c>
      <c r="N218">
        <v>0</v>
      </c>
      <c r="O218">
        <f t="shared" si="42"/>
        <v>0</v>
      </c>
      <c r="P218">
        <f t="shared" si="38"/>
        <v>0</v>
      </c>
      <c r="Q218">
        <f t="shared" si="44"/>
        <v>0</v>
      </c>
      <c r="R218">
        <f t="shared" si="44"/>
        <v>0</v>
      </c>
      <c r="S218">
        <f t="shared" si="44"/>
        <v>0</v>
      </c>
      <c r="T218">
        <f t="shared" si="44"/>
        <v>0</v>
      </c>
      <c r="U218">
        <f t="shared" si="44"/>
        <v>0</v>
      </c>
    </row>
    <row r="219" spans="1:21">
      <c r="A219" s="8" t="s">
        <v>8</v>
      </c>
      <c r="B219" s="9" t="s">
        <v>308</v>
      </c>
      <c r="C219" s="10">
        <v>3500</v>
      </c>
      <c r="D219" s="8" t="s">
        <v>553</v>
      </c>
      <c r="E219" s="8">
        <v>5.3</v>
      </c>
      <c r="F219">
        <f>IF(ISNA(VLOOKUP(DKSalaries!D219,OverUnder!$A$2:$C$13,3,FALSE)),0,VLOOKUP(DKSalaries!D219,OverUnder!$A$2:$C$13,3,FALSE))</f>
        <v>0.96757979391806992</v>
      </c>
      <c r="G219">
        <f t="shared" si="39"/>
        <v>5.1281729077657703</v>
      </c>
      <c r="H219">
        <f>IF(ISNA(VLOOKUP(DKSalaries!B219,Consistency!$A$2:$N$394,12, FALSE)),0,VLOOKUP(DKSalaries!B219,Consistency!$A$2:$N$394,12, FALSE))</f>
        <v>0</v>
      </c>
      <c r="I219">
        <f>IF(ISNA(VLOOKUP(DKSalaries!B219,Consistency!$A$2:$N$394,13, FALSE)),0,VLOOKUP(DKSalaries!B219,Consistency!$A$2:$N$394,13, FALSE))</f>
        <v>0</v>
      </c>
      <c r="J219">
        <f>IF(ISNA(VLOOKUP(DKSalaries!B219,Consistency!$A$2:$N$394,14, FALSE)),0,VLOOKUP(DKSalaries!B219,Consistency!$A$2:$N$394,14, FALSE))</f>
        <v>0</v>
      </c>
      <c r="K219">
        <f t="shared" si="40"/>
        <v>0</v>
      </c>
      <c r="L219">
        <v>0</v>
      </c>
      <c r="M219" s="4">
        <f t="shared" si="41"/>
        <v>0</v>
      </c>
      <c r="N219">
        <v>0</v>
      </c>
      <c r="O219">
        <f t="shared" si="42"/>
        <v>0</v>
      </c>
      <c r="P219">
        <f t="shared" si="38"/>
        <v>0</v>
      </c>
      <c r="Q219">
        <f t="shared" si="44"/>
        <v>0</v>
      </c>
      <c r="R219">
        <f t="shared" si="44"/>
        <v>0</v>
      </c>
      <c r="S219">
        <f t="shared" si="44"/>
        <v>0</v>
      </c>
      <c r="T219">
        <f t="shared" si="44"/>
        <v>0</v>
      </c>
      <c r="U219">
        <f t="shared" si="44"/>
        <v>0</v>
      </c>
    </row>
    <row r="220" spans="1:21">
      <c r="A220" s="8" t="s">
        <v>6</v>
      </c>
      <c r="B220" s="9" t="s">
        <v>307</v>
      </c>
      <c r="C220" s="10">
        <v>3500</v>
      </c>
      <c r="D220" s="11" t="s">
        <v>570</v>
      </c>
      <c r="E220" s="8">
        <v>10.6</v>
      </c>
      <c r="F220">
        <f>IF(ISNA(VLOOKUP(DKSalaries!D220,OverUnder!$A$2:$C$13,3,FALSE)),0,VLOOKUP(DKSalaries!D220,OverUnder!$A$2:$C$13,3,FALSE))</f>
        <v>1.0253832621261625</v>
      </c>
      <c r="G220">
        <f t="shared" si="39"/>
        <v>10.869062578537322</v>
      </c>
      <c r="H220">
        <f>IF(ISNA(VLOOKUP(DKSalaries!B220,Consistency!$A$2:$N$394,12, FALSE)),0,VLOOKUP(DKSalaries!B220,Consistency!$A$2:$N$394,12, FALSE))</f>
        <v>0</v>
      </c>
      <c r="I220">
        <f>IF(ISNA(VLOOKUP(DKSalaries!B220,Consistency!$A$2:$N$394,13, FALSE)),0,VLOOKUP(DKSalaries!B220,Consistency!$A$2:$N$394,13, FALSE))</f>
        <v>0</v>
      </c>
      <c r="J220">
        <f>IF(ISNA(VLOOKUP(DKSalaries!B220,Consistency!$A$2:$N$394,14, FALSE)),0,VLOOKUP(DKSalaries!B220,Consistency!$A$2:$N$394,14, FALSE))</f>
        <v>0</v>
      </c>
      <c r="K220">
        <f t="shared" si="40"/>
        <v>0</v>
      </c>
      <c r="L220">
        <v>0</v>
      </c>
      <c r="M220" s="4">
        <f t="shared" si="41"/>
        <v>0</v>
      </c>
      <c r="N220">
        <v>0</v>
      </c>
      <c r="O220">
        <f t="shared" si="42"/>
        <v>0</v>
      </c>
      <c r="P220">
        <f t="shared" si="38"/>
        <v>0</v>
      </c>
      <c r="Q220">
        <f t="shared" si="44"/>
        <v>0</v>
      </c>
      <c r="R220">
        <f t="shared" si="44"/>
        <v>0</v>
      </c>
      <c r="S220">
        <f t="shared" si="44"/>
        <v>0</v>
      </c>
      <c r="T220">
        <f t="shared" si="44"/>
        <v>0</v>
      </c>
      <c r="U220">
        <f t="shared" si="44"/>
        <v>0</v>
      </c>
    </row>
    <row r="221" spans="1:21">
      <c r="A221" s="8" t="s">
        <v>8</v>
      </c>
      <c r="B221" s="9" t="s">
        <v>302</v>
      </c>
      <c r="C221" s="10">
        <v>3500</v>
      </c>
      <c r="D221" s="8" t="s">
        <v>569</v>
      </c>
      <c r="E221" s="8">
        <v>0</v>
      </c>
      <c r="F221">
        <f>IF(ISNA(VLOOKUP(DKSalaries!D221,OverUnder!$A$2:$C$13,3,FALSE)),0,VLOOKUP(DKSalaries!D221,OverUnder!$A$2:$C$13,3,FALSE))</f>
        <v>1.0128172907765771</v>
      </c>
      <c r="G221">
        <f t="shared" si="39"/>
        <v>0</v>
      </c>
      <c r="H221">
        <f>IF(ISNA(VLOOKUP(DKSalaries!B221,Consistency!$A$2:$N$394,12, FALSE)),0,VLOOKUP(DKSalaries!B221,Consistency!$A$2:$N$394,12, FALSE))</f>
        <v>0</v>
      </c>
      <c r="I221">
        <f>IF(ISNA(VLOOKUP(DKSalaries!B221,Consistency!$A$2:$N$394,13, FALSE)),0,VLOOKUP(DKSalaries!B221,Consistency!$A$2:$N$394,13, FALSE))</f>
        <v>0</v>
      </c>
      <c r="J221">
        <f>IF(ISNA(VLOOKUP(DKSalaries!B221,Consistency!$A$2:$N$394,14, FALSE)),0,VLOOKUP(DKSalaries!B221,Consistency!$A$2:$N$394,14, FALSE))</f>
        <v>0</v>
      </c>
      <c r="K221">
        <f t="shared" si="40"/>
        <v>0</v>
      </c>
      <c r="L221">
        <v>0</v>
      </c>
      <c r="M221" s="4">
        <f t="shared" si="41"/>
        <v>0</v>
      </c>
      <c r="N221">
        <v>0</v>
      </c>
      <c r="O221">
        <f t="shared" si="42"/>
        <v>0</v>
      </c>
      <c r="P221">
        <f t="shared" si="38"/>
        <v>0</v>
      </c>
      <c r="Q221">
        <f t="shared" si="44"/>
        <v>0</v>
      </c>
      <c r="R221">
        <f t="shared" si="44"/>
        <v>0</v>
      </c>
      <c r="S221">
        <f t="shared" si="44"/>
        <v>0</v>
      </c>
      <c r="T221">
        <f t="shared" si="44"/>
        <v>0</v>
      </c>
      <c r="U221">
        <f t="shared" si="44"/>
        <v>0</v>
      </c>
    </row>
    <row r="222" spans="1:21">
      <c r="A222" s="8" t="s">
        <v>5</v>
      </c>
      <c r="B222" s="9" t="s">
        <v>289</v>
      </c>
      <c r="C222" s="10">
        <v>3500</v>
      </c>
      <c r="D222" s="8" t="s">
        <v>553</v>
      </c>
      <c r="E222" s="8">
        <v>10.1</v>
      </c>
      <c r="F222">
        <f>IF(ISNA(VLOOKUP(DKSalaries!D222,OverUnder!$A$2:$C$13,3,FALSE)),0,VLOOKUP(DKSalaries!D222,OverUnder!$A$2:$C$13,3,FALSE))</f>
        <v>0.96757979391806992</v>
      </c>
      <c r="G222">
        <f t="shared" si="39"/>
        <v>9.7725559185725057</v>
      </c>
      <c r="H222">
        <f>IF(ISNA(VLOOKUP(DKSalaries!B222,Consistency!$A$2:$N$394,12, FALSE)),0,VLOOKUP(DKSalaries!B222,Consistency!$A$2:$N$394,12, FALSE))</f>
        <v>0</v>
      </c>
      <c r="I222">
        <f>IF(ISNA(VLOOKUP(DKSalaries!B222,Consistency!$A$2:$N$394,13, FALSE)),0,VLOOKUP(DKSalaries!B222,Consistency!$A$2:$N$394,13, FALSE))</f>
        <v>0</v>
      </c>
      <c r="J222">
        <f>IF(ISNA(VLOOKUP(DKSalaries!B222,Consistency!$A$2:$N$394,14, FALSE)),0,VLOOKUP(DKSalaries!B222,Consistency!$A$2:$N$394,14, FALSE))</f>
        <v>0</v>
      </c>
      <c r="K222">
        <f t="shared" si="40"/>
        <v>0</v>
      </c>
      <c r="L222">
        <v>0</v>
      </c>
      <c r="M222" s="4">
        <f t="shared" si="41"/>
        <v>0</v>
      </c>
      <c r="N222">
        <v>0</v>
      </c>
      <c r="O222">
        <f t="shared" si="42"/>
        <v>0</v>
      </c>
      <c r="P222">
        <f t="shared" si="38"/>
        <v>0</v>
      </c>
      <c r="Q222">
        <f t="shared" ref="Q222:U235" si="45">$N222*IF($A222=Q$1,1,0)</f>
        <v>0</v>
      </c>
      <c r="R222">
        <f t="shared" si="45"/>
        <v>0</v>
      </c>
      <c r="S222">
        <f t="shared" si="45"/>
        <v>0</v>
      </c>
      <c r="T222">
        <f t="shared" si="45"/>
        <v>0</v>
      </c>
      <c r="U222">
        <f t="shared" si="45"/>
        <v>0</v>
      </c>
    </row>
    <row r="223" spans="1:21">
      <c r="A223" s="8" t="s">
        <v>5</v>
      </c>
      <c r="B223" s="9" t="s">
        <v>272</v>
      </c>
      <c r="C223" s="10">
        <v>3500</v>
      </c>
      <c r="D223" s="11" t="s">
        <v>564</v>
      </c>
      <c r="E223" s="8">
        <v>5.3</v>
      </c>
      <c r="F223">
        <f>IF(ISNA(VLOOKUP(DKSalaries!D223,OverUnder!$A$2:$C$13,3,FALSE)),0,VLOOKUP(DKSalaries!D223,OverUnder!$A$2:$C$13,3,FALSE))</f>
        <v>0.96757979391806992</v>
      </c>
      <c r="G223">
        <f t="shared" si="39"/>
        <v>5.1281729077657703</v>
      </c>
      <c r="H223">
        <f>IF(ISNA(VLOOKUP(DKSalaries!B223,Consistency!$A$2:$N$394,12, FALSE)),0,VLOOKUP(DKSalaries!B223,Consistency!$A$2:$N$394,12, FALSE))</f>
        <v>0</v>
      </c>
      <c r="I223">
        <f>IF(ISNA(VLOOKUP(DKSalaries!B223,Consistency!$A$2:$N$394,13, FALSE)),0,VLOOKUP(DKSalaries!B223,Consistency!$A$2:$N$394,13, FALSE))</f>
        <v>0</v>
      </c>
      <c r="J223">
        <f>IF(ISNA(VLOOKUP(DKSalaries!B223,Consistency!$A$2:$N$394,14, FALSE)),0,VLOOKUP(DKSalaries!B223,Consistency!$A$2:$N$394,14, FALSE))</f>
        <v>0</v>
      </c>
      <c r="K223">
        <f t="shared" si="40"/>
        <v>0</v>
      </c>
      <c r="L223">
        <v>0</v>
      </c>
      <c r="M223" s="4">
        <f t="shared" si="41"/>
        <v>0</v>
      </c>
      <c r="N223">
        <v>0</v>
      </c>
      <c r="O223">
        <f t="shared" si="42"/>
        <v>0</v>
      </c>
      <c r="P223">
        <f t="shared" si="38"/>
        <v>0</v>
      </c>
      <c r="Q223">
        <f t="shared" si="45"/>
        <v>0</v>
      </c>
      <c r="R223">
        <f t="shared" si="45"/>
        <v>0</v>
      </c>
      <c r="S223">
        <f t="shared" si="45"/>
        <v>0</v>
      </c>
      <c r="T223">
        <f t="shared" si="45"/>
        <v>0</v>
      </c>
      <c r="U223">
        <f t="shared" si="45"/>
        <v>0</v>
      </c>
    </row>
    <row r="224" spans="1:21">
      <c r="A224" s="8" t="s">
        <v>7</v>
      </c>
      <c r="B224" s="9" t="s">
        <v>277</v>
      </c>
      <c r="C224" s="10">
        <v>3500</v>
      </c>
      <c r="D224" s="8" t="s">
        <v>568</v>
      </c>
      <c r="E224" s="8">
        <v>8.6</v>
      </c>
      <c r="F224">
        <f>IF(ISNA(VLOOKUP(DKSalaries!D224,OverUnder!$A$2:$C$13,3,FALSE)),0,VLOOKUP(DKSalaries!D224,OverUnder!$A$2:$C$13,3,FALSE))</f>
        <v>0.99019854234732352</v>
      </c>
      <c r="G224">
        <f t="shared" si="39"/>
        <v>8.5157074641869812</v>
      </c>
      <c r="H224">
        <f>IF(ISNA(VLOOKUP(DKSalaries!B224,Consistency!$A$2:$N$394,12, FALSE)),0,VLOOKUP(DKSalaries!B224,Consistency!$A$2:$N$394,12, FALSE))</f>
        <v>0</v>
      </c>
      <c r="I224">
        <f>IF(ISNA(VLOOKUP(DKSalaries!B224,Consistency!$A$2:$N$394,13, FALSE)),0,VLOOKUP(DKSalaries!B224,Consistency!$A$2:$N$394,13, FALSE))</f>
        <v>0</v>
      </c>
      <c r="J224">
        <f>IF(ISNA(VLOOKUP(DKSalaries!B224,Consistency!$A$2:$N$394,14, FALSE)),0,VLOOKUP(DKSalaries!B224,Consistency!$A$2:$N$394,14, FALSE))</f>
        <v>0</v>
      </c>
      <c r="K224">
        <f t="shared" si="40"/>
        <v>0</v>
      </c>
      <c r="L224">
        <v>0</v>
      </c>
      <c r="M224" s="4">
        <f t="shared" si="41"/>
        <v>0</v>
      </c>
      <c r="N224">
        <v>0</v>
      </c>
      <c r="O224">
        <f t="shared" si="42"/>
        <v>0</v>
      </c>
      <c r="P224">
        <f t="shared" si="38"/>
        <v>0</v>
      </c>
      <c r="Q224">
        <f t="shared" si="45"/>
        <v>0</v>
      </c>
      <c r="R224">
        <f t="shared" si="45"/>
        <v>0</v>
      </c>
      <c r="S224">
        <f t="shared" si="45"/>
        <v>0</v>
      </c>
      <c r="T224">
        <f t="shared" si="45"/>
        <v>0</v>
      </c>
      <c r="U224">
        <f t="shared" si="45"/>
        <v>0</v>
      </c>
    </row>
    <row r="225" spans="1:21">
      <c r="A225" s="8" t="s">
        <v>9</v>
      </c>
      <c r="B225" s="9" t="s">
        <v>97</v>
      </c>
      <c r="C225" s="10">
        <v>3500</v>
      </c>
      <c r="D225" s="8" t="s">
        <v>551</v>
      </c>
      <c r="E225" s="8">
        <v>6.2</v>
      </c>
      <c r="F225">
        <f>IF(ISNA(VLOOKUP(DKSalaries!D225,OverUnder!$A$2:$C$13,3,FALSE)),0,VLOOKUP(DKSalaries!D225,OverUnder!$A$2:$C$13,3,FALSE))</f>
        <v>1.0454888162854989</v>
      </c>
      <c r="G225">
        <f t="shared" si="39"/>
        <v>6.4820306609700937</v>
      </c>
      <c r="H225">
        <f>IF(ISNA(VLOOKUP(DKSalaries!B225,Consistency!$A$2:$N$394,12, FALSE)),0,VLOOKUP(DKSalaries!B225,Consistency!$A$2:$N$394,12, FALSE))</f>
        <v>0</v>
      </c>
      <c r="I225">
        <f>IF(ISNA(VLOOKUP(DKSalaries!B225,Consistency!$A$2:$N$394,13, FALSE)),0,VLOOKUP(DKSalaries!B225,Consistency!$A$2:$N$394,13, FALSE))</f>
        <v>0</v>
      </c>
      <c r="J225">
        <f>IF(ISNA(VLOOKUP(DKSalaries!B225,Consistency!$A$2:$N$394,14, FALSE)),0,VLOOKUP(DKSalaries!B225,Consistency!$A$2:$N$394,14, FALSE))</f>
        <v>0</v>
      </c>
      <c r="K225">
        <f t="shared" si="40"/>
        <v>0</v>
      </c>
      <c r="L225">
        <v>0</v>
      </c>
      <c r="M225" s="4">
        <f t="shared" si="41"/>
        <v>0</v>
      </c>
      <c r="N225">
        <v>0</v>
      </c>
      <c r="O225">
        <f t="shared" si="42"/>
        <v>0</v>
      </c>
      <c r="P225">
        <f t="shared" si="38"/>
        <v>0</v>
      </c>
      <c r="Q225">
        <f t="shared" si="45"/>
        <v>0</v>
      </c>
      <c r="R225">
        <f t="shared" si="45"/>
        <v>0</v>
      </c>
      <c r="S225">
        <f t="shared" si="45"/>
        <v>0</v>
      </c>
      <c r="T225">
        <f t="shared" si="45"/>
        <v>0</v>
      </c>
      <c r="U225">
        <f t="shared" si="45"/>
        <v>0</v>
      </c>
    </row>
    <row r="226" spans="1:21">
      <c r="A226" s="8" t="s">
        <v>5</v>
      </c>
      <c r="B226" s="9" t="s">
        <v>281</v>
      </c>
      <c r="C226" s="10">
        <v>3500</v>
      </c>
      <c r="D226" s="8" t="s">
        <v>550</v>
      </c>
      <c r="E226" s="8">
        <v>3</v>
      </c>
      <c r="F226">
        <f>IF(ISNA(VLOOKUP(DKSalaries!D226,OverUnder!$A$2:$C$13,3,FALSE)),0,VLOOKUP(DKSalaries!D226,OverUnder!$A$2:$C$13,3,FALSE))</f>
        <v>0.98014576526765529</v>
      </c>
      <c r="G226">
        <f t="shared" si="39"/>
        <v>2.9404372958029659</v>
      </c>
      <c r="H226">
        <f>IF(ISNA(VLOOKUP(DKSalaries!B226,Consistency!$A$2:$N$394,12, FALSE)),0,VLOOKUP(DKSalaries!B226,Consistency!$A$2:$N$394,12, FALSE))</f>
        <v>0</v>
      </c>
      <c r="I226">
        <f>IF(ISNA(VLOOKUP(DKSalaries!B226,Consistency!$A$2:$N$394,13, FALSE)),0,VLOOKUP(DKSalaries!B226,Consistency!$A$2:$N$394,13, FALSE))</f>
        <v>0</v>
      </c>
      <c r="J226">
        <f>IF(ISNA(VLOOKUP(DKSalaries!B226,Consistency!$A$2:$N$394,14, FALSE)),0,VLOOKUP(DKSalaries!B226,Consistency!$A$2:$N$394,14, FALSE))</f>
        <v>0</v>
      </c>
      <c r="K226">
        <f t="shared" si="40"/>
        <v>0</v>
      </c>
      <c r="L226">
        <v>0</v>
      </c>
      <c r="M226" s="4">
        <f t="shared" si="41"/>
        <v>0</v>
      </c>
      <c r="N226">
        <v>0</v>
      </c>
      <c r="O226">
        <f t="shared" si="42"/>
        <v>0</v>
      </c>
      <c r="P226">
        <f t="shared" si="38"/>
        <v>0</v>
      </c>
      <c r="Q226">
        <f t="shared" si="45"/>
        <v>0</v>
      </c>
      <c r="R226">
        <f t="shared" si="45"/>
        <v>0</v>
      </c>
      <c r="S226">
        <f t="shared" si="45"/>
        <v>0</v>
      </c>
      <c r="T226">
        <f t="shared" si="45"/>
        <v>0</v>
      </c>
      <c r="U226">
        <f t="shared" si="45"/>
        <v>0</v>
      </c>
    </row>
    <row r="227" spans="1:21">
      <c r="A227" s="8" t="s">
        <v>6</v>
      </c>
      <c r="B227" s="9" t="s">
        <v>610</v>
      </c>
      <c r="C227" s="10">
        <v>3500</v>
      </c>
      <c r="D227" s="8" t="s">
        <v>558</v>
      </c>
      <c r="E227" s="8">
        <v>0</v>
      </c>
      <c r="F227">
        <f>IF(ISNA(VLOOKUP(DKSalaries!D227,OverUnder!$A$2:$C$13,3,FALSE)),0,VLOOKUP(DKSalaries!D227,OverUnder!$A$2:$C$13,3,FALSE))</f>
        <v>0.95501382256848455</v>
      </c>
      <c r="G227">
        <f t="shared" si="39"/>
        <v>0</v>
      </c>
      <c r="H227">
        <f>IF(ISNA(VLOOKUP(DKSalaries!B227,Consistency!$A$2:$N$394,12, FALSE)),0,VLOOKUP(DKSalaries!B227,Consistency!$A$2:$N$394,12, FALSE))</f>
        <v>0</v>
      </c>
      <c r="I227">
        <f>IF(ISNA(VLOOKUP(DKSalaries!B227,Consistency!$A$2:$N$394,13, FALSE)),0,VLOOKUP(DKSalaries!B227,Consistency!$A$2:$N$394,13, FALSE))</f>
        <v>0</v>
      </c>
      <c r="J227">
        <f>IF(ISNA(VLOOKUP(DKSalaries!B227,Consistency!$A$2:$N$394,14, FALSE)),0,VLOOKUP(DKSalaries!B227,Consistency!$A$2:$N$394,14, FALSE))</f>
        <v>0</v>
      </c>
      <c r="K227">
        <f t="shared" si="40"/>
        <v>0</v>
      </c>
      <c r="L227">
        <v>0</v>
      </c>
      <c r="M227" s="4">
        <f t="shared" si="41"/>
        <v>0</v>
      </c>
      <c r="N227">
        <v>0</v>
      </c>
      <c r="O227">
        <f t="shared" si="42"/>
        <v>0</v>
      </c>
      <c r="P227">
        <f t="shared" si="38"/>
        <v>0</v>
      </c>
      <c r="Q227">
        <f t="shared" si="45"/>
        <v>0</v>
      </c>
      <c r="R227">
        <f t="shared" si="45"/>
        <v>0</v>
      </c>
      <c r="S227">
        <f t="shared" si="45"/>
        <v>0</v>
      </c>
      <c r="T227">
        <f t="shared" si="45"/>
        <v>0</v>
      </c>
      <c r="U227">
        <f t="shared" si="45"/>
        <v>0</v>
      </c>
    </row>
    <row r="228" spans="1:21">
      <c r="A228" s="8" t="s">
        <v>8</v>
      </c>
      <c r="B228" s="9" t="s">
        <v>304</v>
      </c>
      <c r="C228" s="10">
        <v>3500</v>
      </c>
      <c r="D228" s="11" t="s">
        <v>570</v>
      </c>
      <c r="E228" s="8">
        <v>9</v>
      </c>
      <c r="F228">
        <f>IF(ISNA(VLOOKUP(DKSalaries!D228,OverUnder!$A$2:$C$13,3,FALSE)),0,VLOOKUP(DKSalaries!D228,OverUnder!$A$2:$C$13,3,FALSE))</f>
        <v>1.0253832621261625</v>
      </c>
      <c r="G228">
        <f t="shared" si="39"/>
        <v>9.2284493591354622</v>
      </c>
      <c r="H228">
        <f>IF(ISNA(VLOOKUP(DKSalaries!B228,Consistency!$A$2:$N$394,12, FALSE)),0,VLOOKUP(DKSalaries!B228,Consistency!$A$2:$N$394,12, FALSE))</f>
        <v>0</v>
      </c>
      <c r="I228">
        <f>IF(ISNA(VLOOKUP(DKSalaries!B228,Consistency!$A$2:$N$394,13, FALSE)),0,VLOOKUP(DKSalaries!B228,Consistency!$A$2:$N$394,13, FALSE))</f>
        <v>0</v>
      </c>
      <c r="J228">
        <f>IF(ISNA(VLOOKUP(DKSalaries!B228,Consistency!$A$2:$N$394,14, FALSE)),0,VLOOKUP(DKSalaries!B228,Consistency!$A$2:$N$394,14, FALSE))</f>
        <v>0</v>
      </c>
      <c r="K228">
        <f t="shared" si="40"/>
        <v>0</v>
      </c>
      <c r="L228">
        <v>0</v>
      </c>
      <c r="M228" s="4">
        <f t="shared" si="41"/>
        <v>0</v>
      </c>
      <c r="N228">
        <v>0</v>
      </c>
      <c r="O228">
        <f t="shared" si="42"/>
        <v>0</v>
      </c>
      <c r="P228">
        <f t="shared" si="38"/>
        <v>0</v>
      </c>
      <c r="Q228">
        <f t="shared" si="45"/>
        <v>0</v>
      </c>
      <c r="R228">
        <f t="shared" si="45"/>
        <v>0</v>
      </c>
      <c r="S228">
        <f t="shared" si="45"/>
        <v>0</v>
      </c>
      <c r="T228">
        <f t="shared" si="45"/>
        <v>0</v>
      </c>
      <c r="U228">
        <f t="shared" si="45"/>
        <v>0</v>
      </c>
    </row>
    <row r="229" spans="1:21">
      <c r="A229" s="8" t="s">
        <v>5</v>
      </c>
      <c r="B229" s="9" t="s">
        <v>306</v>
      </c>
      <c r="C229" s="10">
        <v>3500</v>
      </c>
      <c r="D229" s="8" t="s">
        <v>569</v>
      </c>
      <c r="E229" s="8">
        <v>3.2</v>
      </c>
      <c r="F229">
        <f>IF(ISNA(VLOOKUP(DKSalaries!D229,OverUnder!$A$2:$C$13,3,FALSE)),0,VLOOKUP(DKSalaries!D229,OverUnder!$A$2:$C$13,3,FALSE))</f>
        <v>1.0128172907765771</v>
      </c>
      <c r="G229">
        <f t="shared" si="39"/>
        <v>3.2410153304850469</v>
      </c>
      <c r="H229">
        <f>IF(ISNA(VLOOKUP(DKSalaries!B229,Consistency!$A$2:$N$394,12, FALSE)),0,VLOOKUP(DKSalaries!B229,Consistency!$A$2:$N$394,12, FALSE))</f>
        <v>0</v>
      </c>
      <c r="I229">
        <f>IF(ISNA(VLOOKUP(DKSalaries!B229,Consistency!$A$2:$N$394,13, FALSE)),0,VLOOKUP(DKSalaries!B229,Consistency!$A$2:$N$394,13, FALSE))</f>
        <v>0</v>
      </c>
      <c r="J229">
        <f>IF(ISNA(VLOOKUP(DKSalaries!B229,Consistency!$A$2:$N$394,14, FALSE)),0,VLOOKUP(DKSalaries!B229,Consistency!$A$2:$N$394,14, FALSE))</f>
        <v>0</v>
      </c>
      <c r="K229">
        <f t="shared" si="40"/>
        <v>0</v>
      </c>
      <c r="L229">
        <v>0</v>
      </c>
      <c r="M229" s="4">
        <f t="shared" si="41"/>
        <v>0</v>
      </c>
      <c r="N229">
        <v>0</v>
      </c>
      <c r="O229">
        <f t="shared" si="42"/>
        <v>0</v>
      </c>
      <c r="P229">
        <f t="shared" si="38"/>
        <v>0</v>
      </c>
      <c r="Q229">
        <f t="shared" si="45"/>
        <v>0</v>
      </c>
      <c r="R229">
        <f t="shared" si="45"/>
        <v>0</v>
      </c>
      <c r="S229">
        <f t="shared" si="45"/>
        <v>0</v>
      </c>
      <c r="T229">
        <f t="shared" si="45"/>
        <v>0</v>
      </c>
      <c r="U229">
        <f t="shared" si="45"/>
        <v>0</v>
      </c>
    </row>
    <row r="230" spans="1:21">
      <c r="A230" s="8" t="s">
        <v>6</v>
      </c>
      <c r="B230" s="9" t="s">
        <v>611</v>
      </c>
      <c r="C230" s="10">
        <v>3500</v>
      </c>
      <c r="D230" s="11" t="s">
        <v>556</v>
      </c>
      <c r="E230" s="8">
        <v>0</v>
      </c>
      <c r="F230">
        <f>IF(ISNA(VLOOKUP(DKSalaries!D230,OverUnder!$A$2:$C$13,3,FALSE)),0,VLOOKUP(DKSalaries!D230,OverUnder!$A$2:$C$13,3,FALSE))</f>
        <v>0.98014576526765529</v>
      </c>
      <c r="G230">
        <f t="shared" si="39"/>
        <v>0</v>
      </c>
      <c r="H230">
        <f>IF(ISNA(VLOOKUP(DKSalaries!B230,Consistency!$A$2:$N$394,12, FALSE)),0,VLOOKUP(DKSalaries!B230,Consistency!$A$2:$N$394,12, FALSE))</f>
        <v>0</v>
      </c>
      <c r="I230">
        <f>IF(ISNA(VLOOKUP(DKSalaries!B230,Consistency!$A$2:$N$394,13, FALSE)),0,VLOOKUP(DKSalaries!B230,Consistency!$A$2:$N$394,13, FALSE))</f>
        <v>0</v>
      </c>
      <c r="J230">
        <f>IF(ISNA(VLOOKUP(DKSalaries!B230,Consistency!$A$2:$N$394,14, FALSE)),0,VLOOKUP(DKSalaries!B230,Consistency!$A$2:$N$394,14, FALSE))</f>
        <v>0</v>
      </c>
      <c r="K230">
        <f t="shared" si="40"/>
        <v>0</v>
      </c>
      <c r="L230">
        <v>0</v>
      </c>
      <c r="M230" s="4">
        <f t="shared" si="41"/>
        <v>0</v>
      </c>
      <c r="N230">
        <v>0</v>
      </c>
      <c r="O230">
        <f t="shared" si="42"/>
        <v>0</v>
      </c>
      <c r="P230">
        <f t="shared" si="38"/>
        <v>0</v>
      </c>
      <c r="Q230">
        <f t="shared" si="45"/>
        <v>0</v>
      </c>
      <c r="R230">
        <f t="shared" si="45"/>
        <v>0</v>
      </c>
      <c r="S230">
        <f t="shared" si="45"/>
        <v>0</v>
      </c>
      <c r="T230">
        <f t="shared" si="45"/>
        <v>0</v>
      </c>
      <c r="U230">
        <f t="shared" si="45"/>
        <v>0</v>
      </c>
    </row>
    <row r="231" spans="1:21">
      <c r="A231" s="8" t="s">
        <v>6</v>
      </c>
      <c r="B231" s="9" t="s">
        <v>88</v>
      </c>
      <c r="C231" s="10">
        <v>3500</v>
      </c>
      <c r="D231" s="8" t="s">
        <v>555</v>
      </c>
      <c r="E231" s="8">
        <v>4.5</v>
      </c>
      <c r="F231">
        <f>IF(ISNA(VLOOKUP(DKSalaries!D231,OverUnder!$A$2:$C$13,3,FALSE)),0,VLOOKUP(DKSalaries!D231,OverUnder!$A$2:$C$13,3,FALSE))</f>
        <v>0.97260618245790409</v>
      </c>
      <c r="G231">
        <f t="shared" si="39"/>
        <v>4.3767278210605687</v>
      </c>
      <c r="H231">
        <f>IF(ISNA(VLOOKUP(DKSalaries!B231,Consistency!$A$2:$N$394,12, FALSE)),0,VLOOKUP(DKSalaries!B231,Consistency!$A$2:$N$394,12, FALSE))</f>
        <v>0</v>
      </c>
      <c r="I231">
        <f>IF(ISNA(VLOOKUP(DKSalaries!B231,Consistency!$A$2:$N$394,13, FALSE)),0,VLOOKUP(DKSalaries!B231,Consistency!$A$2:$N$394,13, FALSE))</f>
        <v>0</v>
      </c>
      <c r="J231">
        <f>IF(ISNA(VLOOKUP(DKSalaries!B231,Consistency!$A$2:$N$394,14, FALSE)),0,VLOOKUP(DKSalaries!B231,Consistency!$A$2:$N$394,14, FALSE))</f>
        <v>0</v>
      </c>
      <c r="K231">
        <f t="shared" si="40"/>
        <v>0</v>
      </c>
      <c r="L231">
        <v>0</v>
      </c>
      <c r="M231" s="4">
        <f t="shared" si="41"/>
        <v>0</v>
      </c>
      <c r="N231">
        <v>0</v>
      </c>
      <c r="O231">
        <f t="shared" si="42"/>
        <v>0</v>
      </c>
      <c r="P231">
        <f t="shared" si="38"/>
        <v>0</v>
      </c>
      <c r="Q231">
        <f t="shared" si="45"/>
        <v>0</v>
      </c>
      <c r="R231">
        <f t="shared" si="45"/>
        <v>0</v>
      </c>
      <c r="S231">
        <f t="shared" si="45"/>
        <v>0</v>
      </c>
      <c r="T231">
        <f t="shared" si="45"/>
        <v>0</v>
      </c>
      <c r="U231">
        <f t="shared" si="45"/>
        <v>0</v>
      </c>
    </row>
    <row r="232" spans="1:21">
      <c r="A232" s="8" t="s">
        <v>6</v>
      </c>
      <c r="B232" s="9" t="s">
        <v>612</v>
      </c>
      <c r="C232" s="10">
        <v>3500</v>
      </c>
      <c r="D232" s="8" t="s">
        <v>558</v>
      </c>
      <c r="E232" s="8">
        <v>0</v>
      </c>
      <c r="F232">
        <f>IF(ISNA(VLOOKUP(DKSalaries!D232,OverUnder!$A$2:$C$13,3,FALSE)),0,VLOOKUP(DKSalaries!D232,OverUnder!$A$2:$C$13,3,FALSE))</f>
        <v>0.95501382256848455</v>
      </c>
      <c r="G232">
        <f t="shared" si="39"/>
        <v>0</v>
      </c>
      <c r="H232">
        <f>IF(ISNA(VLOOKUP(DKSalaries!B232,Consistency!$A$2:$N$394,12, FALSE)),0,VLOOKUP(DKSalaries!B232,Consistency!$A$2:$N$394,12, FALSE))</f>
        <v>0</v>
      </c>
      <c r="I232">
        <f>IF(ISNA(VLOOKUP(DKSalaries!B232,Consistency!$A$2:$N$394,13, FALSE)),0,VLOOKUP(DKSalaries!B232,Consistency!$A$2:$N$394,13, FALSE))</f>
        <v>0</v>
      </c>
      <c r="J232">
        <f>IF(ISNA(VLOOKUP(DKSalaries!B232,Consistency!$A$2:$N$394,14, FALSE)),0,VLOOKUP(DKSalaries!B232,Consistency!$A$2:$N$394,14, FALSE))</f>
        <v>0</v>
      </c>
      <c r="K232">
        <f t="shared" si="40"/>
        <v>0</v>
      </c>
      <c r="L232">
        <v>0</v>
      </c>
      <c r="M232" s="4">
        <f t="shared" si="41"/>
        <v>0</v>
      </c>
      <c r="N232">
        <v>0</v>
      </c>
      <c r="O232">
        <f t="shared" si="42"/>
        <v>0</v>
      </c>
      <c r="P232">
        <f t="shared" si="38"/>
        <v>0</v>
      </c>
      <c r="Q232">
        <f t="shared" si="45"/>
        <v>0</v>
      </c>
      <c r="R232">
        <f t="shared" si="45"/>
        <v>0</v>
      </c>
      <c r="S232">
        <f t="shared" si="45"/>
        <v>0</v>
      </c>
      <c r="T232">
        <f t="shared" si="45"/>
        <v>0</v>
      </c>
      <c r="U232">
        <f t="shared" si="45"/>
        <v>0</v>
      </c>
    </row>
    <row r="233" spans="1:21">
      <c r="A233" s="8" t="s">
        <v>5</v>
      </c>
      <c r="B233" s="9" t="s">
        <v>477</v>
      </c>
      <c r="C233" s="10">
        <v>3500</v>
      </c>
      <c r="D233" s="11" t="s">
        <v>552</v>
      </c>
      <c r="E233" s="8">
        <v>9.5</v>
      </c>
      <c r="F233">
        <f>IF(ISNA(VLOOKUP(DKSalaries!D233,OverUnder!$A$2:$C$13,3,FALSE)),0,VLOOKUP(DKSalaries!D233,OverUnder!$A$2:$C$13,3,FALSE))</f>
        <v>1.0128172907765771</v>
      </c>
      <c r="G233">
        <f t="shared" si="39"/>
        <v>9.6217642623774822</v>
      </c>
      <c r="H233">
        <f>IF(ISNA(VLOOKUP(DKSalaries!B233,Consistency!$A$2:$N$394,12, FALSE)),0,VLOOKUP(DKSalaries!B233,Consistency!$A$2:$N$394,12, FALSE))</f>
        <v>0</v>
      </c>
      <c r="I233">
        <f>IF(ISNA(VLOOKUP(DKSalaries!B233,Consistency!$A$2:$N$394,13, FALSE)),0,VLOOKUP(DKSalaries!B233,Consistency!$A$2:$N$394,13, FALSE))</f>
        <v>0</v>
      </c>
      <c r="J233">
        <f>IF(ISNA(VLOOKUP(DKSalaries!B233,Consistency!$A$2:$N$394,14, FALSE)),0,VLOOKUP(DKSalaries!B233,Consistency!$A$2:$N$394,14, FALSE))</f>
        <v>0</v>
      </c>
      <c r="K233">
        <f t="shared" si="40"/>
        <v>0</v>
      </c>
      <c r="L233">
        <v>0</v>
      </c>
      <c r="M233" s="4">
        <f t="shared" si="41"/>
        <v>0</v>
      </c>
      <c r="N233">
        <v>0</v>
      </c>
      <c r="O233">
        <f t="shared" si="42"/>
        <v>0</v>
      </c>
      <c r="P233">
        <f t="shared" si="38"/>
        <v>0</v>
      </c>
      <c r="Q233">
        <f t="shared" si="45"/>
        <v>0</v>
      </c>
      <c r="R233">
        <f t="shared" si="45"/>
        <v>0</v>
      </c>
      <c r="S233">
        <f t="shared" si="45"/>
        <v>0</v>
      </c>
      <c r="T233">
        <f t="shared" si="45"/>
        <v>0</v>
      </c>
      <c r="U233">
        <f t="shared" si="45"/>
        <v>0</v>
      </c>
    </row>
    <row r="234" spans="1:21">
      <c r="A234" s="8" t="s">
        <v>5</v>
      </c>
      <c r="B234" s="9" t="s">
        <v>503</v>
      </c>
      <c r="C234" s="10">
        <v>3500</v>
      </c>
      <c r="D234" s="11" t="s">
        <v>566</v>
      </c>
      <c r="E234" s="8">
        <v>5.8</v>
      </c>
      <c r="F234">
        <f>IF(ISNA(VLOOKUP(DKSalaries!D234,OverUnder!$A$2:$C$13,3,FALSE)),0,VLOOKUP(DKSalaries!D234,OverUnder!$A$2:$C$13,3,FALSE))</f>
        <v>0.97260618245790409</v>
      </c>
      <c r="G234">
        <f t="shared" si="39"/>
        <v>5.6411158582558434</v>
      </c>
      <c r="H234">
        <f>IF(ISNA(VLOOKUP(DKSalaries!B234,Consistency!$A$2:$N$394,12, FALSE)),0,VLOOKUP(DKSalaries!B234,Consistency!$A$2:$N$394,12, FALSE))</f>
        <v>0</v>
      </c>
      <c r="I234">
        <f>IF(ISNA(VLOOKUP(DKSalaries!B234,Consistency!$A$2:$N$394,13, FALSE)),0,VLOOKUP(DKSalaries!B234,Consistency!$A$2:$N$394,13, FALSE))</f>
        <v>0</v>
      </c>
      <c r="J234">
        <f>IF(ISNA(VLOOKUP(DKSalaries!B234,Consistency!$A$2:$N$394,14, FALSE)),0,VLOOKUP(DKSalaries!B234,Consistency!$A$2:$N$394,14, FALSE))</f>
        <v>0</v>
      </c>
      <c r="K234">
        <f t="shared" si="40"/>
        <v>0</v>
      </c>
      <c r="L234">
        <v>0</v>
      </c>
      <c r="M234" s="4">
        <f t="shared" si="41"/>
        <v>0</v>
      </c>
      <c r="N234">
        <v>0</v>
      </c>
      <c r="O234">
        <f t="shared" si="42"/>
        <v>0</v>
      </c>
      <c r="P234">
        <f t="shared" si="38"/>
        <v>0</v>
      </c>
      <c r="Q234">
        <f t="shared" si="45"/>
        <v>0</v>
      </c>
      <c r="R234">
        <f t="shared" si="45"/>
        <v>0</v>
      </c>
      <c r="S234">
        <f t="shared" si="45"/>
        <v>0</v>
      </c>
      <c r="T234">
        <f t="shared" si="45"/>
        <v>0</v>
      </c>
      <c r="U234">
        <f t="shared" si="45"/>
        <v>0</v>
      </c>
    </row>
    <row r="235" spans="1:21">
      <c r="A235" s="8" t="s">
        <v>5</v>
      </c>
      <c r="B235" s="9" t="s">
        <v>290</v>
      </c>
      <c r="C235" s="10">
        <v>3500</v>
      </c>
      <c r="D235" s="11" t="s">
        <v>554</v>
      </c>
      <c r="E235" s="8">
        <v>12.3</v>
      </c>
      <c r="F235">
        <f>IF(ISNA(VLOOKUP(DKSalaries!D235,OverUnder!$A$2:$C$13,3,FALSE)),0,VLOOKUP(DKSalaries!D235,OverUnder!$A$2:$C$13,3,FALSE))</f>
        <v>0.97511937672782112</v>
      </c>
      <c r="G235">
        <f t="shared" si="39"/>
        <v>11.9939683337522</v>
      </c>
      <c r="H235">
        <f>IF(ISNA(VLOOKUP(DKSalaries!B235,Consistency!$A$2:$N$394,12, FALSE)),0,VLOOKUP(DKSalaries!B235,Consistency!$A$2:$N$394,12, FALSE))</f>
        <v>0</v>
      </c>
      <c r="I235">
        <f>IF(ISNA(VLOOKUP(DKSalaries!B235,Consistency!$A$2:$N$394,13, FALSE)),0,VLOOKUP(DKSalaries!B235,Consistency!$A$2:$N$394,13, FALSE))</f>
        <v>0</v>
      </c>
      <c r="J235">
        <f>IF(ISNA(VLOOKUP(DKSalaries!B235,Consistency!$A$2:$N$394,14, FALSE)),0,VLOOKUP(DKSalaries!B235,Consistency!$A$2:$N$394,14, FALSE))</f>
        <v>0</v>
      </c>
      <c r="K235">
        <f t="shared" si="40"/>
        <v>0</v>
      </c>
      <c r="L235">
        <v>0</v>
      </c>
      <c r="M235" s="4">
        <f t="shared" si="41"/>
        <v>0</v>
      </c>
      <c r="N235">
        <v>0</v>
      </c>
      <c r="O235">
        <f t="shared" si="42"/>
        <v>0</v>
      </c>
      <c r="P235">
        <f t="shared" si="38"/>
        <v>0</v>
      </c>
      <c r="Q235">
        <f t="shared" si="45"/>
        <v>0</v>
      </c>
      <c r="R235">
        <f t="shared" si="45"/>
        <v>0</v>
      </c>
      <c r="S235">
        <f t="shared" si="45"/>
        <v>0</v>
      </c>
      <c r="T235">
        <f t="shared" si="45"/>
        <v>0</v>
      </c>
      <c r="U235">
        <f t="shared" si="45"/>
        <v>0</v>
      </c>
    </row>
    <row r="236" spans="1:21">
      <c r="A236" s="8" t="s">
        <v>6</v>
      </c>
      <c r="B236" s="9" t="s">
        <v>275</v>
      </c>
      <c r="C236" s="10">
        <v>3500</v>
      </c>
      <c r="D236" s="11" t="s">
        <v>563</v>
      </c>
      <c r="E236" s="8">
        <v>9.8000000000000007</v>
      </c>
      <c r="F236">
        <f>IF(ISNA(VLOOKUP(DKSalaries!D236,OverUnder!$A$2:$C$13,3,FALSE)),0,VLOOKUP(DKSalaries!D236,OverUnder!$A$2:$C$13,3,FALSE))</f>
        <v>0.95501382256848455</v>
      </c>
      <c r="I236">
        <f>IF(ISNA(VLOOKUP(DKSalaries!B236,Consistency!$A$2:$N$394,13, FALSE)),0,VLOOKUP(DKSalaries!B236,Consistency!$A$2:$N$394,13, FALSE))</f>
        <v>0</v>
      </c>
      <c r="J236">
        <f>IF(ISNA(VLOOKUP(DKSalaries!B236,Consistency!$A$2:$N$394,14, FALSE)),0,VLOOKUP(DKSalaries!B236,Consistency!$A$2:$N$394,14, FALSE))</f>
        <v>0</v>
      </c>
      <c r="K236">
        <f t="shared" si="40"/>
        <v>0</v>
      </c>
      <c r="L236">
        <v>0</v>
      </c>
      <c r="M236" s="4">
        <f t="shared" si="41"/>
        <v>0</v>
      </c>
    </row>
    <row r="237" spans="1:21">
      <c r="A237" s="8" t="s">
        <v>8</v>
      </c>
      <c r="B237" s="9" t="s">
        <v>249</v>
      </c>
      <c r="C237" s="10">
        <v>3500</v>
      </c>
      <c r="D237" s="11" t="s">
        <v>561</v>
      </c>
      <c r="E237" s="8">
        <v>10.199999999999999</v>
      </c>
      <c r="F237">
        <f>IF(ISNA(VLOOKUP(DKSalaries!D237,OverUnder!$A$2:$C$13,3,FALSE)),0,VLOOKUP(DKSalaries!D237,OverUnder!$A$2:$C$13,3,FALSE))</f>
        <v>0.99019854234732352</v>
      </c>
      <c r="I237">
        <f>IF(ISNA(VLOOKUP(DKSalaries!B237,Consistency!$A$2:$N$394,13, FALSE)),0,VLOOKUP(DKSalaries!B237,Consistency!$A$2:$N$394,13, FALSE))</f>
        <v>0</v>
      </c>
      <c r="J237">
        <f>IF(ISNA(VLOOKUP(DKSalaries!B237,Consistency!$A$2:$N$394,14, FALSE)),0,VLOOKUP(DKSalaries!B237,Consistency!$A$2:$N$394,14, FALSE))</f>
        <v>0</v>
      </c>
      <c r="K237">
        <f t="shared" si="40"/>
        <v>0</v>
      </c>
      <c r="L237">
        <v>0</v>
      </c>
      <c r="M237" s="4">
        <f t="shared" si="41"/>
        <v>0</v>
      </c>
    </row>
    <row r="238" spans="1:21">
      <c r="A238" s="8" t="s">
        <v>9</v>
      </c>
      <c r="B238" s="9" t="s">
        <v>92</v>
      </c>
      <c r="C238" s="10">
        <v>3500</v>
      </c>
      <c r="D238" s="8" t="s">
        <v>551</v>
      </c>
      <c r="E238" s="8">
        <v>2.6</v>
      </c>
      <c r="F238">
        <f>IF(ISNA(VLOOKUP(DKSalaries!D238,OverUnder!$A$2:$C$13,3,FALSE)),0,VLOOKUP(DKSalaries!D238,OverUnder!$A$2:$C$13,3,FALSE))</f>
        <v>1.0454888162854989</v>
      </c>
      <c r="I238">
        <f>IF(ISNA(VLOOKUP(DKSalaries!B238,Consistency!$A$2:$N$394,13, FALSE)),0,VLOOKUP(DKSalaries!B238,Consistency!$A$2:$N$394,13, FALSE))</f>
        <v>0</v>
      </c>
      <c r="J238">
        <f>IF(ISNA(VLOOKUP(DKSalaries!B238,Consistency!$A$2:$N$394,14, FALSE)),0,VLOOKUP(DKSalaries!B238,Consistency!$A$2:$N$394,14, FALSE))</f>
        <v>0</v>
      </c>
      <c r="K238">
        <f t="shared" si="40"/>
        <v>0</v>
      </c>
      <c r="L238">
        <v>0</v>
      </c>
      <c r="M238" s="4">
        <f t="shared" si="41"/>
        <v>0</v>
      </c>
    </row>
    <row r="239" spans="1:21">
      <c r="A239" s="8" t="s">
        <v>9</v>
      </c>
      <c r="B239" s="9" t="s">
        <v>613</v>
      </c>
      <c r="C239" s="10">
        <v>3500</v>
      </c>
      <c r="D239" s="8" t="s">
        <v>551</v>
      </c>
      <c r="E239" s="8">
        <v>13.9</v>
      </c>
      <c r="F239">
        <f>IF(ISNA(VLOOKUP(DKSalaries!D239,OverUnder!$A$2:$C$13,3,FALSE)),0,VLOOKUP(DKSalaries!D239,OverUnder!$A$2:$C$13,3,FALSE))</f>
        <v>1.0454888162854989</v>
      </c>
      <c r="I239">
        <f>IF(ISNA(VLOOKUP(DKSalaries!B239,Consistency!$A$2:$N$394,13, FALSE)),0,VLOOKUP(DKSalaries!B239,Consistency!$A$2:$N$394,13, FALSE))</f>
        <v>0</v>
      </c>
      <c r="J239">
        <f>IF(ISNA(VLOOKUP(DKSalaries!B239,Consistency!$A$2:$N$394,14, FALSE)),0,VLOOKUP(DKSalaries!B239,Consistency!$A$2:$N$394,14, FALSE))</f>
        <v>0</v>
      </c>
      <c r="K239">
        <f t="shared" si="40"/>
        <v>0</v>
      </c>
      <c r="L239">
        <v>0</v>
      </c>
      <c r="M239" s="4">
        <f t="shared" si="41"/>
        <v>0</v>
      </c>
    </row>
    <row r="240" spans="1:21">
      <c r="A240" s="8" t="s">
        <v>7</v>
      </c>
      <c r="B240" s="9" t="s">
        <v>247</v>
      </c>
      <c r="C240" s="10">
        <v>3500</v>
      </c>
      <c r="D240" s="8" t="s">
        <v>568</v>
      </c>
      <c r="E240" s="8">
        <v>9.6</v>
      </c>
      <c r="F240">
        <f>IF(ISNA(VLOOKUP(DKSalaries!D240,OverUnder!$A$2:$C$13,3,FALSE)),0,VLOOKUP(DKSalaries!D240,OverUnder!$A$2:$C$13,3,FALSE))</f>
        <v>0.99019854234732352</v>
      </c>
      <c r="I240">
        <f>IF(ISNA(VLOOKUP(DKSalaries!B240,Consistency!$A$2:$N$394,13, FALSE)),0,VLOOKUP(DKSalaries!B240,Consistency!$A$2:$N$394,13, FALSE))</f>
        <v>0</v>
      </c>
      <c r="J240">
        <f>IF(ISNA(VLOOKUP(DKSalaries!B240,Consistency!$A$2:$N$394,14, FALSE)),0,VLOOKUP(DKSalaries!B240,Consistency!$A$2:$N$394,14, FALSE))</f>
        <v>0</v>
      </c>
      <c r="K240">
        <f t="shared" si="40"/>
        <v>0</v>
      </c>
      <c r="L240">
        <v>0</v>
      </c>
      <c r="M240" s="4">
        <f t="shared" si="41"/>
        <v>0</v>
      </c>
    </row>
    <row r="241" spans="1:13">
      <c r="A241" s="8" t="s">
        <v>6</v>
      </c>
      <c r="B241" s="9" t="s">
        <v>519</v>
      </c>
      <c r="C241" s="10">
        <v>3500</v>
      </c>
      <c r="D241" s="11" t="s">
        <v>562</v>
      </c>
      <c r="E241" s="8">
        <v>5.0999999999999996</v>
      </c>
      <c r="F241">
        <f>IF(ISNA(VLOOKUP(DKSalaries!D241,OverUnder!$A$2:$C$13,3,FALSE)),0,VLOOKUP(DKSalaries!D241,OverUnder!$A$2:$C$13,3,FALSE))</f>
        <v>1.0454888162854989</v>
      </c>
      <c r="I241">
        <f>IF(ISNA(VLOOKUP(DKSalaries!B241,Consistency!$A$2:$N$394,13, FALSE)),0,VLOOKUP(DKSalaries!B241,Consistency!$A$2:$N$394,13, FALSE))</f>
        <v>0</v>
      </c>
      <c r="J241">
        <f>IF(ISNA(VLOOKUP(DKSalaries!B241,Consistency!$A$2:$N$394,14, FALSE)),0,VLOOKUP(DKSalaries!B241,Consistency!$A$2:$N$394,14, FALSE))</f>
        <v>0</v>
      </c>
      <c r="K241">
        <f t="shared" si="40"/>
        <v>0</v>
      </c>
      <c r="L241">
        <v>0</v>
      </c>
      <c r="M241" s="4">
        <f t="shared" si="41"/>
        <v>0</v>
      </c>
    </row>
    <row r="242" spans="1:13">
      <c r="A242" s="8" t="s">
        <v>8</v>
      </c>
      <c r="B242" s="9" t="s">
        <v>253</v>
      </c>
      <c r="C242" s="10">
        <v>3500</v>
      </c>
      <c r="D242" s="11" t="s">
        <v>570</v>
      </c>
      <c r="E242" s="8">
        <v>3.2</v>
      </c>
      <c r="F242">
        <f>IF(ISNA(VLOOKUP(DKSalaries!D242,OverUnder!$A$2:$C$13,3,FALSE)),0,VLOOKUP(DKSalaries!D242,OverUnder!$A$2:$C$13,3,FALSE))</f>
        <v>1.0253832621261625</v>
      </c>
      <c r="I242">
        <f>IF(ISNA(VLOOKUP(DKSalaries!B242,Consistency!$A$2:$N$394,13, FALSE)),0,VLOOKUP(DKSalaries!B242,Consistency!$A$2:$N$394,13, FALSE))</f>
        <v>0</v>
      </c>
      <c r="J242">
        <f>IF(ISNA(VLOOKUP(DKSalaries!B242,Consistency!$A$2:$N$394,14, FALSE)),0,VLOOKUP(DKSalaries!B242,Consistency!$A$2:$N$394,14, FALSE))</f>
        <v>0</v>
      </c>
      <c r="K242">
        <f t="shared" si="40"/>
        <v>0</v>
      </c>
      <c r="L242">
        <v>0</v>
      </c>
      <c r="M242" s="4">
        <f t="shared" si="41"/>
        <v>0</v>
      </c>
    </row>
    <row r="243" spans="1:13">
      <c r="A243" s="8" t="s">
        <v>8</v>
      </c>
      <c r="B243" s="9" t="s">
        <v>268</v>
      </c>
      <c r="C243" s="10">
        <v>3500</v>
      </c>
      <c r="D243" s="8" t="s">
        <v>548</v>
      </c>
      <c r="E243" s="8">
        <v>2.7</v>
      </c>
      <c r="F243">
        <f>IF(ISNA(VLOOKUP(DKSalaries!D243,OverUnder!$A$2:$C$13,3,FALSE)),0,VLOOKUP(DKSalaries!D243,OverUnder!$A$2:$C$13,3,FALSE))</f>
        <v>1.0253832621261625</v>
      </c>
      <c r="I243">
        <f>IF(ISNA(VLOOKUP(DKSalaries!B243,Consistency!$A$2:$N$394,13, FALSE)),0,VLOOKUP(DKSalaries!B243,Consistency!$A$2:$N$394,13, FALSE))</f>
        <v>0</v>
      </c>
      <c r="J243">
        <f>IF(ISNA(VLOOKUP(DKSalaries!B243,Consistency!$A$2:$N$394,14, FALSE)),0,VLOOKUP(DKSalaries!B243,Consistency!$A$2:$N$394,14, FALSE))</f>
        <v>0</v>
      </c>
      <c r="K243">
        <f t="shared" si="40"/>
        <v>0</v>
      </c>
      <c r="L243">
        <v>0</v>
      </c>
      <c r="M243" s="4">
        <f t="shared" si="41"/>
        <v>0</v>
      </c>
    </row>
    <row r="244" spans="1:13">
      <c r="A244" s="8" t="s">
        <v>6</v>
      </c>
      <c r="B244" s="9" t="s">
        <v>234</v>
      </c>
      <c r="C244" s="10">
        <v>3500</v>
      </c>
      <c r="D244" s="8" t="s">
        <v>569</v>
      </c>
      <c r="E244" s="8">
        <v>2.2999999999999998</v>
      </c>
      <c r="F244">
        <f>IF(ISNA(VLOOKUP(DKSalaries!D244,OverUnder!$A$2:$C$13,3,FALSE)),0,VLOOKUP(DKSalaries!D244,OverUnder!$A$2:$C$13,3,FALSE))</f>
        <v>1.0128172907765771</v>
      </c>
      <c r="I244">
        <f>IF(ISNA(VLOOKUP(DKSalaries!B244,Consistency!$A$2:$N$394,13, FALSE)),0,VLOOKUP(DKSalaries!B244,Consistency!$A$2:$N$394,13, FALSE))</f>
        <v>0</v>
      </c>
      <c r="J244">
        <f>IF(ISNA(VLOOKUP(DKSalaries!B244,Consistency!$A$2:$N$394,14, FALSE)),0,VLOOKUP(DKSalaries!B244,Consistency!$A$2:$N$394,14, FALSE))</f>
        <v>0</v>
      </c>
      <c r="K244">
        <f t="shared" si="40"/>
        <v>0</v>
      </c>
      <c r="L244">
        <v>0</v>
      </c>
      <c r="M244" s="4">
        <f t="shared" si="41"/>
        <v>0</v>
      </c>
    </row>
    <row r="245" spans="1:13">
      <c r="A245" s="8" t="s">
        <v>5</v>
      </c>
      <c r="B245" s="9" t="s">
        <v>261</v>
      </c>
      <c r="C245" s="10">
        <v>3500</v>
      </c>
      <c r="D245" s="8" t="s">
        <v>548</v>
      </c>
      <c r="E245" s="8">
        <v>3.9</v>
      </c>
      <c r="F245">
        <f>IF(ISNA(VLOOKUP(DKSalaries!D245,OverUnder!$A$2:$C$13,3,FALSE)),0,VLOOKUP(DKSalaries!D245,OverUnder!$A$2:$C$13,3,FALSE))</f>
        <v>1.0253832621261625</v>
      </c>
      <c r="I245">
        <f>IF(ISNA(VLOOKUP(DKSalaries!B245,Consistency!$A$2:$N$394,13, FALSE)),0,VLOOKUP(DKSalaries!B245,Consistency!$A$2:$N$394,13, FALSE))</f>
        <v>0</v>
      </c>
      <c r="J245">
        <f>IF(ISNA(VLOOKUP(DKSalaries!B245,Consistency!$A$2:$N$394,14, FALSE)),0,VLOOKUP(DKSalaries!B245,Consistency!$A$2:$N$394,14, FALSE))</f>
        <v>0</v>
      </c>
      <c r="K245">
        <f t="shared" si="40"/>
        <v>0</v>
      </c>
      <c r="L245">
        <v>0</v>
      </c>
      <c r="M245" s="4">
        <f t="shared" si="41"/>
        <v>0</v>
      </c>
    </row>
    <row r="246" spans="1:13">
      <c r="A246" s="8" t="s">
        <v>7</v>
      </c>
      <c r="B246" s="9" t="s">
        <v>437</v>
      </c>
      <c r="C246" s="10">
        <v>3500</v>
      </c>
      <c r="D246" s="11" t="s">
        <v>552</v>
      </c>
      <c r="E246" s="8">
        <v>5.2</v>
      </c>
      <c r="F246">
        <f>IF(ISNA(VLOOKUP(DKSalaries!D246,OverUnder!$A$2:$C$13,3,FALSE)),0,VLOOKUP(DKSalaries!D246,OverUnder!$A$2:$C$13,3,FALSE))</f>
        <v>1.0128172907765771</v>
      </c>
      <c r="I246">
        <f>IF(ISNA(VLOOKUP(DKSalaries!B246,Consistency!$A$2:$N$394,13, FALSE)),0,VLOOKUP(DKSalaries!B246,Consistency!$A$2:$N$394,13, FALSE))</f>
        <v>0</v>
      </c>
      <c r="J246">
        <f>IF(ISNA(VLOOKUP(DKSalaries!B246,Consistency!$A$2:$N$394,14, FALSE)),0,VLOOKUP(DKSalaries!B246,Consistency!$A$2:$N$394,14, FALSE))</f>
        <v>0</v>
      </c>
      <c r="K246">
        <f t="shared" si="40"/>
        <v>0</v>
      </c>
      <c r="L246">
        <v>0</v>
      </c>
      <c r="M246" s="4">
        <f t="shared" si="41"/>
        <v>0</v>
      </c>
    </row>
    <row r="247" spans="1:13">
      <c r="A247" s="8" t="s">
        <v>7</v>
      </c>
      <c r="B247" s="9" t="s">
        <v>614</v>
      </c>
      <c r="C247" s="10">
        <v>3500</v>
      </c>
      <c r="D247" s="11" t="s">
        <v>552</v>
      </c>
      <c r="E247" s="8">
        <v>-1</v>
      </c>
      <c r="F247">
        <f>IF(ISNA(VLOOKUP(DKSalaries!D247,OverUnder!$A$2:$C$13,3,FALSE)),0,VLOOKUP(DKSalaries!D247,OverUnder!$A$2:$C$13,3,FALSE))</f>
        <v>1.0128172907765771</v>
      </c>
      <c r="I247">
        <f>IF(ISNA(VLOOKUP(DKSalaries!B247,Consistency!$A$2:$N$394,13, FALSE)),0,VLOOKUP(DKSalaries!B247,Consistency!$A$2:$N$394,13, FALSE))</f>
        <v>0</v>
      </c>
      <c r="J247">
        <f>IF(ISNA(VLOOKUP(DKSalaries!B247,Consistency!$A$2:$N$394,14, FALSE)),0,VLOOKUP(DKSalaries!B247,Consistency!$A$2:$N$394,14, FALSE))</f>
        <v>0</v>
      </c>
      <c r="K247">
        <f t="shared" si="40"/>
        <v>0</v>
      </c>
      <c r="L247">
        <v>0</v>
      </c>
      <c r="M247" s="4">
        <f t="shared" si="41"/>
        <v>0</v>
      </c>
    </row>
    <row r="248" spans="1:13">
      <c r="A248" s="8" t="s">
        <v>7</v>
      </c>
      <c r="B248" s="9" t="s">
        <v>229</v>
      </c>
      <c r="C248" s="10">
        <v>3500</v>
      </c>
      <c r="D248" s="11" t="s">
        <v>570</v>
      </c>
      <c r="E248" s="8">
        <v>2.7</v>
      </c>
      <c r="F248">
        <f>IF(ISNA(VLOOKUP(DKSalaries!D248,OverUnder!$A$2:$C$13,3,FALSE)),0,VLOOKUP(DKSalaries!D248,OverUnder!$A$2:$C$13,3,FALSE))</f>
        <v>1.0253832621261625</v>
      </c>
      <c r="I248">
        <f>IF(ISNA(VLOOKUP(DKSalaries!B248,Consistency!$A$2:$N$394,13, FALSE)),0,VLOOKUP(DKSalaries!B248,Consistency!$A$2:$N$394,13, FALSE))</f>
        <v>0</v>
      </c>
      <c r="J248">
        <f>IF(ISNA(VLOOKUP(DKSalaries!B248,Consistency!$A$2:$N$394,14, FALSE)),0,VLOOKUP(DKSalaries!B248,Consistency!$A$2:$N$394,14, FALSE))</f>
        <v>0</v>
      </c>
      <c r="K248">
        <f t="shared" si="40"/>
        <v>0</v>
      </c>
      <c r="L248">
        <v>0</v>
      </c>
      <c r="M248" s="4">
        <f t="shared" si="41"/>
        <v>0</v>
      </c>
    </row>
    <row r="249" spans="1:13">
      <c r="A249" s="8" t="s">
        <v>7</v>
      </c>
      <c r="B249" s="9" t="s">
        <v>259</v>
      </c>
      <c r="C249" s="10">
        <v>3500</v>
      </c>
      <c r="D249" s="8" t="s">
        <v>553</v>
      </c>
      <c r="E249" s="8">
        <v>10.5</v>
      </c>
      <c r="F249">
        <f>IF(ISNA(VLOOKUP(DKSalaries!D249,OverUnder!$A$2:$C$13,3,FALSE)),0,VLOOKUP(DKSalaries!D249,OverUnder!$A$2:$C$13,3,FALSE))</f>
        <v>0.96757979391806992</v>
      </c>
      <c r="I249">
        <f>IF(ISNA(VLOOKUP(DKSalaries!B249,Consistency!$A$2:$N$394,13, FALSE)),0,VLOOKUP(DKSalaries!B249,Consistency!$A$2:$N$394,13, FALSE))</f>
        <v>0</v>
      </c>
      <c r="J249">
        <f>IF(ISNA(VLOOKUP(DKSalaries!B249,Consistency!$A$2:$N$394,14, FALSE)),0,VLOOKUP(DKSalaries!B249,Consistency!$A$2:$N$394,14, FALSE))</f>
        <v>0</v>
      </c>
      <c r="K249">
        <f t="shared" si="40"/>
        <v>0</v>
      </c>
      <c r="L249">
        <v>0</v>
      </c>
      <c r="M249" s="4">
        <f t="shared" si="41"/>
        <v>0</v>
      </c>
    </row>
    <row r="250" spans="1:13">
      <c r="A250" s="8" t="s">
        <v>8</v>
      </c>
      <c r="B250" s="9" t="s">
        <v>255</v>
      </c>
      <c r="C250" s="10">
        <v>3500</v>
      </c>
      <c r="D250" s="11" t="s">
        <v>564</v>
      </c>
      <c r="E250" s="8">
        <v>0</v>
      </c>
      <c r="F250">
        <f>IF(ISNA(VLOOKUP(DKSalaries!D250,OverUnder!$A$2:$C$13,3,FALSE)),0,VLOOKUP(DKSalaries!D250,OverUnder!$A$2:$C$13,3,FALSE))</f>
        <v>0.96757979391806992</v>
      </c>
      <c r="I250">
        <f>IF(ISNA(VLOOKUP(DKSalaries!B250,Consistency!$A$2:$N$394,13, FALSE)),0,VLOOKUP(DKSalaries!B250,Consistency!$A$2:$N$394,13, FALSE))</f>
        <v>0</v>
      </c>
      <c r="J250">
        <f>IF(ISNA(VLOOKUP(DKSalaries!B250,Consistency!$A$2:$N$394,14, FALSE)),0,VLOOKUP(DKSalaries!B250,Consistency!$A$2:$N$394,14, FALSE))</f>
        <v>0</v>
      </c>
      <c r="K250">
        <f t="shared" si="40"/>
        <v>0</v>
      </c>
      <c r="L250">
        <v>0</v>
      </c>
      <c r="M250" s="4">
        <f t="shared" si="41"/>
        <v>0</v>
      </c>
    </row>
    <row r="251" spans="1:13">
      <c r="A251" s="8" t="s">
        <v>6</v>
      </c>
      <c r="B251" s="9" t="s">
        <v>240</v>
      </c>
      <c r="C251" s="10">
        <v>3500</v>
      </c>
      <c r="D251" s="8" t="s">
        <v>569</v>
      </c>
      <c r="E251" s="8">
        <v>6.1</v>
      </c>
      <c r="F251">
        <f>IF(ISNA(VLOOKUP(DKSalaries!D251,OverUnder!$A$2:$C$13,3,FALSE)),0,VLOOKUP(DKSalaries!D251,OverUnder!$A$2:$C$13,3,FALSE))</f>
        <v>1.0128172907765771</v>
      </c>
      <c r="I251">
        <f>IF(ISNA(VLOOKUP(DKSalaries!B251,Consistency!$A$2:$N$394,13, FALSE)),0,VLOOKUP(DKSalaries!B251,Consistency!$A$2:$N$394,13, FALSE))</f>
        <v>0</v>
      </c>
      <c r="J251">
        <f>IF(ISNA(VLOOKUP(DKSalaries!B251,Consistency!$A$2:$N$394,14, FALSE)),0,VLOOKUP(DKSalaries!B251,Consistency!$A$2:$N$394,14, FALSE))</f>
        <v>0</v>
      </c>
      <c r="K251">
        <f t="shared" si="40"/>
        <v>0</v>
      </c>
      <c r="L251">
        <v>0</v>
      </c>
      <c r="M251" s="4">
        <f t="shared" si="41"/>
        <v>0</v>
      </c>
    </row>
    <row r="252" spans="1:13">
      <c r="A252" s="8" t="s">
        <v>8</v>
      </c>
      <c r="B252" s="9" t="s">
        <v>233</v>
      </c>
      <c r="C252" s="10">
        <v>3500</v>
      </c>
      <c r="D252" s="11" t="s">
        <v>564</v>
      </c>
      <c r="E252" s="8">
        <v>1.7</v>
      </c>
      <c r="F252">
        <f>IF(ISNA(VLOOKUP(DKSalaries!D252,OverUnder!$A$2:$C$13,3,FALSE)),0,VLOOKUP(DKSalaries!D252,OverUnder!$A$2:$C$13,3,FALSE))</f>
        <v>0.96757979391806992</v>
      </c>
      <c r="I252">
        <f>IF(ISNA(VLOOKUP(DKSalaries!B252,Consistency!$A$2:$N$394,13, FALSE)),0,VLOOKUP(DKSalaries!B252,Consistency!$A$2:$N$394,13, FALSE))</f>
        <v>0</v>
      </c>
      <c r="J252">
        <f>IF(ISNA(VLOOKUP(DKSalaries!B252,Consistency!$A$2:$N$394,14, FALSE)),0,VLOOKUP(DKSalaries!B252,Consistency!$A$2:$N$394,14, FALSE))</f>
        <v>0</v>
      </c>
      <c r="K252">
        <f t="shared" si="40"/>
        <v>0</v>
      </c>
      <c r="L252">
        <v>0</v>
      </c>
      <c r="M252" s="4">
        <f t="shared" si="41"/>
        <v>0</v>
      </c>
    </row>
    <row r="253" spans="1:13">
      <c r="A253" s="8" t="s">
        <v>8</v>
      </c>
      <c r="B253" s="9" t="s">
        <v>397</v>
      </c>
      <c r="C253" s="10">
        <v>3500</v>
      </c>
      <c r="D253" s="11" t="s">
        <v>549</v>
      </c>
      <c r="E253" s="8">
        <v>4</v>
      </c>
      <c r="F253">
        <f>IF(ISNA(VLOOKUP(DKSalaries!D253,OverUnder!$A$2:$C$13,3,FALSE)),0,VLOOKUP(DKSalaries!D253,OverUnder!$A$2:$C$13,3,FALSE))</f>
        <v>1.0756471475245037</v>
      </c>
      <c r="I253">
        <f>IF(ISNA(VLOOKUP(DKSalaries!B253,Consistency!$A$2:$N$394,13, FALSE)),0,VLOOKUP(DKSalaries!B253,Consistency!$A$2:$N$394,13, FALSE))</f>
        <v>0</v>
      </c>
      <c r="J253">
        <f>IF(ISNA(VLOOKUP(DKSalaries!B253,Consistency!$A$2:$N$394,14, FALSE)),0,VLOOKUP(DKSalaries!B253,Consistency!$A$2:$N$394,14, FALSE))</f>
        <v>0</v>
      </c>
      <c r="K253">
        <f t="shared" si="40"/>
        <v>0</v>
      </c>
      <c r="L253">
        <v>0</v>
      </c>
      <c r="M253" s="4">
        <f t="shared" si="41"/>
        <v>0</v>
      </c>
    </row>
    <row r="254" spans="1:13">
      <c r="A254" s="8" t="s">
        <v>8</v>
      </c>
      <c r="B254" s="9" t="s">
        <v>203</v>
      </c>
      <c r="C254" s="10">
        <v>3500</v>
      </c>
      <c r="D254" s="11" t="s">
        <v>563</v>
      </c>
      <c r="E254" s="8">
        <v>14.8</v>
      </c>
      <c r="F254">
        <f>IF(ISNA(VLOOKUP(DKSalaries!D254,OverUnder!$A$2:$C$13,3,FALSE)),0,VLOOKUP(DKSalaries!D254,OverUnder!$A$2:$C$13,3,FALSE))</f>
        <v>0.95501382256848455</v>
      </c>
      <c r="I254">
        <f>IF(ISNA(VLOOKUP(DKSalaries!B254,Consistency!$A$2:$N$394,13, FALSE)),0,VLOOKUP(DKSalaries!B254,Consistency!$A$2:$N$394,13, FALSE))</f>
        <v>0</v>
      </c>
      <c r="J254">
        <f>IF(ISNA(VLOOKUP(DKSalaries!B254,Consistency!$A$2:$N$394,14, FALSE)),0,VLOOKUP(DKSalaries!B254,Consistency!$A$2:$N$394,14, FALSE))</f>
        <v>0</v>
      </c>
      <c r="K254">
        <f t="shared" si="40"/>
        <v>0</v>
      </c>
      <c r="L254">
        <v>0</v>
      </c>
      <c r="M254" s="4">
        <f t="shared" si="41"/>
        <v>0</v>
      </c>
    </row>
    <row r="255" spans="1:13">
      <c r="A255" s="8" t="s">
        <v>7</v>
      </c>
      <c r="B255" s="9" t="s">
        <v>615</v>
      </c>
      <c r="C255" s="10">
        <v>3500</v>
      </c>
      <c r="D255" s="11" t="s">
        <v>549</v>
      </c>
      <c r="E255" s="8">
        <v>0</v>
      </c>
      <c r="F255">
        <f>IF(ISNA(VLOOKUP(DKSalaries!D255,OverUnder!$A$2:$C$13,3,FALSE)),0,VLOOKUP(DKSalaries!D255,OverUnder!$A$2:$C$13,3,FALSE))</f>
        <v>1.0756471475245037</v>
      </c>
      <c r="I255">
        <f>IF(ISNA(VLOOKUP(DKSalaries!B255,Consistency!$A$2:$N$394,13, FALSE)),0,VLOOKUP(DKSalaries!B255,Consistency!$A$2:$N$394,13, FALSE))</f>
        <v>0</v>
      </c>
      <c r="J255">
        <f>IF(ISNA(VLOOKUP(DKSalaries!B255,Consistency!$A$2:$N$394,14, FALSE)),0,VLOOKUP(DKSalaries!B255,Consistency!$A$2:$N$394,14, FALSE))</f>
        <v>0</v>
      </c>
      <c r="K255">
        <f t="shared" si="40"/>
        <v>0</v>
      </c>
      <c r="L255">
        <v>0</v>
      </c>
      <c r="M255" s="4">
        <f t="shared" si="41"/>
        <v>0</v>
      </c>
    </row>
    <row r="256" spans="1:13">
      <c r="A256" s="8" t="s">
        <v>9</v>
      </c>
      <c r="B256" s="9" t="s">
        <v>77</v>
      </c>
      <c r="C256" s="10">
        <v>3500</v>
      </c>
      <c r="D256" s="8" t="s">
        <v>555</v>
      </c>
      <c r="E256" s="8">
        <v>4.8</v>
      </c>
      <c r="F256">
        <f>IF(ISNA(VLOOKUP(DKSalaries!D256,OverUnder!$A$2:$C$13,3,FALSE)),0,VLOOKUP(DKSalaries!D256,OverUnder!$A$2:$C$13,3,FALSE))</f>
        <v>0.97260618245790409</v>
      </c>
      <c r="I256">
        <f>IF(ISNA(VLOOKUP(DKSalaries!B256,Consistency!$A$2:$N$394,13, FALSE)),0,VLOOKUP(DKSalaries!B256,Consistency!$A$2:$N$394,13, FALSE))</f>
        <v>0</v>
      </c>
      <c r="J256">
        <f>IF(ISNA(VLOOKUP(DKSalaries!B256,Consistency!$A$2:$N$394,14, FALSE)),0,VLOOKUP(DKSalaries!B256,Consistency!$A$2:$N$394,14, FALSE))</f>
        <v>0</v>
      </c>
      <c r="K256">
        <f t="shared" si="40"/>
        <v>0</v>
      </c>
      <c r="L256">
        <v>0</v>
      </c>
      <c r="M256" s="4">
        <f t="shared" si="41"/>
        <v>0</v>
      </c>
    </row>
    <row r="257" spans="1:13">
      <c r="A257" s="8" t="s">
        <v>6</v>
      </c>
      <c r="B257" s="9" t="s">
        <v>214</v>
      </c>
      <c r="C257" s="10">
        <v>3500</v>
      </c>
      <c r="D257" s="8" t="s">
        <v>560</v>
      </c>
      <c r="E257" s="8">
        <v>2.2000000000000002</v>
      </c>
      <c r="F257">
        <f>IF(ISNA(VLOOKUP(DKSalaries!D257,OverUnder!$A$2:$C$13,3,FALSE)),0,VLOOKUP(DKSalaries!D257,OverUnder!$A$2:$C$13,3,FALSE))</f>
        <v>0.97511937672782112</v>
      </c>
      <c r="I257">
        <f>IF(ISNA(VLOOKUP(DKSalaries!B257,Consistency!$A$2:$N$394,13, FALSE)),0,VLOOKUP(DKSalaries!B257,Consistency!$A$2:$N$394,13, FALSE))</f>
        <v>0</v>
      </c>
      <c r="J257">
        <f>IF(ISNA(VLOOKUP(DKSalaries!B257,Consistency!$A$2:$N$394,14, FALSE)),0,VLOOKUP(DKSalaries!B257,Consistency!$A$2:$N$394,14, FALSE))</f>
        <v>0</v>
      </c>
      <c r="K257">
        <f t="shared" si="40"/>
        <v>0</v>
      </c>
      <c r="L257">
        <v>0</v>
      </c>
      <c r="M257" s="4">
        <f t="shared" si="41"/>
        <v>0</v>
      </c>
    </row>
    <row r="258" spans="1:13">
      <c r="A258" s="8" t="s">
        <v>8</v>
      </c>
      <c r="B258" s="9" t="s">
        <v>422</v>
      </c>
      <c r="C258" s="10">
        <v>3500</v>
      </c>
      <c r="D258" s="11" t="s">
        <v>566</v>
      </c>
      <c r="E258" s="8">
        <v>9.3000000000000007</v>
      </c>
      <c r="F258">
        <f>IF(ISNA(VLOOKUP(DKSalaries!D258,OverUnder!$A$2:$C$13,3,FALSE)),0,VLOOKUP(DKSalaries!D258,OverUnder!$A$2:$C$13,3,FALSE))</f>
        <v>0.97260618245790409</v>
      </c>
      <c r="I258">
        <f>IF(ISNA(VLOOKUP(DKSalaries!B258,Consistency!$A$2:$N$394,13, FALSE)),0,VLOOKUP(DKSalaries!B258,Consistency!$A$2:$N$394,13, FALSE))</f>
        <v>0</v>
      </c>
      <c r="J258">
        <f>IF(ISNA(VLOOKUP(DKSalaries!B258,Consistency!$A$2:$N$394,14, FALSE)),0,VLOOKUP(DKSalaries!B258,Consistency!$A$2:$N$394,14, FALSE))</f>
        <v>0</v>
      </c>
      <c r="K258">
        <f t="shared" si="40"/>
        <v>0</v>
      </c>
      <c r="L258">
        <v>0</v>
      </c>
      <c r="M258" s="4">
        <f t="shared" si="41"/>
        <v>0</v>
      </c>
    </row>
    <row r="259" spans="1:13">
      <c r="A259" s="8" t="s">
        <v>7</v>
      </c>
      <c r="B259" s="9" t="s">
        <v>435</v>
      </c>
      <c r="C259" s="10">
        <v>3500</v>
      </c>
      <c r="D259" s="11" t="s">
        <v>562</v>
      </c>
      <c r="E259" s="8">
        <v>8.1999999999999993</v>
      </c>
      <c r="F259">
        <f>IF(ISNA(VLOOKUP(DKSalaries!D259,OverUnder!$A$2:$C$13,3,FALSE)),0,VLOOKUP(DKSalaries!D259,OverUnder!$A$2:$C$13,3,FALSE))</f>
        <v>1.0454888162854989</v>
      </c>
      <c r="I259">
        <f>IF(ISNA(VLOOKUP(DKSalaries!B259,Consistency!$A$2:$N$394,13, FALSE)),0,VLOOKUP(DKSalaries!B259,Consistency!$A$2:$N$394,13, FALSE))</f>
        <v>0</v>
      </c>
      <c r="J259">
        <f>IF(ISNA(VLOOKUP(DKSalaries!B259,Consistency!$A$2:$N$394,14, FALSE)),0,VLOOKUP(DKSalaries!B259,Consistency!$A$2:$N$394,14, FALSE))</f>
        <v>0</v>
      </c>
      <c r="K259">
        <f t="shared" ref="K259:K264" si="46">SUM(H259+I259+J259)</f>
        <v>0</v>
      </c>
      <c r="L259">
        <v>0</v>
      </c>
      <c r="M259" s="4">
        <f t="shared" ref="M259:M271" si="47">L259</f>
        <v>0</v>
      </c>
    </row>
    <row r="260" spans="1:13">
      <c r="A260" s="8" t="s">
        <v>7</v>
      </c>
      <c r="B260" s="9" t="s">
        <v>244</v>
      </c>
      <c r="C260" s="10">
        <v>3500</v>
      </c>
      <c r="D260" s="11" t="s">
        <v>563</v>
      </c>
      <c r="E260" s="8">
        <v>5.5</v>
      </c>
      <c r="F260">
        <f>IF(ISNA(VLOOKUP(DKSalaries!D260,OverUnder!$A$2:$C$13,3,FALSE)),0,VLOOKUP(DKSalaries!D260,OverUnder!$A$2:$C$13,3,FALSE))</f>
        <v>0.95501382256848455</v>
      </c>
      <c r="I260">
        <f>IF(ISNA(VLOOKUP(DKSalaries!B260,Consistency!$A$2:$N$394,13, FALSE)),0,VLOOKUP(DKSalaries!B260,Consistency!$A$2:$N$394,13, FALSE))</f>
        <v>0</v>
      </c>
      <c r="J260">
        <f>IF(ISNA(VLOOKUP(DKSalaries!B260,Consistency!$A$2:$N$394,14, FALSE)),0,VLOOKUP(DKSalaries!B260,Consistency!$A$2:$N$394,14, FALSE))</f>
        <v>0</v>
      </c>
      <c r="K260">
        <f t="shared" si="46"/>
        <v>0</v>
      </c>
      <c r="L260">
        <v>0</v>
      </c>
      <c r="M260" s="4">
        <f t="shared" si="47"/>
        <v>0</v>
      </c>
    </row>
    <row r="261" spans="1:13">
      <c r="A261" s="8" t="s">
        <v>8</v>
      </c>
      <c r="B261" s="9" t="s">
        <v>616</v>
      </c>
      <c r="C261" s="10">
        <v>3500</v>
      </c>
      <c r="D261" s="11" t="s">
        <v>549</v>
      </c>
      <c r="E261" s="8">
        <v>0</v>
      </c>
      <c r="F261">
        <f>IF(ISNA(VLOOKUP(DKSalaries!D261,OverUnder!$A$2:$C$13,3,FALSE)),0,VLOOKUP(DKSalaries!D261,OverUnder!$A$2:$C$13,3,FALSE))</f>
        <v>1.0756471475245037</v>
      </c>
      <c r="I261">
        <f>IF(ISNA(VLOOKUP(DKSalaries!B261,Consistency!$A$2:$N$394,13, FALSE)),0,VLOOKUP(DKSalaries!B261,Consistency!$A$2:$N$394,13, FALSE))</f>
        <v>0</v>
      </c>
      <c r="J261">
        <f>IF(ISNA(VLOOKUP(DKSalaries!B261,Consistency!$A$2:$N$394,14, FALSE)),0,VLOOKUP(DKSalaries!B261,Consistency!$A$2:$N$394,14, FALSE))</f>
        <v>0</v>
      </c>
      <c r="K261">
        <f t="shared" si="46"/>
        <v>0</v>
      </c>
      <c r="L261">
        <v>0</v>
      </c>
      <c r="M261" s="4">
        <f t="shared" si="47"/>
        <v>0</v>
      </c>
    </row>
    <row r="262" spans="1:13">
      <c r="A262" s="8" t="s">
        <v>8</v>
      </c>
      <c r="B262" s="9" t="s">
        <v>617</v>
      </c>
      <c r="C262" s="10">
        <v>3500</v>
      </c>
      <c r="D262" s="8" t="s">
        <v>558</v>
      </c>
      <c r="E262" s="8">
        <v>49.6</v>
      </c>
      <c r="F262">
        <f>IF(ISNA(VLOOKUP(DKSalaries!D262,OverUnder!$A$2:$C$13,3,FALSE)),0,VLOOKUP(DKSalaries!D262,OverUnder!$A$2:$C$13,3,FALSE))</f>
        <v>0.95501382256848455</v>
      </c>
      <c r="I262">
        <f>IF(ISNA(VLOOKUP(DKSalaries!B262,Consistency!$A$2:$N$394,13, FALSE)),0,VLOOKUP(DKSalaries!B262,Consistency!$A$2:$N$394,13, FALSE))</f>
        <v>0</v>
      </c>
      <c r="J262">
        <f>IF(ISNA(VLOOKUP(DKSalaries!B262,Consistency!$A$2:$N$394,14, FALSE)),0,VLOOKUP(DKSalaries!B262,Consistency!$A$2:$N$394,14, FALSE))</f>
        <v>0</v>
      </c>
      <c r="K262">
        <f t="shared" si="46"/>
        <v>0</v>
      </c>
      <c r="L262">
        <v>0</v>
      </c>
      <c r="M262" s="4">
        <f t="shared" si="47"/>
        <v>0</v>
      </c>
    </row>
    <row r="263" spans="1:13">
      <c r="A263" s="8" t="s">
        <v>8</v>
      </c>
      <c r="B263" s="9" t="s">
        <v>618</v>
      </c>
      <c r="C263" s="10">
        <v>3500</v>
      </c>
      <c r="D263" s="11" t="s">
        <v>563</v>
      </c>
      <c r="E263" s="8">
        <v>9.1999999999999993</v>
      </c>
      <c r="F263">
        <f>IF(ISNA(VLOOKUP(DKSalaries!D263,OverUnder!$A$2:$C$13,3,FALSE)),0,VLOOKUP(DKSalaries!D263,OverUnder!$A$2:$C$13,3,FALSE))</f>
        <v>0.95501382256848455</v>
      </c>
      <c r="I263">
        <f>IF(ISNA(VLOOKUP(DKSalaries!B263,Consistency!$A$2:$N$394,13, FALSE)),0,VLOOKUP(DKSalaries!B263,Consistency!$A$2:$N$394,13, FALSE))</f>
        <v>0</v>
      </c>
      <c r="J263">
        <f>IF(ISNA(VLOOKUP(DKSalaries!B263,Consistency!$A$2:$N$394,14, FALSE)),0,VLOOKUP(DKSalaries!B263,Consistency!$A$2:$N$394,14, FALSE))</f>
        <v>0</v>
      </c>
      <c r="K263">
        <f t="shared" si="46"/>
        <v>0</v>
      </c>
      <c r="L263">
        <v>0</v>
      </c>
      <c r="M263" s="4">
        <f t="shared" si="47"/>
        <v>0</v>
      </c>
    </row>
    <row r="264" spans="1:13">
      <c r="A264" s="8" t="s">
        <v>8</v>
      </c>
      <c r="B264" s="9" t="s">
        <v>619</v>
      </c>
      <c r="C264" s="10">
        <v>3500</v>
      </c>
      <c r="D264" s="8" t="s">
        <v>550</v>
      </c>
      <c r="E264" s="8">
        <v>5.0999999999999996</v>
      </c>
      <c r="F264">
        <f>IF(ISNA(VLOOKUP(DKSalaries!D264,OverUnder!$A$2:$C$13,3,FALSE)),0,VLOOKUP(DKSalaries!D264,OverUnder!$A$2:$C$13,3,FALSE))</f>
        <v>0.98014576526765529</v>
      </c>
      <c r="I264">
        <f>IF(ISNA(VLOOKUP(DKSalaries!B264,Consistency!$A$2:$N$394,13, FALSE)),0,VLOOKUP(DKSalaries!B264,Consistency!$A$2:$N$394,13, FALSE))</f>
        <v>0</v>
      </c>
      <c r="J264">
        <f>IF(ISNA(VLOOKUP(DKSalaries!B264,Consistency!$A$2:$N$394,14, FALSE)),0,VLOOKUP(DKSalaries!B264,Consistency!$A$2:$N$394,14, FALSE))</f>
        <v>0</v>
      </c>
      <c r="K264">
        <f t="shared" si="46"/>
        <v>0</v>
      </c>
      <c r="M264" s="4">
        <f t="shared" si="47"/>
        <v>0</v>
      </c>
    </row>
    <row r="265" spans="1:13">
      <c r="A265" s="8" t="s">
        <v>7</v>
      </c>
      <c r="B265" s="9" t="s">
        <v>243</v>
      </c>
      <c r="C265" s="10">
        <v>3500</v>
      </c>
      <c r="D265" s="8" t="s">
        <v>550</v>
      </c>
      <c r="E265" s="8">
        <v>2</v>
      </c>
      <c r="F265">
        <f>IF(ISNA(VLOOKUP(DKSalaries!D265,OverUnder!$A$2:$C$13,3,FALSE)),0,VLOOKUP(DKSalaries!D265,OverUnder!$A$2:$C$13,3,FALSE))</f>
        <v>0.98014576526765529</v>
      </c>
      <c r="I265">
        <f>IF(ISNA(VLOOKUP(DKSalaries!B265,Consistency!$A$2:$N$394,13, FALSE)),0,VLOOKUP(DKSalaries!B265,Consistency!$A$2:$N$394,13, FALSE))</f>
        <v>0</v>
      </c>
      <c r="J265">
        <f>IF(ISNA(VLOOKUP(DKSalaries!B265,Consistency!$A$2:$N$394,14, FALSE)),0,VLOOKUP(DKSalaries!B265,Consistency!$A$2:$N$394,14, FALSE))</f>
        <v>0</v>
      </c>
      <c r="M265" s="4">
        <f t="shared" si="47"/>
        <v>0</v>
      </c>
    </row>
    <row r="266" spans="1:13">
      <c r="A266" s="8" t="s">
        <v>7</v>
      </c>
      <c r="B266" s="9" t="s">
        <v>264</v>
      </c>
      <c r="C266" s="10">
        <v>3500</v>
      </c>
      <c r="D266" s="8" t="s">
        <v>548</v>
      </c>
      <c r="E266" s="8">
        <v>4.5999999999999996</v>
      </c>
      <c r="F266">
        <f>IF(ISNA(VLOOKUP(DKSalaries!D266,OverUnder!$A$2:$C$13,3,FALSE)),0,VLOOKUP(DKSalaries!D266,OverUnder!$A$2:$C$13,3,FALSE))</f>
        <v>1.0253832621261625</v>
      </c>
      <c r="I266">
        <f>IF(ISNA(VLOOKUP(DKSalaries!B266,Consistency!$A$2:$N$394,13, FALSE)),0,VLOOKUP(DKSalaries!B266,Consistency!$A$2:$N$394,13, FALSE))</f>
        <v>0</v>
      </c>
      <c r="J266">
        <f>IF(ISNA(VLOOKUP(DKSalaries!B266,Consistency!$A$2:$N$394,14, FALSE)),0,VLOOKUP(DKSalaries!B266,Consistency!$A$2:$N$394,14, FALSE))</f>
        <v>0</v>
      </c>
      <c r="M266" s="4">
        <f t="shared" si="47"/>
        <v>0</v>
      </c>
    </row>
    <row r="267" spans="1:13">
      <c r="A267" s="8" t="s">
        <v>9</v>
      </c>
      <c r="B267" s="9" t="s">
        <v>241</v>
      </c>
      <c r="C267" s="10">
        <v>3500</v>
      </c>
      <c r="D267" s="11" t="s">
        <v>554</v>
      </c>
      <c r="E267" s="8">
        <v>1</v>
      </c>
      <c r="F267">
        <f>IF(ISNA(VLOOKUP(DKSalaries!D267,OverUnder!$A$2:$C$13,3,FALSE)),0,VLOOKUP(DKSalaries!D267,OverUnder!$A$2:$C$13,3,FALSE))</f>
        <v>0.97511937672782112</v>
      </c>
      <c r="I267">
        <f>IF(ISNA(VLOOKUP(DKSalaries!B267,Consistency!$A$2:$N$394,13, FALSE)),0,VLOOKUP(DKSalaries!B267,Consistency!$A$2:$N$394,13, FALSE))</f>
        <v>0</v>
      </c>
      <c r="J267">
        <f>IF(ISNA(VLOOKUP(DKSalaries!B267,Consistency!$A$2:$N$394,14, FALSE)),0,VLOOKUP(DKSalaries!B267,Consistency!$A$2:$N$394,14, FALSE))</f>
        <v>0</v>
      </c>
      <c r="M267" s="4">
        <f t="shared" si="47"/>
        <v>0</v>
      </c>
    </row>
    <row r="268" spans="1:13">
      <c r="A268" s="8" t="s">
        <v>8</v>
      </c>
      <c r="B268" s="9" t="s">
        <v>408</v>
      </c>
      <c r="C268" s="10">
        <v>3500</v>
      </c>
      <c r="D268" s="11" t="s">
        <v>562</v>
      </c>
      <c r="E268" s="8">
        <v>6.2</v>
      </c>
      <c r="F268">
        <f>IF(ISNA(VLOOKUP(DKSalaries!D268,OverUnder!$A$2:$C$13,3,FALSE)),0,VLOOKUP(DKSalaries!D268,OverUnder!$A$2:$C$13,3,FALSE))</f>
        <v>1.0454888162854989</v>
      </c>
      <c r="I268">
        <f>IF(ISNA(VLOOKUP(DKSalaries!B268,Consistency!$A$2:$N$394,13, FALSE)),0,VLOOKUP(DKSalaries!B268,Consistency!$A$2:$N$394,13, FALSE))</f>
        <v>0</v>
      </c>
      <c r="J268">
        <f>IF(ISNA(VLOOKUP(DKSalaries!B268,Consistency!$A$2:$N$394,14, FALSE)),0,VLOOKUP(DKSalaries!B268,Consistency!$A$2:$N$394,14, FALSE))</f>
        <v>0</v>
      </c>
      <c r="M268" s="4">
        <f t="shared" si="47"/>
        <v>0</v>
      </c>
    </row>
    <row r="269" spans="1:13">
      <c r="A269" s="8" t="s">
        <v>9</v>
      </c>
      <c r="B269" s="9" t="s">
        <v>79</v>
      </c>
      <c r="C269" s="10">
        <v>3500</v>
      </c>
      <c r="D269" s="8" t="s">
        <v>555</v>
      </c>
      <c r="E269" s="8">
        <v>10.7</v>
      </c>
      <c r="F269">
        <f>IF(ISNA(VLOOKUP(DKSalaries!D269,OverUnder!$A$2:$C$13,3,FALSE)),0,VLOOKUP(DKSalaries!D269,OverUnder!$A$2:$C$13,3,FALSE))</f>
        <v>0.97260618245790409</v>
      </c>
      <c r="I269">
        <f>IF(ISNA(VLOOKUP(DKSalaries!B269,Consistency!$A$2:$N$394,13, FALSE)),0,VLOOKUP(DKSalaries!B269,Consistency!$A$2:$N$394,13, FALSE))</f>
        <v>0</v>
      </c>
      <c r="J269">
        <f>IF(ISNA(VLOOKUP(DKSalaries!B269,Consistency!$A$2:$N$394,14, FALSE)),0,VLOOKUP(DKSalaries!B269,Consistency!$A$2:$N$394,14, FALSE))</f>
        <v>0</v>
      </c>
      <c r="M269" s="4">
        <f t="shared" si="47"/>
        <v>0</v>
      </c>
    </row>
    <row r="270" spans="1:13">
      <c r="A270" s="8" t="s">
        <v>8</v>
      </c>
      <c r="B270" s="9" t="s">
        <v>257</v>
      </c>
      <c r="C270" s="10">
        <v>3500</v>
      </c>
      <c r="D270" s="11" t="s">
        <v>570</v>
      </c>
      <c r="E270" s="8">
        <v>7</v>
      </c>
      <c r="F270">
        <f>IF(ISNA(VLOOKUP(DKSalaries!D270,OverUnder!$A$2:$C$13,3,FALSE)),0,VLOOKUP(DKSalaries!D270,OverUnder!$A$2:$C$13,3,FALSE))</f>
        <v>1.0253832621261625</v>
      </c>
      <c r="I270">
        <f>IF(ISNA(VLOOKUP(DKSalaries!B270,Consistency!$A$2:$N$394,13, FALSE)),0,VLOOKUP(DKSalaries!B270,Consistency!$A$2:$N$394,13, FALSE))</f>
        <v>0</v>
      </c>
      <c r="J270">
        <f>IF(ISNA(VLOOKUP(DKSalaries!B270,Consistency!$A$2:$N$394,14, FALSE)),0,VLOOKUP(DKSalaries!B270,Consistency!$A$2:$N$394,14, FALSE))</f>
        <v>0</v>
      </c>
      <c r="M270" s="4">
        <f t="shared" si="47"/>
        <v>0</v>
      </c>
    </row>
    <row r="271" spans="1:13">
      <c r="A271" s="8" t="s">
        <v>6</v>
      </c>
      <c r="B271" s="9" t="s">
        <v>532</v>
      </c>
      <c r="C271" s="10">
        <v>3500</v>
      </c>
      <c r="D271" s="11" t="s">
        <v>556</v>
      </c>
      <c r="E271" s="8">
        <v>6.9</v>
      </c>
      <c r="F271">
        <f>IF(ISNA(VLOOKUP(DKSalaries!D271,OverUnder!$A$2:$C$13,3,FALSE)),0,VLOOKUP(DKSalaries!D271,OverUnder!$A$2:$C$13,3,FALSE))</f>
        <v>0.98014576526765529</v>
      </c>
      <c r="I271">
        <f>IF(ISNA(VLOOKUP(DKSalaries!B271,Consistency!$A$2:$N$394,13, FALSE)),0,VLOOKUP(DKSalaries!B271,Consistency!$A$2:$N$394,13, FALSE))</f>
        <v>0.33</v>
      </c>
      <c r="J271">
        <f>IF(ISNA(VLOOKUP(DKSalaries!B271,Consistency!$A$2:$N$394,14, FALSE)),0,VLOOKUP(DKSalaries!B271,Consistency!$A$2:$N$394,14, FALSE))</f>
        <v>0.17</v>
      </c>
      <c r="M271" s="4">
        <f t="shared" si="47"/>
        <v>0</v>
      </c>
    </row>
    <row r="272" spans="1:13">
      <c r="A272" s="8" t="s">
        <v>6</v>
      </c>
      <c r="B272" s="9" t="s">
        <v>288</v>
      </c>
      <c r="C272" s="10">
        <v>3500</v>
      </c>
      <c r="D272" s="8" t="s">
        <v>559</v>
      </c>
      <c r="E272" s="8">
        <v>0</v>
      </c>
      <c r="F272">
        <f>IF(ISNA(VLOOKUP(DKSalaries!D272,OverUnder!$A$2:$C$13,3,FALSE)),0,VLOOKUP(DKSalaries!D272,OverUnder!$A$2:$C$13,3,FALSE))</f>
        <v>1.0756471475245037</v>
      </c>
      <c r="I272">
        <f>IF(ISNA(VLOOKUP(DKSalaries!B272,Consistency!$A$2:$N$394,13, FALSE)),0,VLOOKUP(DKSalaries!B272,Consistency!$A$2:$N$394,13, FALSE))</f>
        <v>0</v>
      </c>
      <c r="J272">
        <f>IF(ISNA(VLOOKUP(DKSalaries!B272,Consistency!$A$2:$N$394,14, FALSE)),0,VLOOKUP(DKSalaries!B272,Consistency!$A$2:$N$394,14, FALSE))</f>
        <v>0</v>
      </c>
      <c r="M272" s="4">
        <f t="shared" ref="M272:M298" si="48">L272*J272</f>
        <v>0</v>
      </c>
    </row>
    <row r="273" spans="1:13">
      <c r="A273" s="8" t="s">
        <v>5</v>
      </c>
      <c r="B273" s="9" t="s">
        <v>358</v>
      </c>
      <c r="C273" s="10">
        <v>3500</v>
      </c>
      <c r="D273" s="11" t="s">
        <v>552</v>
      </c>
      <c r="E273" s="8">
        <v>2</v>
      </c>
      <c r="F273">
        <f>IF(ISNA(VLOOKUP(DKSalaries!D273,OverUnder!$A$2:$C$13,3,FALSE)),0,VLOOKUP(DKSalaries!D273,OverUnder!$A$2:$C$13,3,FALSE))</f>
        <v>1.0128172907765771</v>
      </c>
      <c r="I273">
        <f>IF(ISNA(VLOOKUP(DKSalaries!B273,Consistency!$A$2:$N$394,13, FALSE)),0,VLOOKUP(DKSalaries!B273,Consistency!$A$2:$N$394,13, FALSE))</f>
        <v>0</v>
      </c>
      <c r="J273">
        <f>IF(ISNA(VLOOKUP(DKSalaries!B273,Consistency!$A$2:$N$394,14, FALSE)),0,VLOOKUP(DKSalaries!B273,Consistency!$A$2:$N$394,14, FALSE))</f>
        <v>0</v>
      </c>
      <c r="M273" s="4">
        <f t="shared" si="48"/>
        <v>0</v>
      </c>
    </row>
    <row r="274" spans="1:13">
      <c r="A274" s="8" t="s">
        <v>9</v>
      </c>
      <c r="B274" s="9" t="s">
        <v>514</v>
      </c>
      <c r="C274" s="10">
        <v>3500</v>
      </c>
      <c r="D274" s="11" t="s">
        <v>552</v>
      </c>
      <c r="E274" s="8">
        <v>9.8000000000000007</v>
      </c>
      <c r="F274">
        <f>IF(ISNA(VLOOKUP(DKSalaries!D274,OverUnder!$A$2:$C$13,3,FALSE)),0,VLOOKUP(DKSalaries!D274,OverUnder!$A$2:$C$13,3,FALSE))</f>
        <v>1.0128172907765771</v>
      </c>
      <c r="I274">
        <f>IF(ISNA(VLOOKUP(DKSalaries!B274,Consistency!$A$2:$N$394,13, FALSE)),0,VLOOKUP(DKSalaries!B274,Consistency!$A$2:$N$394,13, FALSE))</f>
        <v>0</v>
      </c>
      <c r="J274">
        <f>IF(ISNA(VLOOKUP(DKSalaries!B274,Consistency!$A$2:$N$394,14, FALSE)),0,VLOOKUP(DKSalaries!B274,Consistency!$A$2:$N$394,14, FALSE))</f>
        <v>0</v>
      </c>
      <c r="M274" s="4">
        <f t="shared" si="48"/>
        <v>0</v>
      </c>
    </row>
    <row r="275" spans="1:13">
      <c r="A275" s="8" t="s">
        <v>7</v>
      </c>
      <c r="B275" s="9" t="s">
        <v>301</v>
      </c>
      <c r="C275" s="10">
        <v>3500</v>
      </c>
      <c r="D275" s="8" t="s">
        <v>569</v>
      </c>
      <c r="E275" s="8">
        <v>12.1</v>
      </c>
      <c r="F275">
        <f>IF(ISNA(VLOOKUP(DKSalaries!D275,OverUnder!$A$2:$C$13,3,FALSE)),0,VLOOKUP(DKSalaries!D275,OverUnder!$A$2:$C$13,3,FALSE))</f>
        <v>1.0128172907765771</v>
      </c>
      <c r="I275">
        <f>IF(ISNA(VLOOKUP(DKSalaries!B275,Consistency!$A$2:$N$394,13, FALSE)),0,VLOOKUP(DKSalaries!B275,Consistency!$A$2:$N$394,13, FALSE))</f>
        <v>0</v>
      </c>
      <c r="J275">
        <f>IF(ISNA(VLOOKUP(DKSalaries!B275,Consistency!$A$2:$N$394,14, FALSE)),0,VLOOKUP(DKSalaries!B275,Consistency!$A$2:$N$394,14, FALSE))</f>
        <v>0</v>
      </c>
      <c r="M275" s="4">
        <f t="shared" si="48"/>
        <v>0</v>
      </c>
    </row>
    <row r="276" spans="1:13">
      <c r="A276" s="8" t="s">
        <v>8</v>
      </c>
      <c r="B276" s="9" t="s">
        <v>231</v>
      </c>
      <c r="C276" s="10">
        <v>3500</v>
      </c>
      <c r="D276" s="8" t="s">
        <v>548</v>
      </c>
      <c r="E276" s="8">
        <v>1.7</v>
      </c>
      <c r="F276">
        <f>IF(ISNA(VLOOKUP(DKSalaries!D276,OverUnder!$A$2:$C$13,3,FALSE)),0,VLOOKUP(DKSalaries!D276,OverUnder!$A$2:$C$13,3,FALSE))</f>
        <v>1.0253832621261625</v>
      </c>
      <c r="I276">
        <f>IF(ISNA(VLOOKUP(DKSalaries!B276,Consistency!$A$2:$N$394,13, FALSE)),0,VLOOKUP(DKSalaries!B276,Consistency!$A$2:$N$394,13, FALSE))</f>
        <v>0</v>
      </c>
      <c r="J276">
        <f>IF(ISNA(VLOOKUP(DKSalaries!B276,Consistency!$A$2:$N$394,14, FALSE)),0,VLOOKUP(DKSalaries!B276,Consistency!$A$2:$N$394,14, FALSE))</f>
        <v>0</v>
      </c>
      <c r="M276" s="4">
        <f t="shared" si="48"/>
        <v>0</v>
      </c>
    </row>
    <row r="277" spans="1:13">
      <c r="A277" s="8" t="s">
        <v>6</v>
      </c>
      <c r="B277" s="9" t="s">
        <v>274</v>
      </c>
      <c r="C277" s="10">
        <v>3500</v>
      </c>
      <c r="D277" s="8" t="s">
        <v>553</v>
      </c>
      <c r="E277" s="8">
        <v>1.9</v>
      </c>
      <c r="F277">
        <f>IF(ISNA(VLOOKUP(DKSalaries!D277,OverUnder!$A$2:$C$13,3,FALSE)),0,VLOOKUP(DKSalaries!D277,OverUnder!$A$2:$C$13,3,FALSE))</f>
        <v>0.96757979391806992</v>
      </c>
      <c r="I277">
        <f>IF(ISNA(VLOOKUP(DKSalaries!B277,Consistency!$A$2:$N$394,13, FALSE)),0,VLOOKUP(DKSalaries!B277,Consistency!$A$2:$N$394,13, FALSE))</f>
        <v>0</v>
      </c>
      <c r="J277">
        <f>IF(ISNA(VLOOKUP(DKSalaries!B277,Consistency!$A$2:$N$394,14, FALSE)),0,VLOOKUP(DKSalaries!B277,Consistency!$A$2:$N$394,14, FALSE))</f>
        <v>0</v>
      </c>
      <c r="M277" s="4">
        <f t="shared" si="48"/>
        <v>0</v>
      </c>
    </row>
    <row r="278" spans="1:13">
      <c r="A278" s="8" t="s">
        <v>7</v>
      </c>
      <c r="B278" s="9" t="s">
        <v>98</v>
      </c>
      <c r="C278" s="10">
        <v>3500</v>
      </c>
      <c r="D278" s="8" t="s">
        <v>555</v>
      </c>
      <c r="E278" s="8">
        <v>8.1</v>
      </c>
      <c r="F278">
        <f>IF(ISNA(VLOOKUP(DKSalaries!D278,OverUnder!$A$2:$C$13,3,FALSE)),0,VLOOKUP(DKSalaries!D278,OverUnder!$A$2:$C$13,3,FALSE))</f>
        <v>0.97260618245790409</v>
      </c>
      <c r="I278">
        <f>IF(ISNA(VLOOKUP(DKSalaries!B278,Consistency!$A$2:$N$394,13, FALSE)),0,VLOOKUP(DKSalaries!B278,Consistency!$A$2:$N$394,13, FALSE))</f>
        <v>0</v>
      </c>
      <c r="J278">
        <f>IF(ISNA(VLOOKUP(DKSalaries!B278,Consistency!$A$2:$N$394,14, FALSE)),0,VLOOKUP(DKSalaries!B278,Consistency!$A$2:$N$394,14, FALSE))</f>
        <v>0</v>
      </c>
      <c r="M278" s="4">
        <f t="shared" si="48"/>
        <v>0</v>
      </c>
    </row>
    <row r="279" spans="1:13">
      <c r="A279" s="8" t="s">
        <v>9</v>
      </c>
      <c r="B279" s="9" t="s">
        <v>279</v>
      </c>
      <c r="C279" s="10">
        <v>3500</v>
      </c>
      <c r="D279" s="11" t="s">
        <v>561</v>
      </c>
      <c r="E279" s="8">
        <v>8.6999999999999993</v>
      </c>
      <c r="F279">
        <f>IF(ISNA(VLOOKUP(DKSalaries!D279,OverUnder!$A$2:$C$13,3,FALSE)),0,VLOOKUP(DKSalaries!D279,OverUnder!$A$2:$C$13,3,FALSE))</f>
        <v>0.99019854234732352</v>
      </c>
      <c r="I279">
        <f>IF(ISNA(VLOOKUP(DKSalaries!B279,Consistency!$A$2:$N$394,13, FALSE)),0,VLOOKUP(DKSalaries!B279,Consistency!$A$2:$N$394,13, FALSE))</f>
        <v>0</v>
      </c>
      <c r="J279">
        <f>IF(ISNA(VLOOKUP(DKSalaries!B279,Consistency!$A$2:$N$394,14, FALSE)),0,VLOOKUP(DKSalaries!B279,Consistency!$A$2:$N$394,14, FALSE))</f>
        <v>0</v>
      </c>
      <c r="M279" s="4">
        <f t="shared" si="48"/>
        <v>0</v>
      </c>
    </row>
    <row r="280" spans="1:13">
      <c r="A280" s="8" t="s">
        <v>8</v>
      </c>
      <c r="B280" s="9" t="s">
        <v>225</v>
      </c>
      <c r="C280" s="10">
        <v>3500</v>
      </c>
      <c r="D280" s="8" t="s">
        <v>559</v>
      </c>
      <c r="E280" s="8">
        <v>2.2000000000000002</v>
      </c>
      <c r="F280">
        <f>IF(ISNA(VLOOKUP(DKSalaries!D280,OverUnder!$A$2:$C$13,3,FALSE)),0,VLOOKUP(DKSalaries!D280,OverUnder!$A$2:$C$13,3,FALSE))</f>
        <v>1.0756471475245037</v>
      </c>
      <c r="I280">
        <f>IF(ISNA(VLOOKUP(DKSalaries!B280,Consistency!$A$2:$N$394,13, FALSE)),0,VLOOKUP(DKSalaries!B280,Consistency!$A$2:$N$394,13, FALSE))</f>
        <v>0</v>
      </c>
      <c r="J280">
        <f>IF(ISNA(VLOOKUP(DKSalaries!B280,Consistency!$A$2:$N$394,14, FALSE)),0,VLOOKUP(DKSalaries!B280,Consistency!$A$2:$N$394,14, FALSE))</f>
        <v>0</v>
      </c>
      <c r="M280" s="4">
        <f t="shared" si="48"/>
        <v>0</v>
      </c>
    </row>
    <row r="281" spans="1:13">
      <c r="A281" s="8" t="s">
        <v>6</v>
      </c>
      <c r="B281" s="9" t="s">
        <v>620</v>
      </c>
      <c r="C281" s="10">
        <v>3500</v>
      </c>
      <c r="D281" s="8" t="s">
        <v>560</v>
      </c>
      <c r="E281" s="8">
        <v>12.8</v>
      </c>
      <c r="F281">
        <f>IF(ISNA(VLOOKUP(DKSalaries!D281,OverUnder!$A$2:$C$13,3,FALSE)),0,VLOOKUP(DKSalaries!D281,OverUnder!$A$2:$C$13,3,FALSE))</f>
        <v>0.97511937672782112</v>
      </c>
      <c r="I281">
        <f>IF(ISNA(VLOOKUP(DKSalaries!B281,Consistency!$A$2:$N$394,13, FALSE)),0,VLOOKUP(DKSalaries!B281,Consistency!$A$2:$N$394,13, FALSE))</f>
        <v>0</v>
      </c>
      <c r="J281">
        <f>IF(ISNA(VLOOKUP(DKSalaries!B281,Consistency!$A$2:$N$394,14, FALSE)),0,VLOOKUP(DKSalaries!B281,Consistency!$A$2:$N$394,14, FALSE))</f>
        <v>0</v>
      </c>
      <c r="M281" s="4">
        <f t="shared" si="48"/>
        <v>0</v>
      </c>
    </row>
    <row r="282" spans="1:13">
      <c r="A282" s="8" t="s">
        <v>9</v>
      </c>
      <c r="B282" s="9" t="s">
        <v>512</v>
      </c>
      <c r="C282" s="10">
        <v>3500</v>
      </c>
      <c r="D282" s="11" t="s">
        <v>549</v>
      </c>
      <c r="E282" s="8">
        <v>3.9</v>
      </c>
      <c r="F282">
        <f>IF(ISNA(VLOOKUP(DKSalaries!D282,OverUnder!$A$2:$C$13,3,FALSE)),0,VLOOKUP(DKSalaries!D282,OverUnder!$A$2:$C$13,3,FALSE))</f>
        <v>1.0756471475245037</v>
      </c>
      <c r="I282">
        <f>IF(ISNA(VLOOKUP(DKSalaries!B282,Consistency!$A$2:$N$394,13, FALSE)),0,VLOOKUP(DKSalaries!B282,Consistency!$A$2:$N$394,13, FALSE))</f>
        <v>0</v>
      </c>
      <c r="J282">
        <f>IF(ISNA(VLOOKUP(DKSalaries!B282,Consistency!$A$2:$N$394,14, FALSE)),0,VLOOKUP(DKSalaries!B282,Consistency!$A$2:$N$394,14, FALSE))</f>
        <v>0</v>
      </c>
      <c r="M282" s="4">
        <f t="shared" si="48"/>
        <v>0</v>
      </c>
    </row>
    <row r="283" spans="1:13">
      <c r="A283" s="8" t="s">
        <v>9</v>
      </c>
      <c r="B283" s="9" t="s">
        <v>278</v>
      </c>
      <c r="C283" s="10">
        <v>3500</v>
      </c>
      <c r="D283" s="8" t="s">
        <v>560</v>
      </c>
      <c r="E283" s="8">
        <v>5.8</v>
      </c>
      <c r="F283">
        <f>IF(ISNA(VLOOKUP(DKSalaries!D283,OverUnder!$A$2:$C$13,3,FALSE)),0,VLOOKUP(DKSalaries!D283,OverUnder!$A$2:$C$13,3,FALSE))</f>
        <v>0.97511937672782112</v>
      </c>
      <c r="I283">
        <f>IF(ISNA(VLOOKUP(DKSalaries!B283,Consistency!$A$2:$N$394,13, FALSE)),0,VLOOKUP(DKSalaries!B283,Consistency!$A$2:$N$394,13, FALSE))</f>
        <v>0</v>
      </c>
      <c r="J283">
        <f>IF(ISNA(VLOOKUP(DKSalaries!B283,Consistency!$A$2:$N$394,14, FALSE)),0,VLOOKUP(DKSalaries!B283,Consistency!$A$2:$N$394,14, FALSE))</f>
        <v>0</v>
      </c>
      <c r="M283" s="4">
        <f t="shared" si="48"/>
        <v>0</v>
      </c>
    </row>
    <row r="284" spans="1:13">
      <c r="A284" s="8" t="s">
        <v>8</v>
      </c>
      <c r="B284" s="9" t="s">
        <v>621</v>
      </c>
      <c r="C284" s="10">
        <v>3500</v>
      </c>
      <c r="D284" s="11" t="s">
        <v>552</v>
      </c>
      <c r="E284" s="8">
        <v>12.5</v>
      </c>
      <c r="F284">
        <f>IF(ISNA(VLOOKUP(DKSalaries!D284,OverUnder!$A$2:$C$13,3,FALSE)),0,VLOOKUP(DKSalaries!D284,OverUnder!$A$2:$C$13,3,FALSE))</f>
        <v>1.0128172907765771</v>
      </c>
      <c r="I284">
        <f>IF(ISNA(VLOOKUP(DKSalaries!B284,Consistency!$A$2:$N$394,13, FALSE)),0,VLOOKUP(DKSalaries!B284,Consistency!$A$2:$N$394,13, FALSE))</f>
        <v>0</v>
      </c>
      <c r="J284">
        <f>IF(ISNA(VLOOKUP(DKSalaries!B284,Consistency!$A$2:$N$394,14, FALSE)),0,VLOOKUP(DKSalaries!B284,Consistency!$A$2:$N$394,14, FALSE))</f>
        <v>0</v>
      </c>
      <c r="M284" s="4">
        <f t="shared" si="48"/>
        <v>0</v>
      </c>
    </row>
    <row r="285" spans="1:13">
      <c r="A285" s="8" t="s">
        <v>7</v>
      </c>
      <c r="B285" s="9" t="s">
        <v>622</v>
      </c>
      <c r="C285" s="10">
        <v>3500</v>
      </c>
      <c r="D285" s="11" t="s">
        <v>566</v>
      </c>
      <c r="E285" s="8">
        <v>0</v>
      </c>
      <c r="F285">
        <f>IF(ISNA(VLOOKUP(DKSalaries!D285,OverUnder!$A$2:$C$13,3,FALSE)),0,VLOOKUP(DKSalaries!D285,OverUnder!$A$2:$C$13,3,FALSE))</f>
        <v>0.97260618245790409</v>
      </c>
      <c r="I285">
        <f>IF(ISNA(VLOOKUP(DKSalaries!B285,Consistency!$A$2:$N$394,13, FALSE)),0,VLOOKUP(DKSalaries!B285,Consistency!$A$2:$N$394,13, FALSE))</f>
        <v>0</v>
      </c>
      <c r="J285">
        <f>IF(ISNA(VLOOKUP(DKSalaries!B285,Consistency!$A$2:$N$394,14, FALSE)),0,VLOOKUP(DKSalaries!B285,Consistency!$A$2:$N$394,14, FALSE))</f>
        <v>0</v>
      </c>
      <c r="M285" s="4">
        <f t="shared" si="48"/>
        <v>0</v>
      </c>
    </row>
    <row r="286" spans="1:13">
      <c r="A286" s="8" t="s">
        <v>5</v>
      </c>
      <c r="B286" s="9" t="s">
        <v>291</v>
      </c>
      <c r="C286" s="10">
        <v>3500</v>
      </c>
      <c r="D286" s="8" t="s">
        <v>548</v>
      </c>
      <c r="E286" s="8">
        <v>-2</v>
      </c>
      <c r="F286">
        <f>IF(ISNA(VLOOKUP(DKSalaries!D286,OverUnder!$A$2:$C$13,3,FALSE)),0,VLOOKUP(DKSalaries!D286,OverUnder!$A$2:$C$13,3,FALSE))</f>
        <v>1.0253832621261625</v>
      </c>
      <c r="I286">
        <f>IF(ISNA(VLOOKUP(DKSalaries!B286,Consistency!$A$2:$N$394,13, FALSE)),0,VLOOKUP(DKSalaries!B286,Consistency!$A$2:$N$394,13, FALSE))</f>
        <v>0</v>
      </c>
      <c r="J286">
        <f>IF(ISNA(VLOOKUP(DKSalaries!B286,Consistency!$A$2:$N$394,14, FALSE)),0,VLOOKUP(DKSalaries!B286,Consistency!$A$2:$N$394,14, FALSE))</f>
        <v>0</v>
      </c>
      <c r="M286" s="4">
        <f t="shared" si="48"/>
        <v>0</v>
      </c>
    </row>
    <row r="287" spans="1:13">
      <c r="A287" s="8" t="s">
        <v>9</v>
      </c>
      <c r="B287" s="9" t="s">
        <v>298</v>
      </c>
      <c r="C287" s="10">
        <v>3500</v>
      </c>
      <c r="D287" s="8" t="s">
        <v>550</v>
      </c>
      <c r="E287" s="8">
        <v>1.1000000000000001</v>
      </c>
      <c r="F287">
        <f>IF(ISNA(VLOOKUP(DKSalaries!D287,OverUnder!$A$2:$C$13,3,FALSE)),0,VLOOKUP(DKSalaries!D287,OverUnder!$A$2:$C$13,3,FALSE))</f>
        <v>0.98014576526765529</v>
      </c>
      <c r="I287">
        <f>IF(ISNA(VLOOKUP(DKSalaries!B287,Consistency!$A$2:$N$394,13, FALSE)),0,VLOOKUP(DKSalaries!B287,Consistency!$A$2:$N$394,13, FALSE))</f>
        <v>0</v>
      </c>
      <c r="J287">
        <f>IF(ISNA(VLOOKUP(DKSalaries!B287,Consistency!$A$2:$N$394,14, FALSE)),0,VLOOKUP(DKSalaries!B287,Consistency!$A$2:$N$394,14, FALSE))</f>
        <v>0</v>
      </c>
      <c r="M287" s="4">
        <f t="shared" si="48"/>
        <v>0</v>
      </c>
    </row>
    <row r="288" spans="1:13">
      <c r="A288" s="8" t="s">
        <v>8</v>
      </c>
      <c r="B288" s="9" t="s">
        <v>270</v>
      </c>
      <c r="C288" s="10">
        <v>3500</v>
      </c>
      <c r="D288" s="8" t="s">
        <v>553</v>
      </c>
      <c r="E288" s="8">
        <v>11.5</v>
      </c>
      <c r="F288">
        <f>IF(ISNA(VLOOKUP(DKSalaries!D288,OverUnder!$A$2:$C$13,3,FALSE)),0,VLOOKUP(DKSalaries!D288,OverUnder!$A$2:$C$13,3,FALSE))</f>
        <v>0.96757979391806992</v>
      </c>
      <c r="I288">
        <f>IF(ISNA(VLOOKUP(DKSalaries!B288,Consistency!$A$2:$N$394,13, FALSE)),0,VLOOKUP(DKSalaries!B288,Consistency!$A$2:$N$394,13, FALSE))</f>
        <v>0</v>
      </c>
      <c r="J288">
        <f>IF(ISNA(VLOOKUP(DKSalaries!B288,Consistency!$A$2:$N$394,14, FALSE)),0,VLOOKUP(DKSalaries!B288,Consistency!$A$2:$N$394,14, FALSE))</f>
        <v>0</v>
      </c>
      <c r="M288" s="4">
        <f t="shared" si="48"/>
        <v>0</v>
      </c>
    </row>
    <row r="289" spans="1:13">
      <c r="A289" s="8" t="s">
        <v>5</v>
      </c>
      <c r="B289" s="9" t="s">
        <v>273</v>
      </c>
      <c r="C289" s="10">
        <v>3500</v>
      </c>
      <c r="D289" s="8" t="s">
        <v>560</v>
      </c>
      <c r="E289" s="8">
        <v>5.0999999999999996</v>
      </c>
      <c r="F289">
        <f>IF(ISNA(VLOOKUP(DKSalaries!D289,OverUnder!$A$2:$C$13,3,FALSE)),0,VLOOKUP(DKSalaries!D289,OverUnder!$A$2:$C$13,3,FALSE))</f>
        <v>0.97511937672782112</v>
      </c>
      <c r="I289">
        <f>IF(ISNA(VLOOKUP(DKSalaries!B289,Consistency!$A$2:$N$394,13, FALSE)),0,VLOOKUP(DKSalaries!B289,Consistency!$A$2:$N$394,13, FALSE))</f>
        <v>0</v>
      </c>
      <c r="J289">
        <f>IF(ISNA(VLOOKUP(DKSalaries!B289,Consistency!$A$2:$N$394,14, FALSE)),0,VLOOKUP(DKSalaries!B289,Consistency!$A$2:$N$394,14, FALSE))</f>
        <v>0</v>
      </c>
      <c r="M289" s="4">
        <f t="shared" si="48"/>
        <v>0</v>
      </c>
    </row>
    <row r="290" spans="1:13">
      <c r="A290" s="8" t="s">
        <v>8</v>
      </c>
      <c r="B290" s="9" t="s">
        <v>258</v>
      </c>
      <c r="C290" s="10">
        <v>3500</v>
      </c>
      <c r="D290" s="11" t="s">
        <v>563</v>
      </c>
      <c r="E290" s="8">
        <v>8.1999999999999993</v>
      </c>
      <c r="F290">
        <f>IF(ISNA(VLOOKUP(DKSalaries!D290,OverUnder!$A$2:$C$13,3,FALSE)),0,VLOOKUP(DKSalaries!D290,OverUnder!$A$2:$C$13,3,FALSE))</f>
        <v>0.95501382256848455</v>
      </c>
      <c r="I290">
        <f>IF(ISNA(VLOOKUP(DKSalaries!B290,Consistency!$A$2:$N$394,13, FALSE)),0,VLOOKUP(DKSalaries!B290,Consistency!$A$2:$N$394,13, FALSE))</f>
        <v>0</v>
      </c>
      <c r="J290">
        <f>IF(ISNA(VLOOKUP(DKSalaries!B290,Consistency!$A$2:$N$394,14, FALSE)),0,VLOOKUP(DKSalaries!B290,Consistency!$A$2:$N$394,14, FALSE))</f>
        <v>0</v>
      </c>
      <c r="M290" s="4">
        <f t="shared" si="48"/>
        <v>0</v>
      </c>
    </row>
    <row r="291" spans="1:13">
      <c r="A291" s="8" t="s">
        <v>7</v>
      </c>
      <c r="B291" s="9" t="s">
        <v>228</v>
      </c>
      <c r="C291" s="10">
        <v>3500</v>
      </c>
      <c r="D291" s="11" t="s">
        <v>554</v>
      </c>
      <c r="E291" s="8">
        <v>9.6999999999999993</v>
      </c>
      <c r="F291">
        <f>IF(ISNA(VLOOKUP(DKSalaries!D291,OverUnder!$A$2:$C$13,3,FALSE)),0,VLOOKUP(DKSalaries!D291,OverUnder!$A$2:$C$13,3,FALSE))</f>
        <v>0.97511937672782112</v>
      </c>
      <c r="I291">
        <f>IF(ISNA(VLOOKUP(DKSalaries!B291,Consistency!$A$2:$N$394,13, FALSE)),0,VLOOKUP(DKSalaries!B291,Consistency!$A$2:$N$394,13, FALSE))</f>
        <v>0</v>
      </c>
      <c r="J291">
        <f>IF(ISNA(VLOOKUP(DKSalaries!B291,Consistency!$A$2:$N$394,14, FALSE)),0,VLOOKUP(DKSalaries!B291,Consistency!$A$2:$N$394,14, FALSE))</f>
        <v>0</v>
      </c>
      <c r="M291" s="4">
        <f t="shared" si="48"/>
        <v>0</v>
      </c>
    </row>
    <row r="292" spans="1:13">
      <c r="A292" s="8" t="s">
        <v>8</v>
      </c>
      <c r="B292" s="9" t="s">
        <v>623</v>
      </c>
      <c r="C292" s="10">
        <v>3500</v>
      </c>
      <c r="D292" s="11" t="s">
        <v>564</v>
      </c>
      <c r="E292" s="8">
        <v>13.3</v>
      </c>
      <c r="F292">
        <f>IF(ISNA(VLOOKUP(DKSalaries!D292,OverUnder!$A$2:$C$13,3,FALSE)),0,VLOOKUP(DKSalaries!D292,OverUnder!$A$2:$C$13,3,FALSE))</f>
        <v>0.96757979391806992</v>
      </c>
      <c r="I292">
        <f>IF(ISNA(VLOOKUP(DKSalaries!B292,Consistency!$A$2:$N$394,13, FALSE)),0,VLOOKUP(DKSalaries!B292,Consistency!$A$2:$N$394,13, FALSE))</f>
        <v>0</v>
      </c>
      <c r="J292">
        <f>IF(ISNA(VLOOKUP(DKSalaries!B292,Consistency!$A$2:$N$394,14, FALSE)),0,VLOOKUP(DKSalaries!B292,Consistency!$A$2:$N$394,14, FALSE))</f>
        <v>0</v>
      </c>
      <c r="M292" s="4">
        <f t="shared" si="48"/>
        <v>0</v>
      </c>
    </row>
    <row r="293" spans="1:13">
      <c r="A293" s="8" t="s">
        <v>9</v>
      </c>
      <c r="B293" s="9" t="s">
        <v>297</v>
      </c>
      <c r="C293" s="10">
        <v>3500</v>
      </c>
      <c r="D293" s="11" t="s">
        <v>563</v>
      </c>
      <c r="E293" s="8">
        <v>1.5</v>
      </c>
      <c r="F293">
        <f>IF(ISNA(VLOOKUP(DKSalaries!D293,OverUnder!$A$2:$C$13,3,FALSE)),0,VLOOKUP(DKSalaries!D293,OverUnder!$A$2:$C$13,3,FALSE))</f>
        <v>0.95501382256848455</v>
      </c>
      <c r="I293">
        <f>IF(ISNA(VLOOKUP(DKSalaries!B293,Consistency!$A$2:$N$394,13, FALSE)),0,VLOOKUP(DKSalaries!B293,Consistency!$A$2:$N$394,13, FALSE))</f>
        <v>0</v>
      </c>
      <c r="J293">
        <f>IF(ISNA(VLOOKUP(DKSalaries!B293,Consistency!$A$2:$N$394,14, FALSE)),0,VLOOKUP(DKSalaries!B293,Consistency!$A$2:$N$394,14, FALSE))</f>
        <v>0</v>
      </c>
      <c r="M293" s="4">
        <f t="shared" si="48"/>
        <v>0</v>
      </c>
    </row>
    <row r="294" spans="1:13">
      <c r="A294" s="8" t="s">
        <v>6</v>
      </c>
      <c r="B294" s="9" t="s">
        <v>624</v>
      </c>
      <c r="C294" s="10">
        <v>3500</v>
      </c>
      <c r="D294" s="11" t="s">
        <v>549</v>
      </c>
      <c r="E294" s="8">
        <v>7.3</v>
      </c>
      <c r="F294">
        <f>IF(ISNA(VLOOKUP(DKSalaries!D294,OverUnder!$A$2:$C$13,3,FALSE)),0,VLOOKUP(DKSalaries!D294,OverUnder!$A$2:$C$13,3,FALSE))</f>
        <v>1.0756471475245037</v>
      </c>
      <c r="I294">
        <f>IF(ISNA(VLOOKUP(DKSalaries!B294,Consistency!$A$2:$N$394,13, FALSE)),0,VLOOKUP(DKSalaries!B294,Consistency!$A$2:$N$394,13, FALSE))</f>
        <v>0</v>
      </c>
      <c r="J294">
        <f>IF(ISNA(VLOOKUP(DKSalaries!B294,Consistency!$A$2:$N$394,14, FALSE)),0,VLOOKUP(DKSalaries!B294,Consistency!$A$2:$N$394,14, FALSE))</f>
        <v>0</v>
      </c>
      <c r="M294" s="4">
        <f t="shared" si="48"/>
        <v>0</v>
      </c>
    </row>
    <row r="295" spans="1:13">
      <c r="A295" s="8" t="s">
        <v>7</v>
      </c>
      <c r="B295" s="9" t="s">
        <v>265</v>
      </c>
      <c r="C295" s="10">
        <v>3500</v>
      </c>
      <c r="D295" s="8" t="s">
        <v>548</v>
      </c>
      <c r="E295" s="8">
        <v>2.2000000000000002</v>
      </c>
      <c r="F295">
        <f>IF(ISNA(VLOOKUP(DKSalaries!D295,OverUnder!$A$2:$C$13,3,FALSE)),0,VLOOKUP(DKSalaries!D295,OverUnder!$A$2:$C$13,3,FALSE))</f>
        <v>1.0253832621261625</v>
      </c>
      <c r="I295">
        <f>IF(ISNA(VLOOKUP(DKSalaries!B295,Consistency!$A$2:$N$394,13, FALSE)),0,VLOOKUP(DKSalaries!B295,Consistency!$A$2:$N$394,13, FALSE))</f>
        <v>0</v>
      </c>
      <c r="J295">
        <f>IF(ISNA(VLOOKUP(DKSalaries!B295,Consistency!$A$2:$N$394,14, FALSE)),0,VLOOKUP(DKSalaries!B295,Consistency!$A$2:$N$394,14, FALSE))</f>
        <v>0</v>
      </c>
      <c r="M295" s="4">
        <f t="shared" si="48"/>
        <v>0</v>
      </c>
    </row>
    <row r="296" spans="1:13">
      <c r="A296" s="8" t="s">
        <v>9</v>
      </c>
      <c r="B296" s="9" t="s">
        <v>271</v>
      </c>
      <c r="C296" s="10">
        <v>3500</v>
      </c>
      <c r="D296" s="8" t="s">
        <v>548</v>
      </c>
      <c r="E296" s="8">
        <v>3</v>
      </c>
      <c r="F296">
        <f>IF(ISNA(VLOOKUP(DKSalaries!D296,OverUnder!$A$2:$C$13,3,FALSE)),0,VLOOKUP(DKSalaries!D296,OverUnder!$A$2:$C$13,3,FALSE))</f>
        <v>1.0253832621261625</v>
      </c>
      <c r="I296">
        <f>IF(ISNA(VLOOKUP(DKSalaries!B296,Consistency!$A$2:$N$394,13, FALSE)),0,VLOOKUP(DKSalaries!B296,Consistency!$A$2:$N$394,13, FALSE))</f>
        <v>0</v>
      </c>
      <c r="J296">
        <f>IF(ISNA(VLOOKUP(DKSalaries!B296,Consistency!$A$2:$N$394,14, FALSE)),0,VLOOKUP(DKSalaries!B296,Consistency!$A$2:$N$394,14, FALSE))</f>
        <v>0</v>
      </c>
      <c r="M296" s="4">
        <f t="shared" si="48"/>
        <v>0</v>
      </c>
    </row>
    <row r="297" spans="1:13">
      <c r="A297" s="8" t="s">
        <v>9</v>
      </c>
      <c r="B297" s="9" t="s">
        <v>625</v>
      </c>
      <c r="C297" s="10">
        <v>3500</v>
      </c>
      <c r="D297" s="8" t="s">
        <v>555</v>
      </c>
      <c r="E297" s="8">
        <v>1.3</v>
      </c>
      <c r="F297">
        <f>IF(ISNA(VLOOKUP(DKSalaries!D297,OverUnder!$A$2:$C$13,3,FALSE)),0,VLOOKUP(DKSalaries!D297,OverUnder!$A$2:$C$13,3,FALSE))</f>
        <v>0.97260618245790409</v>
      </c>
      <c r="I297">
        <f>IF(ISNA(VLOOKUP(DKSalaries!B297,Consistency!$A$2:$N$394,13, FALSE)),0,VLOOKUP(DKSalaries!B297,Consistency!$A$2:$N$394,13, FALSE))</f>
        <v>0</v>
      </c>
      <c r="J297">
        <f>IF(ISNA(VLOOKUP(DKSalaries!B297,Consistency!$A$2:$N$394,14, FALSE)),0,VLOOKUP(DKSalaries!B297,Consistency!$A$2:$N$394,14, FALSE))</f>
        <v>0</v>
      </c>
      <c r="M297" s="4">
        <f t="shared" si="48"/>
        <v>0</v>
      </c>
    </row>
    <row r="298" spans="1:13">
      <c r="A298" s="8" t="s">
        <v>7</v>
      </c>
      <c r="B298" s="9" t="s">
        <v>286</v>
      </c>
      <c r="C298" s="10">
        <v>3500</v>
      </c>
      <c r="D298" s="8" t="s">
        <v>548</v>
      </c>
      <c r="E298" s="8">
        <v>0</v>
      </c>
      <c r="F298">
        <f>IF(ISNA(VLOOKUP(DKSalaries!D298,OverUnder!$A$2:$C$13,3,FALSE)),0,VLOOKUP(DKSalaries!D298,OverUnder!$A$2:$C$13,3,FALSE))</f>
        <v>1.0253832621261625</v>
      </c>
      <c r="I298">
        <f>IF(ISNA(VLOOKUP(DKSalaries!B298,Consistency!$A$2:$N$394,13, FALSE)),0,VLOOKUP(DKSalaries!B298,Consistency!$A$2:$N$394,13, FALSE))</f>
        <v>0</v>
      </c>
      <c r="J298">
        <f>IF(ISNA(VLOOKUP(DKSalaries!B298,Consistency!$A$2:$N$394,14, FALSE)),0,VLOOKUP(DKSalaries!B298,Consistency!$A$2:$N$394,14, FALSE))</f>
        <v>0</v>
      </c>
      <c r="M298" s="4">
        <f t="shared" si="48"/>
        <v>0</v>
      </c>
    </row>
    <row r="299" spans="1:13">
      <c r="A299" s="8" t="s">
        <v>9</v>
      </c>
      <c r="B299" s="9" t="s">
        <v>282</v>
      </c>
      <c r="C299" s="10">
        <v>3500</v>
      </c>
      <c r="D299" s="11" t="s">
        <v>554</v>
      </c>
      <c r="E299" s="8">
        <v>-0.5</v>
      </c>
      <c r="F299">
        <f>IF(ISNA(VLOOKUP(DKSalaries!D299,OverUnder!$A$2:$C$13,3,FALSE)),0,VLOOKUP(DKSalaries!D299,OverUnder!$A$2:$C$13,3,FALSE))</f>
        <v>0.97511937672782112</v>
      </c>
      <c r="I299">
        <f>IF(ISNA(VLOOKUP(DKSalaries!B299,Consistency!$A$2:$N$394,13, FALSE)),0,VLOOKUP(DKSalaries!B299,Consistency!$A$2:$N$394,13, FALSE))</f>
        <v>0</v>
      </c>
      <c r="J299">
        <f>IF(ISNA(VLOOKUP(DKSalaries!B299,Consistency!$A$2:$N$394,14, FALSE)),0,VLOOKUP(DKSalaries!B299,Consistency!$A$2:$N$394,14, FALSE))</f>
        <v>0</v>
      </c>
    </row>
    <row r="300" spans="1:13">
      <c r="A300" s="8" t="s">
        <v>6</v>
      </c>
      <c r="B300" s="9" t="s">
        <v>626</v>
      </c>
      <c r="C300" s="10">
        <v>3500</v>
      </c>
      <c r="D300" s="8" t="s">
        <v>551</v>
      </c>
      <c r="E300" s="8">
        <v>2</v>
      </c>
      <c r="F300">
        <f>IF(ISNA(VLOOKUP(DKSalaries!D300,OverUnder!$A$2:$C$13,3,FALSE)),0,VLOOKUP(DKSalaries!D300,OverUnder!$A$2:$C$13,3,FALSE))</f>
        <v>1.0454888162854989</v>
      </c>
      <c r="I300">
        <f>IF(ISNA(VLOOKUP(DKSalaries!B300,Consistency!$A$2:$N$394,13, FALSE)),0,VLOOKUP(DKSalaries!B300,Consistency!$A$2:$N$394,13, FALSE))</f>
        <v>0</v>
      </c>
      <c r="J300">
        <f>IF(ISNA(VLOOKUP(DKSalaries!B300,Consistency!$A$2:$N$394,14, FALSE)),0,VLOOKUP(DKSalaries!B300,Consistency!$A$2:$N$394,14, FALSE))</f>
        <v>0</v>
      </c>
    </row>
    <row r="301" spans="1:13">
      <c r="A301" s="8" t="s">
        <v>6</v>
      </c>
      <c r="B301" s="9" t="s">
        <v>489</v>
      </c>
      <c r="C301" s="10">
        <v>3500</v>
      </c>
      <c r="D301" s="11" t="s">
        <v>556</v>
      </c>
      <c r="E301" s="8">
        <v>11.1</v>
      </c>
      <c r="F301">
        <f>IF(ISNA(VLOOKUP(DKSalaries!D301,OverUnder!$A$2:$C$13,3,FALSE)),0,VLOOKUP(DKSalaries!D301,OverUnder!$A$2:$C$13,3,FALSE))</f>
        <v>0.98014576526765529</v>
      </c>
      <c r="I301">
        <f>IF(ISNA(VLOOKUP(DKSalaries!B301,Consistency!$A$2:$N$394,13, FALSE)),0,VLOOKUP(DKSalaries!B301,Consistency!$A$2:$N$394,13, FALSE))</f>
        <v>0</v>
      </c>
      <c r="J301">
        <f>IF(ISNA(VLOOKUP(DKSalaries!B301,Consistency!$A$2:$N$394,14, FALSE)),0,VLOOKUP(DKSalaries!B301,Consistency!$A$2:$N$394,14, FALSE))</f>
        <v>0</v>
      </c>
    </row>
    <row r="302" spans="1:13">
      <c r="F302">
        <f>IF(ISNA(VLOOKUP(DKSalaries!D302,OverUnder!$A$2:$C$13,3,FALSE)),0,VLOOKUP(DKSalaries!D302,OverUnder!$A$2:$C$13,3,FALSE))</f>
        <v>0</v>
      </c>
      <c r="I302">
        <f>IF(ISNA(VLOOKUP(DKSalaries!B302,Consistency!$A$2:$N$394,13, FALSE)),0,VLOOKUP(DKSalaries!B302,Consistency!$A$2:$N$394,13, FALSE))</f>
        <v>0</v>
      </c>
      <c r="J302">
        <f>IF(ISNA(VLOOKUP(DKSalaries!B302,Consistency!$A$2:$N$394,14, FALSE)),0,VLOOKUP(DKSalaries!B302,Consistency!$A$2:$N$394,14, FALSE))</f>
        <v>0</v>
      </c>
    </row>
    <row r="303" spans="1:13">
      <c r="F303">
        <f>IF(ISNA(VLOOKUP(DKSalaries!D303,OverUnder!$A$2:$C$13,3,FALSE)),0,VLOOKUP(DKSalaries!D303,OverUnder!$A$2:$C$13,3,FALSE))</f>
        <v>0</v>
      </c>
      <c r="I303">
        <f>IF(ISNA(VLOOKUP(DKSalaries!B303,Consistency!$A$2:$N$394,13, FALSE)),0,VLOOKUP(DKSalaries!B303,Consistency!$A$2:$N$394,13, FALSE))</f>
        <v>0</v>
      </c>
      <c r="J303">
        <f>IF(ISNA(VLOOKUP(DKSalaries!B303,Consistency!$A$2:$N$394,14, FALSE)),0,VLOOKUP(DKSalaries!B303,Consistency!$A$2:$N$394,14, FALSE))</f>
        <v>0</v>
      </c>
    </row>
    <row r="304" spans="1:13">
      <c r="F304">
        <f>IF(ISNA(VLOOKUP(DKSalaries!D304,OverUnder!$A$2:$C$13,3,FALSE)),0,VLOOKUP(DKSalaries!D304,OverUnder!$A$2:$C$13,3,FALSE))</f>
        <v>0</v>
      </c>
      <c r="I304">
        <f>IF(ISNA(VLOOKUP(DKSalaries!B304,Consistency!$A$2:$N$394,13, FALSE)),0,VLOOKUP(DKSalaries!B304,Consistency!$A$2:$N$394,13, FALSE))</f>
        <v>0</v>
      </c>
      <c r="J304">
        <f>IF(ISNA(VLOOKUP(DKSalaries!B304,Consistency!$A$2:$N$394,14, FALSE)),0,VLOOKUP(DKSalaries!B304,Consistency!$A$2:$N$394,14, FALSE))</f>
        <v>0</v>
      </c>
    </row>
    <row r="305" spans="6:10">
      <c r="F305">
        <f>IF(ISNA(VLOOKUP(DKSalaries!D305,OverUnder!$A$2:$C$13,3,FALSE)),0,VLOOKUP(DKSalaries!D305,OverUnder!$A$2:$C$13,3,FALSE))</f>
        <v>0</v>
      </c>
      <c r="I305">
        <f>IF(ISNA(VLOOKUP(DKSalaries!B305,Consistency!$A$2:$N$394,13, FALSE)),0,VLOOKUP(DKSalaries!B305,Consistency!$A$2:$N$394,13, FALSE))</f>
        <v>0</v>
      </c>
      <c r="J305">
        <f>IF(ISNA(VLOOKUP(DKSalaries!B305,Consistency!$A$2:$N$394,14, FALSE)),0,VLOOKUP(DKSalaries!B305,Consistency!$A$2:$N$394,14, FALSE))</f>
        <v>0</v>
      </c>
    </row>
    <row r="306" spans="6:10">
      <c r="F306">
        <f>IF(ISNA(VLOOKUP(DKSalaries!D306,OverUnder!$A$2:$C$13,3,FALSE)),0,VLOOKUP(DKSalaries!D306,OverUnder!$A$2:$C$13,3,FALSE))</f>
        <v>0</v>
      </c>
      <c r="I306">
        <f>IF(ISNA(VLOOKUP(DKSalaries!B306,Consistency!$A$2:$N$394,13, FALSE)),0,VLOOKUP(DKSalaries!B306,Consistency!$A$2:$N$394,13, FALSE))</f>
        <v>0</v>
      </c>
      <c r="J306">
        <f>IF(ISNA(VLOOKUP(DKSalaries!B306,Consistency!$A$2:$N$394,14, FALSE)),0,VLOOKUP(DKSalaries!B306,Consistency!$A$2:$N$394,14, FALSE))</f>
        <v>0</v>
      </c>
    </row>
    <row r="307" spans="6:10">
      <c r="F307">
        <f>IF(ISNA(VLOOKUP(DKSalaries!D307,OverUnder!$A$2:$C$13,3,FALSE)),0,VLOOKUP(DKSalaries!D307,OverUnder!$A$2:$C$13,3,FALSE))</f>
        <v>0</v>
      </c>
      <c r="I307">
        <f>IF(ISNA(VLOOKUP(DKSalaries!B307,Consistency!$A$2:$N$394,13, FALSE)),0,VLOOKUP(DKSalaries!B307,Consistency!$A$2:$N$394,13, FALSE))</f>
        <v>0</v>
      </c>
      <c r="J307">
        <f>IF(ISNA(VLOOKUP(DKSalaries!B307,Consistency!$A$2:$N$394,14, FALSE)),0,VLOOKUP(DKSalaries!B307,Consistency!$A$2:$N$394,14, FALSE))</f>
        <v>0</v>
      </c>
    </row>
    <row r="308" spans="6:10">
      <c r="F308">
        <f>IF(ISNA(VLOOKUP(DKSalaries!D308,OverUnder!$A$2:$C$13,3,FALSE)),0,VLOOKUP(DKSalaries!D308,OverUnder!$A$2:$C$13,3,FALSE))</f>
        <v>0</v>
      </c>
      <c r="I308">
        <f>IF(ISNA(VLOOKUP(DKSalaries!B308,Consistency!$A$2:$N$394,13, FALSE)),0,VLOOKUP(DKSalaries!B308,Consistency!$A$2:$N$394,13, FALSE))</f>
        <v>0</v>
      </c>
      <c r="J308">
        <f>IF(ISNA(VLOOKUP(DKSalaries!B308,Consistency!$A$2:$N$394,14, FALSE)),0,VLOOKUP(DKSalaries!B308,Consistency!$A$2:$N$394,14, FALSE))</f>
        <v>0</v>
      </c>
    </row>
    <row r="309" spans="6:10">
      <c r="F309">
        <f>IF(ISNA(VLOOKUP(DKSalaries!D309,OverUnder!$A$2:$C$13,3,FALSE)),0,VLOOKUP(DKSalaries!D309,OverUnder!$A$2:$C$13,3,FALSE))</f>
        <v>0</v>
      </c>
      <c r="I309">
        <f>IF(ISNA(VLOOKUP(DKSalaries!B309,Consistency!$A$2:$N$394,13, FALSE)),0,VLOOKUP(DKSalaries!B309,Consistency!$A$2:$N$394,13, FALSE))</f>
        <v>0</v>
      </c>
      <c r="J309">
        <f>IF(ISNA(VLOOKUP(DKSalaries!B309,Consistency!$A$2:$N$394,14, FALSE)),0,VLOOKUP(DKSalaries!B309,Consistency!$A$2:$N$394,14, FALSE))</f>
        <v>0</v>
      </c>
    </row>
    <row r="310" spans="6:10">
      <c r="F310">
        <f>IF(ISNA(VLOOKUP(DKSalaries!D310,OverUnder!$A$2:$C$13,3,FALSE)),0,VLOOKUP(DKSalaries!D310,OverUnder!$A$2:$C$13,3,FALSE))</f>
        <v>0</v>
      </c>
      <c r="I310">
        <f>IF(ISNA(VLOOKUP(DKSalaries!B310,Consistency!$A$2:$N$394,13, FALSE)),0,VLOOKUP(DKSalaries!B310,Consistency!$A$2:$N$394,13, FALSE))</f>
        <v>0</v>
      </c>
      <c r="J310">
        <f>IF(ISNA(VLOOKUP(DKSalaries!B310,Consistency!$A$2:$N$394,14, FALSE)),0,VLOOKUP(DKSalaries!B310,Consistency!$A$2:$N$394,14, FALSE))</f>
        <v>0</v>
      </c>
    </row>
    <row r="311" spans="6:10">
      <c r="F311">
        <f>IF(ISNA(VLOOKUP(DKSalaries!D311,OverUnder!$A$2:$C$13,3,FALSE)),0,VLOOKUP(DKSalaries!D311,OverUnder!$A$2:$C$13,3,FALSE))</f>
        <v>0</v>
      </c>
      <c r="I311">
        <f>IF(ISNA(VLOOKUP(DKSalaries!B311,Consistency!$A$2:$N$394,13, FALSE)),0,VLOOKUP(DKSalaries!B311,Consistency!$A$2:$N$394,13, FALSE))</f>
        <v>0</v>
      </c>
      <c r="J311">
        <f>IF(ISNA(VLOOKUP(DKSalaries!B311,Consistency!$A$2:$N$394,14, FALSE)),0,VLOOKUP(DKSalaries!B311,Consistency!$A$2:$N$394,14, FALSE))</f>
        <v>0</v>
      </c>
    </row>
    <row r="312" spans="6:10">
      <c r="F312">
        <f>IF(ISNA(VLOOKUP(DKSalaries!D312,OverUnder!$A$2:$C$13,3,FALSE)),0,VLOOKUP(DKSalaries!D312,OverUnder!$A$2:$C$13,3,FALSE))</f>
        <v>0</v>
      </c>
      <c r="I312">
        <f>IF(ISNA(VLOOKUP(DKSalaries!B312,Consistency!$A$2:$N$394,13, FALSE)),0,VLOOKUP(DKSalaries!B312,Consistency!$A$2:$N$394,13, FALSE))</f>
        <v>0</v>
      </c>
      <c r="J312">
        <f>IF(ISNA(VLOOKUP(DKSalaries!B312,Consistency!$A$2:$N$394,14, FALSE)),0,VLOOKUP(DKSalaries!B312,Consistency!$A$2:$N$394,14, FALSE))</f>
        <v>0</v>
      </c>
    </row>
    <row r="313" spans="6:10">
      <c r="F313">
        <f>IF(ISNA(VLOOKUP(DKSalaries!D313,OverUnder!$A$2:$C$13,3,FALSE)),0,VLOOKUP(DKSalaries!D313,OverUnder!$A$2:$C$13,3,FALSE))</f>
        <v>0</v>
      </c>
      <c r="I313">
        <f>IF(ISNA(VLOOKUP(DKSalaries!B313,Consistency!$A$2:$N$394,13, FALSE)),0,VLOOKUP(DKSalaries!B313,Consistency!$A$2:$N$394,13, FALSE))</f>
        <v>0</v>
      </c>
      <c r="J313">
        <f>IF(ISNA(VLOOKUP(DKSalaries!B313,Consistency!$A$2:$N$394,14, FALSE)),0,VLOOKUP(DKSalaries!B313,Consistency!$A$2:$N$394,14, FALSE))</f>
        <v>0</v>
      </c>
    </row>
    <row r="314" spans="6:10">
      <c r="F314">
        <f>IF(ISNA(VLOOKUP(DKSalaries!D314,OverUnder!$A$2:$C$13,3,FALSE)),0,VLOOKUP(DKSalaries!D314,OverUnder!$A$2:$C$13,3,FALSE))</f>
        <v>0</v>
      </c>
      <c r="I314">
        <f>IF(ISNA(VLOOKUP(DKSalaries!B314,Consistency!$A$2:$N$394,13, FALSE)),0,VLOOKUP(DKSalaries!B314,Consistency!$A$2:$N$394,13, FALSE))</f>
        <v>0</v>
      </c>
      <c r="J314">
        <f>IF(ISNA(VLOOKUP(DKSalaries!B314,Consistency!$A$2:$N$394,14, FALSE)),0,VLOOKUP(DKSalaries!B314,Consistency!$A$2:$N$394,14, FALSE))</f>
        <v>0</v>
      </c>
    </row>
    <row r="315" spans="6:10">
      <c r="F315">
        <f>IF(ISNA(VLOOKUP(DKSalaries!D315,OverUnder!$A$2:$C$13,3,FALSE)),0,VLOOKUP(DKSalaries!D315,OverUnder!$A$2:$C$13,3,FALSE))</f>
        <v>0</v>
      </c>
      <c r="I315">
        <f>IF(ISNA(VLOOKUP(DKSalaries!B315,Consistency!$A$2:$N$394,13, FALSE)),0,VLOOKUP(DKSalaries!B315,Consistency!$A$2:$N$394,13, FALSE))</f>
        <v>0</v>
      </c>
      <c r="J315">
        <f>IF(ISNA(VLOOKUP(DKSalaries!B315,Consistency!$A$2:$N$394,14, FALSE)),0,VLOOKUP(DKSalaries!B315,Consistency!$A$2:$N$394,14, FALSE))</f>
        <v>0</v>
      </c>
    </row>
    <row r="316" spans="6:10">
      <c r="F316">
        <f>IF(ISNA(VLOOKUP(DKSalaries!D316,OverUnder!$A$2:$C$13,3,FALSE)),0,VLOOKUP(DKSalaries!D316,OverUnder!$A$2:$C$13,3,FALSE))</f>
        <v>0</v>
      </c>
      <c r="I316">
        <f>IF(ISNA(VLOOKUP(DKSalaries!B316,Consistency!$A$2:$N$394,13, FALSE)),0,VLOOKUP(DKSalaries!B316,Consistency!$A$2:$N$394,13, FALSE))</f>
        <v>0</v>
      </c>
      <c r="J316">
        <f>IF(ISNA(VLOOKUP(DKSalaries!B316,Consistency!$A$2:$N$394,14, FALSE)),0,VLOOKUP(DKSalaries!B316,Consistency!$A$2:$N$394,14, FALSE))</f>
        <v>0</v>
      </c>
    </row>
    <row r="317" spans="6:10">
      <c r="F317">
        <f>IF(ISNA(VLOOKUP(DKSalaries!D317,OverUnder!$A$2:$C$13,3,FALSE)),0,VLOOKUP(DKSalaries!D317,OverUnder!$A$2:$C$13,3,FALSE))</f>
        <v>0</v>
      </c>
      <c r="I317">
        <f>IF(ISNA(VLOOKUP(DKSalaries!B317,Consistency!$A$2:$N$394,13, FALSE)),0,VLOOKUP(DKSalaries!B317,Consistency!$A$2:$N$394,13, FALSE))</f>
        <v>0</v>
      </c>
      <c r="J317">
        <f>IF(ISNA(VLOOKUP(DKSalaries!B317,Consistency!$A$2:$N$394,14, FALSE)),0,VLOOKUP(DKSalaries!B317,Consistency!$A$2:$N$394,14, FALSE))</f>
        <v>0</v>
      </c>
    </row>
    <row r="318" spans="6:10">
      <c r="F318">
        <f>IF(ISNA(VLOOKUP(DKSalaries!D318,OverUnder!$A$2:$C$13,3,FALSE)),0,VLOOKUP(DKSalaries!D318,OverUnder!$A$2:$C$13,3,FALSE))</f>
        <v>0</v>
      </c>
      <c r="I318">
        <f>IF(ISNA(VLOOKUP(DKSalaries!B318,Consistency!$A$2:$N$394,13, FALSE)),0,VLOOKUP(DKSalaries!B318,Consistency!$A$2:$N$394,13, FALSE))</f>
        <v>0</v>
      </c>
      <c r="J318">
        <f>IF(ISNA(VLOOKUP(DKSalaries!B318,Consistency!$A$2:$N$394,14, FALSE)),0,VLOOKUP(DKSalaries!B318,Consistency!$A$2:$N$394,14, FALSE))</f>
        <v>0</v>
      </c>
    </row>
    <row r="319" spans="6:10">
      <c r="F319">
        <f>IF(ISNA(VLOOKUP(DKSalaries!D319,OverUnder!$A$2:$C$13,3,FALSE)),0,VLOOKUP(DKSalaries!D319,OverUnder!$A$2:$C$13,3,FALSE))</f>
        <v>0</v>
      </c>
      <c r="I319">
        <f>IF(ISNA(VLOOKUP(DKSalaries!B319,Consistency!$A$2:$N$394,13, FALSE)),0,VLOOKUP(DKSalaries!B319,Consistency!$A$2:$N$394,13, FALSE))</f>
        <v>0</v>
      </c>
      <c r="J319">
        <f>IF(ISNA(VLOOKUP(DKSalaries!B319,Consistency!$A$2:$N$394,14, FALSE)),0,VLOOKUP(DKSalaries!B319,Consistency!$A$2:$N$394,14, FALSE))</f>
        <v>0</v>
      </c>
    </row>
    <row r="320" spans="6:10">
      <c r="F320">
        <f>IF(ISNA(VLOOKUP(DKSalaries!D320,OverUnder!$A$2:$C$13,3,FALSE)),0,VLOOKUP(DKSalaries!D320,OverUnder!$A$2:$C$13,3,FALSE))</f>
        <v>0</v>
      </c>
      <c r="I320">
        <f>IF(ISNA(VLOOKUP(DKSalaries!B320,Consistency!$A$2:$N$394,13, FALSE)),0,VLOOKUP(DKSalaries!B320,Consistency!$A$2:$N$394,13, FALSE))</f>
        <v>0</v>
      </c>
      <c r="J320">
        <f>IF(ISNA(VLOOKUP(DKSalaries!B320,Consistency!$A$2:$N$394,14, FALSE)),0,VLOOKUP(DKSalaries!B320,Consistency!$A$2:$N$394,14, FALSE))</f>
        <v>0</v>
      </c>
    </row>
    <row r="321" spans="6:10">
      <c r="F321">
        <f>IF(ISNA(VLOOKUP(DKSalaries!D321,OverUnder!$A$2:$C$13,3,FALSE)),0,VLOOKUP(DKSalaries!D321,OverUnder!$A$2:$C$13,3,FALSE))</f>
        <v>0</v>
      </c>
      <c r="I321">
        <f>IF(ISNA(VLOOKUP(DKSalaries!B321,Consistency!$A$2:$N$394,13, FALSE)),0,VLOOKUP(DKSalaries!B321,Consistency!$A$2:$N$394,13, FALSE))</f>
        <v>0</v>
      </c>
      <c r="J321">
        <f>IF(ISNA(VLOOKUP(DKSalaries!B321,Consistency!$A$2:$N$394,14, FALSE)),0,VLOOKUP(DKSalaries!B321,Consistency!$A$2:$N$394,14, FALSE))</f>
        <v>0</v>
      </c>
    </row>
    <row r="322" spans="6:10">
      <c r="F322">
        <f>IF(ISNA(VLOOKUP(DKSalaries!D322,OverUnder!$A$2:$C$13,3,FALSE)),0,VLOOKUP(DKSalaries!D322,OverUnder!$A$2:$C$13,3,FALSE))</f>
        <v>0</v>
      </c>
      <c r="I322">
        <f>IF(ISNA(VLOOKUP(DKSalaries!B322,Consistency!$A$2:$N$394,13, FALSE)),0,VLOOKUP(DKSalaries!B322,Consistency!$A$2:$N$394,13, FALSE))</f>
        <v>0</v>
      </c>
      <c r="J322">
        <f>IF(ISNA(VLOOKUP(DKSalaries!B322,Consistency!$A$2:$N$394,14, FALSE)),0,VLOOKUP(DKSalaries!B322,Consistency!$A$2:$N$394,14, FALSE))</f>
        <v>0</v>
      </c>
    </row>
    <row r="323" spans="6:10">
      <c r="F323">
        <f>IF(ISNA(VLOOKUP(DKSalaries!D323,OverUnder!$A$2:$C$13,3,FALSE)),0,VLOOKUP(DKSalaries!D323,OverUnder!$A$2:$C$13,3,FALSE))</f>
        <v>0</v>
      </c>
      <c r="I323">
        <f>IF(ISNA(VLOOKUP(DKSalaries!B323,Consistency!$A$2:$N$394,13, FALSE)),0,VLOOKUP(DKSalaries!B323,Consistency!$A$2:$N$394,13, FALSE))</f>
        <v>0</v>
      </c>
      <c r="J323">
        <f>IF(ISNA(VLOOKUP(DKSalaries!B323,Consistency!$A$2:$N$394,14, FALSE)),0,VLOOKUP(DKSalaries!B323,Consistency!$A$2:$N$394,14, FALSE))</f>
        <v>0</v>
      </c>
    </row>
    <row r="324" spans="6:10">
      <c r="F324">
        <f>IF(ISNA(VLOOKUP(DKSalaries!D324,OverUnder!$A$2:$C$13,3,FALSE)),0,VLOOKUP(DKSalaries!D324,OverUnder!$A$2:$C$13,3,FALSE))</f>
        <v>0</v>
      </c>
      <c r="I324">
        <f>IF(ISNA(VLOOKUP(DKSalaries!B324,Consistency!$A$2:$N$394,13, FALSE)),0,VLOOKUP(DKSalaries!B324,Consistency!$A$2:$N$394,13, FALSE))</f>
        <v>0</v>
      </c>
      <c r="J324">
        <f>IF(ISNA(VLOOKUP(DKSalaries!B324,Consistency!$A$2:$N$394,14, FALSE)),0,VLOOKUP(DKSalaries!B324,Consistency!$A$2:$N$394,14, FALSE))</f>
        <v>0</v>
      </c>
    </row>
    <row r="325" spans="6:10">
      <c r="F325">
        <f>IF(ISNA(VLOOKUP(DKSalaries!D325,OverUnder!$A$2:$C$13,3,FALSE)),0,VLOOKUP(DKSalaries!D325,OverUnder!$A$2:$C$13,3,FALSE))</f>
        <v>0</v>
      </c>
      <c r="I325">
        <f>IF(ISNA(VLOOKUP(DKSalaries!B325,Consistency!$A$2:$N$394,13, FALSE)),0,VLOOKUP(DKSalaries!B325,Consistency!$A$2:$N$394,13, FALSE))</f>
        <v>0</v>
      </c>
      <c r="J325">
        <f>IF(ISNA(VLOOKUP(DKSalaries!B325,Consistency!$A$2:$N$394,14, FALSE)),0,VLOOKUP(DKSalaries!B325,Consistency!$A$2:$N$394,14, FALSE))</f>
        <v>0</v>
      </c>
    </row>
    <row r="326" spans="6:10">
      <c r="F326">
        <f>IF(ISNA(VLOOKUP(DKSalaries!D326,OverUnder!$A$2:$C$13,3,FALSE)),0,VLOOKUP(DKSalaries!D326,OverUnder!$A$2:$C$13,3,FALSE))</f>
        <v>0</v>
      </c>
      <c r="I326">
        <f>IF(ISNA(VLOOKUP(DKSalaries!B326,Consistency!$A$2:$N$394,13, FALSE)),0,VLOOKUP(DKSalaries!B326,Consistency!$A$2:$N$394,13, FALSE))</f>
        <v>0</v>
      </c>
      <c r="J326">
        <f>IF(ISNA(VLOOKUP(DKSalaries!B326,Consistency!$A$2:$N$394,14, FALSE)),0,VLOOKUP(DKSalaries!B326,Consistency!$A$2:$N$394,14, FALSE))</f>
        <v>0</v>
      </c>
    </row>
    <row r="327" spans="6:10">
      <c r="F327">
        <f>IF(ISNA(VLOOKUP(DKSalaries!D327,OverUnder!$A$2:$C$13,3,FALSE)),0,VLOOKUP(DKSalaries!D327,OverUnder!$A$2:$C$13,3,FALSE))</f>
        <v>0</v>
      </c>
      <c r="I327">
        <f>IF(ISNA(VLOOKUP(DKSalaries!B327,Consistency!$A$2:$N$394,13, FALSE)),0,VLOOKUP(DKSalaries!B327,Consistency!$A$2:$N$394,13, FALSE))</f>
        <v>0</v>
      </c>
      <c r="J327">
        <f>IF(ISNA(VLOOKUP(DKSalaries!B327,Consistency!$A$2:$N$394,14, FALSE)),0,VLOOKUP(DKSalaries!B327,Consistency!$A$2:$N$394,14, FALSE))</f>
        <v>0</v>
      </c>
    </row>
    <row r="328" spans="6:10">
      <c r="F328">
        <f>IF(ISNA(VLOOKUP(DKSalaries!D328,OverUnder!$A$2:$C$13,3,FALSE)),0,VLOOKUP(DKSalaries!D328,OverUnder!$A$2:$C$13,3,FALSE))</f>
        <v>0</v>
      </c>
      <c r="I328">
        <f>IF(ISNA(VLOOKUP(DKSalaries!B328,Consistency!$A$2:$N$394,13, FALSE)),0,VLOOKUP(DKSalaries!B328,Consistency!$A$2:$N$394,13, FALSE))</f>
        <v>0</v>
      </c>
      <c r="J328">
        <f>IF(ISNA(VLOOKUP(DKSalaries!B328,Consistency!$A$2:$N$394,14, FALSE)),0,VLOOKUP(DKSalaries!B328,Consistency!$A$2:$N$394,14, FALSE))</f>
        <v>0</v>
      </c>
    </row>
    <row r="329" spans="6:10">
      <c r="F329">
        <f>IF(ISNA(VLOOKUP(DKSalaries!D329,OverUnder!$A$2:$C$13,3,FALSE)),0,VLOOKUP(DKSalaries!D329,OverUnder!$A$2:$C$13,3,FALSE))</f>
        <v>0</v>
      </c>
      <c r="I329">
        <f>IF(ISNA(VLOOKUP(DKSalaries!B329,Consistency!$A$2:$N$394,13, FALSE)),0,VLOOKUP(DKSalaries!B329,Consistency!$A$2:$N$394,13, FALSE))</f>
        <v>0</v>
      </c>
      <c r="J329">
        <f>IF(ISNA(VLOOKUP(DKSalaries!B329,Consistency!$A$2:$N$394,14, FALSE)),0,VLOOKUP(DKSalaries!B329,Consistency!$A$2:$N$394,14, FALSE))</f>
        <v>0</v>
      </c>
    </row>
    <row r="330" spans="6:10">
      <c r="F330">
        <f>IF(ISNA(VLOOKUP(DKSalaries!D330,OverUnder!$A$2:$C$13,3,FALSE)),0,VLOOKUP(DKSalaries!D330,OverUnder!$A$2:$C$13,3,FALSE))</f>
        <v>0</v>
      </c>
      <c r="I330">
        <f>IF(ISNA(VLOOKUP(DKSalaries!B330,Consistency!$A$2:$N$394,13, FALSE)),0,VLOOKUP(DKSalaries!B330,Consistency!$A$2:$N$394,13, FALSE))</f>
        <v>0</v>
      </c>
      <c r="J330">
        <f>IF(ISNA(VLOOKUP(DKSalaries!B330,Consistency!$A$2:$N$394,14, FALSE)),0,VLOOKUP(DKSalaries!B330,Consistency!$A$2:$N$394,14, FALSE))</f>
        <v>0</v>
      </c>
    </row>
    <row r="331" spans="6:10">
      <c r="F331">
        <f>IF(ISNA(VLOOKUP(DKSalaries!D331,OverUnder!$A$2:$C$13,3,FALSE)),0,VLOOKUP(DKSalaries!D331,OverUnder!$A$2:$C$13,3,FALSE))</f>
        <v>0</v>
      </c>
      <c r="I331">
        <f>IF(ISNA(VLOOKUP(DKSalaries!B331,Consistency!$A$2:$N$394,13, FALSE)),0,VLOOKUP(DKSalaries!B331,Consistency!$A$2:$N$394,13, FALSE))</f>
        <v>0</v>
      </c>
      <c r="J331">
        <f>IF(ISNA(VLOOKUP(DKSalaries!B331,Consistency!$A$2:$N$394,14, FALSE)),0,VLOOKUP(DKSalaries!B331,Consistency!$A$2:$N$394,14, FALSE))</f>
        <v>0</v>
      </c>
    </row>
    <row r="332" spans="6:10">
      <c r="F332">
        <f>IF(ISNA(VLOOKUP(DKSalaries!D332,OverUnder!$A$2:$C$13,3,FALSE)),0,VLOOKUP(DKSalaries!D332,OverUnder!$A$2:$C$13,3,FALSE))</f>
        <v>0</v>
      </c>
      <c r="I332">
        <f>IF(ISNA(VLOOKUP(DKSalaries!B332,Consistency!$A$2:$N$394,13, FALSE)),0,VLOOKUP(DKSalaries!B332,Consistency!$A$2:$N$394,13, FALSE))</f>
        <v>0</v>
      </c>
      <c r="J332">
        <f>IF(ISNA(VLOOKUP(DKSalaries!B332,Consistency!$A$2:$N$394,14, FALSE)),0,VLOOKUP(DKSalaries!B332,Consistency!$A$2:$N$394,14, FALSE))</f>
        <v>0</v>
      </c>
    </row>
    <row r="333" spans="6:10">
      <c r="F333">
        <f>IF(ISNA(VLOOKUP(DKSalaries!D333,OverUnder!$A$2:$C$13,3,FALSE)),0,VLOOKUP(DKSalaries!D333,OverUnder!$A$2:$C$13,3,FALSE))</f>
        <v>0</v>
      </c>
      <c r="I333">
        <f>IF(ISNA(VLOOKUP(DKSalaries!B333,Consistency!$A$2:$N$394,13, FALSE)),0,VLOOKUP(DKSalaries!B333,Consistency!$A$2:$N$394,13, FALSE))</f>
        <v>0</v>
      </c>
      <c r="J333">
        <f>IF(ISNA(VLOOKUP(DKSalaries!B333,Consistency!$A$2:$N$394,14, FALSE)),0,VLOOKUP(DKSalaries!B333,Consistency!$A$2:$N$394,14, FALSE))</f>
        <v>0</v>
      </c>
    </row>
    <row r="334" spans="6:10">
      <c r="F334">
        <f>IF(ISNA(VLOOKUP(DKSalaries!D334,OverUnder!$A$2:$C$13,3,FALSE)),0,VLOOKUP(DKSalaries!D334,OverUnder!$A$2:$C$13,3,FALSE))</f>
        <v>0</v>
      </c>
      <c r="I334">
        <f>IF(ISNA(VLOOKUP(DKSalaries!B334,Consistency!$A$2:$N$394,13, FALSE)),0,VLOOKUP(DKSalaries!B334,Consistency!$A$2:$N$394,13, FALSE))</f>
        <v>0</v>
      </c>
      <c r="J334">
        <f>IF(ISNA(VLOOKUP(DKSalaries!B334,Consistency!$A$2:$N$394,14, FALSE)),0,VLOOKUP(DKSalaries!B334,Consistency!$A$2:$N$394,14, FALSE))</f>
        <v>0</v>
      </c>
    </row>
    <row r="335" spans="6:10">
      <c r="F335">
        <f>IF(ISNA(VLOOKUP(DKSalaries!D335,OverUnder!$A$2:$C$13,3,FALSE)),0,VLOOKUP(DKSalaries!D335,OverUnder!$A$2:$C$13,3,FALSE))</f>
        <v>0</v>
      </c>
      <c r="I335">
        <f>IF(ISNA(VLOOKUP(DKSalaries!B335,Consistency!$A$2:$N$394,13, FALSE)),0,VLOOKUP(DKSalaries!B335,Consistency!$A$2:$N$394,13, FALSE))</f>
        <v>0</v>
      </c>
      <c r="J335">
        <f>IF(ISNA(VLOOKUP(DKSalaries!B335,Consistency!$A$2:$N$394,14, FALSE)),0,VLOOKUP(DKSalaries!B335,Consistency!$A$2:$N$394,14, FALSE))</f>
        <v>0</v>
      </c>
    </row>
    <row r="336" spans="6:10">
      <c r="F336">
        <f>IF(ISNA(VLOOKUP(DKSalaries!D336,OverUnder!$A$2:$C$13,3,FALSE)),0,VLOOKUP(DKSalaries!D336,OverUnder!$A$2:$C$13,3,FALSE))</f>
        <v>0</v>
      </c>
      <c r="I336">
        <f>IF(ISNA(VLOOKUP(DKSalaries!B336,Consistency!$A$2:$N$394,13, FALSE)),0,VLOOKUP(DKSalaries!B336,Consistency!$A$2:$N$394,13, FALSE))</f>
        <v>0</v>
      </c>
      <c r="J336">
        <f>IF(ISNA(VLOOKUP(DKSalaries!B336,Consistency!$A$2:$N$394,14, FALSE)),0,VLOOKUP(DKSalaries!B336,Consistency!$A$2:$N$394,14, FALSE))</f>
        <v>0</v>
      </c>
    </row>
    <row r="337" spans="6:10">
      <c r="F337">
        <f>IF(ISNA(VLOOKUP(DKSalaries!D337,OverUnder!$A$2:$C$13,3,FALSE)),0,VLOOKUP(DKSalaries!D337,OverUnder!$A$2:$C$13,3,FALSE))</f>
        <v>0</v>
      </c>
      <c r="I337">
        <f>IF(ISNA(VLOOKUP(DKSalaries!B337,Consistency!$A$2:$N$394,13, FALSE)),0,VLOOKUP(DKSalaries!B337,Consistency!$A$2:$N$394,13, FALSE))</f>
        <v>0</v>
      </c>
      <c r="J337">
        <f>IF(ISNA(VLOOKUP(DKSalaries!B337,Consistency!$A$2:$N$394,14, FALSE)),0,VLOOKUP(DKSalaries!B337,Consistency!$A$2:$N$394,14, FALSE))</f>
        <v>0</v>
      </c>
    </row>
    <row r="338" spans="6:10">
      <c r="F338">
        <f>IF(ISNA(VLOOKUP(DKSalaries!D338,OverUnder!$A$2:$C$13,3,FALSE)),0,VLOOKUP(DKSalaries!D338,OverUnder!$A$2:$C$13,3,FALSE))</f>
        <v>0</v>
      </c>
      <c r="I338">
        <f>IF(ISNA(VLOOKUP(DKSalaries!B338,Consistency!$A$2:$N$394,13, FALSE)),0,VLOOKUP(DKSalaries!B338,Consistency!$A$2:$N$394,13, FALSE))</f>
        <v>0</v>
      </c>
      <c r="J338">
        <f>IF(ISNA(VLOOKUP(DKSalaries!B338,Consistency!$A$2:$N$394,14, FALSE)),0,VLOOKUP(DKSalaries!B338,Consistency!$A$2:$N$394,14, FALSE))</f>
        <v>0</v>
      </c>
    </row>
    <row r="339" spans="6:10">
      <c r="F339">
        <f>IF(ISNA(VLOOKUP(DKSalaries!D339,OverUnder!$A$2:$C$13,3,FALSE)),0,VLOOKUP(DKSalaries!D339,OverUnder!$A$2:$C$13,3,FALSE))</f>
        <v>0</v>
      </c>
      <c r="I339">
        <f>IF(ISNA(VLOOKUP(DKSalaries!B339,Consistency!$A$2:$N$394,13, FALSE)),0,VLOOKUP(DKSalaries!B339,Consistency!$A$2:$N$394,13, FALSE))</f>
        <v>0</v>
      </c>
      <c r="J339">
        <f>IF(ISNA(VLOOKUP(DKSalaries!B339,Consistency!$A$2:$N$394,14, FALSE)),0,VLOOKUP(DKSalaries!B339,Consistency!$A$2:$N$394,14, FALSE))</f>
        <v>0</v>
      </c>
    </row>
    <row r="340" spans="6:10">
      <c r="F340">
        <f>IF(ISNA(VLOOKUP(DKSalaries!D340,OverUnder!$A$2:$C$13,3,FALSE)),0,VLOOKUP(DKSalaries!D340,OverUnder!$A$2:$C$13,3,FALSE))</f>
        <v>0</v>
      </c>
      <c r="I340">
        <f>IF(ISNA(VLOOKUP(DKSalaries!B340,Consistency!$A$2:$N$394,13, FALSE)),0,VLOOKUP(DKSalaries!B340,Consistency!$A$2:$N$394,13, FALSE))</f>
        <v>0</v>
      </c>
      <c r="J340">
        <f>IF(ISNA(VLOOKUP(DKSalaries!B340,Consistency!$A$2:$N$394,14, FALSE)),0,VLOOKUP(DKSalaries!B340,Consistency!$A$2:$N$394,14, FALSE))</f>
        <v>0</v>
      </c>
    </row>
    <row r="341" spans="6:10">
      <c r="F341">
        <f>IF(ISNA(VLOOKUP(DKSalaries!D341,OverUnder!$A$2:$C$13,3,FALSE)),0,VLOOKUP(DKSalaries!D341,OverUnder!$A$2:$C$13,3,FALSE))</f>
        <v>0</v>
      </c>
      <c r="I341">
        <f>IF(ISNA(VLOOKUP(DKSalaries!B341,Consistency!$A$2:$N$394,13, FALSE)),0,VLOOKUP(DKSalaries!B341,Consistency!$A$2:$N$394,13, FALSE))</f>
        <v>0</v>
      </c>
      <c r="J341">
        <f>IF(ISNA(VLOOKUP(DKSalaries!B341,Consistency!$A$2:$N$394,14, FALSE)),0,VLOOKUP(DKSalaries!B341,Consistency!$A$2:$N$394,14, FALSE))</f>
        <v>0</v>
      </c>
    </row>
    <row r="342" spans="6:10">
      <c r="F342">
        <f>IF(ISNA(VLOOKUP(DKSalaries!D342,OverUnder!$A$2:$C$13,3,FALSE)),0,VLOOKUP(DKSalaries!D342,OverUnder!$A$2:$C$13,3,FALSE))</f>
        <v>0</v>
      </c>
      <c r="I342">
        <f>IF(ISNA(VLOOKUP(DKSalaries!B342,Consistency!$A$2:$N$394,13, FALSE)),0,VLOOKUP(DKSalaries!B342,Consistency!$A$2:$N$394,13, FALSE))</f>
        <v>0</v>
      </c>
      <c r="J342">
        <f>IF(ISNA(VLOOKUP(DKSalaries!B342,Consistency!$A$2:$N$394,14, FALSE)),0,VLOOKUP(DKSalaries!B342,Consistency!$A$2:$N$394,14, FALSE))</f>
        <v>0</v>
      </c>
    </row>
    <row r="343" spans="6:10">
      <c r="F343">
        <f>IF(ISNA(VLOOKUP(DKSalaries!D343,OverUnder!$A$2:$C$13,3,FALSE)),0,VLOOKUP(DKSalaries!D343,OverUnder!$A$2:$C$13,3,FALSE))</f>
        <v>0</v>
      </c>
      <c r="I343">
        <f>IF(ISNA(VLOOKUP(DKSalaries!B343,Consistency!$A$2:$N$394,13, FALSE)),0,VLOOKUP(DKSalaries!B343,Consistency!$A$2:$N$394,13, FALSE))</f>
        <v>0</v>
      </c>
      <c r="J343">
        <f>IF(ISNA(VLOOKUP(DKSalaries!B343,Consistency!$A$2:$N$394,14, FALSE)),0,VLOOKUP(DKSalaries!B343,Consistency!$A$2:$N$394,14, FALSE))</f>
        <v>0</v>
      </c>
    </row>
    <row r="344" spans="6:10">
      <c r="F344">
        <f>IF(ISNA(VLOOKUP(DKSalaries!D344,OverUnder!$A$2:$C$13,3,FALSE)),0,VLOOKUP(DKSalaries!D344,OverUnder!$A$2:$C$13,3,FALSE))</f>
        <v>0</v>
      </c>
      <c r="I344">
        <f>IF(ISNA(VLOOKUP(DKSalaries!B344,Consistency!$A$2:$N$394,13, FALSE)),0,VLOOKUP(DKSalaries!B344,Consistency!$A$2:$N$394,13, FALSE))</f>
        <v>0</v>
      </c>
      <c r="J344">
        <f>IF(ISNA(VLOOKUP(DKSalaries!B344,Consistency!$A$2:$N$394,14, FALSE)),0,VLOOKUP(DKSalaries!B344,Consistency!$A$2:$N$394,14, FALSE))</f>
        <v>0</v>
      </c>
    </row>
    <row r="345" spans="6:10">
      <c r="F345">
        <f>IF(ISNA(VLOOKUP(DKSalaries!D345,OverUnder!$A$2:$C$13,3,FALSE)),0,VLOOKUP(DKSalaries!D345,OverUnder!$A$2:$C$13,3,FALSE))</f>
        <v>0</v>
      </c>
      <c r="I345">
        <f>IF(ISNA(VLOOKUP(DKSalaries!B345,Consistency!$A$2:$N$394,13, FALSE)),0,VLOOKUP(DKSalaries!B345,Consistency!$A$2:$N$394,13, FALSE))</f>
        <v>0</v>
      </c>
      <c r="J345">
        <f>IF(ISNA(VLOOKUP(DKSalaries!B345,Consistency!$A$2:$N$394,14, FALSE)),0,VLOOKUP(DKSalaries!B345,Consistency!$A$2:$N$394,14, FALSE))</f>
        <v>0</v>
      </c>
    </row>
    <row r="346" spans="6:10">
      <c r="F346">
        <f>IF(ISNA(VLOOKUP(DKSalaries!D346,OverUnder!$A$2:$C$13,3,FALSE)),0,VLOOKUP(DKSalaries!D346,OverUnder!$A$2:$C$13,3,FALSE))</f>
        <v>0</v>
      </c>
      <c r="I346">
        <f>IF(ISNA(VLOOKUP(DKSalaries!B346,Consistency!$A$2:$N$394,13, FALSE)),0,VLOOKUP(DKSalaries!B346,Consistency!$A$2:$N$394,13, FALSE))</f>
        <v>0</v>
      </c>
      <c r="J346">
        <f>IF(ISNA(VLOOKUP(DKSalaries!B346,Consistency!$A$2:$N$394,14, FALSE)),0,VLOOKUP(DKSalaries!B346,Consistency!$A$2:$N$394,14, FALSE))</f>
        <v>0</v>
      </c>
    </row>
    <row r="347" spans="6:10">
      <c r="F347">
        <f>IF(ISNA(VLOOKUP(DKSalaries!D347,OverUnder!$A$2:$C$13,3,FALSE)),0,VLOOKUP(DKSalaries!D347,OverUnder!$A$2:$C$13,3,FALSE))</f>
        <v>0</v>
      </c>
      <c r="I347">
        <f>IF(ISNA(VLOOKUP(DKSalaries!B347,Consistency!$A$2:$N$394,13, FALSE)),0,VLOOKUP(DKSalaries!B347,Consistency!$A$2:$N$394,13, FALSE))</f>
        <v>0</v>
      </c>
      <c r="J347">
        <f>IF(ISNA(VLOOKUP(DKSalaries!B347,Consistency!$A$2:$N$394,14, FALSE)),0,VLOOKUP(DKSalaries!B347,Consistency!$A$2:$N$394,14, FALSE))</f>
        <v>0</v>
      </c>
    </row>
    <row r="348" spans="6:10">
      <c r="F348">
        <f>IF(ISNA(VLOOKUP(DKSalaries!D348,OverUnder!$A$2:$C$13,3,FALSE)),0,VLOOKUP(DKSalaries!D348,OverUnder!$A$2:$C$13,3,FALSE))</f>
        <v>0</v>
      </c>
      <c r="I348">
        <f>IF(ISNA(VLOOKUP(DKSalaries!B348,Consistency!$A$2:$N$394,13, FALSE)),0,VLOOKUP(DKSalaries!B348,Consistency!$A$2:$N$394,13, FALSE))</f>
        <v>0</v>
      </c>
      <c r="J348">
        <f>IF(ISNA(VLOOKUP(DKSalaries!B348,Consistency!$A$2:$N$394,14, FALSE)),0,VLOOKUP(DKSalaries!B348,Consistency!$A$2:$N$394,14, FALSE))</f>
        <v>0</v>
      </c>
    </row>
    <row r="349" spans="6:10">
      <c r="F349">
        <f>IF(ISNA(VLOOKUP(DKSalaries!D349,OverUnder!$A$2:$C$13,3,FALSE)),0,VLOOKUP(DKSalaries!D349,OverUnder!$A$2:$C$13,3,FALSE))</f>
        <v>0</v>
      </c>
      <c r="I349">
        <f>IF(ISNA(VLOOKUP(DKSalaries!B349,Consistency!$A$2:$N$394,13, FALSE)),0,VLOOKUP(DKSalaries!B349,Consistency!$A$2:$N$394,13, FALSE))</f>
        <v>0</v>
      </c>
      <c r="J349">
        <f>IF(ISNA(VLOOKUP(DKSalaries!B349,Consistency!$A$2:$N$394,14, FALSE)),0,VLOOKUP(DKSalaries!B349,Consistency!$A$2:$N$394,14, FALSE))</f>
        <v>0</v>
      </c>
    </row>
    <row r="350" spans="6:10">
      <c r="F350">
        <f>IF(ISNA(VLOOKUP(DKSalaries!D350,OverUnder!$A$2:$C$13,3,FALSE)),0,VLOOKUP(DKSalaries!D350,OverUnder!$A$2:$C$13,3,FALSE))</f>
        <v>0</v>
      </c>
      <c r="I350">
        <f>IF(ISNA(VLOOKUP(DKSalaries!B350,Consistency!$A$2:$N$394,13, FALSE)),0,VLOOKUP(DKSalaries!B350,Consistency!$A$2:$N$394,13, FALSE))</f>
        <v>0</v>
      </c>
      <c r="J350">
        <f>IF(ISNA(VLOOKUP(DKSalaries!B350,Consistency!$A$2:$N$394,14, FALSE)),0,VLOOKUP(DKSalaries!B350,Consistency!$A$2:$N$394,14, FALSE))</f>
        <v>0</v>
      </c>
    </row>
    <row r="351" spans="6:10">
      <c r="F351">
        <f>IF(ISNA(VLOOKUP(DKSalaries!D351,OverUnder!$A$2:$C$13,3,FALSE)),0,VLOOKUP(DKSalaries!D351,OverUnder!$A$2:$C$13,3,FALSE))</f>
        <v>0</v>
      </c>
      <c r="I351">
        <f>IF(ISNA(VLOOKUP(DKSalaries!B351,Consistency!$A$2:$N$394,13, FALSE)),0,VLOOKUP(DKSalaries!B351,Consistency!$A$2:$N$394,13, FALSE))</f>
        <v>0</v>
      </c>
      <c r="J351">
        <f>IF(ISNA(VLOOKUP(DKSalaries!B351,Consistency!$A$2:$N$394,14, FALSE)),0,VLOOKUP(DKSalaries!B351,Consistency!$A$2:$N$394,14, FALSE))</f>
        <v>0</v>
      </c>
    </row>
    <row r="352" spans="6:10">
      <c r="F352">
        <f>IF(ISNA(VLOOKUP(DKSalaries!D352,OverUnder!$A$2:$C$13,3,FALSE)),0,VLOOKUP(DKSalaries!D352,OverUnder!$A$2:$C$13,3,FALSE))</f>
        <v>0</v>
      </c>
      <c r="J352">
        <f>IF(ISNA(VLOOKUP(DKSalaries!B352,Consistency!$A$2:$N$394,14, FALSE)),0,VLOOKUP(DKSalaries!B352,Consistency!$A$2:$N$394,14, FALSE))</f>
        <v>0</v>
      </c>
    </row>
    <row r="353" spans="6:10">
      <c r="F353">
        <f>IF(ISNA(VLOOKUP(DKSalaries!D353,OverUnder!$A$2:$C$13,3,FALSE)),0,VLOOKUP(DKSalaries!D353,OverUnder!$A$2:$C$13,3,FALSE))</f>
        <v>0</v>
      </c>
      <c r="J353">
        <f>IF(ISNA(VLOOKUP(DKSalaries!B353,Consistency!$A$2:$N$394,14, FALSE)),0,VLOOKUP(DKSalaries!B353,Consistency!$A$2:$N$394,14, FALSE))</f>
        <v>0</v>
      </c>
    </row>
    <row r="354" spans="6:10">
      <c r="F354">
        <f>IF(ISNA(VLOOKUP(DKSalaries!D354,OverUnder!$A$2:$C$13,3,FALSE)),0,VLOOKUP(DKSalaries!D354,OverUnder!$A$2:$C$13,3,FALSE))</f>
        <v>0</v>
      </c>
      <c r="J354">
        <f>IF(ISNA(VLOOKUP(DKSalaries!B354,Consistency!$A$2:$N$394,14, FALSE)),0,VLOOKUP(DKSalaries!B354,Consistency!$A$2:$N$394,14, FALSE))</f>
        <v>0</v>
      </c>
    </row>
    <row r="355" spans="6:10">
      <c r="F355">
        <f>IF(ISNA(VLOOKUP(DKSalaries!D355,OverUnder!$A$2:$C$13,3,FALSE)),0,VLOOKUP(DKSalaries!D355,OverUnder!$A$2:$C$13,3,FALSE))</f>
        <v>0</v>
      </c>
      <c r="J355">
        <f>IF(ISNA(VLOOKUP(DKSalaries!B355,Consistency!$A$2:$N$394,14, FALSE)),0,VLOOKUP(DKSalaries!B355,Consistency!$A$2:$N$394,14, FALSE))</f>
        <v>0</v>
      </c>
    </row>
    <row r="356" spans="6:10">
      <c r="F356">
        <f>IF(ISNA(VLOOKUP(DKSalaries!D356,OverUnder!$A$2:$C$13,3,FALSE)),0,VLOOKUP(DKSalaries!D356,OverUnder!$A$2:$C$13,3,FALSE))</f>
        <v>0</v>
      </c>
      <c r="J356">
        <f>IF(ISNA(VLOOKUP(DKSalaries!B356,Consistency!$A$2:$N$394,14, FALSE)),0,VLOOKUP(DKSalaries!B356,Consistency!$A$2:$N$394,14, FALSE))</f>
        <v>0</v>
      </c>
    </row>
    <row r="357" spans="6:10">
      <c r="F357">
        <f>IF(ISNA(VLOOKUP(DKSalaries!D357,OverUnder!$A$2:$C$13,3,FALSE)),0,VLOOKUP(DKSalaries!D357,OverUnder!$A$2:$C$13,3,FALSE))</f>
        <v>0</v>
      </c>
      <c r="J357">
        <f>IF(ISNA(VLOOKUP(DKSalaries!B357,Consistency!$A$2:$N$394,14, FALSE)),0,VLOOKUP(DKSalaries!B357,Consistency!$A$2:$N$394,14, FALSE))</f>
        <v>0</v>
      </c>
    </row>
    <row r="358" spans="6:10">
      <c r="F358">
        <f>IF(ISNA(VLOOKUP(DKSalaries!D358,OverUnder!$A$2:$C$13,3,FALSE)),0,VLOOKUP(DKSalaries!D358,OverUnder!$A$2:$C$13,3,FALSE))</f>
        <v>0</v>
      </c>
      <c r="J358">
        <f>IF(ISNA(VLOOKUP(DKSalaries!B358,Consistency!$A$2:$N$394,14, FALSE)),0,VLOOKUP(DKSalaries!B358,Consistency!$A$2:$N$394,14, FALSE))</f>
        <v>0</v>
      </c>
    </row>
    <row r="359" spans="6:10">
      <c r="F359">
        <f>IF(ISNA(VLOOKUP(DKSalaries!D359,OverUnder!$A$2:$C$13,3,FALSE)),0,VLOOKUP(DKSalaries!D359,OverUnder!$A$2:$C$13,3,FALSE))</f>
        <v>0</v>
      </c>
      <c r="J359">
        <f>IF(ISNA(VLOOKUP(DKSalaries!B359,Consistency!$A$2:$N$394,14, FALSE)),0,VLOOKUP(DKSalaries!B359,Consistency!$A$2:$N$394,14, FALSE))</f>
        <v>0</v>
      </c>
    </row>
    <row r="360" spans="6:10">
      <c r="F360">
        <f>IF(ISNA(VLOOKUP(DKSalaries!D360,OverUnder!$A$2:$C$13,3,FALSE)),0,VLOOKUP(DKSalaries!D360,OverUnder!$A$2:$C$13,3,FALSE))</f>
        <v>0</v>
      </c>
      <c r="J360">
        <f>IF(ISNA(VLOOKUP(DKSalaries!B360,Consistency!$A$2:$N$394,14, FALSE)),0,VLOOKUP(DKSalaries!B360,Consistency!$A$2:$N$394,14, FALSE))</f>
        <v>0</v>
      </c>
    </row>
    <row r="361" spans="6:10">
      <c r="F361">
        <f>IF(ISNA(VLOOKUP(DKSalaries!D361,OverUnder!$A$2:$C$13,3,FALSE)),0,VLOOKUP(DKSalaries!D361,OverUnder!$A$2:$C$13,3,FALSE))</f>
        <v>0</v>
      </c>
      <c r="J361">
        <f>IF(ISNA(VLOOKUP(DKSalaries!B361,Consistency!$A$2:$N$394,14, FALSE)),0,VLOOKUP(DKSalaries!B361,Consistency!$A$2:$N$394,14, FALSE))</f>
        <v>0</v>
      </c>
    </row>
    <row r="362" spans="6:10">
      <c r="F362">
        <f>IF(ISNA(VLOOKUP(DKSalaries!D362,OverUnder!$A$2:$C$13,3,FALSE)),0,VLOOKUP(DKSalaries!D362,OverUnder!$A$2:$C$13,3,FALSE))</f>
        <v>0</v>
      </c>
      <c r="J362">
        <f>IF(ISNA(VLOOKUP(DKSalaries!B362,Consistency!$A$2:$N$394,14, FALSE)),0,VLOOKUP(DKSalaries!B362,Consistency!$A$2:$N$394,14, FALSE))</f>
        <v>0</v>
      </c>
    </row>
    <row r="363" spans="6:10">
      <c r="F363">
        <f>IF(ISNA(VLOOKUP(DKSalaries!D363,OverUnder!$A$2:$C$13,3,FALSE)),0,VLOOKUP(DKSalaries!D363,OverUnder!$A$2:$C$13,3,FALSE))</f>
        <v>0</v>
      </c>
      <c r="J363">
        <f>IF(ISNA(VLOOKUP(DKSalaries!B363,Consistency!$A$2:$N$394,14, FALSE)),0,VLOOKUP(DKSalaries!B363,Consistency!$A$2:$N$394,14, FALSE))</f>
        <v>0</v>
      </c>
    </row>
    <row r="364" spans="6:10">
      <c r="F364">
        <f>IF(ISNA(VLOOKUP(DKSalaries!D364,OverUnder!$A$2:$C$13,3,FALSE)),0,VLOOKUP(DKSalaries!D364,OverUnder!$A$2:$C$13,3,FALSE))</f>
        <v>0</v>
      </c>
      <c r="J364">
        <f>IF(ISNA(VLOOKUP(DKSalaries!B364,Consistency!$A$2:$N$394,14, FALSE)),0,VLOOKUP(DKSalaries!B364,Consistency!$A$2:$N$394,14, FALSE))</f>
        <v>0</v>
      </c>
    </row>
    <row r="365" spans="6:10">
      <c r="F365">
        <f>IF(ISNA(VLOOKUP(DKSalaries!D365,OverUnder!$A$2:$C$13,3,FALSE)),0,VLOOKUP(DKSalaries!D365,OverUnder!$A$2:$C$13,3,FALSE))</f>
        <v>0</v>
      </c>
      <c r="J365">
        <f>IF(ISNA(VLOOKUP(DKSalaries!B365,Consistency!$A$2:$N$394,14, FALSE)),0,VLOOKUP(DKSalaries!B365,Consistency!$A$2:$N$394,14, FALSE))</f>
        <v>0</v>
      </c>
    </row>
    <row r="366" spans="6:10">
      <c r="F366">
        <f>IF(ISNA(VLOOKUP(DKSalaries!D366,OverUnder!$A$2:$C$13,3,FALSE)),0,VLOOKUP(DKSalaries!D366,OverUnder!$A$2:$C$13,3,FALSE))</f>
        <v>0</v>
      </c>
      <c r="J366">
        <f>IF(ISNA(VLOOKUP(DKSalaries!B366,Consistency!$A$2:$N$394,14, FALSE)),0,VLOOKUP(DKSalaries!B366,Consistency!$A$2:$N$394,14, FALSE))</f>
        <v>0</v>
      </c>
    </row>
    <row r="367" spans="6:10">
      <c r="F367">
        <f>IF(ISNA(VLOOKUP(DKSalaries!D367,OverUnder!$A$2:$C$13,3,FALSE)),0,VLOOKUP(DKSalaries!D367,OverUnder!$A$2:$C$13,3,FALSE))</f>
        <v>0</v>
      </c>
      <c r="J367">
        <f>IF(ISNA(VLOOKUP(DKSalaries!B367,Consistency!$A$2:$N$394,14, FALSE)),0,VLOOKUP(DKSalaries!B367,Consistency!$A$2:$N$394,14, FALSE))</f>
        <v>0</v>
      </c>
    </row>
    <row r="368" spans="6:10">
      <c r="F368">
        <f>IF(ISNA(VLOOKUP(DKSalaries!D368,OverUnder!$A$2:$C$13,3,FALSE)),0,VLOOKUP(DKSalaries!D368,OverUnder!$A$2:$C$13,3,FALSE))</f>
        <v>0</v>
      </c>
      <c r="J368">
        <f>IF(ISNA(VLOOKUP(DKSalaries!B368,Consistency!$A$2:$N$394,14, FALSE)),0,VLOOKUP(DKSalaries!B368,Consistency!$A$2:$N$394,14, FALSE))</f>
        <v>0</v>
      </c>
    </row>
    <row r="369" spans="6:10">
      <c r="F369">
        <f>IF(ISNA(VLOOKUP(DKSalaries!D369,OverUnder!$A$2:$C$13,3,FALSE)),0,VLOOKUP(DKSalaries!D369,OverUnder!$A$2:$C$13,3,FALSE))</f>
        <v>0</v>
      </c>
      <c r="J369">
        <f>IF(ISNA(VLOOKUP(DKSalaries!B369,Consistency!$A$2:$N$394,14, FALSE)),0,VLOOKUP(DKSalaries!B369,Consistency!$A$2:$N$394,14, FALSE))</f>
        <v>0</v>
      </c>
    </row>
    <row r="370" spans="6:10">
      <c r="F370">
        <f>IF(ISNA(VLOOKUP(DKSalaries!D370,OverUnder!$A$2:$C$13,3,FALSE)),0,VLOOKUP(DKSalaries!D370,OverUnder!$A$2:$C$13,3,FALSE))</f>
        <v>0</v>
      </c>
      <c r="J370">
        <f>IF(ISNA(VLOOKUP(DKSalaries!B370,Consistency!$A$2:$N$394,14, FALSE)),0,VLOOKUP(DKSalaries!B370,Consistency!$A$2:$N$394,14, FALSE))</f>
        <v>0</v>
      </c>
    </row>
    <row r="371" spans="6:10">
      <c r="F371">
        <f>IF(ISNA(VLOOKUP(DKSalaries!D371,OverUnder!$A$2:$C$13,3,FALSE)),0,VLOOKUP(DKSalaries!D371,OverUnder!$A$2:$C$13,3,FALSE))</f>
        <v>0</v>
      </c>
      <c r="J371">
        <f>IF(ISNA(VLOOKUP(DKSalaries!B371,Consistency!$A$2:$N$394,14, FALSE)),0,VLOOKUP(DKSalaries!B371,Consistency!$A$2:$N$394,14, FALSE))</f>
        <v>0</v>
      </c>
    </row>
    <row r="372" spans="6:10">
      <c r="F372">
        <f>IF(ISNA(VLOOKUP(DKSalaries!D372,OverUnder!$A$2:$C$13,3,FALSE)),0,VLOOKUP(DKSalaries!D372,OverUnder!$A$2:$C$13,3,FALSE))</f>
        <v>0</v>
      </c>
    </row>
    <row r="373" spans="6:10">
      <c r="F373">
        <f>IF(ISNA(VLOOKUP(DKSalaries!D373,OverUnder!$A$2:$C$13,3,FALSE)),0,VLOOKUP(DKSalaries!D373,OverUnder!$A$2:$C$13,3,FALSE))</f>
        <v>0</v>
      </c>
    </row>
    <row r="374" spans="6:10">
      <c r="F374">
        <f>IF(ISNA(VLOOKUP(DKSalaries!D374,OverUnder!$A$2:$C$13,3,FALSE)),0,VLOOKUP(DKSalaries!D374,OverUnder!$A$2:$C$13,3,FALSE))</f>
        <v>0</v>
      </c>
    </row>
    <row r="375" spans="6:10">
      <c r="F375">
        <f>IF(ISNA(VLOOKUP(DKSalaries!D375,OverUnder!$A$2:$C$13,3,FALSE)),0,VLOOKUP(DKSalaries!D375,OverUnder!$A$2:$C$13,3,FALSE))</f>
        <v>0</v>
      </c>
    </row>
    <row r="376" spans="6:10">
      <c r="F376">
        <f>IF(ISNA(VLOOKUP(DKSalaries!D376,OverUnder!$A$2:$C$13,3,FALSE)),0,VLOOKUP(DKSalaries!D376,OverUnder!$A$2:$C$13,3,FALSE))</f>
        <v>0</v>
      </c>
    </row>
    <row r="377" spans="6:10">
      <c r="F377">
        <f>IF(ISNA(VLOOKUP(DKSalaries!D377,OverUnder!$A$2:$C$13,3,FALSE)),0,VLOOKUP(DKSalaries!D377,OverUnder!$A$2:$C$13,3,FALSE))</f>
        <v>0</v>
      </c>
    </row>
    <row r="378" spans="6:10">
      <c r="F378">
        <f>IF(ISNA(VLOOKUP(DKSalaries!D378,OverUnder!$A$2:$C$13,3,FALSE)),0,VLOOKUP(DKSalaries!D378,OverUnder!$A$2:$C$13,3,FALSE))</f>
        <v>0</v>
      </c>
    </row>
    <row r="379" spans="6:10">
      <c r="F379">
        <f>IF(ISNA(VLOOKUP(DKSalaries!D379,OverUnder!$A$2:$C$13,3,FALSE)),0,VLOOKUP(DKSalaries!D379,OverUnder!$A$2:$C$13,3,FALSE))</f>
        <v>0</v>
      </c>
    </row>
    <row r="380" spans="6:10">
      <c r="F380">
        <f>IF(ISNA(VLOOKUP(DKSalaries!D380,OverUnder!$A$2:$C$13,3,FALSE)),0,VLOOKUP(DKSalaries!D380,OverUnder!$A$2:$C$13,3,FALSE))</f>
        <v>0</v>
      </c>
    </row>
    <row r="381" spans="6:10">
      <c r="F381">
        <f>IF(ISNA(VLOOKUP(DKSalaries!D381,OverUnder!$A$2:$C$13,3,FALSE)),0,VLOOKUP(DKSalaries!D381,OverUnder!$A$2:$C$13,3,FALSE))</f>
        <v>0</v>
      </c>
    </row>
    <row r="382" spans="6:10">
      <c r="F382">
        <f>IF(ISNA(VLOOKUP(DKSalaries!D382,OverUnder!$A$2:$C$13,3,FALSE)),0,VLOOKUP(DKSalaries!D382,OverUnder!$A$2:$C$13,3,FALSE))</f>
        <v>0</v>
      </c>
    </row>
    <row r="383" spans="6:10">
      <c r="F383">
        <f>IF(ISNA(VLOOKUP(DKSalaries!D383,OverUnder!$A$2:$C$13,3,FALSE)),0,VLOOKUP(DKSalaries!D383,OverUnder!$A$2:$C$13,3,FALSE))</f>
        <v>0</v>
      </c>
    </row>
    <row r="384" spans="6:10">
      <c r="F384">
        <f>IF(ISNA(VLOOKUP(DKSalaries!D384,OverUnder!$A$2:$C$13,3,FALSE)),0,VLOOKUP(DKSalaries!D384,OverUnder!$A$2:$C$13,3,FALSE))</f>
        <v>0</v>
      </c>
    </row>
    <row r="385" spans="6:6">
      <c r="F385">
        <f>IF(ISNA(VLOOKUP(DKSalaries!D385,OverUnder!$A$2:$C$13,3,FALSE)),0,VLOOKUP(DKSalaries!D385,OverUnder!$A$2:$C$13,3,FALSE))</f>
        <v>0</v>
      </c>
    </row>
    <row r="386" spans="6:6">
      <c r="F386">
        <f>IF(ISNA(VLOOKUP(DKSalaries!D386,OverUnder!$A$2:$C$13,3,FALSE)),0,VLOOKUP(DKSalaries!D386,OverUnder!$A$2:$C$13,3,FALSE))</f>
        <v>0</v>
      </c>
    </row>
    <row r="387" spans="6:6">
      <c r="F387">
        <f>IF(ISNA(VLOOKUP(DKSalaries!D387,OverUnder!$A$2:$C$13,3,FALSE)),0,VLOOKUP(DKSalaries!D387,OverUnder!$A$2:$C$13,3,FALSE))</f>
        <v>0</v>
      </c>
    </row>
    <row r="388" spans="6:6">
      <c r="F388">
        <f>IF(ISNA(VLOOKUP(DKSalaries!D388,OverUnder!$A$2:$C$13,3,FALSE)),0,VLOOKUP(DKSalaries!D388,OverUnder!$A$2:$C$13,3,FALSE))</f>
        <v>0</v>
      </c>
    </row>
    <row r="389" spans="6:6">
      <c r="F389">
        <f>IF(ISNA(VLOOKUP(DKSalaries!D389,OverUnder!$A$2:$C$13,3,FALSE)),0,VLOOKUP(DKSalaries!D389,OverUnder!$A$2:$C$13,3,FALSE))</f>
        <v>0</v>
      </c>
    </row>
    <row r="390" spans="6:6">
      <c r="F390">
        <f>IF(ISNA(VLOOKUP(DKSalaries!D390,OverUnder!$A$2:$C$13,3,FALSE)),0,VLOOKUP(DKSalaries!D390,OverUnder!$A$2:$C$13,3,FALSE))</f>
        <v>0</v>
      </c>
    </row>
    <row r="391" spans="6:6">
      <c r="F391">
        <f>IF(ISNA(VLOOKUP(DKSalaries!D391,OverUnder!$A$2:$C$13,3,FALSE)),0,VLOOKUP(DKSalaries!D391,OverUnder!$A$2:$C$13,3,FALSE))</f>
        <v>0</v>
      </c>
    </row>
    <row r="392" spans="6:6">
      <c r="F392">
        <f>IF(ISNA(VLOOKUP(DKSalaries!D392,OverUnder!$A$2:$C$13,3,FALSE)),0,VLOOKUP(DKSalaries!D392,OverUnder!$A$2:$C$13,3,FALSE))</f>
        <v>0</v>
      </c>
    </row>
    <row r="393" spans="6:6">
      <c r="F393">
        <f>IF(ISNA(VLOOKUP(DKSalaries!D393,OverUnder!$A$2:$C$13,3,FALSE)),0,VLOOKUP(DKSalaries!D393,OverUnder!$A$2:$C$13,3,FALSE))</f>
        <v>0</v>
      </c>
    </row>
    <row r="394" spans="6:6">
      <c r="F394">
        <f>IF(ISNA(VLOOKUP(DKSalaries!D394,OverUnder!$A$2:$C$13,3,FALSE)),0,VLOOKUP(DKSalaries!D394,OverUnder!$A$2:$C$13,3,FALSE))</f>
        <v>0</v>
      </c>
    </row>
    <row r="395" spans="6:6">
      <c r="F395">
        <f>IF(ISNA(VLOOKUP(DKSalaries!D395,OverUnder!$A$2:$C$13,3,FALSE)),0,VLOOKUP(DKSalaries!D395,OverUnder!$A$2:$C$13,3,FALSE))</f>
        <v>0</v>
      </c>
    </row>
    <row r="396" spans="6:6">
      <c r="F396">
        <f>IF(ISNA(VLOOKUP(DKSalaries!D396,OverUnder!$A$2:$C$13,3,FALSE)),0,VLOOKUP(DKSalaries!D396,OverUnder!$A$2:$C$13,3,FALSE))</f>
        <v>0</v>
      </c>
    </row>
    <row r="397" spans="6:6">
      <c r="F397">
        <f>IF(ISNA(VLOOKUP(DKSalaries!D397,OverUnder!$A$2:$C$13,3,FALSE)),0,VLOOKUP(DKSalaries!D397,OverUnder!$A$2:$C$13,3,FALSE))</f>
        <v>0</v>
      </c>
    </row>
    <row r="398" spans="6:6">
      <c r="F398">
        <f>IF(ISNA(VLOOKUP(DKSalaries!D398,OverUnder!$A$2:$C$13,3,FALSE)),0,VLOOKUP(DKSalaries!D398,OverUnder!$A$2:$C$13,3,FALSE))</f>
        <v>0</v>
      </c>
    </row>
    <row r="399" spans="6:6">
      <c r="F399">
        <f>IF(ISNA(VLOOKUP(DKSalaries!D399,OverUnder!$A$2:$C$13,3,FALSE)),0,VLOOKUP(DKSalaries!D399,OverUnder!$A$2:$C$13,3,FALSE))</f>
        <v>0</v>
      </c>
    </row>
    <row r="400" spans="6:6">
      <c r="F400">
        <f>IF(ISNA(VLOOKUP(DKSalaries!D400,OverUnder!$A$2:$C$13,3,FALSE)),0,VLOOKUP(DKSalaries!D400,OverUnder!$A$2:$C$13,3,FALSE))</f>
        <v>0</v>
      </c>
    </row>
    <row r="401" spans="6:6">
      <c r="F401">
        <f>IF(ISNA(VLOOKUP(DKSalaries!D401,OverUnder!$A$2:$C$13,3,FALSE)),0,VLOOKUP(DKSalaries!D401,OverUnder!$A$2:$C$13,3,FALSE))</f>
        <v>0</v>
      </c>
    </row>
    <row r="402" spans="6:6">
      <c r="F402">
        <f>IF(ISNA(VLOOKUP(DKSalaries!D402,OverUnder!$A$2:$C$13,3,FALSE)),0,VLOOKUP(DKSalaries!D402,OverUnder!$A$2:$C$13,3,FALSE))</f>
        <v>0</v>
      </c>
    </row>
    <row r="403" spans="6:6">
      <c r="F403">
        <f>IF(ISNA(VLOOKUP(DKSalaries!D403,OverUnder!$A$2:$C$13,3,FALSE)),0,VLOOKUP(DKSalaries!D403,OverUnder!$A$2:$C$13,3,FALSE))</f>
        <v>0</v>
      </c>
    </row>
    <row r="404" spans="6:6">
      <c r="F404">
        <f>IF(ISNA(VLOOKUP(DKSalaries!D404,OverUnder!$A$2:$C$13,3,FALSE)),0,VLOOKUP(DKSalaries!D404,OverUnder!$A$2:$C$13,3,FALSE))</f>
        <v>0</v>
      </c>
    </row>
    <row r="405" spans="6:6">
      <c r="F405">
        <f>IF(ISNA(VLOOKUP(DKSalaries!D405,OverUnder!$A$2:$C$13,3,FALSE)),0,VLOOKUP(DKSalaries!D405,OverUnder!$A$2:$C$13,3,FALSE))</f>
        <v>0</v>
      </c>
    </row>
    <row r="406" spans="6:6">
      <c r="F406">
        <f>IF(ISNA(VLOOKUP(DKSalaries!D406,OverUnder!$A$2:$C$13,3,FALSE)),0,VLOOKUP(DKSalaries!D406,OverUnder!$A$2:$C$13,3,FALSE))</f>
        <v>0</v>
      </c>
    </row>
    <row r="407" spans="6:6">
      <c r="F407">
        <f>IF(ISNA(VLOOKUP(DKSalaries!D407,OverUnder!$A$2:$C$13,3,FALSE)),0,VLOOKUP(DKSalaries!D407,OverUnder!$A$2:$C$13,3,FALSE))</f>
        <v>0</v>
      </c>
    </row>
    <row r="408" spans="6:6">
      <c r="F408">
        <f>IF(ISNA(VLOOKUP(DKSalaries!D408,OverUnder!$A$2:$C$13,3,FALSE)),0,VLOOKUP(DKSalaries!D408,OverUnder!$A$2:$C$13,3,FALSE))</f>
        <v>0</v>
      </c>
    </row>
    <row r="409" spans="6:6">
      <c r="F409">
        <f>IF(ISNA(VLOOKUP(DKSalaries!D409,OverUnder!$A$2:$C$13,3,FALSE)),0,VLOOKUP(DKSalaries!D409,OverUnder!$A$2:$C$13,3,FALSE))</f>
        <v>0</v>
      </c>
    </row>
    <row r="410" spans="6:6">
      <c r="F410">
        <f>IF(ISNA(VLOOKUP(DKSalaries!D410,OverUnder!$A$2:$C$13,3,FALSE)),0,VLOOKUP(DKSalaries!D410,OverUnder!$A$2:$C$13,3,FALSE))</f>
        <v>0</v>
      </c>
    </row>
    <row r="411" spans="6:6">
      <c r="F411">
        <f>IF(ISNA(VLOOKUP(DKSalaries!D411,OverUnder!$A$2:$C$13,3,FALSE)),0,VLOOKUP(DKSalaries!D411,OverUnder!$A$2:$C$13,3,FALSE))</f>
        <v>0</v>
      </c>
    </row>
    <row r="412" spans="6:6">
      <c r="F412">
        <f>IF(ISNA(VLOOKUP(DKSalaries!D412,OverUnder!$A$2:$C$13,3,FALSE)),0,VLOOKUP(DKSalaries!D412,OverUnder!$A$2:$C$13,3,FALSE))</f>
        <v>0</v>
      </c>
    </row>
    <row r="413" spans="6:6">
      <c r="F413">
        <f>IF(ISNA(VLOOKUP(DKSalaries!D413,OverUnder!$A$2:$C$13,3,FALSE)),0,VLOOKUP(DKSalaries!D413,OverUnder!$A$2:$C$13,3,FALSE))</f>
        <v>0</v>
      </c>
    </row>
    <row r="414" spans="6:6">
      <c r="F414">
        <f>IF(ISNA(VLOOKUP(DKSalaries!D414,OverUnder!$A$2:$C$13,3,FALSE)),0,VLOOKUP(DKSalaries!D414,OverUnder!$A$2:$C$13,3,FALSE))</f>
        <v>0</v>
      </c>
    </row>
    <row r="415" spans="6:6">
      <c r="F415">
        <f>IF(ISNA(VLOOKUP(DKSalaries!D415,OverUnder!$A$2:$C$13,3,FALSE)),0,VLOOKUP(DKSalaries!D415,OverUnder!$A$2:$C$13,3,FALSE))</f>
        <v>0</v>
      </c>
    </row>
    <row r="416" spans="6:6">
      <c r="F416">
        <f>IF(ISNA(VLOOKUP(DKSalaries!D416,OverUnder!$A$2:$C$13,3,FALSE)),0,VLOOKUP(DKSalaries!D416,OverUnder!$A$2:$C$13,3,FALSE))</f>
        <v>0</v>
      </c>
    </row>
    <row r="417" spans="6:6">
      <c r="F417">
        <f>IF(ISNA(VLOOKUP(DKSalaries!D417,OverUnder!$A$2:$C$13,3,FALSE)),0,VLOOKUP(DKSalaries!D417,OverUnder!$A$2:$C$13,3,FALSE))</f>
        <v>0</v>
      </c>
    </row>
    <row r="418" spans="6:6">
      <c r="F418">
        <f>IF(ISNA(VLOOKUP(DKSalaries!D418,OverUnder!$A$2:$C$13,3,FALSE)),0,VLOOKUP(DKSalaries!D418,OverUnder!$A$2:$C$13,3,FALSE))</f>
        <v>0</v>
      </c>
    </row>
    <row r="419" spans="6:6">
      <c r="F419">
        <f>IF(ISNA(VLOOKUP(DKSalaries!D419,OverUnder!$A$2:$C$13,3,FALSE)),0,VLOOKUP(DKSalaries!D419,OverUnder!$A$2:$C$13,3,FALSE))</f>
        <v>0</v>
      </c>
    </row>
    <row r="420" spans="6:6">
      <c r="F420">
        <f>IF(ISNA(VLOOKUP(DKSalaries!D420,OverUnder!$A$2:$C$13,3,FALSE)),0,VLOOKUP(DKSalaries!D420,OverUnder!$A$2:$C$13,3,FALSE))</f>
        <v>0</v>
      </c>
    </row>
    <row r="421" spans="6:6">
      <c r="F421">
        <f>IF(ISNA(VLOOKUP(DKSalaries!D421,OverUnder!$A$2:$C$13,3,FALSE)),0,VLOOKUP(DKSalaries!D421,OverUnder!$A$2:$C$13,3,FALSE))</f>
        <v>0</v>
      </c>
    </row>
    <row r="422" spans="6:6">
      <c r="F422">
        <f>IF(ISNA(VLOOKUP(DKSalaries!D422,OverUnder!$A$2:$C$13,3,FALSE)),0,VLOOKUP(DKSalaries!D422,OverUnder!$A$2:$C$13,3,FALSE))</f>
        <v>0</v>
      </c>
    </row>
    <row r="423" spans="6:6">
      <c r="F423">
        <f>IF(ISNA(VLOOKUP(DKSalaries!D423,OverUnder!$A$2:$C$13,3,FALSE)),0,VLOOKUP(DKSalaries!D423,OverUnder!$A$2:$C$13,3,FALSE))</f>
        <v>0</v>
      </c>
    </row>
    <row r="424" spans="6:6">
      <c r="F424">
        <f>IF(ISNA(VLOOKUP(DKSalaries!D424,OverUnder!$A$2:$C$13,3,FALSE)),0,VLOOKUP(DKSalaries!D424,OverUnder!$A$2:$C$13,3,FALSE))</f>
        <v>0</v>
      </c>
    </row>
    <row r="425" spans="6:6">
      <c r="F425">
        <f>IF(ISNA(VLOOKUP(DKSalaries!D425,OverUnder!$A$2:$C$13,3,FALSE)),0,VLOOKUP(DKSalaries!D425,OverUnder!$A$2:$C$13,3,FALSE))</f>
        <v>0</v>
      </c>
    </row>
    <row r="426" spans="6:6">
      <c r="F426">
        <f>IF(ISNA(VLOOKUP(DKSalaries!D426,OverUnder!$A$2:$C$13,3,FALSE)),0,VLOOKUP(DKSalaries!D426,OverUnder!$A$2:$C$13,3,FALSE))</f>
        <v>0</v>
      </c>
    </row>
    <row r="427" spans="6:6">
      <c r="F427">
        <f>IF(ISNA(VLOOKUP(DKSalaries!D427,OverUnder!$A$2:$C$13,3,FALSE)),0,VLOOKUP(DKSalaries!D427,OverUnder!$A$2:$C$13,3,FALSE))</f>
        <v>0</v>
      </c>
    </row>
    <row r="428" spans="6:6">
      <c r="F428">
        <f>IF(ISNA(VLOOKUP(DKSalaries!D428,OverUnder!$A$2:$C$13,3,FALSE)),0,VLOOKUP(DKSalaries!D428,OverUnder!$A$2:$C$13,3,FALSE))</f>
        <v>0</v>
      </c>
    </row>
    <row r="429" spans="6:6">
      <c r="F429">
        <f>IF(ISNA(VLOOKUP(DKSalaries!D429,OverUnder!$A$2:$C$13,3,FALSE)),0,VLOOKUP(DKSalaries!D429,OverUnder!$A$2:$C$13,3,FALSE))</f>
        <v>0</v>
      </c>
    </row>
    <row r="430" spans="6:6">
      <c r="F430">
        <f>IF(ISNA(VLOOKUP(DKSalaries!D430,OverUnder!$A$2:$C$13,3,FALSE)),0,VLOOKUP(DKSalaries!D430,OverUnder!$A$2:$C$13,3,FALSE))</f>
        <v>0</v>
      </c>
    </row>
    <row r="431" spans="6:6">
      <c r="F431">
        <f>IF(ISNA(VLOOKUP(DKSalaries!D431,OverUnder!$A$2:$C$13,3,FALSE)),0,VLOOKUP(DKSalaries!D431,OverUnder!$A$2:$C$13,3,FALSE))</f>
        <v>0</v>
      </c>
    </row>
    <row r="432" spans="6:6">
      <c r="F432">
        <f>IF(ISNA(VLOOKUP(DKSalaries!D432,OverUnder!$A$2:$C$13,3,FALSE)),0,VLOOKUP(DKSalaries!D432,OverUnder!$A$2:$C$13,3,FALSE))</f>
        <v>0</v>
      </c>
    </row>
    <row r="433" spans="6:6">
      <c r="F433">
        <f>IF(ISNA(VLOOKUP(DKSalaries!D433,OverUnder!$A$2:$C$13,3,FALSE)),0,VLOOKUP(DKSalaries!D433,OverUnder!$A$2:$C$13,3,FALSE))</f>
        <v>0</v>
      </c>
    </row>
    <row r="434" spans="6:6">
      <c r="F434">
        <f>IF(ISNA(VLOOKUP(DKSalaries!D434,OverUnder!$A$2:$C$13,3,FALSE)),0,VLOOKUP(DKSalaries!D434,OverUnder!$A$2:$C$13,3,FALSE))</f>
        <v>0</v>
      </c>
    </row>
    <row r="435" spans="6:6">
      <c r="F435">
        <f>IF(ISNA(VLOOKUP(DKSalaries!D435,OverUnder!$A$2:$C$13,3,FALSE)),0,VLOOKUP(DKSalaries!D435,OverUnder!$A$2:$C$13,3,FALSE))</f>
        <v>0</v>
      </c>
    </row>
    <row r="436" spans="6:6">
      <c r="F436">
        <f>IF(ISNA(VLOOKUP(DKSalaries!D436,OverUnder!$A$2:$C$13,3,FALSE)),0,VLOOKUP(DKSalaries!D436,OverUnder!$A$2:$C$13,3,FALSE))</f>
        <v>0</v>
      </c>
    </row>
    <row r="437" spans="6:6">
      <c r="F437">
        <f>IF(ISNA(VLOOKUP(DKSalaries!D437,OverUnder!$A$2:$C$13,3,FALSE)),0,VLOOKUP(DKSalaries!D437,OverUnder!$A$2:$C$13,3,FALSE))</f>
        <v>0</v>
      </c>
    </row>
    <row r="438" spans="6:6">
      <c r="F438">
        <f>IF(ISNA(VLOOKUP(DKSalaries!D438,OverUnder!$A$2:$C$13,3,FALSE)),0,VLOOKUP(DKSalaries!D438,OverUnder!$A$2:$C$13,3,FALSE))</f>
        <v>0</v>
      </c>
    </row>
    <row r="439" spans="6:6">
      <c r="F439">
        <f>IF(ISNA(VLOOKUP(DKSalaries!D439,OverUnder!$A$2:$C$13,3,FALSE)),0,VLOOKUP(DKSalaries!D439,OverUnder!$A$2:$C$13,3,FALSE))</f>
        <v>0</v>
      </c>
    </row>
    <row r="440" spans="6:6">
      <c r="F440">
        <f>IF(ISNA(VLOOKUP(DKSalaries!D440,OverUnder!$A$2:$C$13,3,FALSE)),0,VLOOKUP(DKSalaries!D440,OverUnder!$A$2:$C$13,3,FALSE))</f>
        <v>0</v>
      </c>
    </row>
    <row r="441" spans="6:6">
      <c r="F441">
        <f>IF(ISNA(VLOOKUP(DKSalaries!D441,OverUnder!$A$2:$C$13,3,FALSE)),0,VLOOKUP(DKSalaries!D441,OverUnder!$A$2:$C$13,3,FALSE))</f>
        <v>0</v>
      </c>
    </row>
    <row r="442" spans="6:6">
      <c r="F442">
        <f>IF(ISNA(VLOOKUP(DKSalaries!D442,OverUnder!$A$2:$C$13,3,FALSE)),0,VLOOKUP(DKSalaries!D442,OverUnder!$A$2:$C$13,3,FALSE))</f>
        <v>0</v>
      </c>
    </row>
    <row r="443" spans="6:6">
      <c r="F443">
        <f>IF(ISNA(VLOOKUP(DKSalaries!D443,OverUnder!$A$2:$C$13,3,FALSE)),0,VLOOKUP(DKSalaries!D443,OverUnder!$A$2:$C$13,3,FALSE))</f>
        <v>0</v>
      </c>
    </row>
    <row r="444" spans="6:6">
      <c r="F444">
        <f>IF(ISNA(VLOOKUP(DKSalaries!D444,OverUnder!$A$2:$C$13,3,FALSE)),0,VLOOKUP(DKSalaries!D444,OverUnder!$A$2:$C$13,3,FALSE))</f>
        <v>0</v>
      </c>
    </row>
    <row r="445" spans="6:6">
      <c r="F445">
        <f>IF(ISNA(VLOOKUP(DKSalaries!D445,OverUnder!$A$2:$C$13,3,FALSE)),0,VLOOKUP(DKSalaries!D445,OverUnder!$A$2:$C$13,3,FALSE))</f>
        <v>0</v>
      </c>
    </row>
    <row r="446" spans="6:6">
      <c r="F446">
        <f>IF(ISNA(VLOOKUP(DKSalaries!D446,OverUnder!$A$2:$C$13,3,FALSE)),0,VLOOKUP(DKSalaries!D446,OverUnder!$A$2:$C$13,3,FALSE))</f>
        <v>0</v>
      </c>
    </row>
    <row r="447" spans="6:6">
      <c r="F447">
        <f>IF(ISNA(VLOOKUP(DKSalaries!D447,OverUnder!$A$2:$C$13,3,FALSE)),0,VLOOKUP(DKSalaries!D447,OverUnder!$A$2:$C$13,3,FALSE))</f>
        <v>0</v>
      </c>
    </row>
    <row r="448" spans="6:6">
      <c r="F448">
        <f>IF(ISNA(VLOOKUP(DKSalaries!D448,OverUnder!$A$2:$C$13,3,FALSE)),0,VLOOKUP(DKSalaries!D448,OverUnder!$A$2:$C$13,3,FALSE))</f>
        <v>0</v>
      </c>
    </row>
    <row r="449" spans="6:6">
      <c r="F449">
        <f>IF(ISNA(VLOOKUP(DKSalaries!D449,OverUnder!$A$2:$C$13,3,FALSE)),0,VLOOKUP(DKSalaries!D449,OverUnder!$A$2:$C$13,3,FALSE))</f>
        <v>0</v>
      </c>
    </row>
    <row r="450" spans="6:6">
      <c r="F450">
        <f>IF(ISNA(VLOOKUP(DKSalaries!D450,OverUnder!$A$2:$C$13,3,FALSE)),0,VLOOKUP(DKSalaries!D450,OverUnder!$A$2:$C$13,3,FALSE))</f>
        <v>0</v>
      </c>
    </row>
    <row r="451" spans="6:6">
      <c r="F451">
        <f>IF(ISNA(VLOOKUP(DKSalaries!D451,OverUnder!$A$2:$C$13,3,FALSE)),0,VLOOKUP(DKSalaries!D451,OverUnder!$A$2:$C$13,3,FALSE))</f>
        <v>0</v>
      </c>
    </row>
    <row r="452" spans="6:6">
      <c r="F452">
        <f>IF(ISNA(VLOOKUP(DKSalaries!D452,OverUnder!$A$2:$C$13,3,FALSE)),0,VLOOKUP(DKSalaries!D452,OverUnder!$A$2:$C$13,3,FALSE))</f>
        <v>0</v>
      </c>
    </row>
    <row r="453" spans="6:6">
      <c r="F453">
        <f>IF(ISNA(VLOOKUP(DKSalaries!D453,OverUnder!$A$2:$C$13,3,FALSE)),0,VLOOKUP(DKSalaries!D453,OverUnder!$A$2:$C$13,3,FALSE))</f>
        <v>0</v>
      </c>
    </row>
    <row r="454" spans="6:6">
      <c r="F454">
        <f>IF(ISNA(VLOOKUP(DKSalaries!D454,OverUnder!$A$2:$C$13,3,FALSE)),0,VLOOKUP(DKSalaries!D454,OverUnder!$A$2:$C$13,3,FALSE))</f>
        <v>0</v>
      </c>
    </row>
    <row r="455" spans="6:6">
      <c r="F455">
        <f>IF(ISNA(VLOOKUP(DKSalaries!D455,OverUnder!$A$2:$C$13,3,FALSE)),0,VLOOKUP(DKSalaries!D455,OverUnder!$A$2:$C$13,3,FALSE))</f>
        <v>0</v>
      </c>
    </row>
    <row r="456" spans="6:6">
      <c r="F456">
        <f>IF(ISNA(VLOOKUP(DKSalaries!D456,OverUnder!$A$2:$C$13,3,FALSE)),0,VLOOKUP(DKSalaries!D456,OverUnder!$A$2:$C$13,3,FALSE))</f>
        <v>0</v>
      </c>
    </row>
    <row r="457" spans="6:6">
      <c r="F457">
        <f>IF(ISNA(VLOOKUP(DKSalaries!D457,OverUnder!$A$2:$C$13,3,FALSE)),0,VLOOKUP(DKSalaries!D457,OverUnder!$A$2:$C$13,3,FALSE))</f>
        <v>0</v>
      </c>
    </row>
  </sheetData>
  <conditionalFormatting sqref="F2:U2 N3:U235 G3:H235 I3:I351 J3:L371 M3:M298 F3:F457">
    <cfRule type="expression" dxfId="1" priority="1">
      <formula>$N2=1</formula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2" sqref="A2"/>
    </sheetView>
  </sheetViews>
  <sheetFormatPr baseColWidth="10" defaultColWidth="8.83203125" defaultRowHeight="14" x14ac:dyDescent="0"/>
  <cols>
    <col min="1" max="1" width="12.83203125" bestFit="1" customWidth="1"/>
    <col min="2" max="2" width="10.5" bestFit="1" customWidth="1"/>
    <col min="3" max="4" width="11.6640625" bestFit="1" customWidth="1"/>
  </cols>
  <sheetData>
    <row r="1" spans="1:4">
      <c r="A1" s="1" t="s">
        <v>30</v>
      </c>
      <c r="B1" s="1" t="s">
        <v>28</v>
      </c>
      <c r="C1" s="1" t="s">
        <v>29</v>
      </c>
      <c r="D1" s="1" t="s">
        <v>27</v>
      </c>
    </row>
    <row r="2" spans="1:4">
      <c r="A2" s="8" t="s">
        <v>548</v>
      </c>
      <c r="B2" s="4">
        <v>204</v>
      </c>
      <c r="C2" s="5">
        <f t="shared" ref="C2:C13" si="0">B2/$D$2</f>
        <v>1.0253832621261625</v>
      </c>
      <c r="D2" s="5">
        <f>AVERAGE(B2:B62)</f>
        <v>198.95</v>
      </c>
    </row>
    <row r="3" spans="1:4">
      <c r="A3" s="11" t="s">
        <v>549</v>
      </c>
      <c r="B3" s="4">
        <v>214</v>
      </c>
      <c r="C3" s="5">
        <f t="shared" si="0"/>
        <v>1.0756471475245037</v>
      </c>
      <c r="D3" s="5"/>
    </row>
    <row r="4" spans="1:4">
      <c r="A4" s="8" t="s">
        <v>550</v>
      </c>
      <c r="B4" s="4">
        <v>195</v>
      </c>
      <c r="C4" s="5">
        <f t="shared" si="0"/>
        <v>0.98014576526765529</v>
      </c>
      <c r="D4" s="5"/>
    </row>
    <row r="5" spans="1:4">
      <c r="A5" s="8" t="s">
        <v>551</v>
      </c>
      <c r="B5" s="4">
        <v>208</v>
      </c>
      <c r="C5" s="5">
        <f t="shared" si="0"/>
        <v>1.0454888162854989</v>
      </c>
      <c r="D5" s="5"/>
    </row>
    <row r="6" spans="1:4">
      <c r="A6" s="11" t="s">
        <v>552</v>
      </c>
      <c r="B6" s="4">
        <v>201.5</v>
      </c>
      <c r="C6" s="5">
        <f t="shared" si="0"/>
        <v>1.0128172907765771</v>
      </c>
      <c r="D6" s="5"/>
    </row>
    <row r="7" spans="1:4">
      <c r="A7" s="8" t="s">
        <v>553</v>
      </c>
      <c r="B7" s="4">
        <v>192.5</v>
      </c>
      <c r="C7" s="5">
        <f t="shared" si="0"/>
        <v>0.96757979391806992</v>
      </c>
      <c r="D7" s="5"/>
    </row>
    <row r="8" spans="1:4">
      <c r="A8" s="11" t="s">
        <v>554</v>
      </c>
      <c r="B8" s="4">
        <v>194</v>
      </c>
      <c r="C8" s="5">
        <f t="shared" si="0"/>
        <v>0.97511937672782112</v>
      </c>
      <c r="D8" s="5"/>
    </row>
    <row r="9" spans="1:4">
      <c r="A9" s="8" t="s">
        <v>555</v>
      </c>
      <c r="B9" s="4">
        <v>193.5</v>
      </c>
      <c r="C9" s="5">
        <f t="shared" si="0"/>
        <v>0.97260618245790409</v>
      </c>
      <c r="D9" s="5"/>
    </row>
    <row r="10" spans="1:4">
      <c r="A10" s="8" t="s">
        <v>558</v>
      </c>
      <c r="B10" s="4">
        <v>190</v>
      </c>
      <c r="C10" s="5">
        <f t="shared" si="0"/>
        <v>0.95501382256848455</v>
      </c>
      <c r="D10" s="5"/>
    </row>
    <row r="11" spans="1:4">
      <c r="A11" s="11" t="s">
        <v>561</v>
      </c>
      <c r="B11" s="4">
        <v>197</v>
      </c>
      <c r="C11" s="5">
        <f t="shared" si="0"/>
        <v>0.99019854234732352</v>
      </c>
      <c r="D11" s="5"/>
    </row>
    <row r="12" spans="1:4">
      <c r="A12" s="8"/>
      <c r="B12" s="4"/>
      <c r="C12" s="5">
        <f t="shared" si="0"/>
        <v>0</v>
      </c>
      <c r="D12" s="5"/>
    </row>
    <row r="13" spans="1:4">
      <c r="B13" s="4"/>
      <c r="C13" s="5">
        <f t="shared" si="0"/>
        <v>0</v>
      </c>
      <c r="D13" s="5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D23" sqref="D23"/>
    </sheetView>
  </sheetViews>
  <sheetFormatPr baseColWidth="10" defaultRowHeight="14" x14ac:dyDescent="0"/>
  <sheetData>
    <row r="1" spans="1:2">
      <c r="A1" t="s">
        <v>45</v>
      </c>
      <c r="B1" t="s">
        <v>46</v>
      </c>
    </row>
    <row r="2" spans="1:2">
      <c r="A2" t="s">
        <v>101</v>
      </c>
      <c r="B2" t="s">
        <v>43</v>
      </c>
    </row>
    <row r="3" spans="1:2">
      <c r="A3" t="s">
        <v>102</v>
      </c>
      <c r="B3" t="s">
        <v>44</v>
      </c>
    </row>
    <row r="4" spans="1:2">
      <c r="A4" t="s">
        <v>103</v>
      </c>
      <c r="B4" t="s">
        <v>104</v>
      </c>
    </row>
    <row r="5" spans="1:2">
      <c r="A5" t="s">
        <v>105</v>
      </c>
      <c r="B5" t="s">
        <v>106</v>
      </c>
    </row>
    <row r="6" spans="1:2">
      <c r="A6" t="s">
        <v>107</v>
      </c>
      <c r="B6" t="s">
        <v>38</v>
      </c>
    </row>
    <row r="7" spans="1:2">
      <c r="A7" t="s">
        <v>108</v>
      </c>
      <c r="B7" t="s">
        <v>40</v>
      </c>
    </row>
    <row r="8" spans="1:2">
      <c r="A8" t="s">
        <v>109</v>
      </c>
      <c r="B8" t="s">
        <v>39</v>
      </c>
    </row>
    <row r="9" spans="1:2">
      <c r="A9" t="s">
        <v>110</v>
      </c>
      <c r="B9" t="s">
        <v>41</v>
      </c>
    </row>
    <row r="10" spans="1:2">
      <c r="A10" t="s">
        <v>111</v>
      </c>
      <c r="B10" t="s">
        <v>42</v>
      </c>
    </row>
    <row r="11" spans="1:2">
      <c r="A11" t="s">
        <v>112</v>
      </c>
      <c r="B11" t="s">
        <v>36</v>
      </c>
    </row>
    <row r="12" spans="1:2">
      <c r="A12" t="s">
        <v>113</v>
      </c>
      <c r="B12" t="s">
        <v>37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3"/>
  <sheetViews>
    <sheetView workbookViewId="0">
      <selection sqref="A1:O423"/>
    </sheetView>
  </sheetViews>
  <sheetFormatPr baseColWidth="10" defaultRowHeight="14" x14ac:dyDescent="0"/>
  <cols>
    <col min="1" max="1" width="20.6640625" bestFit="1" customWidth="1"/>
  </cols>
  <sheetData>
    <row r="1" spans="1:15">
      <c r="A1" t="s">
        <v>318</v>
      </c>
      <c r="B1" t="s">
        <v>319</v>
      </c>
      <c r="C1" t="s">
        <v>320</v>
      </c>
      <c r="D1" t="s">
        <v>321</v>
      </c>
      <c r="E1" t="s">
        <v>322</v>
      </c>
      <c r="F1" t="s">
        <v>323</v>
      </c>
      <c r="G1" t="s">
        <v>324</v>
      </c>
      <c r="H1" t="s">
        <v>325</v>
      </c>
      <c r="I1" t="s">
        <v>326</v>
      </c>
      <c r="J1" t="s">
        <v>327</v>
      </c>
      <c r="K1" t="s">
        <v>328</v>
      </c>
      <c r="L1" t="s">
        <v>329</v>
      </c>
      <c r="M1" t="s">
        <v>330</v>
      </c>
      <c r="N1" t="s">
        <v>331</v>
      </c>
      <c r="O1" t="s">
        <v>332</v>
      </c>
    </row>
    <row r="2" spans="1:15">
      <c r="A2" t="s">
        <v>132</v>
      </c>
      <c r="B2" t="s">
        <v>333</v>
      </c>
      <c r="C2" t="s">
        <v>5</v>
      </c>
      <c r="D2">
        <v>0</v>
      </c>
      <c r="E2" t="s">
        <v>354</v>
      </c>
      <c r="F2">
        <v>6</v>
      </c>
      <c r="G2">
        <v>33</v>
      </c>
      <c r="H2">
        <v>50.25</v>
      </c>
      <c r="I2">
        <v>9.5</v>
      </c>
      <c r="J2">
        <v>20.68</v>
      </c>
      <c r="K2">
        <v>45.32</v>
      </c>
      <c r="L2">
        <v>0</v>
      </c>
      <c r="M2">
        <v>0</v>
      </c>
      <c r="N2">
        <v>0</v>
      </c>
      <c r="O2">
        <v>0</v>
      </c>
    </row>
    <row r="3" spans="1:15">
      <c r="A3" t="s">
        <v>249</v>
      </c>
      <c r="B3" t="s">
        <v>333</v>
      </c>
      <c r="C3" t="s">
        <v>8</v>
      </c>
      <c r="D3">
        <v>0</v>
      </c>
      <c r="E3" t="s">
        <v>354</v>
      </c>
      <c r="F3">
        <v>6</v>
      </c>
      <c r="G3">
        <v>10.75</v>
      </c>
      <c r="H3">
        <v>15.25</v>
      </c>
      <c r="I3">
        <v>2.75</v>
      </c>
      <c r="J3">
        <v>5.91</v>
      </c>
      <c r="K3">
        <v>15.59</v>
      </c>
      <c r="L3">
        <v>0</v>
      </c>
      <c r="M3">
        <v>0</v>
      </c>
      <c r="N3">
        <v>0</v>
      </c>
      <c r="O3">
        <v>0</v>
      </c>
    </row>
    <row r="4" spans="1:15">
      <c r="A4" t="s">
        <v>195</v>
      </c>
      <c r="B4" t="s">
        <v>339</v>
      </c>
      <c r="C4" t="s">
        <v>9</v>
      </c>
      <c r="D4">
        <v>0</v>
      </c>
      <c r="E4" t="s">
        <v>354</v>
      </c>
      <c r="F4">
        <v>8</v>
      </c>
      <c r="G4">
        <v>19.97</v>
      </c>
      <c r="H4">
        <v>29.5</v>
      </c>
      <c r="I4">
        <v>11.75</v>
      </c>
      <c r="J4">
        <v>13.96</v>
      </c>
      <c r="K4">
        <v>25.98</v>
      </c>
      <c r="L4">
        <v>0</v>
      </c>
      <c r="M4">
        <v>0</v>
      </c>
      <c r="N4">
        <v>0</v>
      </c>
      <c r="O4">
        <v>0</v>
      </c>
    </row>
    <row r="5" spans="1:15">
      <c r="A5" t="s">
        <v>58</v>
      </c>
      <c r="B5" t="s">
        <v>105</v>
      </c>
      <c r="C5" t="s">
        <v>5</v>
      </c>
      <c r="D5">
        <v>0</v>
      </c>
      <c r="E5" t="s">
        <v>354</v>
      </c>
      <c r="F5">
        <v>8</v>
      </c>
      <c r="G5">
        <v>24.69</v>
      </c>
      <c r="H5">
        <v>38.25</v>
      </c>
      <c r="I5">
        <v>9</v>
      </c>
      <c r="J5">
        <v>15.08</v>
      </c>
      <c r="K5">
        <v>34.29</v>
      </c>
      <c r="L5">
        <v>0</v>
      </c>
      <c r="M5">
        <v>0</v>
      </c>
      <c r="N5">
        <v>0</v>
      </c>
      <c r="O5">
        <v>0</v>
      </c>
    </row>
    <row r="6" spans="1:15">
      <c r="A6" t="s">
        <v>148</v>
      </c>
      <c r="B6" t="s">
        <v>346</v>
      </c>
      <c r="C6" t="s">
        <v>5</v>
      </c>
      <c r="D6">
        <v>0</v>
      </c>
      <c r="E6" t="s">
        <v>354</v>
      </c>
      <c r="F6">
        <v>8</v>
      </c>
      <c r="G6">
        <v>30</v>
      </c>
      <c r="H6">
        <v>56.75</v>
      </c>
      <c r="I6">
        <v>10.5</v>
      </c>
      <c r="J6">
        <v>16.43</v>
      </c>
      <c r="K6">
        <v>43.57</v>
      </c>
      <c r="L6">
        <v>0</v>
      </c>
      <c r="M6">
        <v>0</v>
      </c>
      <c r="N6">
        <v>0</v>
      </c>
      <c r="O6">
        <v>0</v>
      </c>
    </row>
    <row r="7" spans="1:15">
      <c r="A7" t="s">
        <v>352</v>
      </c>
      <c r="B7" t="s">
        <v>353</v>
      </c>
      <c r="C7" t="s">
        <v>9</v>
      </c>
      <c r="D7">
        <v>0</v>
      </c>
      <c r="E7" t="s">
        <v>354</v>
      </c>
      <c r="F7">
        <v>7</v>
      </c>
      <c r="G7">
        <v>19.07</v>
      </c>
      <c r="H7">
        <v>31.5</v>
      </c>
      <c r="I7">
        <v>8</v>
      </c>
      <c r="J7">
        <v>11.58</v>
      </c>
      <c r="K7">
        <v>26.56</v>
      </c>
      <c r="L7">
        <v>0</v>
      </c>
      <c r="M7">
        <v>0</v>
      </c>
      <c r="N7">
        <v>0</v>
      </c>
      <c r="O7">
        <v>0</v>
      </c>
    </row>
    <row r="8" spans="1:15">
      <c r="A8" t="s">
        <v>171</v>
      </c>
      <c r="B8" t="s">
        <v>345</v>
      </c>
      <c r="C8" t="s">
        <v>5</v>
      </c>
      <c r="D8">
        <v>0</v>
      </c>
      <c r="E8" t="s">
        <v>354</v>
      </c>
      <c r="F8">
        <v>7</v>
      </c>
      <c r="G8">
        <v>23.46</v>
      </c>
      <c r="H8">
        <v>50</v>
      </c>
      <c r="I8">
        <v>10</v>
      </c>
      <c r="J8">
        <v>11.02</v>
      </c>
      <c r="K8">
        <v>35.9</v>
      </c>
      <c r="L8">
        <v>0</v>
      </c>
      <c r="M8">
        <v>0</v>
      </c>
      <c r="N8">
        <v>0</v>
      </c>
      <c r="O8">
        <v>0</v>
      </c>
    </row>
    <row r="9" spans="1:15">
      <c r="A9" t="s">
        <v>74</v>
      </c>
      <c r="B9" t="s">
        <v>335</v>
      </c>
      <c r="C9" t="s">
        <v>5</v>
      </c>
      <c r="D9">
        <v>0</v>
      </c>
      <c r="E9" t="s">
        <v>354</v>
      </c>
      <c r="F9">
        <v>9</v>
      </c>
      <c r="G9">
        <v>18.86</v>
      </c>
      <c r="H9">
        <v>31.25</v>
      </c>
      <c r="I9">
        <v>4.75</v>
      </c>
      <c r="J9">
        <v>9.9</v>
      </c>
      <c r="K9">
        <v>27.82</v>
      </c>
      <c r="L9">
        <v>0</v>
      </c>
      <c r="M9">
        <v>0</v>
      </c>
      <c r="N9">
        <v>0</v>
      </c>
      <c r="O9">
        <v>0</v>
      </c>
    </row>
    <row r="10" spans="1:15">
      <c r="A10" t="s">
        <v>176</v>
      </c>
      <c r="B10" t="s">
        <v>334</v>
      </c>
      <c r="C10" t="s">
        <v>5</v>
      </c>
      <c r="D10">
        <v>0</v>
      </c>
      <c r="E10" t="s">
        <v>354</v>
      </c>
      <c r="F10">
        <v>8</v>
      </c>
      <c r="G10">
        <v>21.38</v>
      </c>
      <c r="H10">
        <v>37.5</v>
      </c>
      <c r="I10">
        <v>10.75</v>
      </c>
      <c r="J10">
        <v>12.74</v>
      </c>
      <c r="K10">
        <v>30.01</v>
      </c>
      <c r="L10">
        <v>0</v>
      </c>
      <c r="M10">
        <v>0</v>
      </c>
      <c r="N10">
        <v>0</v>
      </c>
      <c r="O10">
        <v>0</v>
      </c>
    </row>
    <row r="11" spans="1:15">
      <c r="A11" t="s">
        <v>355</v>
      </c>
      <c r="B11" t="s">
        <v>356</v>
      </c>
      <c r="C11" t="s">
        <v>9</v>
      </c>
      <c r="D11">
        <v>0</v>
      </c>
      <c r="E11" t="s">
        <v>354</v>
      </c>
      <c r="F11">
        <v>8</v>
      </c>
      <c r="G11">
        <v>30.34</v>
      </c>
      <c r="H11">
        <v>41.25</v>
      </c>
      <c r="I11">
        <v>14.25</v>
      </c>
      <c r="J11">
        <v>20.82</v>
      </c>
      <c r="K11">
        <v>39.869999999999997</v>
      </c>
      <c r="L11">
        <v>0</v>
      </c>
      <c r="M11">
        <v>0</v>
      </c>
      <c r="N11">
        <v>0</v>
      </c>
      <c r="O11">
        <v>0</v>
      </c>
    </row>
    <row r="12" spans="1:15">
      <c r="A12" t="s">
        <v>357</v>
      </c>
      <c r="B12" t="s">
        <v>356</v>
      </c>
      <c r="C12" t="s">
        <v>9</v>
      </c>
      <c r="D12">
        <v>0</v>
      </c>
      <c r="E12" t="s">
        <v>354</v>
      </c>
      <c r="F12">
        <v>8</v>
      </c>
      <c r="G12">
        <v>21.47</v>
      </c>
      <c r="H12">
        <v>33</v>
      </c>
      <c r="I12">
        <v>10.25</v>
      </c>
      <c r="J12">
        <v>13.78</v>
      </c>
      <c r="K12">
        <v>29.16</v>
      </c>
      <c r="L12">
        <v>0</v>
      </c>
      <c r="M12">
        <v>0</v>
      </c>
      <c r="N12">
        <v>0</v>
      </c>
      <c r="O12">
        <v>0</v>
      </c>
    </row>
    <row r="13" spans="1:15">
      <c r="A13" t="s">
        <v>358</v>
      </c>
      <c r="B13" t="s">
        <v>356</v>
      </c>
      <c r="C13" t="s">
        <v>5</v>
      </c>
      <c r="D13">
        <v>0</v>
      </c>
      <c r="E13" t="s">
        <v>354</v>
      </c>
      <c r="F13">
        <v>1</v>
      </c>
      <c r="G13">
        <v>2</v>
      </c>
      <c r="H13">
        <v>2</v>
      </c>
      <c r="I13">
        <v>2</v>
      </c>
      <c r="J13">
        <v>2</v>
      </c>
      <c r="K13">
        <v>2</v>
      </c>
      <c r="L13">
        <v>0</v>
      </c>
      <c r="M13">
        <v>0</v>
      </c>
      <c r="N13">
        <v>0</v>
      </c>
      <c r="O13">
        <v>0</v>
      </c>
    </row>
    <row r="14" spans="1:15">
      <c r="A14" t="s">
        <v>251</v>
      </c>
      <c r="B14" t="s">
        <v>341</v>
      </c>
      <c r="C14" t="s">
        <v>5</v>
      </c>
      <c r="D14">
        <v>0</v>
      </c>
      <c r="E14" t="s">
        <v>354</v>
      </c>
      <c r="F14">
        <v>4</v>
      </c>
      <c r="G14">
        <v>16.940000000000001</v>
      </c>
      <c r="H14">
        <v>25.25</v>
      </c>
      <c r="I14">
        <v>11</v>
      </c>
      <c r="J14">
        <v>11.73</v>
      </c>
      <c r="K14">
        <v>22.14</v>
      </c>
      <c r="L14">
        <v>0</v>
      </c>
      <c r="M14">
        <v>0</v>
      </c>
      <c r="N14">
        <v>0</v>
      </c>
      <c r="O14">
        <v>0</v>
      </c>
    </row>
    <row r="15" spans="1:15">
      <c r="A15" t="s">
        <v>185</v>
      </c>
      <c r="B15" t="s">
        <v>337</v>
      </c>
      <c r="C15" t="s">
        <v>5</v>
      </c>
      <c r="D15">
        <v>0</v>
      </c>
      <c r="E15" t="s">
        <v>354</v>
      </c>
      <c r="F15">
        <v>7</v>
      </c>
      <c r="G15">
        <v>16.68</v>
      </c>
      <c r="H15">
        <v>25.5</v>
      </c>
      <c r="I15">
        <v>8.75</v>
      </c>
      <c r="J15">
        <v>10.57</v>
      </c>
      <c r="K15">
        <v>22.79</v>
      </c>
      <c r="L15">
        <v>0</v>
      </c>
      <c r="M15">
        <v>0</v>
      </c>
      <c r="N15">
        <v>0</v>
      </c>
      <c r="O15">
        <v>0</v>
      </c>
    </row>
    <row r="16" spans="1:15">
      <c r="A16" t="s">
        <v>359</v>
      </c>
      <c r="B16" t="s">
        <v>353</v>
      </c>
      <c r="C16" t="s">
        <v>9</v>
      </c>
      <c r="D16">
        <v>0</v>
      </c>
      <c r="E16" t="s">
        <v>354</v>
      </c>
      <c r="F16">
        <v>6</v>
      </c>
      <c r="G16">
        <v>23.29</v>
      </c>
      <c r="H16">
        <v>35</v>
      </c>
      <c r="I16">
        <v>7.5</v>
      </c>
      <c r="J16">
        <v>14.73</v>
      </c>
      <c r="K16">
        <v>31.86</v>
      </c>
      <c r="L16">
        <v>0</v>
      </c>
      <c r="M16">
        <v>0</v>
      </c>
      <c r="N16">
        <v>0</v>
      </c>
      <c r="O16">
        <v>0</v>
      </c>
    </row>
    <row r="17" spans="1:15">
      <c r="A17" t="s">
        <v>122</v>
      </c>
      <c r="B17" t="s">
        <v>334</v>
      </c>
      <c r="C17" t="s">
        <v>9</v>
      </c>
      <c r="D17">
        <v>0</v>
      </c>
      <c r="E17" t="s">
        <v>354</v>
      </c>
      <c r="F17">
        <v>8</v>
      </c>
      <c r="G17">
        <v>36.69</v>
      </c>
      <c r="H17">
        <v>47.75</v>
      </c>
      <c r="I17">
        <v>26.5</v>
      </c>
      <c r="J17">
        <v>29.81</v>
      </c>
      <c r="K17">
        <v>43.57</v>
      </c>
      <c r="L17">
        <v>0</v>
      </c>
      <c r="M17">
        <v>0</v>
      </c>
      <c r="N17">
        <v>0</v>
      </c>
      <c r="O17">
        <v>0</v>
      </c>
    </row>
    <row r="18" spans="1:15">
      <c r="A18" t="s">
        <v>360</v>
      </c>
      <c r="B18" t="s">
        <v>361</v>
      </c>
      <c r="C18" t="s">
        <v>5</v>
      </c>
      <c r="D18">
        <v>3000</v>
      </c>
      <c r="E18" t="s">
        <v>533</v>
      </c>
      <c r="F18">
        <v>7</v>
      </c>
      <c r="G18">
        <v>12.07</v>
      </c>
      <c r="H18">
        <v>22.25</v>
      </c>
      <c r="I18">
        <v>2.5</v>
      </c>
      <c r="J18">
        <v>4.38</v>
      </c>
      <c r="K18">
        <v>19.760000000000002</v>
      </c>
      <c r="L18">
        <v>0.56999999999999995</v>
      </c>
      <c r="M18">
        <v>0.43</v>
      </c>
      <c r="N18">
        <v>0.43</v>
      </c>
      <c r="O18">
        <v>0.43</v>
      </c>
    </row>
    <row r="19" spans="1:15">
      <c r="A19" t="s">
        <v>362</v>
      </c>
      <c r="B19" t="s">
        <v>353</v>
      </c>
      <c r="C19" t="s">
        <v>5</v>
      </c>
      <c r="D19">
        <v>0</v>
      </c>
      <c r="E19" t="s">
        <v>354</v>
      </c>
      <c r="F19">
        <v>7</v>
      </c>
      <c r="G19">
        <v>28.25</v>
      </c>
      <c r="H19">
        <v>40.25</v>
      </c>
      <c r="I19">
        <v>7.75</v>
      </c>
      <c r="J19">
        <v>18.62</v>
      </c>
      <c r="K19">
        <v>37.880000000000003</v>
      </c>
      <c r="L19">
        <v>0</v>
      </c>
      <c r="M19">
        <v>0</v>
      </c>
      <c r="N19">
        <v>0</v>
      </c>
      <c r="O19">
        <v>0</v>
      </c>
    </row>
    <row r="20" spans="1:15">
      <c r="A20" t="s">
        <v>156</v>
      </c>
      <c r="B20" t="s">
        <v>341</v>
      </c>
      <c r="C20" t="s">
        <v>5</v>
      </c>
      <c r="D20">
        <v>0</v>
      </c>
      <c r="E20" t="s">
        <v>354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>
      <c r="A21" t="s">
        <v>92</v>
      </c>
      <c r="B21" t="s">
        <v>105</v>
      </c>
      <c r="C21" t="s">
        <v>8</v>
      </c>
      <c r="D21">
        <v>0</v>
      </c>
      <c r="E21" t="s">
        <v>354</v>
      </c>
      <c r="F21">
        <v>5</v>
      </c>
      <c r="G21">
        <v>3.35</v>
      </c>
      <c r="H21">
        <v>6.25</v>
      </c>
      <c r="I21">
        <v>1.5</v>
      </c>
      <c r="J21">
        <v>1.27</v>
      </c>
      <c r="K21">
        <v>5.43</v>
      </c>
      <c r="L21">
        <v>0</v>
      </c>
      <c r="M21">
        <v>0</v>
      </c>
      <c r="N21">
        <v>0</v>
      </c>
      <c r="O21">
        <v>0</v>
      </c>
    </row>
    <row r="22" spans="1:15">
      <c r="A22" t="s">
        <v>173</v>
      </c>
      <c r="B22" t="s">
        <v>333</v>
      </c>
      <c r="C22" t="s">
        <v>9</v>
      </c>
      <c r="D22">
        <v>0</v>
      </c>
      <c r="E22" t="s">
        <v>354</v>
      </c>
      <c r="F22">
        <v>7</v>
      </c>
      <c r="G22">
        <v>17.32</v>
      </c>
      <c r="H22">
        <v>24.25</v>
      </c>
      <c r="I22">
        <v>8.25</v>
      </c>
      <c r="J22">
        <v>10.35</v>
      </c>
      <c r="K22">
        <v>24.29</v>
      </c>
      <c r="L22">
        <v>0</v>
      </c>
      <c r="M22">
        <v>0</v>
      </c>
      <c r="N22">
        <v>0</v>
      </c>
      <c r="O22">
        <v>0</v>
      </c>
    </row>
    <row r="23" spans="1:15">
      <c r="A23" t="s">
        <v>158</v>
      </c>
      <c r="B23" t="s">
        <v>337</v>
      </c>
      <c r="C23" t="s">
        <v>5</v>
      </c>
      <c r="D23">
        <v>0</v>
      </c>
      <c r="E23" t="s">
        <v>354</v>
      </c>
      <c r="F23">
        <v>6</v>
      </c>
      <c r="G23">
        <v>27.25</v>
      </c>
      <c r="H23">
        <v>46.5</v>
      </c>
      <c r="I23">
        <v>0</v>
      </c>
      <c r="J23">
        <v>11.92</v>
      </c>
      <c r="K23">
        <v>42.58</v>
      </c>
      <c r="L23">
        <v>0</v>
      </c>
      <c r="M23">
        <v>0</v>
      </c>
      <c r="N23">
        <v>0</v>
      </c>
      <c r="O23">
        <v>0</v>
      </c>
    </row>
    <row r="24" spans="1:15">
      <c r="A24" t="s">
        <v>192</v>
      </c>
      <c r="B24" t="s">
        <v>333</v>
      </c>
      <c r="C24" t="s">
        <v>9</v>
      </c>
      <c r="D24">
        <v>0</v>
      </c>
      <c r="E24" t="s">
        <v>354</v>
      </c>
      <c r="F24">
        <v>7</v>
      </c>
      <c r="G24">
        <v>18.07</v>
      </c>
      <c r="H24">
        <v>48</v>
      </c>
      <c r="I24">
        <v>6.25</v>
      </c>
      <c r="J24">
        <v>4.49</v>
      </c>
      <c r="K24">
        <v>31.65</v>
      </c>
      <c r="L24">
        <v>0</v>
      </c>
      <c r="M24">
        <v>0</v>
      </c>
      <c r="N24">
        <v>0</v>
      </c>
      <c r="O24">
        <v>0</v>
      </c>
    </row>
    <row r="25" spans="1:15">
      <c r="A25" t="s">
        <v>133</v>
      </c>
      <c r="B25" t="s">
        <v>342</v>
      </c>
      <c r="C25" t="s">
        <v>5</v>
      </c>
      <c r="D25">
        <v>0</v>
      </c>
      <c r="E25" t="s">
        <v>354</v>
      </c>
      <c r="F25">
        <v>7</v>
      </c>
      <c r="G25">
        <v>33.75</v>
      </c>
      <c r="H25">
        <v>51</v>
      </c>
      <c r="I25">
        <v>12.5</v>
      </c>
      <c r="J25">
        <v>19.64</v>
      </c>
      <c r="K25">
        <v>47.86</v>
      </c>
      <c r="L25">
        <v>0</v>
      </c>
      <c r="M25">
        <v>0</v>
      </c>
      <c r="N25">
        <v>0</v>
      </c>
      <c r="O25">
        <v>0</v>
      </c>
    </row>
    <row r="26" spans="1:15">
      <c r="A26" t="s">
        <v>363</v>
      </c>
      <c r="B26" t="s">
        <v>364</v>
      </c>
      <c r="C26" t="s">
        <v>5</v>
      </c>
      <c r="D26">
        <v>3300</v>
      </c>
      <c r="E26" t="s">
        <v>534</v>
      </c>
      <c r="F26">
        <v>8</v>
      </c>
      <c r="G26">
        <v>16.47</v>
      </c>
      <c r="H26">
        <v>29</v>
      </c>
      <c r="I26">
        <v>7.5</v>
      </c>
      <c r="J26">
        <v>10.119999999999999</v>
      </c>
      <c r="K26">
        <v>22.82</v>
      </c>
      <c r="L26">
        <v>0.88</v>
      </c>
      <c r="M26">
        <v>0.5</v>
      </c>
      <c r="N26">
        <v>0.5</v>
      </c>
      <c r="O26">
        <v>0.25</v>
      </c>
    </row>
    <row r="27" spans="1:15">
      <c r="A27" t="s">
        <v>85</v>
      </c>
      <c r="B27" t="s">
        <v>105</v>
      </c>
      <c r="C27" t="s">
        <v>9</v>
      </c>
      <c r="D27">
        <v>0</v>
      </c>
      <c r="E27" t="s">
        <v>354</v>
      </c>
      <c r="F27">
        <v>6</v>
      </c>
      <c r="G27">
        <v>12.21</v>
      </c>
      <c r="H27">
        <v>17.25</v>
      </c>
      <c r="I27">
        <v>0</v>
      </c>
      <c r="J27">
        <v>6.17</v>
      </c>
      <c r="K27">
        <v>18.25</v>
      </c>
      <c r="L27">
        <v>0</v>
      </c>
      <c r="M27">
        <v>0</v>
      </c>
      <c r="N27">
        <v>0</v>
      </c>
      <c r="O27">
        <v>0</v>
      </c>
    </row>
    <row r="28" spans="1:15">
      <c r="A28" t="s">
        <v>236</v>
      </c>
      <c r="B28" t="s">
        <v>341</v>
      </c>
      <c r="C28" t="s">
        <v>5</v>
      </c>
      <c r="D28">
        <v>0</v>
      </c>
      <c r="E28" t="s">
        <v>354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>
      <c r="A29" t="s">
        <v>365</v>
      </c>
      <c r="B29" t="s">
        <v>356</v>
      </c>
      <c r="C29" t="s">
        <v>9</v>
      </c>
      <c r="D29">
        <v>0</v>
      </c>
      <c r="E29" t="s">
        <v>354</v>
      </c>
      <c r="F29">
        <v>6</v>
      </c>
      <c r="G29">
        <v>9.0399999999999991</v>
      </c>
      <c r="H29">
        <v>14.25</v>
      </c>
      <c r="I29">
        <v>2</v>
      </c>
      <c r="J29">
        <v>4.07</v>
      </c>
      <c r="K29">
        <v>14.02</v>
      </c>
      <c r="L29">
        <v>0</v>
      </c>
      <c r="M29">
        <v>0</v>
      </c>
      <c r="N29">
        <v>0</v>
      </c>
      <c r="O29">
        <v>0</v>
      </c>
    </row>
    <row r="30" spans="1:15">
      <c r="A30" t="s">
        <v>260</v>
      </c>
      <c r="B30" t="s">
        <v>345</v>
      </c>
      <c r="C30" t="s">
        <v>9</v>
      </c>
      <c r="D30">
        <v>0</v>
      </c>
      <c r="E30" t="s">
        <v>354</v>
      </c>
      <c r="F30">
        <v>6</v>
      </c>
      <c r="G30">
        <v>9.4600000000000009</v>
      </c>
      <c r="H30">
        <v>12.75</v>
      </c>
      <c r="I30">
        <v>6.75</v>
      </c>
      <c r="J30">
        <v>6.94</v>
      </c>
      <c r="K30">
        <v>11.97</v>
      </c>
      <c r="L30">
        <v>0</v>
      </c>
      <c r="M30">
        <v>0</v>
      </c>
      <c r="N30">
        <v>0</v>
      </c>
      <c r="O30">
        <v>0</v>
      </c>
    </row>
    <row r="31" spans="1:15">
      <c r="A31" t="s">
        <v>366</v>
      </c>
      <c r="B31" t="s">
        <v>367</v>
      </c>
      <c r="C31" t="s">
        <v>9</v>
      </c>
      <c r="D31">
        <v>0</v>
      </c>
      <c r="E31" t="s">
        <v>354</v>
      </c>
      <c r="F31">
        <v>8</v>
      </c>
      <c r="G31">
        <v>14.97</v>
      </c>
      <c r="H31">
        <v>29.75</v>
      </c>
      <c r="I31">
        <v>6.5</v>
      </c>
      <c r="J31">
        <v>8.59</v>
      </c>
      <c r="K31">
        <v>21.34</v>
      </c>
      <c r="L31">
        <v>0</v>
      </c>
      <c r="M31">
        <v>0</v>
      </c>
      <c r="N31">
        <v>0</v>
      </c>
      <c r="O31">
        <v>0</v>
      </c>
    </row>
    <row r="32" spans="1:15">
      <c r="A32" t="s">
        <v>77</v>
      </c>
      <c r="B32" t="s">
        <v>336</v>
      </c>
      <c r="C32" t="s">
        <v>9</v>
      </c>
      <c r="D32">
        <v>0</v>
      </c>
      <c r="E32" t="s">
        <v>354</v>
      </c>
      <c r="F32">
        <v>5</v>
      </c>
      <c r="G32">
        <v>4.95</v>
      </c>
      <c r="H32">
        <v>9.5</v>
      </c>
      <c r="I32">
        <v>2</v>
      </c>
      <c r="J32">
        <v>2.14</v>
      </c>
      <c r="K32">
        <v>7.76</v>
      </c>
      <c r="L32">
        <v>0</v>
      </c>
      <c r="M32">
        <v>0</v>
      </c>
      <c r="N32">
        <v>0</v>
      </c>
      <c r="O32">
        <v>0</v>
      </c>
    </row>
    <row r="33" spans="1:15">
      <c r="A33" t="s">
        <v>193</v>
      </c>
      <c r="B33" t="s">
        <v>350</v>
      </c>
      <c r="C33" t="s">
        <v>9</v>
      </c>
      <c r="D33">
        <v>3600</v>
      </c>
      <c r="E33" t="s">
        <v>535</v>
      </c>
      <c r="F33">
        <v>7</v>
      </c>
      <c r="G33">
        <v>16.5</v>
      </c>
      <c r="H33">
        <v>26.75</v>
      </c>
      <c r="I33">
        <v>8.5</v>
      </c>
      <c r="J33">
        <v>11.24</v>
      </c>
      <c r="K33">
        <v>21.76</v>
      </c>
      <c r="L33">
        <v>0.86</v>
      </c>
      <c r="M33">
        <v>0.71</v>
      </c>
      <c r="N33">
        <v>0.28999999999999998</v>
      </c>
      <c r="O33">
        <v>0.14000000000000001</v>
      </c>
    </row>
    <row r="34" spans="1:15">
      <c r="A34" t="s">
        <v>368</v>
      </c>
      <c r="B34" t="s">
        <v>369</v>
      </c>
      <c r="C34" t="s">
        <v>9</v>
      </c>
      <c r="D34">
        <v>4800</v>
      </c>
      <c r="E34" t="s">
        <v>536</v>
      </c>
      <c r="F34">
        <v>6</v>
      </c>
      <c r="G34">
        <v>26.83</v>
      </c>
      <c r="H34">
        <v>37.75</v>
      </c>
      <c r="I34">
        <v>20.5</v>
      </c>
      <c r="J34">
        <v>21.49</v>
      </c>
      <c r="K34">
        <v>32.18</v>
      </c>
      <c r="L34">
        <v>1</v>
      </c>
      <c r="M34">
        <v>1</v>
      </c>
      <c r="N34">
        <v>0.67</v>
      </c>
      <c r="O34">
        <v>0.17</v>
      </c>
    </row>
    <row r="35" spans="1:15">
      <c r="A35" t="s">
        <v>241</v>
      </c>
      <c r="B35" t="s">
        <v>334</v>
      </c>
      <c r="C35" t="s">
        <v>9</v>
      </c>
      <c r="D35">
        <v>0</v>
      </c>
      <c r="E35" t="s">
        <v>354</v>
      </c>
      <c r="F35">
        <v>2</v>
      </c>
      <c r="G35">
        <v>0.5</v>
      </c>
      <c r="H35">
        <v>1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</row>
    <row r="36" spans="1:15">
      <c r="A36" t="s">
        <v>76</v>
      </c>
      <c r="B36" t="s">
        <v>340</v>
      </c>
      <c r="C36" t="s">
        <v>5</v>
      </c>
      <c r="D36">
        <v>0</v>
      </c>
      <c r="E36" t="s">
        <v>354</v>
      </c>
      <c r="F36">
        <v>9</v>
      </c>
      <c r="G36">
        <v>14.36</v>
      </c>
      <c r="H36">
        <v>19.75</v>
      </c>
      <c r="I36">
        <v>0.25</v>
      </c>
      <c r="J36">
        <v>7.71</v>
      </c>
      <c r="K36">
        <v>21.02</v>
      </c>
      <c r="L36">
        <v>0</v>
      </c>
      <c r="M36">
        <v>0</v>
      </c>
      <c r="N36">
        <v>0</v>
      </c>
      <c r="O36">
        <v>0</v>
      </c>
    </row>
    <row r="37" spans="1:15">
      <c r="A37" t="s">
        <v>370</v>
      </c>
      <c r="B37" t="s">
        <v>103</v>
      </c>
      <c r="C37" t="s">
        <v>9</v>
      </c>
      <c r="D37">
        <v>0</v>
      </c>
      <c r="E37" t="s">
        <v>354</v>
      </c>
      <c r="F37">
        <v>7</v>
      </c>
      <c r="G37">
        <v>19.61</v>
      </c>
      <c r="H37">
        <v>39</v>
      </c>
      <c r="I37">
        <v>4.5</v>
      </c>
      <c r="J37">
        <v>9.26</v>
      </c>
      <c r="K37">
        <v>29.95</v>
      </c>
      <c r="L37">
        <v>0</v>
      </c>
      <c r="M37">
        <v>0</v>
      </c>
      <c r="N37">
        <v>0</v>
      </c>
      <c r="O37">
        <v>0</v>
      </c>
    </row>
    <row r="38" spans="1:15">
      <c r="A38" t="s">
        <v>140</v>
      </c>
      <c r="B38" t="s">
        <v>347</v>
      </c>
      <c r="C38" t="s">
        <v>5</v>
      </c>
      <c r="D38">
        <v>0</v>
      </c>
      <c r="E38" t="s">
        <v>354</v>
      </c>
      <c r="F38">
        <v>8</v>
      </c>
      <c r="G38">
        <v>27.72</v>
      </c>
      <c r="H38">
        <v>47.25</v>
      </c>
      <c r="I38">
        <v>9</v>
      </c>
      <c r="J38">
        <v>15.53</v>
      </c>
      <c r="K38">
        <v>39.909999999999997</v>
      </c>
      <c r="L38">
        <v>0</v>
      </c>
      <c r="M38">
        <v>0</v>
      </c>
      <c r="N38">
        <v>0</v>
      </c>
      <c r="O38">
        <v>0</v>
      </c>
    </row>
    <row r="39" spans="1:15">
      <c r="A39" t="s">
        <v>371</v>
      </c>
      <c r="B39" t="s">
        <v>353</v>
      </c>
      <c r="C39" t="s">
        <v>9</v>
      </c>
      <c r="D39">
        <v>0</v>
      </c>
      <c r="E39" t="s">
        <v>354</v>
      </c>
      <c r="F39">
        <v>4</v>
      </c>
      <c r="G39">
        <v>10.94</v>
      </c>
      <c r="H39">
        <v>24.5</v>
      </c>
      <c r="I39">
        <v>0</v>
      </c>
      <c r="J39">
        <v>0.74</v>
      </c>
      <c r="K39">
        <v>21.13</v>
      </c>
      <c r="L39">
        <v>0</v>
      </c>
      <c r="M39">
        <v>0</v>
      </c>
      <c r="N39">
        <v>0</v>
      </c>
      <c r="O39">
        <v>0</v>
      </c>
    </row>
    <row r="40" spans="1:15">
      <c r="A40" t="s">
        <v>372</v>
      </c>
      <c r="B40" t="s">
        <v>373</v>
      </c>
      <c r="C40" t="s">
        <v>5</v>
      </c>
      <c r="D40">
        <v>3000</v>
      </c>
      <c r="E40" t="s">
        <v>348</v>
      </c>
      <c r="F40">
        <v>7</v>
      </c>
      <c r="G40">
        <v>14.04</v>
      </c>
      <c r="H40">
        <v>18.25</v>
      </c>
      <c r="I40">
        <v>8.25</v>
      </c>
      <c r="J40">
        <v>10.52</v>
      </c>
      <c r="K40">
        <v>17.55</v>
      </c>
      <c r="L40">
        <v>0.86</v>
      </c>
      <c r="M40">
        <v>0.71</v>
      </c>
      <c r="N40">
        <v>0.56999999999999995</v>
      </c>
      <c r="O40">
        <v>0.14000000000000001</v>
      </c>
    </row>
    <row r="41" spans="1:15">
      <c r="A41" t="s">
        <v>235</v>
      </c>
      <c r="B41" t="s">
        <v>333</v>
      </c>
      <c r="C41" t="s">
        <v>5</v>
      </c>
      <c r="D41">
        <v>0</v>
      </c>
      <c r="E41" t="s">
        <v>354</v>
      </c>
      <c r="F41">
        <v>7</v>
      </c>
      <c r="G41">
        <v>11.43</v>
      </c>
      <c r="H41">
        <v>24</v>
      </c>
      <c r="I41">
        <v>4.5</v>
      </c>
      <c r="J41">
        <v>5.12</v>
      </c>
      <c r="K41">
        <v>17.739999999999998</v>
      </c>
      <c r="L41">
        <v>0</v>
      </c>
      <c r="M41">
        <v>0</v>
      </c>
      <c r="N41">
        <v>0</v>
      </c>
      <c r="O41">
        <v>0</v>
      </c>
    </row>
    <row r="42" spans="1:15">
      <c r="A42" t="s">
        <v>115</v>
      </c>
      <c r="B42" t="s">
        <v>344</v>
      </c>
      <c r="C42" t="s">
        <v>9</v>
      </c>
      <c r="D42">
        <v>0</v>
      </c>
      <c r="E42" t="s">
        <v>354</v>
      </c>
      <c r="F42">
        <v>8</v>
      </c>
      <c r="G42">
        <v>49.22</v>
      </c>
      <c r="H42">
        <v>57.75</v>
      </c>
      <c r="I42">
        <v>41</v>
      </c>
      <c r="J42">
        <v>42.76</v>
      </c>
      <c r="K42">
        <v>55.68</v>
      </c>
      <c r="L42">
        <v>0</v>
      </c>
      <c r="M42">
        <v>0</v>
      </c>
      <c r="N42">
        <v>0</v>
      </c>
      <c r="O42">
        <v>0</v>
      </c>
    </row>
    <row r="43" spans="1:15">
      <c r="A43" t="s">
        <v>146</v>
      </c>
      <c r="B43" t="s">
        <v>347</v>
      </c>
      <c r="C43" t="s">
        <v>5</v>
      </c>
      <c r="D43">
        <v>0</v>
      </c>
      <c r="E43" t="s">
        <v>354</v>
      </c>
      <c r="F43">
        <v>8</v>
      </c>
      <c r="G43">
        <v>25.19</v>
      </c>
      <c r="H43">
        <v>36.25</v>
      </c>
      <c r="I43">
        <v>12.75</v>
      </c>
      <c r="J43">
        <v>16.37</v>
      </c>
      <c r="K43">
        <v>34</v>
      </c>
      <c r="L43">
        <v>0</v>
      </c>
      <c r="M43">
        <v>0</v>
      </c>
      <c r="N43">
        <v>0</v>
      </c>
      <c r="O43">
        <v>0</v>
      </c>
    </row>
    <row r="44" spans="1:15">
      <c r="A44" t="s">
        <v>374</v>
      </c>
      <c r="B44" t="s">
        <v>364</v>
      </c>
      <c r="C44" t="s">
        <v>5</v>
      </c>
      <c r="D44">
        <v>3000</v>
      </c>
      <c r="E44" t="s">
        <v>534</v>
      </c>
      <c r="F44">
        <v>8</v>
      </c>
      <c r="G44">
        <v>14.81</v>
      </c>
      <c r="H44">
        <v>21</v>
      </c>
      <c r="I44">
        <v>9</v>
      </c>
      <c r="J44">
        <v>10.52</v>
      </c>
      <c r="K44">
        <v>19.11</v>
      </c>
      <c r="L44">
        <v>1</v>
      </c>
      <c r="M44">
        <v>0.63</v>
      </c>
      <c r="N44">
        <v>0.5</v>
      </c>
      <c r="O44">
        <v>0.38</v>
      </c>
    </row>
    <row r="45" spans="1:15">
      <c r="A45" t="s">
        <v>375</v>
      </c>
      <c r="B45" t="s">
        <v>376</v>
      </c>
      <c r="C45" t="s">
        <v>5</v>
      </c>
      <c r="D45">
        <v>3500</v>
      </c>
      <c r="E45" t="s">
        <v>537</v>
      </c>
      <c r="F45">
        <v>8</v>
      </c>
      <c r="G45">
        <v>23.09</v>
      </c>
      <c r="H45">
        <v>39</v>
      </c>
      <c r="I45">
        <v>6.25</v>
      </c>
      <c r="J45">
        <v>13.38</v>
      </c>
      <c r="K45">
        <v>32.799999999999997</v>
      </c>
      <c r="L45">
        <v>0.88</v>
      </c>
      <c r="M45">
        <v>0.88</v>
      </c>
      <c r="N45">
        <v>0.75</v>
      </c>
      <c r="O45">
        <v>0.5</v>
      </c>
    </row>
    <row r="46" spans="1:15">
      <c r="A46" t="s">
        <v>78</v>
      </c>
      <c r="B46" t="s">
        <v>336</v>
      </c>
      <c r="C46" t="s">
        <v>5</v>
      </c>
      <c r="D46">
        <v>0</v>
      </c>
      <c r="E46" t="s">
        <v>354</v>
      </c>
      <c r="F46">
        <v>9</v>
      </c>
      <c r="G46">
        <v>13.86</v>
      </c>
      <c r="H46">
        <v>25.5</v>
      </c>
      <c r="I46">
        <v>5</v>
      </c>
      <c r="J46">
        <v>7.01</v>
      </c>
      <c r="K46">
        <v>20.71</v>
      </c>
      <c r="L46">
        <v>0</v>
      </c>
      <c r="M46">
        <v>0</v>
      </c>
      <c r="N46">
        <v>0</v>
      </c>
      <c r="O46">
        <v>0</v>
      </c>
    </row>
    <row r="47" spans="1:15">
      <c r="A47" t="s">
        <v>377</v>
      </c>
      <c r="B47" t="s">
        <v>378</v>
      </c>
      <c r="C47" t="s">
        <v>5</v>
      </c>
      <c r="D47">
        <v>3800</v>
      </c>
      <c r="E47" t="s">
        <v>538</v>
      </c>
      <c r="F47">
        <v>8</v>
      </c>
      <c r="G47">
        <v>17.66</v>
      </c>
      <c r="H47">
        <v>22</v>
      </c>
      <c r="I47">
        <v>10</v>
      </c>
      <c r="J47">
        <v>13.83</v>
      </c>
      <c r="K47">
        <v>21.48</v>
      </c>
      <c r="L47">
        <v>0.88</v>
      </c>
      <c r="M47">
        <v>0.75</v>
      </c>
      <c r="N47">
        <v>0.5</v>
      </c>
      <c r="O47">
        <v>0</v>
      </c>
    </row>
    <row r="48" spans="1:15">
      <c r="A48" t="s">
        <v>379</v>
      </c>
      <c r="B48" t="s">
        <v>369</v>
      </c>
      <c r="C48" t="s">
        <v>5</v>
      </c>
      <c r="D48">
        <v>3000</v>
      </c>
      <c r="E48" t="s">
        <v>536</v>
      </c>
      <c r="F48">
        <v>8</v>
      </c>
      <c r="G48">
        <v>13.38</v>
      </c>
      <c r="H48">
        <v>22.75</v>
      </c>
      <c r="I48">
        <v>4.25</v>
      </c>
      <c r="J48">
        <v>7.12</v>
      </c>
      <c r="K48">
        <v>19.63</v>
      </c>
      <c r="L48">
        <v>0.75</v>
      </c>
      <c r="M48">
        <v>0.63</v>
      </c>
      <c r="N48">
        <v>0.5</v>
      </c>
      <c r="O48">
        <v>0.25</v>
      </c>
    </row>
    <row r="49" spans="1:15">
      <c r="A49" t="s">
        <v>245</v>
      </c>
      <c r="B49" t="s">
        <v>341</v>
      </c>
      <c r="C49" t="s">
        <v>9</v>
      </c>
      <c r="D49">
        <v>0</v>
      </c>
      <c r="E49" t="s">
        <v>354</v>
      </c>
      <c r="F49">
        <v>5</v>
      </c>
      <c r="G49">
        <v>12.15</v>
      </c>
      <c r="H49">
        <v>29.75</v>
      </c>
      <c r="I49">
        <v>0</v>
      </c>
      <c r="J49">
        <v>1.32</v>
      </c>
      <c r="K49">
        <v>22.98</v>
      </c>
      <c r="L49">
        <v>0</v>
      </c>
      <c r="M49">
        <v>0</v>
      </c>
      <c r="N49">
        <v>0</v>
      </c>
      <c r="O49">
        <v>0</v>
      </c>
    </row>
    <row r="50" spans="1:15">
      <c r="A50" t="s">
        <v>380</v>
      </c>
      <c r="B50" t="s">
        <v>364</v>
      </c>
      <c r="C50" t="s">
        <v>9</v>
      </c>
      <c r="D50">
        <v>7500</v>
      </c>
      <c r="E50" t="s">
        <v>534</v>
      </c>
      <c r="F50">
        <v>8</v>
      </c>
      <c r="G50">
        <v>35.5</v>
      </c>
      <c r="H50">
        <v>44.25</v>
      </c>
      <c r="I50">
        <v>23.75</v>
      </c>
      <c r="J50">
        <v>28.79</v>
      </c>
      <c r="K50">
        <v>42.21</v>
      </c>
      <c r="L50">
        <v>1</v>
      </c>
      <c r="M50">
        <v>0.75</v>
      </c>
      <c r="N50">
        <v>0.5</v>
      </c>
      <c r="O50">
        <v>0</v>
      </c>
    </row>
    <row r="51" spans="1:15">
      <c r="A51" t="s">
        <v>381</v>
      </c>
      <c r="B51" t="s">
        <v>367</v>
      </c>
      <c r="C51" t="s">
        <v>9</v>
      </c>
      <c r="D51">
        <v>0</v>
      </c>
      <c r="E51" t="s">
        <v>354</v>
      </c>
      <c r="F51">
        <v>8</v>
      </c>
      <c r="G51">
        <v>23.22</v>
      </c>
      <c r="H51">
        <v>40.25</v>
      </c>
      <c r="I51">
        <v>8.5</v>
      </c>
      <c r="J51">
        <v>14.17</v>
      </c>
      <c r="K51">
        <v>32.26</v>
      </c>
      <c r="L51">
        <v>0</v>
      </c>
      <c r="M51">
        <v>0</v>
      </c>
      <c r="N51">
        <v>0</v>
      </c>
      <c r="O51">
        <v>0</v>
      </c>
    </row>
    <row r="52" spans="1:15">
      <c r="A52" t="s">
        <v>382</v>
      </c>
      <c r="B52" t="s">
        <v>364</v>
      </c>
      <c r="C52" t="s">
        <v>5</v>
      </c>
      <c r="D52">
        <v>8200</v>
      </c>
      <c r="E52" t="s">
        <v>534</v>
      </c>
      <c r="F52">
        <v>8</v>
      </c>
      <c r="G52">
        <v>35.840000000000003</v>
      </c>
      <c r="H52">
        <v>49.5</v>
      </c>
      <c r="I52">
        <v>20.25</v>
      </c>
      <c r="J52">
        <v>25.1</v>
      </c>
      <c r="K52">
        <v>46.59</v>
      </c>
      <c r="L52">
        <v>0.75</v>
      </c>
      <c r="M52">
        <v>0.63</v>
      </c>
      <c r="N52">
        <v>0.5</v>
      </c>
      <c r="O52">
        <v>0.13</v>
      </c>
    </row>
    <row r="53" spans="1:15">
      <c r="A53" t="s">
        <v>383</v>
      </c>
      <c r="B53" t="s">
        <v>376</v>
      </c>
      <c r="C53" t="s">
        <v>5</v>
      </c>
      <c r="D53">
        <v>3100</v>
      </c>
      <c r="E53" t="s">
        <v>537</v>
      </c>
      <c r="F53">
        <v>8</v>
      </c>
      <c r="G53">
        <v>17.09</v>
      </c>
      <c r="H53">
        <v>29</v>
      </c>
      <c r="I53">
        <v>6.75</v>
      </c>
      <c r="J53">
        <v>9.92</v>
      </c>
      <c r="K53">
        <v>24.27</v>
      </c>
      <c r="L53">
        <v>0.88</v>
      </c>
      <c r="M53">
        <v>0.75</v>
      </c>
      <c r="N53">
        <v>0.63</v>
      </c>
      <c r="O53">
        <v>0.25</v>
      </c>
    </row>
    <row r="54" spans="1:15">
      <c r="A54" t="s">
        <v>79</v>
      </c>
      <c r="B54" t="s">
        <v>336</v>
      </c>
      <c r="C54" t="s">
        <v>9</v>
      </c>
      <c r="D54">
        <v>0</v>
      </c>
      <c r="E54" t="s">
        <v>354</v>
      </c>
      <c r="F54">
        <v>8</v>
      </c>
      <c r="G54">
        <v>11.63</v>
      </c>
      <c r="H54">
        <v>28.5</v>
      </c>
      <c r="I54">
        <v>3.25</v>
      </c>
      <c r="J54">
        <v>4.1100000000000003</v>
      </c>
      <c r="K54">
        <v>19.14</v>
      </c>
      <c r="L54">
        <v>0</v>
      </c>
      <c r="M54">
        <v>0</v>
      </c>
      <c r="N54">
        <v>0</v>
      </c>
      <c r="O54">
        <v>0</v>
      </c>
    </row>
    <row r="55" spans="1:15">
      <c r="A55" t="s">
        <v>384</v>
      </c>
      <c r="B55" t="s">
        <v>361</v>
      </c>
      <c r="C55" t="s">
        <v>5</v>
      </c>
      <c r="D55">
        <v>5500</v>
      </c>
      <c r="E55" t="s">
        <v>533</v>
      </c>
      <c r="F55">
        <v>7</v>
      </c>
      <c r="G55">
        <v>33.36</v>
      </c>
      <c r="H55">
        <v>43.5</v>
      </c>
      <c r="I55">
        <v>26</v>
      </c>
      <c r="J55">
        <v>26.45</v>
      </c>
      <c r="K55">
        <v>40.26</v>
      </c>
      <c r="L55">
        <v>1</v>
      </c>
      <c r="M55">
        <v>1</v>
      </c>
      <c r="N55">
        <v>0.56999999999999995</v>
      </c>
      <c r="O55">
        <v>0.43</v>
      </c>
    </row>
    <row r="56" spans="1:15">
      <c r="A56" t="s">
        <v>385</v>
      </c>
      <c r="B56" t="s">
        <v>369</v>
      </c>
      <c r="C56" t="s">
        <v>5</v>
      </c>
      <c r="D56">
        <v>7000</v>
      </c>
      <c r="E56" t="s">
        <v>536</v>
      </c>
      <c r="F56">
        <v>8</v>
      </c>
      <c r="G56">
        <v>30.22</v>
      </c>
      <c r="H56">
        <v>48.25</v>
      </c>
      <c r="I56">
        <v>15.5</v>
      </c>
      <c r="J56">
        <v>21.44</v>
      </c>
      <c r="K56">
        <v>39</v>
      </c>
      <c r="L56">
        <v>0.88</v>
      </c>
      <c r="M56">
        <v>0.63</v>
      </c>
      <c r="N56">
        <v>0.13</v>
      </c>
      <c r="O56">
        <v>0.13</v>
      </c>
    </row>
    <row r="57" spans="1:15">
      <c r="A57" t="s">
        <v>68</v>
      </c>
      <c r="B57" t="s">
        <v>105</v>
      </c>
      <c r="C57" t="s">
        <v>9</v>
      </c>
      <c r="D57">
        <v>0</v>
      </c>
      <c r="E57" t="s">
        <v>354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>
      <c r="A58" t="s">
        <v>200</v>
      </c>
      <c r="B58" t="s">
        <v>346</v>
      </c>
      <c r="C58" t="s">
        <v>5</v>
      </c>
      <c r="D58">
        <v>0</v>
      </c>
      <c r="E58" t="s">
        <v>354</v>
      </c>
      <c r="F58">
        <v>8</v>
      </c>
      <c r="G58">
        <v>18.72</v>
      </c>
      <c r="H58">
        <v>32.25</v>
      </c>
      <c r="I58">
        <v>8.75</v>
      </c>
      <c r="J58">
        <v>11.32</v>
      </c>
      <c r="K58">
        <v>26.12</v>
      </c>
      <c r="L58">
        <v>0</v>
      </c>
      <c r="M58">
        <v>0</v>
      </c>
      <c r="N58">
        <v>0</v>
      </c>
      <c r="O58">
        <v>0</v>
      </c>
    </row>
    <row r="59" spans="1:15">
      <c r="A59" t="s">
        <v>386</v>
      </c>
      <c r="B59" t="s">
        <v>369</v>
      </c>
      <c r="C59" t="s">
        <v>9</v>
      </c>
      <c r="D59">
        <v>3000</v>
      </c>
      <c r="E59" t="s">
        <v>536</v>
      </c>
      <c r="F59">
        <v>8</v>
      </c>
      <c r="G59">
        <v>9.09</v>
      </c>
      <c r="H59">
        <v>16.75</v>
      </c>
      <c r="I59">
        <v>0</v>
      </c>
      <c r="J59">
        <v>3.44</v>
      </c>
      <c r="K59">
        <v>14.74</v>
      </c>
      <c r="L59">
        <v>0.5</v>
      </c>
      <c r="M59">
        <v>0.38</v>
      </c>
      <c r="N59">
        <v>0.25</v>
      </c>
      <c r="O59">
        <v>0</v>
      </c>
    </row>
    <row r="60" spans="1:15">
      <c r="A60" t="s">
        <v>149</v>
      </c>
      <c r="B60" t="s">
        <v>337</v>
      </c>
      <c r="C60" t="s">
        <v>9</v>
      </c>
      <c r="D60">
        <v>0</v>
      </c>
      <c r="E60" t="s">
        <v>354</v>
      </c>
      <c r="F60">
        <v>6</v>
      </c>
      <c r="G60">
        <v>28.88</v>
      </c>
      <c r="H60">
        <v>46.75</v>
      </c>
      <c r="I60">
        <v>12</v>
      </c>
      <c r="J60">
        <v>16.37</v>
      </c>
      <c r="K60">
        <v>41.38</v>
      </c>
      <c r="L60">
        <v>0</v>
      </c>
      <c r="M60">
        <v>0</v>
      </c>
      <c r="N60">
        <v>0</v>
      </c>
      <c r="O60">
        <v>0</v>
      </c>
    </row>
    <row r="61" spans="1:15">
      <c r="A61" t="s">
        <v>206</v>
      </c>
      <c r="B61" t="s">
        <v>344</v>
      </c>
      <c r="C61" t="s">
        <v>9</v>
      </c>
      <c r="D61">
        <v>0</v>
      </c>
      <c r="E61" t="s">
        <v>354</v>
      </c>
      <c r="F61">
        <v>8</v>
      </c>
      <c r="G61">
        <v>14.84</v>
      </c>
      <c r="H61">
        <v>24.5</v>
      </c>
      <c r="I61">
        <v>8</v>
      </c>
      <c r="J61">
        <v>8.9700000000000006</v>
      </c>
      <c r="K61">
        <v>20.72</v>
      </c>
      <c r="L61">
        <v>0</v>
      </c>
      <c r="M61">
        <v>0</v>
      </c>
      <c r="N61">
        <v>0</v>
      </c>
      <c r="O61">
        <v>0</v>
      </c>
    </row>
    <row r="62" spans="1:15">
      <c r="A62" t="s">
        <v>125</v>
      </c>
      <c r="B62" t="s">
        <v>343</v>
      </c>
      <c r="C62" t="s">
        <v>8</v>
      </c>
      <c r="D62">
        <v>0</v>
      </c>
      <c r="E62" t="s">
        <v>354</v>
      </c>
      <c r="F62">
        <v>7</v>
      </c>
      <c r="G62">
        <v>37.43</v>
      </c>
      <c r="H62">
        <v>55</v>
      </c>
      <c r="I62">
        <v>27.5</v>
      </c>
      <c r="J62">
        <v>28.86</v>
      </c>
      <c r="K62">
        <v>46</v>
      </c>
      <c r="L62">
        <v>0</v>
      </c>
      <c r="M62">
        <v>0</v>
      </c>
      <c r="N62">
        <v>0</v>
      </c>
      <c r="O62">
        <v>0</v>
      </c>
    </row>
    <row r="63" spans="1:15">
      <c r="A63" t="s">
        <v>154</v>
      </c>
      <c r="B63" t="s">
        <v>339</v>
      </c>
      <c r="C63" t="s">
        <v>5</v>
      </c>
      <c r="D63">
        <v>0</v>
      </c>
      <c r="E63" t="s">
        <v>354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>
      <c r="A64" t="s">
        <v>223</v>
      </c>
      <c r="B64" t="s">
        <v>349</v>
      </c>
      <c r="C64" t="s">
        <v>5</v>
      </c>
      <c r="D64">
        <v>0</v>
      </c>
      <c r="E64" t="s">
        <v>354</v>
      </c>
      <c r="F64">
        <v>8</v>
      </c>
      <c r="G64">
        <v>10.19</v>
      </c>
      <c r="H64">
        <v>20.75</v>
      </c>
      <c r="I64">
        <v>1.5</v>
      </c>
      <c r="J64">
        <v>3.28</v>
      </c>
      <c r="K64">
        <v>17.100000000000001</v>
      </c>
      <c r="L64">
        <v>0</v>
      </c>
      <c r="M64">
        <v>0</v>
      </c>
      <c r="N64">
        <v>0</v>
      </c>
      <c r="O64">
        <v>0</v>
      </c>
    </row>
    <row r="65" spans="1:15">
      <c r="A65" t="s">
        <v>127</v>
      </c>
      <c r="B65" t="s">
        <v>343</v>
      </c>
      <c r="C65" t="s">
        <v>5</v>
      </c>
      <c r="D65">
        <v>0</v>
      </c>
      <c r="E65" t="s">
        <v>354</v>
      </c>
      <c r="F65">
        <v>7</v>
      </c>
      <c r="G65">
        <v>32.61</v>
      </c>
      <c r="H65">
        <v>46.25</v>
      </c>
      <c r="I65">
        <v>21.75</v>
      </c>
      <c r="J65">
        <v>23.76</v>
      </c>
      <c r="K65">
        <v>41.46</v>
      </c>
      <c r="L65">
        <v>0</v>
      </c>
      <c r="M65">
        <v>0</v>
      </c>
      <c r="N65">
        <v>0</v>
      </c>
      <c r="O65">
        <v>0</v>
      </c>
    </row>
    <row r="66" spans="1:15">
      <c r="A66" t="s">
        <v>387</v>
      </c>
      <c r="B66" t="s">
        <v>103</v>
      </c>
      <c r="C66" t="s">
        <v>9</v>
      </c>
      <c r="D66">
        <v>0</v>
      </c>
      <c r="E66" t="s">
        <v>354</v>
      </c>
      <c r="F66">
        <v>6</v>
      </c>
      <c r="G66">
        <v>27.75</v>
      </c>
      <c r="H66">
        <v>33.5</v>
      </c>
      <c r="I66">
        <v>16.75</v>
      </c>
      <c r="J66">
        <v>21.62</v>
      </c>
      <c r="K66">
        <v>33.880000000000003</v>
      </c>
      <c r="L66">
        <v>0</v>
      </c>
      <c r="M66">
        <v>0</v>
      </c>
      <c r="N66">
        <v>0</v>
      </c>
      <c r="O66">
        <v>0</v>
      </c>
    </row>
    <row r="67" spans="1:15">
      <c r="A67" t="s">
        <v>388</v>
      </c>
      <c r="B67" t="s">
        <v>378</v>
      </c>
      <c r="C67" t="s">
        <v>5</v>
      </c>
      <c r="D67">
        <v>4600</v>
      </c>
      <c r="E67" t="s">
        <v>538</v>
      </c>
      <c r="F67">
        <v>8</v>
      </c>
      <c r="G67">
        <v>22.69</v>
      </c>
      <c r="H67">
        <v>29</v>
      </c>
      <c r="I67">
        <v>9.25</v>
      </c>
      <c r="J67">
        <v>16.62</v>
      </c>
      <c r="K67">
        <v>28.76</v>
      </c>
      <c r="L67">
        <v>0.88</v>
      </c>
      <c r="M67">
        <v>0.88</v>
      </c>
      <c r="N67">
        <v>0.63</v>
      </c>
      <c r="O67">
        <v>0.25</v>
      </c>
    </row>
    <row r="68" spans="1:15">
      <c r="A68" t="s">
        <v>188</v>
      </c>
      <c r="B68" t="s">
        <v>343</v>
      </c>
      <c r="C68" t="s">
        <v>9</v>
      </c>
      <c r="D68">
        <v>0</v>
      </c>
      <c r="E68" t="s">
        <v>354</v>
      </c>
      <c r="F68">
        <v>6</v>
      </c>
      <c r="G68">
        <v>19.170000000000002</v>
      </c>
      <c r="H68">
        <v>24.75</v>
      </c>
      <c r="I68">
        <v>11.25</v>
      </c>
      <c r="J68">
        <v>14.5</v>
      </c>
      <c r="K68">
        <v>23.84</v>
      </c>
      <c r="L68">
        <v>0</v>
      </c>
      <c r="M68">
        <v>0</v>
      </c>
      <c r="N68">
        <v>0</v>
      </c>
      <c r="O68">
        <v>0</v>
      </c>
    </row>
    <row r="69" spans="1:15">
      <c r="A69" t="s">
        <v>389</v>
      </c>
      <c r="B69" t="s">
        <v>378</v>
      </c>
      <c r="C69" t="s">
        <v>5</v>
      </c>
      <c r="D69">
        <v>3000</v>
      </c>
      <c r="E69" t="s">
        <v>538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>
      <c r="A70" t="s">
        <v>390</v>
      </c>
      <c r="B70" t="s">
        <v>373</v>
      </c>
      <c r="C70" t="s">
        <v>5</v>
      </c>
      <c r="D70">
        <v>10100</v>
      </c>
      <c r="E70" t="s">
        <v>348</v>
      </c>
      <c r="F70">
        <v>7</v>
      </c>
      <c r="G70">
        <v>50.04</v>
      </c>
      <c r="H70">
        <v>61.25</v>
      </c>
      <c r="I70">
        <v>31.5</v>
      </c>
      <c r="J70">
        <v>39.659999999999997</v>
      </c>
      <c r="K70">
        <v>60.41</v>
      </c>
      <c r="L70">
        <v>1</v>
      </c>
      <c r="M70">
        <v>0.71</v>
      </c>
      <c r="N70">
        <v>0.56999999999999995</v>
      </c>
      <c r="O70">
        <v>0.14000000000000001</v>
      </c>
    </row>
    <row r="71" spans="1:15">
      <c r="A71" t="s">
        <v>124</v>
      </c>
      <c r="B71" t="s">
        <v>350</v>
      </c>
      <c r="C71" t="s">
        <v>5</v>
      </c>
      <c r="D71">
        <v>7600</v>
      </c>
      <c r="E71" t="s">
        <v>535</v>
      </c>
      <c r="F71">
        <v>7</v>
      </c>
      <c r="G71">
        <v>34.25</v>
      </c>
      <c r="H71">
        <v>40.75</v>
      </c>
      <c r="I71">
        <v>27</v>
      </c>
      <c r="J71">
        <v>29.54</v>
      </c>
      <c r="K71">
        <v>38.96</v>
      </c>
      <c r="L71">
        <v>1</v>
      </c>
      <c r="M71">
        <v>0.71</v>
      </c>
      <c r="N71">
        <v>0.28999999999999998</v>
      </c>
      <c r="O71">
        <v>0</v>
      </c>
    </row>
    <row r="72" spans="1:15">
      <c r="A72" t="s">
        <v>48</v>
      </c>
      <c r="B72" t="s">
        <v>105</v>
      </c>
      <c r="C72" t="s">
        <v>9</v>
      </c>
      <c r="D72">
        <v>0</v>
      </c>
      <c r="E72" t="s">
        <v>354</v>
      </c>
      <c r="F72">
        <v>8</v>
      </c>
      <c r="G72">
        <v>42.91</v>
      </c>
      <c r="H72">
        <v>55.75</v>
      </c>
      <c r="I72">
        <v>27.25</v>
      </c>
      <c r="J72">
        <v>33.74</v>
      </c>
      <c r="K72">
        <v>52.07</v>
      </c>
      <c r="L72">
        <v>0</v>
      </c>
      <c r="M72">
        <v>0</v>
      </c>
      <c r="N72">
        <v>0</v>
      </c>
      <c r="O72">
        <v>0</v>
      </c>
    </row>
    <row r="73" spans="1:15">
      <c r="A73" t="s">
        <v>135</v>
      </c>
      <c r="B73" t="s">
        <v>350</v>
      </c>
      <c r="C73" t="s">
        <v>9</v>
      </c>
      <c r="D73">
        <v>6700</v>
      </c>
      <c r="E73" t="s">
        <v>535</v>
      </c>
      <c r="F73">
        <v>7</v>
      </c>
      <c r="G73">
        <v>34.29</v>
      </c>
      <c r="H73">
        <v>54.5</v>
      </c>
      <c r="I73">
        <v>26.25</v>
      </c>
      <c r="J73">
        <v>25.5</v>
      </c>
      <c r="K73">
        <v>43.07</v>
      </c>
      <c r="L73">
        <v>1</v>
      </c>
      <c r="M73">
        <v>0.86</v>
      </c>
      <c r="N73">
        <v>0.28999999999999998</v>
      </c>
      <c r="O73">
        <v>0.14000000000000001</v>
      </c>
    </row>
    <row r="74" spans="1:15">
      <c r="A74" t="s">
        <v>391</v>
      </c>
      <c r="B74" t="s">
        <v>335</v>
      </c>
      <c r="C74" t="s">
        <v>5</v>
      </c>
      <c r="D74">
        <v>0</v>
      </c>
      <c r="E74" t="s">
        <v>354</v>
      </c>
      <c r="F74">
        <v>2</v>
      </c>
      <c r="G74">
        <v>32.380000000000003</v>
      </c>
      <c r="H74">
        <v>56.25</v>
      </c>
      <c r="I74">
        <v>8.5</v>
      </c>
      <c r="J74">
        <v>8.5</v>
      </c>
      <c r="K74">
        <v>56.25</v>
      </c>
      <c r="L74">
        <v>0</v>
      </c>
      <c r="M74">
        <v>0</v>
      </c>
      <c r="N74">
        <v>0</v>
      </c>
      <c r="O74">
        <v>0</v>
      </c>
    </row>
    <row r="75" spans="1:15">
      <c r="A75" t="s">
        <v>116</v>
      </c>
      <c r="B75" t="s">
        <v>349</v>
      </c>
      <c r="C75" t="s">
        <v>5</v>
      </c>
      <c r="D75">
        <v>0</v>
      </c>
      <c r="E75" t="s">
        <v>354</v>
      </c>
      <c r="F75">
        <v>8</v>
      </c>
      <c r="G75">
        <v>43.69</v>
      </c>
      <c r="H75">
        <v>61</v>
      </c>
      <c r="I75">
        <v>21.25</v>
      </c>
      <c r="J75">
        <v>28.78</v>
      </c>
      <c r="K75">
        <v>58.6</v>
      </c>
      <c r="L75">
        <v>0</v>
      </c>
      <c r="M75">
        <v>0</v>
      </c>
      <c r="N75">
        <v>0</v>
      </c>
      <c r="O75">
        <v>0</v>
      </c>
    </row>
    <row r="76" spans="1:15">
      <c r="A76" t="s">
        <v>120</v>
      </c>
      <c r="B76" t="s">
        <v>345</v>
      </c>
      <c r="C76" t="s">
        <v>5</v>
      </c>
      <c r="D76">
        <v>0</v>
      </c>
      <c r="E76" t="s">
        <v>354</v>
      </c>
      <c r="F76">
        <v>7</v>
      </c>
      <c r="G76">
        <v>35.89</v>
      </c>
      <c r="H76">
        <v>56.25</v>
      </c>
      <c r="I76">
        <v>0</v>
      </c>
      <c r="J76">
        <v>18.510000000000002</v>
      </c>
      <c r="K76">
        <v>53.28</v>
      </c>
      <c r="L76">
        <v>0</v>
      </c>
      <c r="M76">
        <v>0</v>
      </c>
      <c r="N76">
        <v>0</v>
      </c>
      <c r="O76">
        <v>0</v>
      </c>
    </row>
    <row r="77" spans="1:15">
      <c r="A77" t="s">
        <v>392</v>
      </c>
      <c r="B77" t="s">
        <v>376</v>
      </c>
      <c r="C77" t="s">
        <v>5</v>
      </c>
      <c r="D77">
        <v>6800</v>
      </c>
      <c r="E77" t="s">
        <v>537</v>
      </c>
      <c r="F77">
        <v>5</v>
      </c>
      <c r="G77">
        <v>25.05</v>
      </c>
      <c r="H77">
        <v>38.5</v>
      </c>
      <c r="I77">
        <v>0</v>
      </c>
      <c r="J77">
        <v>11.92</v>
      </c>
      <c r="K77">
        <v>38.18</v>
      </c>
      <c r="L77">
        <v>0.8</v>
      </c>
      <c r="M77">
        <v>0.6</v>
      </c>
      <c r="N77">
        <v>0.2</v>
      </c>
      <c r="O77">
        <v>0</v>
      </c>
    </row>
    <row r="78" spans="1:15">
      <c r="A78" t="s">
        <v>393</v>
      </c>
      <c r="B78" t="s">
        <v>103</v>
      </c>
      <c r="C78" t="s">
        <v>5</v>
      </c>
      <c r="D78">
        <v>0</v>
      </c>
      <c r="E78" t="s">
        <v>354</v>
      </c>
      <c r="F78">
        <v>7</v>
      </c>
      <c r="G78">
        <v>45.54</v>
      </c>
      <c r="H78">
        <v>53.5</v>
      </c>
      <c r="I78">
        <v>35</v>
      </c>
      <c r="J78">
        <v>39.479999999999997</v>
      </c>
      <c r="K78">
        <v>51.59</v>
      </c>
      <c r="L78">
        <v>0</v>
      </c>
      <c r="M78">
        <v>0</v>
      </c>
      <c r="N78">
        <v>0</v>
      </c>
      <c r="O78">
        <v>0</v>
      </c>
    </row>
    <row r="79" spans="1:15">
      <c r="A79" t="s">
        <v>394</v>
      </c>
      <c r="B79" t="s">
        <v>378</v>
      </c>
      <c r="C79" t="s">
        <v>9</v>
      </c>
      <c r="D79">
        <v>7100</v>
      </c>
      <c r="E79" t="s">
        <v>538</v>
      </c>
      <c r="F79">
        <v>8</v>
      </c>
      <c r="G79">
        <v>29.5</v>
      </c>
      <c r="H79">
        <v>41</v>
      </c>
      <c r="I79">
        <v>20.25</v>
      </c>
      <c r="J79">
        <v>23.8</v>
      </c>
      <c r="K79">
        <v>35.200000000000003</v>
      </c>
      <c r="L79">
        <v>0.88</v>
      </c>
      <c r="M79">
        <v>0.63</v>
      </c>
      <c r="N79">
        <v>0.13</v>
      </c>
      <c r="O79">
        <v>0</v>
      </c>
    </row>
    <row r="80" spans="1:15">
      <c r="A80" t="s">
        <v>118</v>
      </c>
      <c r="B80" t="s">
        <v>339</v>
      </c>
      <c r="C80" t="s">
        <v>8</v>
      </c>
      <c r="D80">
        <v>0</v>
      </c>
      <c r="E80" t="s">
        <v>354</v>
      </c>
      <c r="F80">
        <v>9</v>
      </c>
      <c r="G80">
        <v>34.53</v>
      </c>
      <c r="H80">
        <v>45.25</v>
      </c>
      <c r="I80">
        <v>24.5</v>
      </c>
      <c r="J80">
        <v>28.84</v>
      </c>
      <c r="K80">
        <v>40.21</v>
      </c>
      <c r="L80">
        <v>0</v>
      </c>
      <c r="M80">
        <v>0</v>
      </c>
      <c r="N80">
        <v>0</v>
      </c>
      <c r="O80">
        <v>0</v>
      </c>
    </row>
    <row r="81" spans="1:15">
      <c r="A81" t="s">
        <v>117</v>
      </c>
      <c r="B81" t="s">
        <v>334</v>
      </c>
      <c r="C81" t="s">
        <v>7</v>
      </c>
      <c r="D81">
        <v>0</v>
      </c>
      <c r="E81" t="s">
        <v>354</v>
      </c>
      <c r="F81">
        <v>8</v>
      </c>
      <c r="G81">
        <v>41.31</v>
      </c>
      <c r="H81">
        <v>56.25</v>
      </c>
      <c r="I81">
        <v>23.5</v>
      </c>
      <c r="J81">
        <v>32.15</v>
      </c>
      <c r="K81">
        <v>50.48</v>
      </c>
      <c r="L81">
        <v>0</v>
      </c>
      <c r="M81">
        <v>0</v>
      </c>
      <c r="N81">
        <v>0</v>
      </c>
      <c r="O81">
        <v>0</v>
      </c>
    </row>
    <row r="82" spans="1:15">
      <c r="A82" t="s">
        <v>275</v>
      </c>
      <c r="B82" t="s">
        <v>346</v>
      </c>
      <c r="C82" t="s">
        <v>6</v>
      </c>
      <c r="D82">
        <v>0</v>
      </c>
      <c r="E82" t="s">
        <v>354</v>
      </c>
      <c r="F82">
        <v>6</v>
      </c>
      <c r="G82">
        <v>10.38</v>
      </c>
      <c r="H82">
        <v>17.75</v>
      </c>
      <c r="I82">
        <v>6.75</v>
      </c>
      <c r="J82">
        <v>6.63</v>
      </c>
      <c r="K82">
        <v>14.12</v>
      </c>
      <c r="L82">
        <v>0</v>
      </c>
      <c r="M82">
        <v>0</v>
      </c>
      <c r="N82">
        <v>0</v>
      </c>
      <c r="O82">
        <v>0</v>
      </c>
    </row>
    <row r="83" spans="1:15">
      <c r="A83" t="s">
        <v>203</v>
      </c>
      <c r="B83" t="s">
        <v>346</v>
      </c>
      <c r="C83" t="s">
        <v>8</v>
      </c>
      <c r="D83">
        <v>0</v>
      </c>
      <c r="E83" t="s">
        <v>354</v>
      </c>
      <c r="F83">
        <v>8</v>
      </c>
      <c r="G83">
        <v>16.09</v>
      </c>
      <c r="H83">
        <v>35.5</v>
      </c>
      <c r="I83">
        <v>9.25</v>
      </c>
      <c r="J83">
        <v>7.56</v>
      </c>
      <c r="K83">
        <v>24.63</v>
      </c>
      <c r="L83">
        <v>0</v>
      </c>
      <c r="M83">
        <v>0</v>
      </c>
      <c r="N83">
        <v>0</v>
      </c>
      <c r="O83">
        <v>0</v>
      </c>
    </row>
    <row r="84" spans="1:15">
      <c r="A84" t="s">
        <v>395</v>
      </c>
      <c r="B84" t="s">
        <v>353</v>
      </c>
      <c r="C84" t="s">
        <v>6</v>
      </c>
      <c r="D84">
        <v>0</v>
      </c>
      <c r="E84" t="s">
        <v>354</v>
      </c>
      <c r="F84">
        <v>6</v>
      </c>
      <c r="G84">
        <v>38.46</v>
      </c>
      <c r="H84">
        <v>58.75</v>
      </c>
      <c r="I84">
        <v>27</v>
      </c>
      <c r="J84">
        <v>28.29</v>
      </c>
      <c r="K84">
        <v>48.62</v>
      </c>
      <c r="L84">
        <v>0</v>
      </c>
      <c r="M84">
        <v>0</v>
      </c>
      <c r="N84">
        <v>0</v>
      </c>
      <c r="O84">
        <v>0</v>
      </c>
    </row>
    <row r="85" spans="1:15">
      <c r="A85" t="s">
        <v>396</v>
      </c>
      <c r="B85" t="s">
        <v>378</v>
      </c>
      <c r="C85" t="s">
        <v>6</v>
      </c>
      <c r="D85">
        <v>3600</v>
      </c>
      <c r="E85" t="s">
        <v>538</v>
      </c>
      <c r="F85">
        <v>8</v>
      </c>
      <c r="G85">
        <v>17.28</v>
      </c>
      <c r="H85">
        <v>25.25</v>
      </c>
      <c r="I85">
        <v>6</v>
      </c>
      <c r="J85">
        <v>11.04</v>
      </c>
      <c r="K85">
        <v>23.52</v>
      </c>
      <c r="L85">
        <v>0.88</v>
      </c>
      <c r="M85">
        <v>0.63</v>
      </c>
      <c r="N85">
        <v>0.5</v>
      </c>
      <c r="O85">
        <v>0.38</v>
      </c>
    </row>
    <row r="86" spans="1:15">
      <c r="A86" t="s">
        <v>217</v>
      </c>
      <c r="B86" t="s">
        <v>338</v>
      </c>
      <c r="C86" t="s">
        <v>6</v>
      </c>
      <c r="D86">
        <v>0</v>
      </c>
      <c r="E86" t="s">
        <v>354</v>
      </c>
      <c r="F86">
        <v>9</v>
      </c>
      <c r="G86">
        <v>17.829999999999998</v>
      </c>
      <c r="H86">
        <v>31.25</v>
      </c>
      <c r="I86">
        <v>7.25</v>
      </c>
      <c r="J86">
        <v>10.98</v>
      </c>
      <c r="K86">
        <v>24.68</v>
      </c>
      <c r="L86">
        <v>0</v>
      </c>
      <c r="M86">
        <v>0</v>
      </c>
      <c r="N86">
        <v>0</v>
      </c>
      <c r="O86">
        <v>0</v>
      </c>
    </row>
    <row r="87" spans="1:15">
      <c r="A87" t="s">
        <v>397</v>
      </c>
      <c r="B87" t="s">
        <v>398</v>
      </c>
      <c r="C87" t="s">
        <v>8</v>
      </c>
      <c r="D87">
        <v>0</v>
      </c>
      <c r="E87" t="s">
        <v>354</v>
      </c>
      <c r="F87">
        <v>5</v>
      </c>
      <c r="G87">
        <v>4.9000000000000004</v>
      </c>
      <c r="H87">
        <v>7.5</v>
      </c>
      <c r="I87">
        <v>1.25</v>
      </c>
      <c r="J87">
        <v>2.37</v>
      </c>
      <c r="K87">
        <v>7.43</v>
      </c>
      <c r="L87">
        <v>0</v>
      </c>
      <c r="M87">
        <v>0</v>
      </c>
      <c r="N87">
        <v>0</v>
      </c>
      <c r="O87">
        <v>0</v>
      </c>
    </row>
    <row r="88" spans="1:15">
      <c r="A88" t="s">
        <v>233</v>
      </c>
      <c r="B88" t="s">
        <v>338</v>
      </c>
      <c r="C88" t="s">
        <v>8</v>
      </c>
      <c r="D88">
        <v>0</v>
      </c>
      <c r="E88" t="s">
        <v>354</v>
      </c>
      <c r="F88">
        <v>3</v>
      </c>
      <c r="G88">
        <v>4.17</v>
      </c>
      <c r="H88">
        <v>8.25</v>
      </c>
      <c r="I88">
        <v>1.25</v>
      </c>
      <c r="J88">
        <v>1.19</v>
      </c>
      <c r="K88">
        <v>7.14</v>
      </c>
      <c r="L88">
        <v>0</v>
      </c>
      <c r="M88">
        <v>0</v>
      </c>
      <c r="N88">
        <v>0</v>
      </c>
      <c r="O88">
        <v>0</v>
      </c>
    </row>
    <row r="89" spans="1:15">
      <c r="A89" t="s">
        <v>399</v>
      </c>
      <c r="B89" t="s">
        <v>361</v>
      </c>
      <c r="C89" t="s">
        <v>6</v>
      </c>
      <c r="D89">
        <v>3000</v>
      </c>
      <c r="E89" t="s">
        <v>533</v>
      </c>
      <c r="F89">
        <v>8</v>
      </c>
      <c r="G89">
        <v>12.5</v>
      </c>
      <c r="H89">
        <v>25.5</v>
      </c>
      <c r="I89">
        <v>3.5</v>
      </c>
      <c r="J89">
        <v>6.32</v>
      </c>
      <c r="K89">
        <v>18.68</v>
      </c>
      <c r="L89">
        <v>0.63</v>
      </c>
      <c r="M89">
        <v>0.63</v>
      </c>
      <c r="N89">
        <v>0.25</v>
      </c>
      <c r="O89">
        <v>0.13</v>
      </c>
    </row>
    <row r="90" spans="1:15">
      <c r="A90" t="s">
        <v>168</v>
      </c>
      <c r="B90" t="s">
        <v>342</v>
      </c>
      <c r="C90" t="s">
        <v>8</v>
      </c>
      <c r="D90">
        <v>0</v>
      </c>
      <c r="E90" t="s">
        <v>354</v>
      </c>
      <c r="F90">
        <v>6</v>
      </c>
      <c r="G90">
        <v>24.83</v>
      </c>
      <c r="H90">
        <v>28.75</v>
      </c>
      <c r="I90">
        <v>14.75</v>
      </c>
      <c r="J90">
        <v>19.98</v>
      </c>
      <c r="K90">
        <v>29.69</v>
      </c>
      <c r="L90">
        <v>0</v>
      </c>
      <c r="M90">
        <v>0</v>
      </c>
      <c r="N90">
        <v>0</v>
      </c>
      <c r="O90">
        <v>0</v>
      </c>
    </row>
    <row r="91" spans="1:15">
      <c r="A91" t="s">
        <v>400</v>
      </c>
      <c r="B91" t="s">
        <v>103</v>
      </c>
      <c r="C91" t="s">
        <v>8</v>
      </c>
      <c r="D91">
        <v>0</v>
      </c>
      <c r="E91" t="s">
        <v>354</v>
      </c>
      <c r="F91">
        <v>7</v>
      </c>
      <c r="G91">
        <v>11.86</v>
      </c>
      <c r="H91">
        <v>18.75</v>
      </c>
      <c r="I91">
        <v>4</v>
      </c>
      <c r="J91">
        <v>6.96</v>
      </c>
      <c r="K91">
        <v>16.75</v>
      </c>
      <c r="L91">
        <v>0</v>
      </c>
      <c r="M91">
        <v>0</v>
      </c>
      <c r="N91">
        <v>0</v>
      </c>
      <c r="O91">
        <v>0</v>
      </c>
    </row>
    <row r="92" spans="1:15">
      <c r="A92" t="s">
        <v>401</v>
      </c>
      <c r="B92" t="s">
        <v>378</v>
      </c>
      <c r="C92" t="s">
        <v>8</v>
      </c>
      <c r="D92">
        <v>3000</v>
      </c>
      <c r="E92" t="s">
        <v>538</v>
      </c>
      <c r="F92">
        <v>7</v>
      </c>
      <c r="G92">
        <v>6.46</v>
      </c>
      <c r="H92">
        <v>10</v>
      </c>
      <c r="I92">
        <v>5.25</v>
      </c>
      <c r="J92">
        <v>4.7699999999999996</v>
      </c>
      <c r="K92">
        <v>8.16</v>
      </c>
      <c r="L92">
        <v>0.14000000000000001</v>
      </c>
      <c r="M92">
        <v>0</v>
      </c>
      <c r="N92">
        <v>0</v>
      </c>
      <c r="O92">
        <v>0</v>
      </c>
    </row>
    <row r="93" spans="1:15">
      <c r="A93" t="s">
        <v>402</v>
      </c>
      <c r="B93" t="s">
        <v>364</v>
      </c>
      <c r="C93" t="s">
        <v>8</v>
      </c>
      <c r="D93">
        <v>3300</v>
      </c>
      <c r="E93" t="s">
        <v>534</v>
      </c>
      <c r="F93">
        <v>8</v>
      </c>
      <c r="G93">
        <v>17.78</v>
      </c>
      <c r="H93">
        <v>25</v>
      </c>
      <c r="I93">
        <v>10</v>
      </c>
      <c r="J93">
        <v>12.47</v>
      </c>
      <c r="K93">
        <v>23.09</v>
      </c>
      <c r="L93">
        <v>1</v>
      </c>
      <c r="M93">
        <v>0.75</v>
      </c>
      <c r="N93">
        <v>0.63</v>
      </c>
      <c r="O93">
        <v>0.5</v>
      </c>
    </row>
    <row r="94" spans="1:15">
      <c r="A94" t="s">
        <v>89</v>
      </c>
      <c r="B94" t="s">
        <v>340</v>
      </c>
      <c r="C94" t="s">
        <v>6</v>
      </c>
      <c r="D94">
        <v>0</v>
      </c>
      <c r="E94" t="s">
        <v>354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>
      <c r="A95" t="s">
        <v>268</v>
      </c>
      <c r="B95" t="s">
        <v>343</v>
      </c>
      <c r="C95" t="s">
        <v>8</v>
      </c>
      <c r="D95">
        <v>0</v>
      </c>
      <c r="E95" t="s">
        <v>354</v>
      </c>
      <c r="F95">
        <v>4</v>
      </c>
      <c r="G95">
        <v>2.56</v>
      </c>
      <c r="H95">
        <v>6.25</v>
      </c>
      <c r="I95">
        <v>0</v>
      </c>
      <c r="J95">
        <v>-0.12</v>
      </c>
      <c r="K95">
        <v>5.25</v>
      </c>
      <c r="L95">
        <v>0</v>
      </c>
      <c r="M95">
        <v>0</v>
      </c>
      <c r="N95">
        <v>0</v>
      </c>
      <c r="O95">
        <v>0</v>
      </c>
    </row>
    <row r="96" spans="1:15">
      <c r="A96" t="s">
        <v>403</v>
      </c>
      <c r="B96" t="s">
        <v>398</v>
      </c>
      <c r="C96" t="s">
        <v>8</v>
      </c>
      <c r="D96">
        <v>0</v>
      </c>
      <c r="E96" t="s">
        <v>354</v>
      </c>
      <c r="F96">
        <v>6</v>
      </c>
      <c r="G96">
        <v>47.58</v>
      </c>
      <c r="H96">
        <v>69</v>
      </c>
      <c r="I96">
        <v>25.75</v>
      </c>
      <c r="J96">
        <v>32.39</v>
      </c>
      <c r="K96">
        <v>62.78</v>
      </c>
      <c r="L96">
        <v>0</v>
      </c>
      <c r="M96">
        <v>0</v>
      </c>
      <c r="N96">
        <v>0</v>
      </c>
      <c r="O96">
        <v>0</v>
      </c>
    </row>
    <row r="97" spans="1:15">
      <c r="A97" t="s">
        <v>404</v>
      </c>
      <c r="B97" t="s">
        <v>373</v>
      </c>
      <c r="C97" t="s">
        <v>6</v>
      </c>
      <c r="D97">
        <v>3000</v>
      </c>
      <c r="E97" t="s">
        <v>348</v>
      </c>
      <c r="F97">
        <v>6</v>
      </c>
      <c r="G97">
        <v>10.96</v>
      </c>
      <c r="H97">
        <v>23.75</v>
      </c>
      <c r="I97">
        <v>5.75</v>
      </c>
      <c r="J97">
        <v>4.45</v>
      </c>
      <c r="K97">
        <v>17.47</v>
      </c>
      <c r="L97">
        <v>0.33</v>
      </c>
      <c r="M97">
        <v>0.33</v>
      </c>
      <c r="N97">
        <v>0.33</v>
      </c>
      <c r="O97">
        <v>0.17</v>
      </c>
    </row>
    <row r="98" spans="1:15">
      <c r="A98" t="s">
        <v>405</v>
      </c>
      <c r="B98" t="s">
        <v>369</v>
      </c>
      <c r="C98" t="s">
        <v>9</v>
      </c>
      <c r="D98">
        <v>3000</v>
      </c>
      <c r="E98" t="s">
        <v>536</v>
      </c>
      <c r="F98">
        <v>8</v>
      </c>
      <c r="G98">
        <v>6.91</v>
      </c>
      <c r="H98">
        <v>13.75</v>
      </c>
      <c r="I98">
        <v>1.25</v>
      </c>
      <c r="J98">
        <v>2.92</v>
      </c>
      <c r="K98">
        <v>10.9</v>
      </c>
      <c r="L98">
        <v>0.38</v>
      </c>
      <c r="M98">
        <v>0.13</v>
      </c>
      <c r="N98">
        <v>0</v>
      </c>
      <c r="O98">
        <v>0</v>
      </c>
    </row>
    <row r="99" spans="1:15">
      <c r="A99" t="s">
        <v>121</v>
      </c>
      <c r="B99" t="s">
        <v>338</v>
      </c>
      <c r="C99" t="s">
        <v>9</v>
      </c>
      <c r="D99">
        <v>0</v>
      </c>
      <c r="E99" t="s">
        <v>354</v>
      </c>
      <c r="F99">
        <v>9</v>
      </c>
      <c r="G99">
        <v>36.14</v>
      </c>
      <c r="H99">
        <v>49.5</v>
      </c>
      <c r="I99">
        <v>25.25</v>
      </c>
      <c r="J99">
        <v>27.77</v>
      </c>
      <c r="K99">
        <v>44.51</v>
      </c>
      <c r="L99">
        <v>0</v>
      </c>
      <c r="M99">
        <v>0</v>
      </c>
      <c r="N99">
        <v>0</v>
      </c>
      <c r="O99">
        <v>0</v>
      </c>
    </row>
    <row r="100" spans="1:15">
      <c r="A100" t="s">
        <v>539</v>
      </c>
      <c r="B100" t="s">
        <v>341</v>
      </c>
      <c r="C100" t="s">
        <v>8</v>
      </c>
      <c r="D100">
        <v>0</v>
      </c>
      <c r="E100" t="s">
        <v>354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>
      <c r="A101" t="s">
        <v>540</v>
      </c>
      <c r="B101" t="s">
        <v>103</v>
      </c>
      <c r="C101" t="s">
        <v>6</v>
      </c>
      <c r="D101">
        <v>0</v>
      </c>
      <c r="E101" t="s">
        <v>354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>
      <c r="A102" t="s">
        <v>248</v>
      </c>
      <c r="B102" t="s">
        <v>334</v>
      </c>
      <c r="C102" t="s">
        <v>6</v>
      </c>
      <c r="D102">
        <v>0</v>
      </c>
      <c r="E102" t="s">
        <v>354</v>
      </c>
      <c r="F102">
        <v>6</v>
      </c>
      <c r="G102">
        <v>8.5399999999999991</v>
      </c>
      <c r="H102">
        <v>18.5</v>
      </c>
      <c r="I102">
        <v>4.25</v>
      </c>
      <c r="J102">
        <v>3.71</v>
      </c>
      <c r="K102">
        <v>13.38</v>
      </c>
      <c r="L102">
        <v>0</v>
      </c>
      <c r="M102">
        <v>0</v>
      </c>
      <c r="N102">
        <v>0</v>
      </c>
      <c r="O102">
        <v>0</v>
      </c>
    </row>
    <row r="103" spans="1:15">
      <c r="A103" t="s">
        <v>406</v>
      </c>
      <c r="B103" t="s">
        <v>367</v>
      </c>
      <c r="C103" t="s">
        <v>7</v>
      </c>
      <c r="D103">
        <v>0</v>
      </c>
      <c r="E103" t="s">
        <v>354</v>
      </c>
      <c r="F103">
        <v>8</v>
      </c>
      <c r="G103">
        <v>24.22</v>
      </c>
      <c r="H103">
        <v>39.25</v>
      </c>
      <c r="I103">
        <v>13.5</v>
      </c>
      <c r="J103">
        <v>17</v>
      </c>
      <c r="K103">
        <v>31.43</v>
      </c>
      <c r="L103">
        <v>0</v>
      </c>
      <c r="M103">
        <v>0</v>
      </c>
      <c r="N103">
        <v>0</v>
      </c>
      <c r="O103">
        <v>0</v>
      </c>
    </row>
    <row r="104" spans="1:15">
      <c r="A104" t="s">
        <v>407</v>
      </c>
      <c r="B104" t="s">
        <v>364</v>
      </c>
      <c r="C104" t="s">
        <v>6</v>
      </c>
      <c r="D104">
        <v>3800</v>
      </c>
      <c r="E104" t="s">
        <v>534</v>
      </c>
      <c r="F104">
        <v>8</v>
      </c>
      <c r="G104">
        <v>19</v>
      </c>
      <c r="H104">
        <v>33.5</v>
      </c>
      <c r="I104">
        <v>3.5</v>
      </c>
      <c r="J104">
        <v>10.74</v>
      </c>
      <c r="K104">
        <v>27.26</v>
      </c>
      <c r="L104">
        <v>0.88</v>
      </c>
      <c r="M104">
        <v>0.75</v>
      </c>
      <c r="N104">
        <v>0.38</v>
      </c>
      <c r="O104">
        <v>0.25</v>
      </c>
    </row>
    <row r="105" spans="1:15">
      <c r="A105" t="s">
        <v>408</v>
      </c>
      <c r="B105" t="s">
        <v>353</v>
      </c>
      <c r="C105" t="s">
        <v>8</v>
      </c>
      <c r="D105">
        <v>0</v>
      </c>
      <c r="E105" t="s">
        <v>354</v>
      </c>
      <c r="F105">
        <v>4</v>
      </c>
      <c r="G105">
        <v>8.81</v>
      </c>
      <c r="H105">
        <v>16</v>
      </c>
      <c r="I105">
        <v>0</v>
      </c>
      <c r="J105">
        <v>1.85</v>
      </c>
      <c r="K105">
        <v>15.78</v>
      </c>
      <c r="L105">
        <v>0</v>
      </c>
      <c r="M105">
        <v>0</v>
      </c>
      <c r="N105">
        <v>0</v>
      </c>
      <c r="O105">
        <v>0</v>
      </c>
    </row>
    <row r="106" spans="1:15">
      <c r="A106" t="s">
        <v>240</v>
      </c>
      <c r="B106" t="s">
        <v>347</v>
      </c>
      <c r="C106" t="s">
        <v>6</v>
      </c>
      <c r="D106">
        <v>0</v>
      </c>
      <c r="E106" t="s">
        <v>354</v>
      </c>
      <c r="F106">
        <v>7</v>
      </c>
      <c r="G106">
        <v>6.89</v>
      </c>
      <c r="H106">
        <v>14.5</v>
      </c>
      <c r="I106">
        <v>2.75</v>
      </c>
      <c r="J106">
        <v>3.19</v>
      </c>
      <c r="K106">
        <v>10.59</v>
      </c>
      <c r="L106">
        <v>0</v>
      </c>
      <c r="M106">
        <v>0</v>
      </c>
      <c r="N106">
        <v>0</v>
      </c>
      <c r="O106">
        <v>0</v>
      </c>
    </row>
    <row r="107" spans="1:15">
      <c r="A107" t="s">
        <v>64</v>
      </c>
      <c r="B107" t="s">
        <v>105</v>
      </c>
      <c r="C107" t="s">
        <v>6</v>
      </c>
      <c r="D107">
        <v>0</v>
      </c>
      <c r="E107" t="s">
        <v>354</v>
      </c>
      <c r="F107">
        <v>8</v>
      </c>
      <c r="G107">
        <v>23.78</v>
      </c>
      <c r="H107">
        <v>37.75</v>
      </c>
      <c r="I107">
        <v>17</v>
      </c>
      <c r="J107">
        <v>17.649999999999999</v>
      </c>
      <c r="K107">
        <v>29.92</v>
      </c>
      <c r="L107">
        <v>0</v>
      </c>
      <c r="M107">
        <v>0</v>
      </c>
      <c r="N107">
        <v>0</v>
      </c>
      <c r="O107">
        <v>0</v>
      </c>
    </row>
    <row r="108" spans="1:15">
      <c r="A108" t="s">
        <v>137</v>
      </c>
      <c r="B108" t="s">
        <v>338</v>
      </c>
      <c r="C108" t="s">
        <v>6</v>
      </c>
      <c r="D108">
        <v>0</v>
      </c>
      <c r="E108" t="s">
        <v>354</v>
      </c>
      <c r="F108">
        <v>9</v>
      </c>
      <c r="G108">
        <v>33.42</v>
      </c>
      <c r="H108">
        <v>52.75</v>
      </c>
      <c r="I108">
        <v>10.75</v>
      </c>
      <c r="J108">
        <v>21.26</v>
      </c>
      <c r="K108">
        <v>45.57</v>
      </c>
      <c r="L108">
        <v>0</v>
      </c>
      <c r="M108">
        <v>0</v>
      </c>
      <c r="N108">
        <v>0</v>
      </c>
      <c r="O108">
        <v>0</v>
      </c>
    </row>
    <row r="109" spans="1:15">
      <c r="A109" t="s">
        <v>254</v>
      </c>
      <c r="B109" t="s">
        <v>333</v>
      </c>
      <c r="C109" t="s">
        <v>6</v>
      </c>
      <c r="D109">
        <v>0</v>
      </c>
      <c r="E109" t="s">
        <v>354</v>
      </c>
      <c r="F109">
        <v>6</v>
      </c>
      <c r="G109">
        <v>12.83</v>
      </c>
      <c r="H109">
        <v>21.5</v>
      </c>
      <c r="I109">
        <v>1.25</v>
      </c>
      <c r="J109">
        <v>5.3</v>
      </c>
      <c r="K109">
        <v>20.37</v>
      </c>
      <c r="L109">
        <v>0</v>
      </c>
      <c r="M109">
        <v>0</v>
      </c>
      <c r="N109">
        <v>0</v>
      </c>
      <c r="O109">
        <v>0</v>
      </c>
    </row>
    <row r="110" spans="1:15">
      <c r="A110" t="s">
        <v>54</v>
      </c>
      <c r="B110" t="s">
        <v>105</v>
      </c>
      <c r="C110" t="s">
        <v>6</v>
      </c>
      <c r="D110">
        <v>0</v>
      </c>
      <c r="E110" t="s">
        <v>354</v>
      </c>
      <c r="F110">
        <v>8</v>
      </c>
      <c r="G110">
        <v>32.130000000000003</v>
      </c>
      <c r="H110">
        <v>45.25</v>
      </c>
      <c r="I110">
        <v>22</v>
      </c>
      <c r="J110">
        <v>22.91</v>
      </c>
      <c r="K110">
        <v>41.34</v>
      </c>
      <c r="L110">
        <v>0</v>
      </c>
      <c r="M110">
        <v>0</v>
      </c>
      <c r="N110">
        <v>0</v>
      </c>
      <c r="O110">
        <v>0</v>
      </c>
    </row>
    <row r="111" spans="1:15">
      <c r="A111" t="s">
        <v>155</v>
      </c>
      <c r="B111" t="s">
        <v>342</v>
      </c>
      <c r="C111" t="s">
        <v>9</v>
      </c>
      <c r="D111">
        <v>0</v>
      </c>
      <c r="E111" t="s">
        <v>354</v>
      </c>
      <c r="F111">
        <v>7</v>
      </c>
      <c r="G111">
        <v>31.25</v>
      </c>
      <c r="H111">
        <v>44</v>
      </c>
      <c r="I111">
        <v>20.5</v>
      </c>
      <c r="J111">
        <v>22.83</v>
      </c>
      <c r="K111">
        <v>39.67</v>
      </c>
      <c r="L111">
        <v>0</v>
      </c>
      <c r="M111">
        <v>0</v>
      </c>
      <c r="N111">
        <v>0</v>
      </c>
      <c r="O111">
        <v>0</v>
      </c>
    </row>
    <row r="112" spans="1:15">
      <c r="A112" t="s">
        <v>409</v>
      </c>
      <c r="B112" t="s">
        <v>361</v>
      </c>
      <c r="C112" t="s">
        <v>8</v>
      </c>
      <c r="D112">
        <v>3000</v>
      </c>
      <c r="E112" t="s">
        <v>533</v>
      </c>
      <c r="F112">
        <v>8</v>
      </c>
      <c r="G112">
        <v>14</v>
      </c>
      <c r="H112">
        <v>21</v>
      </c>
      <c r="I112">
        <v>7</v>
      </c>
      <c r="J112">
        <v>9.4600000000000009</v>
      </c>
      <c r="K112">
        <v>18.54</v>
      </c>
      <c r="L112">
        <v>0.88</v>
      </c>
      <c r="M112">
        <v>0.5</v>
      </c>
      <c r="N112">
        <v>0.5</v>
      </c>
      <c r="O112">
        <v>0.25</v>
      </c>
    </row>
    <row r="113" spans="1:15">
      <c r="A113" t="s">
        <v>250</v>
      </c>
      <c r="B113" t="s">
        <v>342</v>
      </c>
      <c r="C113" t="s">
        <v>9</v>
      </c>
      <c r="D113">
        <v>0</v>
      </c>
      <c r="E113" t="s">
        <v>354</v>
      </c>
      <c r="F113">
        <v>7</v>
      </c>
      <c r="G113">
        <v>15.25</v>
      </c>
      <c r="H113">
        <v>20</v>
      </c>
      <c r="I113">
        <v>7</v>
      </c>
      <c r="J113">
        <v>11.01</v>
      </c>
      <c r="K113">
        <v>19.489999999999998</v>
      </c>
      <c r="L113">
        <v>0</v>
      </c>
      <c r="M113">
        <v>0</v>
      </c>
      <c r="N113">
        <v>0</v>
      </c>
      <c r="O113">
        <v>0</v>
      </c>
    </row>
    <row r="114" spans="1:15">
      <c r="A114" t="s">
        <v>253</v>
      </c>
      <c r="B114" t="s">
        <v>337</v>
      </c>
      <c r="C114" t="s">
        <v>8</v>
      </c>
      <c r="D114">
        <v>0</v>
      </c>
      <c r="E114" t="s">
        <v>354</v>
      </c>
      <c r="F114">
        <v>4</v>
      </c>
      <c r="G114">
        <v>4.0599999999999996</v>
      </c>
      <c r="H114">
        <v>5.25</v>
      </c>
      <c r="I114">
        <v>2.25</v>
      </c>
      <c r="J114">
        <v>2.87</v>
      </c>
      <c r="K114">
        <v>5.25</v>
      </c>
      <c r="L114">
        <v>0</v>
      </c>
      <c r="M114">
        <v>0</v>
      </c>
      <c r="N114">
        <v>0</v>
      </c>
      <c r="O114">
        <v>0</v>
      </c>
    </row>
    <row r="115" spans="1:15">
      <c r="A115" t="s">
        <v>410</v>
      </c>
      <c r="B115" t="s">
        <v>376</v>
      </c>
      <c r="C115" t="s">
        <v>6</v>
      </c>
      <c r="D115">
        <v>4700</v>
      </c>
      <c r="E115" t="s">
        <v>537</v>
      </c>
      <c r="F115">
        <v>7</v>
      </c>
      <c r="G115">
        <v>26.54</v>
      </c>
      <c r="H115">
        <v>41.5</v>
      </c>
      <c r="I115">
        <v>18.25</v>
      </c>
      <c r="J115">
        <v>17.75</v>
      </c>
      <c r="K115">
        <v>35.33</v>
      </c>
      <c r="L115">
        <v>1</v>
      </c>
      <c r="M115">
        <v>0.71</v>
      </c>
      <c r="N115">
        <v>0.43</v>
      </c>
      <c r="O115">
        <v>0.28999999999999998</v>
      </c>
    </row>
    <row r="116" spans="1:15">
      <c r="A116" t="s">
        <v>207</v>
      </c>
      <c r="B116" t="s">
        <v>337</v>
      </c>
      <c r="C116" t="s">
        <v>8</v>
      </c>
      <c r="D116">
        <v>0</v>
      </c>
      <c r="E116" t="s">
        <v>354</v>
      </c>
      <c r="F116">
        <v>7</v>
      </c>
      <c r="G116">
        <v>16.14</v>
      </c>
      <c r="H116">
        <v>29.25</v>
      </c>
      <c r="I116">
        <v>1.25</v>
      </c>
      <c r="J116">
        <v>6.22</v>
      </c>
      <c r="K116">
        <v>26.07</v>
      </c>
      <c r="L116">
        <v>0</v>
      </c>
      <c r="M116">
        <v>0</v>
      </c>
      <c r="N116">
        <v>0</v>
      </c>
      <c r="O116">
        <v>0</v>
      </c>
    </row>
    <row r="117" spans="1:15">
      <c r="A117" t="s">
        <v>411</v>
      </c>
      <c r="B117" t="s">
        <v>378</v>
      </c>
      <c r="C117" t="s">
        <v>8</v>
      </c>
      <c r="D117">
        <v>3000</v>
      </c>
      <c r="E117" t="s">
        <v>538</v>
      </c>
      <c r="F117">
        <v>8</v>
      </c>
      <c r="G117">
        <v>11.31</v>
      </c>
      <c r="H117">
        <v>33.5</v>
      </c>
      <c r="I117">
        <v>2</v>
      </c>
      <c r="J117">
        <v>1.79</v>
      </c>
      <c r="K117">
        <v>20.84</v>
      </c>
      <c r="L117">
        <v>0.25</v>
      </c>
      <c r="M117">
        <v>0.25</v>
      </c>
      <c r="N117">
        <v>0.25</v>
      </c>
      <c r="O117">
        <v>0.25</v>
      </c>
    </row>
    <row r="118" spans="1:15">
      <c r="A118" t="s">
        <v>71</v>
      </c>
      <c r="B118" t="s">
        <v>105</v>
      </c>
      <c r="C118" t="s">
        <v>8</v>
      </c>
      <c r="D118">
        <v>0</v>
      </c>
      <c r="E118" t="s">
        <v>354</v>
      </c>
      <c r="F118">
        <v>8</v>
      </c>
      <c r="G118">
        <v>16</v>
      </c>
      <c r="H118">
        <v>22</v>
      </c>
      <c r="I118">
        <v>10</v>
      </c>
      <c r="J118">
        <v>11.98</v>
      </c>
      <c r="K118">
        <v>20.02</v>
      </c>
      <c r="L118">
        <v>0</v>
      </c>
      <c r="M118">
        <v>0</v>
      </c>
      <c r="N118">
        <v>0</v>
      </c>
      <c r="O118">
        <v>0</v>
      </c>
    </row>
    <row r="119" spans="1:15">
      <c r="A119" t="s">
        <v>157</v>
      </c>
      <c r="B119" t="s">
        <v>343</v>
      </c>
      <c r="C119" t="s">
        <v>6</v>
      </c>
      <c r="D119">
        <v>0</v>
      </c>
      <c r="E119" t="s">
        <v>354</v>
      </c>
      <c r="F119">
        <v>7</v>
      </c>
      <c r="G119">
        <v>27.39</v>
      </c>
      <c r="H119">
        <v>48.75</v>
      </c>
      <c r="I119">
        <v>14.5</v>
      </c>
      <c r="J119">
        <v>16.96</v>
      </c>
      <c r="K119">
        <v>37.83</v>
      </c>
      <c r="L119">
        <v>0</v>
      </c>
      <c r="M119">
        <v>0</v>
      </c>
      <c r="N119">
        <v>0</v>
      </c>
      <c r="O119">
        <v>0</v>
      </c>
    </row>
    <row r="120" spans="1:15">
      <c r="A120" t="s">
        <v>412</v>
      </c>
      <c r="B120" t="s">
        <v>369</v>
      </c>
      <c r="C120" t="s">
        <v>9</v>
      </c>
      <c r="D120">
        <v>4200</v>
      </c>
      <c r="E120" t="s">
        <v>536</v>
      </c>
      <c r="F120">
        <v>8</v>
      </c>
      <c r="G120">
        <v>22.75</v>
      </c>
      <c r="H120">
        <v>29.25</v>
      </c>
      <c r="I120">
        <v>13.75</v>
      </c>
      <c r="J120">
        <v>17.53</v>
      </c>
      <c r="K120">
        <v>27.97</v>
      </c>
      <c r="L120">
        <v>1</v>
      </c>
      <c r="M120">
        <v>0.88</v>
      </c>
      <c r="N120">
        <v>0.63</v>
      </c>
      <c r="O120">
        <v>0.38</v>
      </c>
    </row>
    <row r="121" spans="1:15">
      <c r="A121" t="s">
        <v>413</v>
      </c>
      <c r="B121" t="s">
        <v>364</v>
      </c>
      <c r="C121" t="s">
        <v>6</v>
      </c>
      <c r="D121">
        <v>4800</v>
      </c>
      <c r="E121" t="s">
        <v>534</v>
      </c>
      <c r="F121">
        <v>5</v>
      </c>
      <c r="G121">
        <v>22.15</v>
      </c>
      <c r="H121">
        <v>41</v>
      </c>
      <c r="I121">
        <v>10.25</v>
      </c>
      <c r="J121">
        <v>11.97</v>
      </c>
      <c r="K121">
        <v>32.33</v>
      </c>
      <c r="L121">
        <v>0.8</v>
      </c>
      <c r="M121">
        <v>0.6</v>
      </c>
      <c r="N121">
        <v>0.2</v>
      </c>
      <c r="O121">
        <v>0.2</v>
      </c>
    </row>
    <row r="122" spans="1:15">
      <c r="A122" t="s">
        <v>237</v>
      </c>
      <c r="B122" t="s">
        <v>344</v>
      </c>
      <c r="C122" t="s">
        <v>9</v>
      </c>
      <c r="D122">
        <v>0</v>
      </c>
      <c r="E122" t="s">
        <v>354</v>
      </c>
      <c r="F122">
        <v>3</v>
      </c>
      <c r="G122">
        <v>3.75</v>
      </c>
      <c r="H122">
        <v>7</v>
      </c>
      <c r="I122">
        <v>0</v>
      </c>
      <c r="J122">
        <v>0.87</v>
      </c>
      <c r="K122">
        <v>6.63</v>
      </c>
      <c r="L122">
        <v>0</v>
      </c>
      <c r="M122">
        <v>0</v>
      </c>
      <c r="N122">
        <v>0</v>
      </c>
      <c r="O122">
        <v>0</v>
      </c>
    </row>
    <row r="123" spans="1:15">
      <c r="A123" t="s">
        <v>246</v>
      </c>
      <c r="B123" t="s">
        <v>349</v>
      </c>
      <c r="C123" t="s">
        <v>8</v>
      </c>
      <c r="D123">
        <v>0</v>
      </c>
      <c r="E123" t="s">
        <v>354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>
      <c r="A124" t="s">
        <v>142</v>
      </c>
      <c r="B124" t="s">
        <v>337</v>
      </c>
      <c r="C124" t="s">
        <v>6</v>
      </c>
      <c r="D124">
        <v>0</v>
      </c>
      <c r="E124" t="s">
        <v>354</v>
      </c>
      <c r="F124">
        <v>7</v>
      </c>
      <c r="G124">
        <v>26.57</v>
      </c>
      <c r="H124">
        <v>41.5</v>
      </c>
      <c r="I124">
        <v>12.25</v>
      </c>
      <c r="J124">
        <v>16.59</v>
      </c>
      <c r="K124">
        <v>36.549999999999997</v>
      </c>
      <c r="L124">
        <v>0</v>
      </c>
      <c r="M124">
        <v>0</v>
      </c>
      <c r="N124">
        <v>0</v>
      </c>
      <c r="O124">
        <v>0</v>
      </c>
    </row>
    <row r="125" spans="1:15">
      <c r="A125" t="s">
        <v>187</v>
      </c>
      <c r="B125" t="s">
        <v>345</v>
      </c>
      <c r="C125" t="s">
        <v>8</v>
      </c>
      <c r="D125">
        <v>0</v>
      </c>
      <c r="E125" t="s">
        <v>354</v>
      </c>
      <c r="F125">
        <v>7</v>
      </c>
      <c r="G125">
        <v>17.11</v>
      </c>
      <c r="H125">
        <v>33.75</v>
      </c>
      <c r="I125">
        <v>2.75</v>
      </c>
      <c r="J125">
        <v>6.83</v>
      </c>
      <c r="K125">
        <v>27.39</v>
      </c>
      <c r="L125">
        <v>0</v>
      </c>
      <c r="M125">
        <v>0</v>
      </c>
      <c r="N125">
        <v>0</v>
      </c>
      <c r="O125">
        <v>0</v>
      </c>
    </row>
    <row r="126" spans="1:15">
      <c r="A126" t="s">
        <v>51</v>
      </c>
      <c r="B126" t="s">
        <v>335</v>
      </c>
      <c r="C126" t="s">
        <v>6</v>
      </c>
      <c r="D126">
        <v>0</v>
      </c>
      <c r="E126" t="s">
        <v>354</v>
      </c>
      <c r="F126">
        <v>9</v>
      </c>
      <c r="G126">
        <v>30.83</v>
      </c>
      <c r="H126">
        <v>45.25</v>
      </c>
      <c r="I126">
        <v>18.5</v>
      </c>
      <c r="J126">
        <v>23.96</v>
      </c>
      <c r="K126">
        <v>37.700000000000003</v>
      </c>
      <c r="L126">
        <v>0</v>
      </c>
      <c r="M126">
        <v>0</v>
      </c>
      <c r="N126">
        <v>0</v>
      </c>
      <c r="O126">
        <v>0</v>
      </c>
    </row>
    <row r="127" spans="1:15">
      <c r="A127" t="s">
        <v>414</v>
      </c>
      <c r="B127" t="s">
        <v>364</v>
      </c>
      <c r="C127" t="s">
        <v>6</v>
      </c>
      <c r="D127">
        <v>3000</v>
      </c>
      <c r="E127" t="s">
        <v>534</v>
      </c>
      <c r="F127">
        <v>8</v>
      </c>
      <c r="G127">
        <v>12.06</v>
      </c>
      <c r="H127">
        <v>24.25</v>
      </c>
      <c r="I127">
        <v>2.75</v>
      </c>
      <c r="J127">
        <v>6.02</v>
      </c>
      <c r="K127">
        <v>18.11</v>
      </c>
      <c r="L127">
        <v>0.88</v>
      </c>
      <c r="M127">
        <v>0.25</v>
      </c>
      <c r="N127">
        <v>0.25</v>
      </c>
      <c r="O127">
        <v>0.25</v>
      </c>
    </row>
    <row r="128" spans="1:15">
      <c r="A128" t="s">
        <v>415</v>
      </c>
      <c r="B128" t="s">
        <v>376</v>
      </c>
      <c r="C128" t="s">
        <v>8</v>
      </c>
      <c r="D128">
        <v>4000</v>
      </c>
      <c r="E128" t="s">
        <v>537</v>
      </c>
      <c r="F128">
        <v>8</v>
      </c>
      <c r="G128">
        <v>22.78</v>
      </c>
      <c r="H128">
        <v>43.75</v>
      </c>
      <c r="I128">
        <v>9.25</v>
      </c>
      <c r="J128">
        <v>11.11</v>
      </c>
      <c r="K128">
        <v>34.450000000000003</v>
      </c>
      <c r="L128">
        <v>0.75</v>
      </c>
      <c r="M128">
        <v>0.75</v>
      </c>
      <c r="N128">
        <v>0.5</v>
      </c>
      <c r="O128">
        <v>0.25</v>
      </c>
    </row>
    <row r="129" spans="1:15">
      <c r="A129" t="s">
        <v>216</v>
      </c>
      <c r="B129" t="s">
        <v>341</v>
      </c>
      <c r="C129" t="s">
        <v>9</v>
      </c>
      <c r="D129">
        <v>0</v>
      </c>
      <c r="E129" t="s">
        <v>354</v>
      </c>
      <c r="F129">
        <v>6</v>
      </c>
      <c r="G129">
        <v>12.46</v>
      </c>
      <c r="H129">
        <v>25.75</v>
      </c>
      <c r="I129">
        <v>0</v>
      </c>
      <c r="J129">
        <v>3.67</v>
      </c>
      <c r="K129">
        <v>21.24</v>
      </c>
      <c r="L129">
        <v>0</v>
      </c>
      <c r="M129">
        <v>0</v>
      </c>
      <c r="N129">
        <v>0</v>
      </c>
      <c r="O129">
        <v>0</v>
      </c>
    </row>
    <row r="130" spans="1:15">
      <c r="A130" t="s">
        <v>416</v>
      </c>
      <c r="B130" t="s">
        <v>367</v>
      </c>
      <c r="C130" t="s">
        <v>6</v>
      </c>
      <c r="D130">
        <v>0</v>
      </c>
      <c r="E130" t="s">
        <v>354</v>
      </c>
      <c r="F130">
        <v>7</v>
      </c>
      <c r="G130">
        <v>14.5</v>
      </c>
      <c r="H130">
        <v>23.25</v>
      </c>
      <c r="I130">
        <v>9.25</v>
      </c>
      <c r="J130">
        <v>10.08</v>
      </c>
      <c r="K130">
        <v>18.920000000000002</v>
      </c>
      <c r="L130">
        <v>0</v>
      </c>
      <c r="M130">
        <v>0</v>
      </c>
      <c r="N130">
        <v>0</v>
      </c>
      <c r="O130">
        <v>0</v>
      </c>
    </row>
    <row r="131" spans="1:15">
      <c r="A131" t="s">
        <v>83</v>
      </c>
      <c r="B131" t="s">
        <v>335</v>
      </c>
      <c r="C131" t="s">
        <v>9</v>
      </c>
      <c r="D131">
        <v>0</v>
      </c>
      <c r="E131" t="s">
        <v>354</v>
      </c>
      <c r="F131">
        <v>2</v>
      </c>
      <c r="G131">
        <v>23.63</v>
      </c>
      <c r="H131">
        <v>37.25</v>
      </c>
      <c r="I131">
        <v>10</v>
      </c>
      <c r="J131">
        <v>10</v>
      </c>
      <c r="K131">
        <v>37.25</v>
      </c>
      <c r="L131">
        <v>0</v>
      </c>
      <c r="M131">
        <v>0</v>
      </c>
      <c r="N131">
        <v>0</v>
      </c>
      <c r="O131">
        <v>0</v>
      </c>
    </row>
    <row r="132" spans="1:15">
      <c r="A132" t="s">
        <v>417</v>
      </c>
      <c r="B132" t="s">
        <v>361</v>
      </c>
      <c r="C132" t="s">
        <v>6</v>
      </c>
      <c r="D132">
        <v>3100</v>
      </c>
      <c r="E132" t="s">
        <v>533</v>
      </c>
      <c r="F132">
        <v>8</v>
      </c>
      <c r="G132">
        <v>15.84</v>
      </c>
      <c r="H132">
        <v>27</v>
      </c>
      <c r="I132">
        <v>7</v>
      </c>
      <c r="J132">
        <v>9.0500000000000007</v>
      </c>
      <c r="K132">
        <v>22.63</v>
      </c>
      <c r="L132">
        <v>0.75</v>
      </c>
      <c r="M132">
        <v>0.63</v>
      </c>
      <c r="N132">
        <v>0.63</v>
      </c>
      <c r="O132">
        <v>0.25</v>
      </c>
    </row>
    <row r="133" spans="1:15">
      <c r="A133" t="s">
        <v>215</v>
      </c>
      <c r="B133" t="s">
        <v>349</v>
      </c>
      <c r="C133" t="s">
        <v>7</v>
      </c>
      <c r="D133">
        <v>0</v>
      </c>
      <c r="E133" t="s">
        <v>354</v>
      </c>
      <c r="F133">
        <v>5</v>
      </c>
      <c r="G133">
        <v>17.3</v>
      </c>
      <c r="H133">
        <v>28.25</v>
      </c>
      <c r="I133">
        <v>5.5</v>
      </c>
      <c r="J133">
        <v>7.39</v>
      </c>
      <c r="K133">
        <v>27.21</v>
      </c>
      <c r="L133">
        <v>0</v>
      </c>
      <c r="M133">
        <v>0</v>
      </c>
      <c r="N133">
        <v>0</v>
      </c>
      <c r="O133">
        <v>0</v>
      </c>
    </row>
    <row r="134" spans="1:15">
      <c r="A134" t="s">
        <v>418</v>
      </c>
      <c r="B134" t="s">
        <v>378</v>
      </c>
      <c r="C134" t="s">
        <v>6</v>
      </c>
      <c r="D134">
        <v>3000</v>
      </c>
      <c r="E134" t="s">
        <v>538</v>
      </c>
      <c r="F134">
        <v>4</v>
      </c>
      <c r="G134">
        <v>2.19</v>
      </c>
      <c r="H134">
        <v>4.25</v>
      </c>
      <c r="I134">
        <v>0</v>
      </c>
      <c r="J134">
        <v>0.53</v>
      </c>
      <c r="K134">
        <v>3.85</v>
      </c>
      <c r="L134">
        <v>0</v>
      </c>
      <c r="M134">
        <v>0</v>
      </c>
      <c r="N134">
        <v>0</v>
      </c>
      <c r="O134">
        <v>0</v>
      </c>
    </row>
    <row r="135" spans="1:15">
      <c r="A135" t="s">
        <v>419</v>
      </c>
      <c r="B135" t="s">
        <v>353</v>
      </c>
      <c r="C135" t="s">
        <v>6</v>
      </c>
      <c r="D135">
        <v>0</v>
      </c>
      <c r="E135" t="s">
        <v>354</v>
      </c>
      <c r="F135">
        <v>7</v>
      </c>
      <c r="G135">
        <v>21.68</v>
      </c>
      <c r="H135">
        <v>24.75</v>
      </c>
      <c r="I135">
        <v>16.75</v>
      </c>
      <c r="J135">
        <v>18.91</v>
      </c>
      <c r="K135">
        <v>24.45</v>
      </c>
      <c r="L135">
        <v>0</v>
      </c>
      <c r="M135">
        <v>0</v>
      </c>
      <c r="N135">
        <v>0</v>
      </c>
      <c r="O135">
        <v>0</v>
      </c>
    </row>
    <row r="136" spans="1:15">
      <c r="A136" t="s">
        <v>231</v>
      </c>
      <c r="B136" t="s">
        <v>343</v>
      </c>
      <c r="C136" t="s">
        <v>8</v>
      </c>
      <c r="D136">
        <v>0</v>
      </c>
      <c r="E136" t="s">
        <v>354</v>
      </c>
      <c r="F136">
        <v>3</v>
      </c>
      <c r="G136">
        <v>2.25</v>
      </c>
      <c r="H136">
        <v>4</v>
      </c>
      <c r="I136">
        <v>1.25</v>
      </c>
      <c r="J136">
        <v>1.01</v>
      </c>
      <c r="K136">
        <v>3.49</v>
      </c>
      <c r="L136">
        <v>0</v>
      </c>
      <c r="M136">
        <v>0</v>
      </c>
      <c r="N136">
        <v>0</v>
      </c>
      <c r="O136">
        <v>0</v>
      </c>
    </row>
    <row r="137" spans="1:15">
      <c r="A137" t="s">
        <v>130</v>
      </c>
      <c r="B137" t="s">
        <v>345</v>
      </c>
      <c r="C137" t="s">
        <v>8</v>
      </c>
      <c r="D137">
        <v>0</v>
      </c>
      <c r="E137" t="s">
        <v>354</v>
      </c>
      <c r="F137">
        <v>7</v>
      </c>
      <c r="G137">
        <v>32.32</v>
      </c>
      <c r="H137">
        <v>54.75</v>
      </c>
      <c r="I137">
        <v>21.25</v>
      </c>
      <c r="J137">
        <v>21.92</v>
      </c>
      <c r="K137">
        <v>42.72</v>
      </c>
      <c r="L137">
        <v>0</v>
      </c>
      <c r="M137">
        <v>0</v>
      </c>
      <c r="N137">
        <v>0</v>
      </c>
      <c r="O137">
        <v>0</v>
      </c>
    </row>
    <row r="138" spans="1:15">
      <c r="A138" t="s">
        <v>53</v>
      </c>
      <c r="B138" t="s">
        <v>340</v>
      </c>
      <c r="C138" t="s">
        <v>8</v>
      </c>
      <c r="D138">
        <v>0</v>
      </c>
      <c r="E138" t="s">
        <v>354</v>
      </c>
      <c r="F138">
        <v>7</v>
      </c>
      <c r="G138">
        <v>30.5</v>
      </c>
      <c r="H138">
        <v>38.5</v>
      </c>
      <c r="I138">
        <v>23.75</v>
      </c>
      <c r="J138">
        <v>25.24</v>
      </c>
      <c r="K138">
        <v>35.76</v>
      </c>
      <c r="L138">
        <v>0</v>
      </c>
      <c r="M138">
        <v>0</v>
      </c>
      <c r="N138">
        <v>0</v>
      </c>
      <c r="O138">
        <v>0</v>
      </c>
    </row>
    <row r="139" spans="1:15">
      <c r="A139" t="s">
        <v>420</v>
      </c>
      <c r="B139" t="s">
        <v>364</v>
      </c>
      <c r="C139" t="s">
        <v>9</v>
      </c>
      <c r="D139">
        <v>3000</v>
      </c>
      <c r="E139" t="s">
        <v>534</v>
      </c>
      <c r="F139">
        <v>1</v>
      </c>
      <c r="G139">
        <v>3.5</v>
      </c>
      <c r="H139">
        <v>3.5</v>
      </c>
      <c r="I139">
        <v>3.5</v>
      </c>
      <c r="J139">
        <v>3.5</v>
      </c>
      <c r="K139">
        <v>3.5</v>
      </c>
      <c r="L139">
        <v>0</v>
      </c>
      <c r="M139">
        <v>0</v>
      </c>
      <c r="N139">
        <v>0</v>
      </c>
      <c r="O139">
        <v>0</v>
      </c>
    </row>
    <row r="140" spans="1:15">
      <c r="A140" t="s">
        <v>224</v>
      </c>
      <c r="B140" t="s">
        <v>350</v>
      </c>
      <c r="C140" t="s">
        <v>8</v>
      </c>
      <c r="D140">
        <v>3000</v>
      </c>
      <c r="E140" t="s">
        <v>535</v>
      </c>
      <c r="F140">
        <v>4</v>
      </c>
      <c r="G140">
        <v>3.81</v>
      </c>
      <c r="H140">
        <v>8.75</v>
      </c>
      <c r="I140">
        <v>1.25</v>
      </c>
      <c r="J140">
        <v>0.75</v>
      </c>
      <c r="K140">
        <v>6.88</v>
      </c>
      <c r="L140">
        <v>0</v>
      </c>
      <c r="M140">
        <v>0</v>
      </c>
      <c r="N140">
        <v>0</v>
      </c>
      <c r="O140">
        <v>0</v>
      </c>
    </row>
    <row r="141" spans="1:15">
      <c r="A141" t="s">
        <v>421</v>
      </c>
      <c r="B141" t="s">
        <v>356</v>
      </c>
      <c r="C141" t="s">
        <v>6</v>
      </c>
      <c r="D141">
        <v>0</v>
      </c>
      <c r="E141" t="s">
        <v>354</v>
      </c>
      <c r="F141">
        <v>8</v>
      </c>
      <c r="G141">
        <v>15.88</v>
      </c>
      <c r="H141">
        <v>31</v>
      </c>
      <c r="I141">
        <v>7.75</v>
      </c>
      <c r="J141">
        <v>8.3800000000000008</v>
      </c>
      <c r="K141">
        <v>23.37</v>
      </c>
      <c r="L141">
        <v>0</v>
      </c>
      <c r="M141">
        <v>0</v>
      </c>
      <c r="N141">
        <v>0</v>
      </c>
      <c r="O141">
        <v>0</v>
      </c>
    </row>
    <row r="142" spans="1:15">
      <c r="A142" t="s">
        <v>422</v>
      </c>
      <c r="B142" t="s">
        <v>367</v>
      </c>
      <c r="C142" t="s">
        <v>8</v>
      </c>
      <c r="D142">
        <v>0</v>
      </c>
      <c r="E142" t="s">
        <v>354</v>
      </c>
      <c r="F142">
        <v>8</v>
      </c>
      <c r="G142">
        <v>9.9700000000000006</v>
      </c>
      <c r="H142">
        <v>14.5</v>
      </c>
      <c r="I142">
        <v>7.25</v>
      </c>
      <c r="J142">
        <v>7.83</v>
      </c>
      <c r="K142">
        <v>12.1</v>
      </c>
      <c r="L142">
        <v>0</v>
      </c>
      <c r="M142">
        <v>0</v>
      </c>
      <c r="N142">
        <v>0</v>
      </c>
      <c r="O142">
        <v>0</v>
      </c>
    </row>
    <row r="143" spans="1:15">
      <c r="A143" t="s">
        <v>423</v>
      </c>
      <c r="B143" t="s">
        <v>369</v>
      </c>
      <c r="C143" t="s">
        <v>8</v>
      </c>
      <c r="D143">
        <v>3000</v>
      </c>
      <c r="E143" t="s">
        <v>536</v>
      </c>
      <c r="F143">
        <v>4</v>
      </c>
      <c r="G143">
        <v>13.19</v>
      </c>
      <c r="H143">
        <v>20.75</v>
      </c>
      <c r="I143">
        <v>6.75</v>
      </c>
      <c r="J143">
        <v>7.66</v>
      </c>
      <c r="K143">
        <v>18.71</v>
      </c>
      <c r="L143">
        <v>0.75</v>
      </c>
      <c r="M143">
        <v>0.5</v>
      </c>
      <c r="N143">
        <v>0.5</v>
      </c>
      <c r="O143">
        <v>0.25</v>
      </c>
    </row>
    <row r="144" spans="1:15">
      <c r="A144" t="s">
        <v>214</v>
      </c>
      <c r="B144" t="s">
        <v>342</v>
      </c>
      <c r="C144" t="s">
        <v>6</v>
      </c>
      <c r="D144">
        <v>0</v>
      </c>
      <c r="E144" t="s">
        <v>354</v>
      </c>
      <c r="F144">
        <v>2</v>
      </c>
      <c r="G144">
        <v>1.38</v>
      </c>
      <c r="H144">
        <v>2.75</v>
      </c>
      <c r="I144">
        <v>0</v>
      </c>
      <c r="J144">
        <v>0</v>
      </c>
      <c r="K144">
        <v>2.75</v>
      </c>
      <c r="L144">
        <v>0</v>
      </c>
      <c r="M144">
        <v>0</v>
      </c>
      <c r="N144">
        <v>0</v>
      </c>
      <c r="O144">
        <v>0</v>
      </c>
    </row>
    <row r="145" spans="1:15">
      <c r="A145" t="s">
        <v>141</v>
      </c>
      <c r="B145" t="s">
        <v>344</v>
      </c>
      <c r="C145" t="s">
        <v>8</v>
      </c>
      <c r="D145">
        <v>0</v>
      </c>
      <c r="E145" t="s">
        <v>354</v>
      </c>
      <c r="F145">
        <v>8</v>
      </c>
      <c r="G145">
        <v>30.63</v>
      </c>
      <c r="H145">
        <v>48</v>
      </c>
      <c r="I145">
        <v>19.25</v>
      </c>
      <c r="J145">
        <v>21.61</v>
      </c>
      <c r="K145">
        <v>39.64</v>
      </c>
      <c r="L145">
        <v>0</v>
      </c>
      <c r="M145">
        <v>0</v>
      </c>
      <c r="N145">
        <v>0</v>
      </c>
      <c r="O145">
        <v>0</v>
      </c>
    </row>
    <row r="146" spans="1:15">
      <c r="A146" t="s">
        <v>424</v>
      </c>
      <c r="B146" t="s">
        <v>103</v>
      </c>
      <c r="C146" t="s">
        <v>8</v>
      </c>
      <c r="D146">
        <v>0</v>
      </c>
      <c r="E146" t="s">
        <v>354</v>
      </c>
      <c r="F146">
        <v>5</v>
      </c>
      <c r="G146">
        <v>4.8</v>
      </c>
      <c r="H146">
        <v>14.75</v>
      </c>
      <c r="I146">
        <v>0</v>
      </c>
      <c r="J146">
        <v>-0.6</v>
      </c>
      <c r="K146">
        <v>10.199999999999999</v>
      </c>
      <c r="L146">
        <v>0</v>
      </c>
      <c r="M146">
        <v>0</v>
      </c>
      <c r="N146">
        <v>0</v>
      </c>
      <c r="O146">
        <v>0</v>
      </c>
    </row>
    <row r="147" spans="1:15">
      <c r="A147" t="s">
        <v>225</v>
      </c>
      <c r="B147" t="s">
        <v>345</v>
      </c>
      <c r="C147" t="s">
        <v>8</v>
      </c>
      <c r="D147">
        <v>0</v>
      </c>
      <c r="E147" t="s">
        <v>354</v>
      </c>
      <c r="F147">
        <v>3</v>
      </c>
      <c r="G147">
        <v>2.92</v>
      </c>
      <c r="H147">
        <v>5.25</v>
      </c>
      <c r="I147">
        <v>1.25</v>
      </c>
      <c r="J147">
        <v>1.22</v>
      </c>
      <c r="K147">
        <v>4.62</v>
      </c>
      <c r="L147">
        <v>0</v>
      </c>
      <c r="M147">
        <v>0</v>
      </c>
      <c r="N147">
        <v>0</v>
      </c>
      <c r="O147">
        <v>0</v>
      </c>
    </row>
    <row r="148" spans="1:15">
      <c r="A148" t="s">
        <v>186</v>
      </c>
      <c r="B148" t="s">
        <v>333</v>
      </c>
      <c r="C148" t="s">
        <v>8</v>
      </c>
      <c r="D148">
        <v>0</v>
      </c>
      <c r="E148" t="s">
        <v>354</v>
      </c>
      <c r="F148">
        <v>7</v>
      </c>
      <c r="G148">
        <v>20.04</v>
      </c>
      <c r="H148">
        <v>30</v>
      </c>
      <c r="I148">
        <v>12.25</v>
      </c>
      <c r="J148">
        <v>14.66</v>
      </c>
      <c r="K148">
        <v>25.41</v>
      </c>
      <c r="L148">
        <v>0</v>
      </c>
      <c r="M148">
        <v>0</v>
      </c>
      <c r="N148">
        <v>0</v>
      </c>
      <c r="O148">
        <v>0</v>
      </c>
    </row>
    <row r="149" spans="1:15">
      <c r="A149" t="s">
        <v>160</v>
      </c>
      <c r="B149" t="s">
        <v>334</v>
      </c>
      <c r="C149" t="s">
        <v>8</v>
      </c>
      <c r="D149">
        <v>0</v>
      </c>
      <c r="E149" t="s">
        <v>354</v>
      </c>
      <c r="F149">
        <v>8</v>
      </c>
      <c r="G149">
        <v>25.09</v>
      </c>
      <c r="H149">
        <v>46.25</v>
      </c>
      <c r="I149">
        <v>13.25</v>
      </c>
      <c r="J149">
        <v>15.36</v>
      </c>
      <c r="K149">
        <v>34.83</v>
      </c>
      <c r="L149">
        <v>0</v>
      </c>
      <c r="M149">
        <v>0</v>
      </c>
      <c r="N149">
        <v>0</v>
      </c>
      <c r="O149">
        <v>0</v>
      </c>
    </row>
    <row r="150" spans="1:15">
      <c r="A150" t="s">
        <v>208</v>
      </c>
      <c r="B150" t="s">
        <v>333</v>
      </c>
      <c r="C150" t="s">
        <v>8</v>
      </c>
      <c r="D150">
        <v>0</v>
      </c>
      <c r="E150" t="s">
        <v>354</v>
      </c>
      <c r="F150">
        <v>7</v>
      </c>
      <c r="G150">
        <v>13.64</v>
      </c>
      <c r="H150">
        <v>17.75</v>
      </c>
      <c r="I150">
        <v>2</v>
      </c>
      <c r="J150">
        <v>8.6999999999999993</v>
      </c>
      <c r="K150">
        <v>18.59</v>
      </c>
      <c r="L150">
        <v>0</v>
      </c>
      <c r="M150">
        <v>0</v>
      </c>
      <c r="N150">
        <v>0</v>
      </c>
      <c r="O150">
        <v>0</v>
      </c>
    </row>
    <row r="151" spans="1:15">
      <c r="A151" t="s">
        <v>166</v>
      </c>
      <c r="B151" t="s">
        <v>350</v>
      </c>
      <c r="C151" t="s">
        <v>6</v>
      </c>
      <c r="D151">
        <v>4900</v>
      </c>
      <c r="E151" t="s">
        <v>535</v>
      </c>
      <c r="F151">
        <v>7</v>
      </c>
      <c r="G151">
        <v>24.07</v>
      </c>
      <c r="H151">
        <v>41.5</v>
      </c>
      <c r="I151">
        <v>12.75</v>
      </c>
      <c r="J151">
        <v>15.14</v>
      </c>
      <c r="K151">
        <v>33</v>
      </c>
      <c r="L151">
        <v>0.86</v>
      </c>
      <c r="M151">
        <v>0.56999999999999995</v>
      </c>
      <c r="N151">
        <v>0.43</v>
      </c>
      <c r="O151">
        <v>0.28999999999999998</v>
      </c>
    </row>
    <row r="152" spans="1:15">
      <c r="A152" t="s">
        <v>179</v>
      </c>
      <c r="B152" t="s">
        <v>341</v>
      </c>
      <c r="C152" t="s">
        <v>6</v>
      </c>
      <c r="D152">
        <v>0</v>
      </c>
      <c r="E152" t="s">
        <v>354</v>
      </c>
      <c r="F152">
        <v>9</v>
      </c>
      <c r="G152">
        <v>19.61</v>
      </c>
      <c r="H152">
        <v>26.5</v>
      </c>
      <c r="I152">
        <v>7.25</v>
      </c>
      <c r="J152">
        <v>13.55</v>
      </c>
      <c r="K152">
        <v>25.67</v>
      </c>
      <c r="L152">
        <v>0</v>
      </c>
      <c r="M152">
        <v>0</v>
      </c>
      <c r="N152">
        <v>0</v>
      </c>
      <c r="O152">
        <v>0</v>
      </c>
    </row>
    <row r="153" spans="1:15">
      <c r="A153" t="s">
        <v>425</v>
      </c>
      <c r="B153" t="s">
        <v>398</v>
      </c>
      <c r="C153" t="s">
        <v>8</v>
      </c>
      <c r="D153">
        <v>0</v>
      </c>
      <c r="E153" t="s">
        <v>354</v>
      </c>
      <c r="F153">
        <v>6</v>
      </c>
      <c r="G153">
        <v>13.25</v>
      </c>
      <c r="H153">
        <v>21</v>
      </c>
      <c r="I153">
        <v>6</v>
      </c>
      <c r="J153">
        <v>7.39</v>
      </c>
      <c r="K153">
        <v>19.11</v>
      </c>
      <c r="L153">
        <v>0</v>
      </c>
      <c r="M153">
        <v>0</v>
      </c>
      <c r="N153">
        <v>0</v>
      </c>
      <c r="O153">
        <v>0</v>
      </c>
    </row>
    <row r="154" spans="1:15">
      <c r="A154" t="s">
        <v>426</v>
      </c>
      <c r="B154" t="s">
        <v>373</v>
      </c>
      <c r="C154" t="s">
        <v>8</v>
      </c>
      <c r="D154">
        <v>4100</v>
      </c>
      <c r="E154" t="s">
        <v>348</v>
      </c>
      <c r="F154">
        <v>7</v>
      </c>
      <c r="G154">
        <v>16</v>
      </c>
      <c r="H154">
        <v>29</v>
      </c>
      <c r="I154">
        <v>4.5</v>
      </c>
      <c r="J154">
        <v>7.15</v>
      </c>
      <c r="K154">
        <v>24.85</v>
      </c>
      <c r="L154">
        <v>0.56999999999999995</v>
      </c>
      <c r="M154">
        <v>0.43</v>
      </c>
      <c r="N154">
        <v>0.43</v>
      </c>
      <c r="O154">
        <v>0.28999999999999998</v>
      </c>
    </row>
    <row r="155" spans="1:15">
      <c r="A155" t="s">
        <v>126</v>
      </c>
      <c r="B155" t="s">
        <v>342</v>
      </c>
      <c r="C155" t="s">
        <v>6</v>
      </c>
      <c r="D155">
        <v>0</v>
      </c>
      <c r="E155" t="s">
        <v>354</v>
      </c>
      <c r="F155">
        <v>7</v>
      </c>
      <c r="G155">
        <v>37.21</v>
      </c>
      <c r="H155">
        <v>66.25</v>
      </c>
      <c r="I155">
        <v>24.5</v>
      </c>
      <c r="J155">
        <v>23.95</v>
      </c>
      <c r="K155">
        <v>50.48</v>
      </c>
      <c r="L155">
        <v>0</v>
      </c>
      <c r="M155">
        <v>0</v>
      </c>
      <c r="N155">
        <v>0</v>
      </c>
      <c r="O155">
        <v>0</v>
      </c>
    </row>
    <row r="156" spans="1:15">
      <c r="A156" t="s">
        <v>82</v>
      </c>
      <c r="B156" t="s">
        <v>340</v>
      </c>
      <c r="C156" t="s">
        <v>8</v>
      </c>
      <c r="D156">
        <v>0</v>
      </c>
      <c r="E156" t="s">
        <v>354</v>
      </c>
      <c r="F156">
        <v>6</v>
      </c>
      <c r="G156">
        <v>4.38</v>
      </c>
      <c r="H156">
        <v>8.75</v>
      </c>
      <c r="I156">
        <v>0</v>
      </c>
      <c r="J156">
        <v>1.22</v>
      </c>
      <c r="K156">
        <v>7.53</v>
      </c>
      <c r="L156">
        <v>0</v>
      </c>
      <c r="M156">
        <v>0</v>
      </c>
      <c r="N156">
        <v>0</v>
      </c>
      <c r="O156">
        <v>0</v>
      </c>
    </row>
    <row r="157" spans="1:15">
      <c r="A157" t="s">
        <v>56</v>
      </c>
      <c r="B157" t="s">
        <v>340</v>
      </c>
      <c r="C157" t="s">
        <v>9</v>
      </c>
      <c r="D157">
        <v>0</v>
      </c>
      <c r="E157" t="s">
        <v>354</v>
      </c>
      <c r="F157">
        <v>9</v>
      </c>
      <c r="G157">
        <v>29.08</v>
      </c>
      <c r="H157">
        <v>39.5</v>
      </c>
      <c r="I157">
        <v>19</v>
      </c>
      <c r="J157">
        <v>23.1</v>
      </c>
      <c r="K157">
        <v>35.06</v>
      </c>
      <c r="L157">
        <v>0</v>
      </c>
      <c r="M157">
        <v>0</v>
      </c>
      <c r="N157">
        <v>0</v>
      </c>
      <c r="O157">
        <v>0</v>
      </c>
    </row>
    <row r="158" spans="1:15">
      <c r="A158" t="s">
        <v>162</v>
      </c>
      <c r="B158" t="s">
        <v>349</v>
      </c>
      <c r="C158" t="s">
        <v>8</v>
      </c>
      <c r="D158">
        <v>0</v>
      </c>
      <c r="E158" t="s">
        <v>354</v>
      </c>
      <c r="F158">
        <v>8</v>
      </c>
      <c r="G158">
        <v>25.47</v>
      </c>
      <c r="H158">
        <v>37.25</v>
      </c>
      <c r="I158">
        <v>13.25</v>
      </c>
      <c r="J158">
        <v>17.940000000000001</v>
      </c>
      <c r="K158">
        <v>33</v>
      </c>
      <c r="L158">
        <v>0</v>
      </c>
      <c r="M158">
        <v>0</v>
      </c>
      <c r="N158">
        <v>0</v>
      </c>
      <c r="O158">
        <v>0</v>
      </c>
    </row>
    <row r="159" spans="1:15">
      <c r="A159" t="s">
        <v>427</v>
      </c>
      <c r="B159" t="s">
        <v>361</v>
      </c>
      <c r="C159" t="s">
        <v>8</v>
      </c>
      <c r="D159">
        <v>7800</v>
      </c>
      <c r="E159" t="s">
        <v>533</v>
      </c>
      <c r="F159">
        <v>8</v>
      </c>
      <c r="G159">
        <v>39.630000000000003</v>
      </c>
      <c r="H159">
        <v>55</v>
      </c>
      <c r="I159">
        <v>24.25</v>
      </c>
      <c r="J159">
        <v>28.3</v>
      </c>
      <c r="K159">
        <v>50.95</v>
      </c>
      <c r="L159">
        <v>1</v>
      </c>
      <c r="M159">
        <v>0.63</v>
      </c>
      <c r="N159">
        <v>0.63</v>
      </c>
      <c r="O159">
        <v>0.38</v>
      </c>
    </row>
    <row r="160" spans="1:15">
      <c r="A160" t="s">
        <v>226</v>
      </c>
      <c r="B160" t="s">
        <v>334</v>
      </c>
      <c r="C160" t="s">
        <v>8</v>
      </c>
      <c r="D160">
        <v>0</v>
      </c>
      <c r="E160" t="s">
        <v>354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>
      <c r="A161" t="s">
        <v>61</v>
      </c>
      <c r="B161" t="s">
        <v>105</v>
      </c>
      <c r="C161" t="s">
        <v>6</v>
      </c>
      <c r="D161">
        <v>0</v>
      </c>
      <c r="E161" t="s">
        <v>354</v>
      </c>
      <c r="F161">
        <v>8</v>
      </c>
      <c r="G161">
        <v>23.72</v>
      </c>
      <c r="H161">
        <v>34.5</v>
      </c>
      <c r="I161">
        <v>8.5</v>
      </c>
      <c r="J161">
        <v>15.98</v>
      </c>
      <c r="K161">
        <v>31.46</v>
      </c>
      <c r="L161">
        <v>0</v>
      </c>
      <c r="M161">
        <v>0</v>
      </c>
      <c r="N161">
        <v>0</v>
      </c>
      <c r="O161">
        <v>0</v>
      </c>
    </row>
    <row r="162" spans="1:15">
      <c r="A162" t="s">
        <v>123</v>
      </c>
      <c r="B162" t="s">
        <v>346</v>
      </c>
      <c r="C162" t="s">
        <v>6</v>
      </c>
      <c r="D162">
        <v>0</v>
      </c>
      <c r="E162" t="s">
        <v>354</v>
      </c>
      <c r="F162">
        <v>8</v>
      </c>
      <c r="G162">
        <v>34.630000000000003</v>
      </c>
      <c r="H162">
        <v>45.25</v>
      </c>
      <c r="I162">
        <v>24.75</v>
      </c>
      <c r="J162">
        <v>28.3</v>
      </c>
      <c r="K162">
        <v>40.950000000000003</v>
      </c>
      <c r="L162">
        <v>0</v>
      </c>
      <c r="M162">
        <v>0</v>
      </c>
      <c r="N162">
        <v>0</v>
      </c>
      <c r="O162">
        <v>0</v>
      </c>
    </row>
    <row r="163" spans="1:15">
      <c r="A163" t="s">
        <v>152</v>
      </c>
      <c r="B163" t="s">
        <v>341</v>
      </c>
      <c r="C163" t="s">
        <v>6</v>
      </c>
      <c r="D163">
        <v>0</v>
      </c>
      <c r="E163" t="s">
        <v>354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>
      <c r="A164" t="s">
        <v>428</v>
      </c>
      <c r="B164" t="s">
        <v>378</v>
      </c>
      <c r="C164" t="s">
        <v>6</v>
      </c>
      <c r="D164">
        <v>7600</v>
      </c>
      <c r="E164" t="s">
        <v>538</v>
      </c>
      <c r="F164">
        <v>8</v>
      </c>
      <c r="G164">
        <v>34.44</v>
      </c>
      <c r="H164">
        <v>48.5</v>
      </c>
      <c r="I164">
        <v>22.25</v>
      </c>
      <c r="J164">
        <v>26.51</v>
      </c>
      <c r="K164">
        <v>42.36</v>
      </c>
      <c r="L164">
        <v>0.88</v>
      </c>
      <c r="M164">
        <v>0.63</v>
      </c>
      <c r="N164">
        <v>0.38</v>
      </c>
      <c r="O164">
        <v>0.13</v>
      </c>
    </row>
    <row r="165" spans="1:15">
      <c r="A165" t="s">
        <v>429</v>
      </c>
      <c r="B165" t="s">
        <v>398</v>
      </c>
      <c r="C165" t="s">
        <v>6</v>
      </c>
      <c r="D165">
        <v>0</v>
      </c>
      <c r="E165" t="s">
        <v>354</v>
      </c>
      <c r="F165">
        <v>6</v>
      </c>
      <c r="G165">
        <v>37.96</v>
      </c>
      <c r="H165">
        <v>47.5</v>
      </c>
      <c r="I165">
        <v>27.5</v>
      </c>
      <c r="J165">
        <v>30.9</v>
      </c>
      <c r="K165">
        <v>45.02</v>
      </c>
      <c r="L165">
        <v>0</v>
      </c>
      <c r="M165">
        <v>0</v>
      </c>
      <c r="N165">
        <v>0</v>
      </c>
      <c r="O165">
        <v>0</v>
      </c>
    </row>
    <row r="166" spans="1:15">
      <c r="A166" t="s">
        <v>47</v>
      </c>
      <c r="B166" t="s">
        <v>340</v>
      </c>
      <c r="C166" t="s">
        <v>6</v>
      </c>
      <c r="D166">
        <v>0</v>
      </c>
      <c r="E166" t="s">
        <v>354</v>
      </c>
      <c r="F166">
        <v>9</v>
      </c>
      <c r="G166">
        <v>38.81</v>
      </c>
      <c r="H166">
        <v>49.25</v>
      </c>
      <c r="I166">
        <v>25</v>
      </c>
      <c r="J166">
        <v>30.65</v>
      </c>
      <c r="K166">
        <v>46.96</v>
      </c>
      <c r="L166">
        <v>0</v>
      </c>
      <c r="M166">
        <v>0</v>
      </c>
      <c r="N166">
        <v>0</v>
      </c>
      <c r="O166">
        <v>0</v>
      </c>
    </row>
    <row r="167" spans="1:15">
      <c r="A167" t="s">
        <v>247</v>
      </c>
      <c r="B167" t="s">
        <v>341</v>
      </c>
      <c r="C167" t="s">
        <v>7</v>
      </c>
      <c r="D167">
        <v>0</v>
      </c>
      <c r="E167" t="s">
        <v>354</v>
      </c>
      <c r="F167">
        <v>9</v>
      </c>
      <c r="G167">
        <v>10.39</v>
      </c>
      <c r="H167">
        <v>17.75</v>
      </c>
      <c r="I167">
        <v>5.5</v>
      </c>
      <c r="J167">
        <v>6.33</v>
      </c>
      <c r="K167">
        <v>14.44</v>
      </c>
      <c r="L167">
        <v>0</v>
      </c>
      <c r="M167">
        <v>0</v>
      </c>
      <c r="N167">
        <v>0</v>
      </c>
      <c r="O167">
        <v>0</v>
      </c>
    </row>
    <row r="168" spans="1:15">
      <c r="A168" t="s">
        <v>244</v>
      </c>
      <c r="B168" t="s">
        <v>346</v>
      </c>
      <c r="C168" t="s">
        <v>7</v>
      </c>
      <c r="D168">
        <v>0</v>
      </c>
      <c r="E168" t="s">
        <v>354</v>
      </c>
      <c r="F168">
        <v>4</v>
      </c>
      <c r="G168">
        <v>7.31</v>
      </c>
      <c r="H168">
        <v>11</v>
      </c>
      <c r="I168">
        <v>3.25</v>
      </c>
      <c r="J168">
        <v>4.3</v>
      </c>
      <c r="K168">
        <v>10.32</v>
      </c>
      <c r="L168">
        <v>0</v>
      </c>
      <c r="M168">
        <v>0</v>
      </c>
      <c r="N168">
        <v>0</v>
      </c>
      <c r="O168">
        <v>0</v>
      </c>
    </row>
    <row r="169" spans="1:15">
      <c r="A169" t="s">
        <v>262</v>
      </c>
      <c r="B169" t="s">
        <v>349</v>
      </c>
      <c r="C169" t="s">
        <v>7</v>
      </c>
      <c r="D169">
        <v>0</v>
      </c>
      <c r="E169" t="s">
        <v>354</v>
      </c>
      <c r="F169">
        <v>3</v>
      </c>
      <c r="G169">
        <v>2.08</v>
      </c>
      <c r="H169">
        <v>3.5</v>
      </c>
      <c r="I169">
        <v>0</v>
      </c>
      <c r="J169">
        <v>0.57999999999999996</v>
      </c>
      <c r="K169">
        <v>3.59</v>
      </c>
      <c r="L169">
        <v>0</v>
      </c>
      <c r="M169">
        <v>0</v>
      </c>
      <c r="N169">
        <v>0</v>
      </c>
      <c r="O169">
        <v>0</v>
      </c>
    </row>
    <row r="170" spans="1:15">
      <c r="A170" t="s">
        <v>430</v>
      </c>
      <c r="B170" t="s">
        <v>364</v>
      </c>
      <c r="C170" t="s">
        <v>7</v>
      </c>
      <c r="D170">
        <v>3000</v>
      </c>
      <c r="E170" t="s">
        <v>534</v>
      </c>
      <c r="F170">
        <v>2</v>
      </c>
      <c r="G170">
        <v>8.75</v>
      </c>
      <c r="H170">
        <v>10.75</v>
      </c>
      <c r="I170">
        <v>6.75</v>
      </c>
      <c r="J170">
        <v>6.75</v>
      </c>
      <c r="K170">
        <v>10.75</v>
      </c>
      <c r="L170">
        <v>0.5</v>
      </c>
      <c r="M170">
        <v>0</v>
      </c>
      <c r="N170">
        <v>0</v>
      </c>
      <c r="O170">
        <v>0</v>
      </c>
    </row>
    <row r="171" spans="1:15">
      <c r="A171" t="s">
        <v>431</v>
      </c>
      <c r="B171" t="s">
        <v>364</v>
      </c>
      <c r="C171" t="s">
        <v>6</v>
      </c>
      <c r="D171">
        <v>3000</v>
      </c>
      <c r="E171" t="s">
        <v>534</v>
      </c>
      <c r="F171">
        <v>4</v>
      </c>
      <c r="G171">
        <v>3.94</v>
      </c>
      <c r="H171">
        <v>6</v>
      </c>
      <c r="I171">
        <v>1.25</v>
      </c>
      <c r="J171">
        <v>2.23</v>
      </c>
      <c r="K171">
        <v>5.65</v>
      </c>
      <c r="L171">
        <v>0</v>
      </c>
      <c r="M171">
        <v>0</v>
      </c>
      <c r="N171">
        <v>0</v>
      </c>
      <c r="O171">
        <v>0</v>
      </c>
    </row>
    <row r="172" spans="1:15">
      <c r="A172" t="s">
        <v>212</v>
      </c>
      <c r="B172" t="s">
        <v>333</v>
      </c>
      <c r="C172" t="s">
        <v>7</v>
      </c>
      <c r="D172">
        <v>0</v>
      </c>
      <c r="E172" t="s">
        <v>354</v>
      </c>
      <c r="F172">
        <v>2</v>
      </c>
      <c r="G172">
        <v>27.63</v>
      </c>
      <c r="H172">
        <v>34.75</v>
      </c>
      <c r="I172">
        <v>20.5</v>
      </c>
      <c r="J172">
        <v>20.5</v>
      </c>
      <c r="K172">
        <v>34.75</v>
      </c>
      <c r="L172">
        <v>0</v>
      </c>
      <c r="M172">
        <v>0</v>
      </c>
      <c r="N172">
        <v>0</v>
      </c>
      <c r="O172">
        <v>0</v>
      </c>
    </row>
    <row r="173" spans="1:15">
      <c r="A173" t="s">
        <v>81</v>
      </c>
      <c r="B173" t="s">
        <v>335</v>
      </c>
      <c r="C173" t="s">
        <v>7</v>
      </c>
      <c r="D173">
        <v>0</v>
      </c>
      <c r="E173" t="s">
        <v>354</v>
      </c>
      <c r="F173">
        <v>9</v>
      </c>
      <c r="G173">
        <v>14.17</v>
      </c>
      <c r="H173">
        <v>24.75</v>
      </c>
      <c r="I173">
        <v>3.5</v>
      </c>
      <c r="J173">
        <v>6.69</v>
      </c>
      <c r="K173">
        <v>21.65</v>
      </c>
      <c r="L173">
        <v>0</v>
      </c>
      <c r="M173">
        <v>0</v>
      </c>
      <c r="N173">
        <v>0</v>
      </c>
      <c r="O173">
        <v>0</v>
      </c>
    </row>
    <row r="174" spans="1:15">
      <c r="A174" t="s">
        <v>259</v>
      </c>
      <c r="B174" t="s">
        <v>339</v>
      </c>
      <c r="C174" t="s">
        <v>7</v>
      </c>
      <c r="D174">
        <v>0</v>
      </c>
      <c r="E174" t="s">
        <v>354</v>
      </c>
      <c r="F174">
        <v>7</v>
      </c>
      <c r="G174">
        <v>9.39</v>
      </c>
      <c r="H174">
        <v>17.75</v>
      </c>
      <c r="I174">
        <v>0</v>
      </c>
      <c r="J174">
        <v>3.38</v>
      </c>
      <c r="K174">
        <v>15.41</v>
      </c>
      <c r="L174">
        <v>0</v>
      </c>
      <c r="M174">
        <v>0</v>
      </c>
      <c r="N174">
        <v>0</v>
      </c>
      <c r="O174">
        <v>0</v>
      </c>
    </row>
    <row r="175" spans="1:15">
      <c r="A175" t="s">
        <v>432</v>
      </c>
      <c r="B175" t="s">
        <v>369</v>
      </c>
      <c r="C175" t="s">
        <v>7</v>
      </c>
      <c r="D175">
        <v>3000</v>
      </c>
      <c r="E175" t="s">
        <v>536</v>
      </c>
      <c r="F175">
        <v>7</v>
      </c>
      <c r="G175">
        <v>10.54</v>
      </c>
      <c r="H175">
        <v>19.25</v>
      </c>
      <c r="I175">
        <v>5.5</v>
      </c>
      <c r="J175">
        <v>6.01</v>
      </c>
      <c r="K175">
        <v>15.06</v>
      </c>
      <c r="L175">
        <v>0.56999999999999995</v>
      </c>
      <c r="M175">
        <v>0.28999999999999998</v>
      </c>
      <c r="N175">
        <v>0.14000000000000001</v>
      </c>
      <c r="O175">
        <v>0.14000000000000001</v>
      </c>
    </row>
    <row r="176" spans="1:15">
      <c r="A176" t="s">
        <v>147</v>
      </c>
      <c r="B176" t="s">
        <v>337</v>
      </c>
      <c r="C176" t="s">
        <v>7</v>
      </c>
      <c r="D176">
        <v>0</v>
      </c>
      <c r="E176" t="s">
        <v>354</v>
      </c>
      <c r="F176">
        <v>7</v>
      </c>
      <c r="G176">
        <v>29.29</v>
      </c>
      <c r="H176">
        <v>37.25</v>
      </c>
      <c r="I176">
        <v>17</v>
      </c>
      <c r="J176">
        <v>22.66</v>
      </c>
      <c r="K176">
        <v>35.92</v>
      </c>
      <c r="L176">
        <v>0</v>
      </c>
      <c r="M176">
        <v>0</v>
      </c>
      <c r="N176">
        <v>0</v>
      </c>
      <c r="O176">
        <v>0</v>
      </c>
    </row>
    <row r="177" spans="1:15">
      <c r="A177" t="s">
        <v>433</v>
      </c>
      <c r="B177" t="s">
        <v>376</v>
      </c>
      <c r="C177" t="s">
        <v>7</v>
      </c>
      <c r="D177">
        <v>7400</v>
      </c>
      <c r="E177" t="s">
        <v>537</v>
      </c>
      <c r="F177">
        <v>6</v>
      </c>
      <c r="G177">
        <v>30.17</v>
      </c>
      <c r="H177">
        <v>41</v>
      </c>
      <c r="I177">
        <v>18.5</v>
      </c>
      <c r="J177">
        <v>21.73</v>
      </c>
      <c r="K177">
        <v>38.6</v>
      </c>
      <c r="L177">
        <v>0.67</v>
      </c>
      <c r="M177">
        <v>0.5</v>
      </c>
      <c r="N177">
        <v>0.33</v>
      </c>
      <c r="O177">
        <v>0</v>
      </c>
    </row>
    <row r="178" spans="1:15">
      <c r="A178" t="s">
        <v>70</v>
      </c>
      <c r="B178" t="s">
        <v>340</v>
      </c>
      <c r="C178" t="s">
        <v>7</v>
      </c>
      <c r="D178">
        <v>0</v>
      </c>
      <c r="E178" t="s">
        <v>354</v>
      </c>
      <c r="F178">
        <v>9</v>
      </c>
      <c r="G178">
        <v>22.25</v>
      </c>
      <c r="H178">
        <v>32.75</v>
      </c>
      <c r="I178">
        <v>11.25</v>
      </c>
      <c r="J178">
        <v>14.96</v>
      </c>
      <c r="K178">
        <v>29.54</v>
      </c>
      <c r="L178">
        <v>0</v>
      </c>
      <c r="M178">
        <v>0</v>
      </c>
      <c r="N178">
        <v>0</v>
      </c>
      <c r="O178">
        <v>0</v>
      </c>
    </row>
    <row r="179" spans="1:15">
      <c r="A179" t="s">
        <v>434</v>
      </c>
      <c r="B179" t="s">
        <v>398</v>
      </c>
      <c r="C179" t="s">
        <v>7</v>
      </c>
      <c r="D179">
        <v>0</v>
      </c>
      <c r="E179" t="s">
        <v>354</v>
      </c>
      <c r="F179">
        <v>6</v>
      </c>
      <c r="G179">
        <v>22.75</v>
      </c>
      <c r="H179">
        <v>30.25</v>
      </c>
      <c r="I179">
        <v>18.25</v>
      </c>
      <c r="J179">
        <v>18.68</v>
      </c>
      <c r="K179">
        <v>26.82</v>
      </c>
      <c r="L179">
        <v>0</v>
      </c>
      <c r="M179">
        <v>0</v>
      </c>
      <c r="N179">
        <v>0</v>
      </c>
      <c r="O179">
        <v>0</v>
      </c>
    </row>
    <row r="180" spans="1:15">
      <c r="A180" t="s">
        <v>435</v>
      </c>
      <c r="B180" t="s">
        <v>353</v>
      </c>
      <c r="C180" t="s">
        <v>6</v>
      </c>
      <c r="D180">
        <v>0</v>
      </c>
      <c r="E180" t="s">
        <v>354</v>
      </c>
      <c r="F180">
        <v>5</v>
      </c>
      <c r="G180">
        <v>7.05</v>
      </c>
      <c r="H180">
        <v>13.25</v>
      </c>
      <c r="I180">
        <v>0</v>
      </c>
      <c r="J180">
        <v>1.99</v>
      </c>
      <c r="K180">
        <v>12.11</v>
      </c>
      <c r="L180">
        <v>0</v>
      </c>
      <c r="M180">
        <v>0</v>
      </c>
      <c r="N180">
        <v>0</v>
      </c>
      <c r="O180">
        <v>0</v>
      </c>
    </row>
    <row r="181" spans="1:15">
      <c r="A181" t="s">
        <v>284</v>
      </c>
      <c r="B181" t="s">
        <v>349</v>
      </c>
      <c r="C181" t="s">
        <v>7</v>
      </c>
      <c r="D181">
        <v>0</v>
      </c>
      <c r="E181" t="s">
        <v>354</v>
      </c>
      <c r="F181">
        <v>6</v>
      </c>
      <c r="G181">
        <v>12.21</v>
      </c>
      <c r="H181">
        <v>22</v>
      </c>
      <c r="I181">
        <v>1.5</v>
      </c>
      <c r="J181">
        <v>5.96</v>
      </c>
      <c r="K181">
        <v>18.45</v>
      </c>
      <c r="L181">
        <v>0</v>
      </c>
      <c r="M181">
        <v>0</v>
      </c>
      <c r="N181">
        <v>0</v>
      </c>
      <c r="O181">
        <v>0</v>
      </c>
    </row>
    <row r="182" spans="1:15">
      <c r="A182" t="s">
        <v>436</v>
      </c>
      <c r="B182" t="s">
        <v>353</v>
      </c>
      <c r="C182" t="s">
        <v>7</v>
      </c>
      <c r="D182">
        <v>0</v>
      </c>
      <c r="E182" t="s">
        <v>354</v>
      </c>
      <c r="F182">
        <v>3</v>
      </c>
      <c r="G182">
        <v>4.83</v>
      </c>
      <c r="H182">
        <v>14.5</v>
      </c>
      <c r="I182">
        <v>0</v>
      </c>
      <c r="J182">
        <v>-2</v>
      </c>
      <c r="K182">
        <v>11.67</v>
      </c>
      <c r="L182">
        <v>0</v>
      </c>
      <c r="M182">
        <v>0</v>
      </c>
      <c r="N182">
        <v>0</v>
      </c>
      <c r="O182">
        <v>0</v>
      </c>
    </row>
    <row r="183" spans="1:15">
      <c r="A183" t="s">
        <v>238</v>
      </c>
      <c r="B183" t="s">
        <v>334</v>
      </c>
      <c r="C183" t="s">
        <v>6</v>
      </c>
      <c r="D183">
        <v>0</v>
      </c>
      <c r="E183" t="s">
        <v>354</v>
      </c>
      <c r="F183">
        <v>2</v>
      </c>
      <c r="G183">
        <v>15.63</v>
      </c>
      <c r="H183">
        <v>15.75</v>
      </c>
      <c r="I183">
        <v>15.5</v>
      </c>
      <c r="J183">
        <v>15.5</v>
      </c>
      <c r="K183">
        <v>15.75</v>
      </c>
      <c r="L183">
        <v>0</v>
      </c>
      <c r="M183">
        <v>0</v>
      </c>
      <c r="N183">
        <v>0</v>
      </c>
      <c r="O183">
        <v>0</v>
      </c>
    </row>
    <row r="184" spans="1:15">
      <c r="A184" t="s">
        <v>177</v>
      </c>
      <c r="B184" t="s">
        <v>333</v>
      </c>
      <c r="C184" t="s">
        <v>7</v>
      </c>
      <c r="D184">
        <v>0</v>
      </c>
      <c r="E184" t="s">
        <v>354</v>
      </c>
      <c r="F184">
        <v>7</v>
      </c>
      <c r="G184">
        <v>19.21</v>
      </c>
      <c r="H184">
        <v>32</v>
      </c>
      <c r="I184">
        <v>9.25</v>
      </c>
      <c r="J184">
        <v>10.8</v>
      </c>
      <c r="K184">
        <v>27.63</v>
      </c>
      <c r="L184">
        <v>0</v>
      </c>
      <c r="M184">
        <v>0</v>
      </c>
      <c r="N184">
        <v>0</v>
      </c>
      <c r="O184">
        <v>0</v>
      </c>
    </row>
    <row r="185" spans="1:15">
      <c r="A185" t="s">
        <v>437</v>
      </c>
      <c r="B185" t="s">
        <v>356</v>
      </c>
      <c r="C185" t="s">
        <v>6</v>
      </c>
      <c r="D185">
        <v>0</v>
      </c>
      <c r="E185" t="s">
        <v>354</v>
      </c>
      <c r="F185">
        <v>7</v>
      </c>
      <c r="G185">
        <v>6.46</v>
      </c>
      <c r="H185">
        <v>9.25</v>
      </c>
      <c r="I185">
        <v>2.75</v>
      </c>
      <c r="J185">
        <v>4.25</v>
      </c>
      <c r="K185">
        <v>8.68</v>
      </c>
      <c r="L185">
        <v>0</v>
      </c>
      <c r="M185">
        <v>0</v>
      </c>
      <c r="N185">
        <v>0</v>
      </c>
      <c r="O185">
        <v>0</v>
      </c>
    </row>
    <row r="186" spans="1:15">
      <c r="A186" t="s">
        <v>438</v>
      </c>
      <c r="B186" t="s">
        <v>367</v>
      </c>
      <c r="C186" t="s">
        <v>7</v>
      </c>
      <c r="D186">
        <v>0</v>
      </c>
      <c r="E186" t="s">
        <v>354</v>
      </c>
      <c r="F186">
        <v>7</v>
      </c>
      <c r="G186">
        <v>14.93</v>
      </c>
      <c r="H186">
        <v>31.5</v>
      </c>
      <c r="I186">
        <v>4.5</v>
      </c>
      <c r="J186">
        <v>6.37</v>
      </c>
      <c r="K186">
        <v>23.48</v>
      </c>
      <c r="L186">
        <v>0</v>
      </c>
      <c r="M186">
        <v>0</v>
      </c>
      <c r="N186">
        <v>0</v>
      </c>
      <c r="O186">
        <v>0</v>
      </c>
    </row>
    <row r="187" spans="1:15">
      <c r="A187" t="s">
        <v>150</v>
      </c>
      <c r="B187" t="s">
        <v>343</v>
      </c>
      <c r="C187" t="s">
        <v>7</v>
      </c>
      <c r="D187">
        <v>0</v>
      </c>
      <c r="E187" t="s">
        <v>354</v>
      </c>
      <c r="F187">
        <v>7</v>
      </c>
      <c r="G187">
        <v>28.11</v>
      </c>
      <c r="H187">
        <v>48.25</v>
      </c>
      <c r="I187">
        <v>16.25</v>
      </c>
      <c r="J187">
        <v>18.170000000000002</v>
      </c>
      <c r="K187">
        <v>38.049999999999997</v>
      </c>
      <c r="L187">
        <v>0</v>
      </c>
      <c r="M187">
        <v>0</v>
      </c>
      <c r="N187">
        <v>0</v>
      </c>
      <c r="O187">
        <v>0</v>
      </c>
    </row>
    <row r="188" spans="1:15">
      <c r="A188" t="s">
        <v>75</v>
      </c>
      <c r="B188" t="s">
        <v>335</v>
      </c>
      <c r="C188" t="s">
        <v>6</v>
      </c>
      <c r="D188">
        <v>0</v>
      </c>
      <c r="E188" t="s">
        <v>354</v>
      </c>
      <c r="F188">
        <v>9</v>
      </c>
      <c r="G188">
        <v>15.72</v>
      </c>
      <c r="H188">
        <v>24.5</v>
      </c>
      <c r="I188">
        <v>4.5</v>
      </c>
      <c r="J188">
        <v>8.68</v>
      </c>
      <c r="K188">
        <v>22.76</v>
      </c>
      <c r="L188">
        <v>0</v>
      </c>
      <c r="M188">
        <v>0</v>
      </c>
      <c r="N188">
        <v>0</v>
      </c>
      <c r="O188">
        <v>0</v>
      </c>
    </row>
    <row r="189" spans="1:15">
      <c r="A189" t="s">
        <v>209</v>
      </c>
      <c r="B189" t="s">
        <v>339</v>
      </c>
      <c r="C189" t="s">
        <v>7</v>
      </c>
      <c r="D189">
        <v>0</v>
      </c>
      <c r="E189" t="s">
        <v>354</v>
      </c>
      <c r="F189">
        <v>9</v>
      </c>
      <c r="G189">
        <v>14.03</v>
      </c>
      <c r="H189">
        <v>26.75</v>
      </c>
      <c r="I189">
        <v>2.5</v>
      </c>
      <c r="J189">
        <v>5.69</v>
      </c>
      <c r="K189">
        <v>22.36</v>
      </c>
      <c r="L189">
        <v>0</v>
      </c>
      <c r="M189">
        <v>0</v>
      </c>
      <c r="N189">
        <v>0</v>
      </c>
      <c r="O189">
        <v>0</v>
      </c>
    </row>
    <row r="190" spans="1:15">
      <c r="A190" t="s">
        <v>57</v>
      </c>
      <c r="B190" t="s">
        <v>340</v>
      </c>
      <c r="C190" t="s">
        <v>7</v>
      </c>
      <c r="D190">
        <v>0</v>
      </c>
      <c r="E190" t="s">
        <v>354</v>
      </c>
      <c r="F190">
        <v>9</v>
      </c>
      <c r="G190">
        <v>26.47</v>
      </c>
      <c r="H190">
        <v>37.5</v>
      </c>
      <c r="I190">
        <v>10.5</v>
      </c>
      <c r="J190">
        <v>19.16</v>
      </c>
      <c r="K190">
        <v>33.78</v>
      </c>
      <c r="L190">
        <v>0</v>
      </c>
      <c r="M190">
        <v>0</v>
      </c>
      <c r="N190">
        <v>0</v>
      </c>
      <c r="O190">
        <v>0</v>
      </c>
    </row>
    <row r="191" spans="1:15">
      <c r="A191" t="s">
        <v>242</v>
      </c>
      <c r="B191" t="s">
        <v>339</v>
      </c>
      <c r="C191" t="s">
        <v>7</v>
      </c>
      <c r="D191">
        <v>0</v>
      </c>
      <c r="E191" t="s">
        <v>354</v>
      </c>
      <c r="F191">
        <v>9</v>
      </c>
      <c r="G191">
        <v>13.53</v>
      </c>
      <c r="H191">
        <v>22.75</v>
      </c>
      <c r="I191">
        <v>7.75</v>
      </c>
      <c r="J191">
        <v>8.9600000000000009</v>
      </c>
      <c r="K191">
        <v>18.09</v>
      </c>
      <c r="L191">
        <v>0</v>
      </c>
      <c r="M191">
        <v>0</v>
      </c>
      <c r="N191">
        <v>0</v>
      </c>
      <c r="O191">
        <v>0</v>
      </c>
    </row>
    <row r="192" spans="1:15">
      <c r="A192" t="s">
        <v>229</v>
      </c>
      <c r="B192" t="s">
        <v>337</v>
      </c>
      <c r="C192" t="s">
        <v>7</v>
      </c>
      <c r="D192">
        <v>0</v>
      </c>
      <c r="E192" t="s">
        <v>354</v>
      </c>
      <c r="F192">
        <v>2</v>
      </c>
      <c r="G192">
        <v>1.38</v>
      </c>
      <c r="H192">
        <v>2.75</v>
      </c>
      <c r="I192">
        <v>0</v>
      </c>
      <c r="J192">
        <v>0</v>
      </c>
      <c r="K192">
        <v>2.75</v>
      </c>
      <c r="L192">
        <v>0</v>
      </c>
      <c r="M192">
        <v>0</v>
      </c>
      <c r="N192">
        <v>0</v>
      </c>
      <c r="O192">
        <v>0</v>
      </c>
    </row>
    <row r="193" spans="1:15">
      <c r="A193" t="s">
        <v>230</v>
      </c>
      <c r="B193" t="s">
        <v>349</v>
      </c>
      <c r="C193" t="s">
        <v>6</v>
      </c>
      <c r="D193">
        <v>0</v>
      </c>
      <c r="E193" t="s">
        <v>354</v>
      </c>
      <c r="F193">
        <v>7</v>
      </c>
      <c r="G193">
        <v>11.89</v>
      </c>
      <c r="H193">
        <v>25.25</v>
      </c>
      <c r="I193">
        <v>0</v>
      </c>
      <c r="J193">
        <v>4.4400000000000004</v>
      </c>
      <c r="K193">
        <v>19.34</v>
      </c>
      <c r="L193">
        <v>0</v>
      </c>
      <c r="M193">
        <v>0</v>
      </c>
      <c r="N193">
        <v>0</v>
      </c>
      <c r="O193">
        <v>0</v>
      </c>
    </row>
    <row r="194" spans="1:15">
      <c r="A194" t="s">
        <v>439</v>
      </c>
      <c r="B194" t="s">
        <v>361</v>
      </c>
      <c r="C194" t="s">
        <v>6</v>
      </c>
      <c r="D194">
        <v>3000</v>
      </c>
      <c r="E194" t="s">
        <v>533</v>
      </c>
      <c r="F194">
        <v>8</v>
      </c>
      <c r="G194">
        <v>11.69</v>
      </c>
      <c r="H194">
        <v>20.75</v>
      </c>
      <c r="I194">
        <v>3.25</v>
      </c>
      <c r="J194">
        <v>5.87</v>
      </c>
      <c r="K194">
        <v>17.5</v>
      </c>
      <c r="L194">
        <v>0.63</v>
      </c>
      <c r="M194">
        <v>0.5</v>
      </c>
      <c r="N194">
        <v>0.38</v>
      </c>
      <c r="O194">
        <v>0.13</v>
      </c>
    </row>
    <row r="195" spans="1:15">
      <c r="A195" t="s">
        <v>440</v>
      </c>
      <c r="B195" t="s">
        <v>103</v>
      </c>
      <c r="C195" t="s">
        <v>7</v>
      </c>
      <c r="D195">
        <v>0</v>
      </c>
      <c r="E195" t="s">
        <v>354</v>
      </c>
      <c r="F195">
        <v>7</v>
      </c>
      <c r="G195">
        <v>14.29</v>
      </c>
      <c r="H195">
        <v>27</v>
      </c>
      <c r="I195">
        <v>6</v>
      </c>
      <c r="J195">
        <v>7.54</v>
      </c>
      <c r="K195">
        <v>21.03</v>
      </c>
      <c r="L195">
        <v>0</v>
      </c>
      <c r="M195">
        <v>0</v>
      </c>
      <c r="N195">
        <v>0</v>
      </c>
      <c r="O195">
        <v>0</v>
      </c>
    </row>
    <row r="196" spans="1:15">
      <c r="A196" t="s">
        <v>239</v>
      </c>
      <c r="B196" t="s">
        <v>345</v>
      </c>
      <c r="C196" t="s">
        <v>6</v>
      </c>
      <c r="D196">
        <v>0</v>
      </c>
      <c r="E196" t="s">
        <v>354</v>
      </c>
      <c r="F196">
        <v>7</v>
      </c>
      <c r="G196">
        <v>11.54</v>
      </c>
      <c r="H196">
        <v>23</v>
      </c>
      <c r="I196">
        <v>2.75</v>
      </c>
      <c r="J196">
        <v>5.1100000000000003</v>
      </c>
      <c r="K196">
        <v>17.96</v>
      </c>
      <c r="L196">
        <v>0</v>
      </c>
      <c r="M196">
        <v>0</v>
      </c>
      <c r="N196">
        <v>0</v>
      </c>
      <c r="O196">
        <v>0</v>
      </c>
    </row>
    <row r="197" spans="1:15">
      <c r="A197" t="s">
        <v>144</v>
      </c>
      <c r="B197" t="s">
        <v>349</v>
      </c>
      <c r="C197" t="s">
        <v>7</v>
      </c>
      <c r="D197">
        <v>0</v>
      </c>
      <c r="E197" t="s">
        <v>354</v>
      </c>
      <c r="F197">
        <v>8</v>
      </c>
      <c r="G197">
        <v>31.03</v>
      </c>
      <c r="H197">
        <v>40.25</v>
      </c>
      <c r="I197">
        <v>16.75</v>
      </c>
      <c r="J197">
        <v>23.27</v>
      </c>
      <c r="K197">
        <v>38.79</v>
      </c>
      <c r="L197">
        <v>0</v>
      </c>
      <c r="M197">
        <v>0</v>
      </c>
      <c r="N197">
        <v>0</v>
      </c>
      <c r="O197">
        <v>0</v>
      </c>
    </row>
    <row r="198" spans="1:15">
      <c r="A198" t="s">
        <v>441</v>
      </c>
      <c r="B198" t="s">
        <v>378</v>
      </c>
      <c r="C198" t="s">
        <v>7</v>
      </c>
      <c r="D198">
        <v>6200</v>
      </c>
      <c r="E198" t="s">
        <v>538</v>
      </c>
      <c r="F198">
        <v>8</v>
      </c>
      <c r="G198">
        <v>29.31</v>
      </c>
      <c r="H198">
        <v>39.75</v>
      </c>
      <c r="I198">
        <v>17.5</v>
      </c>
      <c r="J198">
        <v>22.56</v>
      </c>
      <c r="K198">
        <v>36.07</v>
      </c>
      <c r="L198">
        <v>0.88</v>
      </c>
      <c r="M198">
        <v>0.63</v>
      </c>
      <c r="N198">
        <v>0.5</v>
      </c>
      <c r="O198">
        <v>0.13</v>
      </c>
    </row>
    <row r="199" spans="1:15">
      <c r="A199" t="s">
        <v>442</v>
      </c>
      <c r="B199" t="s">
        <v>103</v>
      </c>
      <c r="C199" t="s">
        <v>6</v>
      </c>
      <c r="D199">
        <v>0</v>
      </c>
      <c r="E199" t="s">
        <v>354</v>
      </c>
      <c r="F199">
        <v>2</v>
      </c>
      <c r="G199">
        <v>3.88</v>
      </c>
      <c r="H199">
        <v>7.75</v>
      </c>
      <c r="I199">
        <v>0</v>
      </c>
      <c r="J199">
        <v>0</v>
      </c>
      <c r="K199">
        <v>7.75</v>
      </c>
      <c r="L199">
        <v>0</v>
      </c>
      <c r="M199">
        <v>0</v>
      </c>
      <c r="N199">
        <v>0</v>
      </c>
      <c r="O199">
        <v>0</v>
      </c>
    </row>
    <row r="200" spans="1:15">
      <c r="A200" t="s">
        <v>62</v>
      </c>
      <c r="B200" t="s">
        <v>336</v>
      </c>
      <c r="C200" t="s">
        <v>6</v>
      </c>
      <c r="D200">
        <v>0</v>
      </c>
      <c r="E200" t="s">
        <v>354</v>
      </c>
      <c r="F200">
        <v>9</v>
      </c>
      <c r="G200">
        <v>19.579999999999998</v>
      </c>
      <c r="H200">
        <v>33.5</v>
      </c>
      <c r="I200">
        <v>0</v>
      </c>
      <c r="J200">
        <v>8.26</v>
      </c>
      <c r="K200">
        <v>30.91</v>
      </c>
      <c r="L200">
        <v>0</v>
      </c>
      <c r="M200">
        <v>0</v>
      </c>
      <c r="N200">
        <v>0</v>
      </c>
      <c r="O200">
        <v>0</v>
      </c>
    </row>
    <row r="201" spans="1:15">
      <c r="A201" t="s">
        <v>211</v>
      </c>
      <c r="B201" t="s">
        <v>333</v>
      </c>
      <c r="C201" t="s">
        <v>7</v>
      </c>
      <c r="D201">
        <v>0</v>
      </c>
      <c r="E201" t="s">
        <v>354</v>
      </c>
      <c r="F201">
        <v>6</v>
      </c>
      <c r="G201">
        <v>13.58</v>
      </c>
      <c r="H201">
        <v>28.5</v>
      </c>
      <c r="I201">
        <v>6</v>
      </c>
      <c r="J201">
        <v>5.37</v>
      </c>
      <c r="K201">
        <v>21.79</v>
      </c>
      <c r="L201">
        <v>0</v>
      </c>
      <c r="M201">
        <v>0</v>
      </c>
      <c r="N201">
        <v>0</v>
      </c>
      <c r="O201">
        <v>0</v>
      </c>
    </row>
    <row r="202" spans="1:15">
      <c r="A202" t="s">
        <v>443</v>
      </c>
      <c r="B202" t="s">
        <v>103</v>
      </c>
      <c r="C202" t="s">
        <v>7</v>
      </c>
      <c r="D202">
        <v>0</v>
      </c>
      <c r="E202" t="s">
        <v>354</v>
      </c>
      <c r="F202">
        <v>7</v>
      </c>
      <c r="G202">
        <v>30.89</v>
      </c>
      <c r="H202">
        <v>41.75</v>
      </c>
      <c r="I202">
        <v>15.75</v>
      </c>
      <c r="J202">
        <v>22.49</v>
      </c>
      <c r="K202">
        <v>39.29</v>
      </c>
      <c r="L202">
        <v>0</v>
      </c>
      <c r="M202">
        <v>0</v>
      </c>
      <c r="N202">
        <v>0</v>
      </c>
      <c r="O202">
        <v>0</v>
      </c>
    </row>
    <row r="203" spans="1:15">
      <c r="A203" t="s">
        <v>129</v>
      </c>
      <c r="B203" t="s">
        <v>346</v>
      </c>
      <c r="C203" t="s">
        <v>6</v>
      </c>
      <c r="D203">
        <v>0</v>
      </c>
      <c r="E203" t="s">
        <v>354</v>
      </c>
      <c r="F203">
        <v>6</v>
      </c>
      <c r="G203">
        <v>36.42</v>
      </c>
      <c r="H203">
        <v>53</v>
      </c>
      <c r="I203">
        <v>21.25</v>
      </c>
      <c r="J203">
        <v>26.84</v>
      </c>
      <c r="K203">
        <v>45.99</v>
      </c>
      <c r="L203">
        <v>0</v>
      </c>
      <c r="M203">
        <v>0</v>
      </c>
      <c r="N203">
        <v>0</v>
      </c>
      <c r="O203">
        <v>0</v>
      </c>
    </row>
    <row r="204" spans="1:15">
      <c r="A204" t="s">
        <v>131</v>
      </c>
      <c r="B204" t="s">
        <v>341</v>
      </c>
      <c r="C204" t="s">
        <v>7</v>
      </c>
      <c r="D204">
        <v>0</v>
      </c>
      <c r="E204" t="s">
        <v>354</v>
      </c>
      <c r="F204">
        <v>9</v>
      </c>
      <c r="G204">
        <v>34.22</v>
      </c>
      <c r="H204">
        <v>47.25</v>
      </c>
      <c r="I204">
        <v>9.25</v>
      </c>
      <c r="J204">
        <v>22.41</v>
      </c>
      <c r="K204">
        <v>46.04</v>
      </c>
      <c r="L204">
        <v>0</v>
      </c>
      <c r="M204">
        <v>0</v>
      </c>
      <c r="N204">
        <v>0</v>
      </c>
      <c r="O204">
        <v>0</v>
      </c>
    </row>
    <row r="205" spans="1:15">
      <c r="A205" t="s">
        <v>444</v>
      </c>
      <c r="B205" t="s">
        <v>361</v>
      </c>
      <c r="C205" t="s">
        <v>7</v>
      </c>
      <c r="D205">
        <v>9500</v>
      </c>
      <c r="E205" t="s">
        <v>533</v>
      </c>
      <c r="F205">
        <v>8</v>
      </c>
      <c r="G205">
        <v>43.22</v>
      </c>
      <c r="H205">
        <v>68.25</v>
      </c>
      <c r="I205">
        <v>32.25</v>
      </c>
      <c r="J205">
        <v>31.64</v>
      </c>
      <c r="K205">
        <v>54.79</v>
      </c>
      <c r="L205">
        <v>1</v>
      </c>
      <c r="M205">
        <v>0.38</v>
      </c>
      <c r="N205">
        <v>0.38</v>
      </c>
      <c r="O205">
        <v>0.13</v>
      </c>
    </row>
    <row r="206" spans="1:15">
      <c r="A206" t="s">
        <v>194</v>
      </c>
      <c r="B206" t="s">
        <v>339</v>
      </c>
      <c r="C206" t="s">
        <v>6</v>
      </c>
      <c r="D206">
        <v>0</v>
      </c>
      <c r="E206" t="s">
        <v>354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>
      <c r="A207" t="s">
        <v>445</v>
      </c>
      <c r="B207" t="s">
        <v>369</v>
      </c>
      <c r="C207" t="s">
        <v>7</v>
      </c>
      <c r="D207">
        <v>7700</v>
      </c>
      <c r="E207" t="s">
        <v>536</v>
      </c>
      <c r="F207">
        <v>8</v>
      </c>
      <c r="G207">
        <v>36.56</v>
      </c>
      <c r="H207">
        <v>54.25</v>
      </c>
      <c r="I207">
        <v>27.25</v>
      </c>
      <c r="J207">
        <v>28.67</v>
      </c>
      <c r="K207">
        <v>44.45</v>
      </c>
      <c r="L207">
        <v>1</v>
      </c>
      <c r="M207">
        <v>0.75</v>
      </c>
      <c r="N207">
        <v>0.38</v>
      </c>
      <c r="O207">
        <v>0.13</v>
      </c>
    </row>
    <row r="208" spans="1:15">
      <c r="A208" t="s">
        <v>446</v>
      </c>
      <c r="B208" t="s">
        <v>373</v>
      </c>
      <c r="C208" t="s">
        <v>7</v>
      </c>
      <c r="D208">
        <v>6000</v>
      </c>
      <c r="E208" t="s">
        <v>348</v>
      </c>
      <c r="F208">
        <v>7</v>
      </c>
      <c r="G208">
        <v>27.29</v>
      </c>
      <c r="H208">
        <v>39</v>
      </c>
      <c r="I208">
        <v>17.75</v>
      </c>
      <c r="J208">
        <v>19.72</v>
      </c>
      <c r="K208">
        <v>34.85</v>
      </c>
      <c r="L208">
        <v>0.86</v>
      </c>
      <c r="M208">
        <v>0.56999999999999995</v>
      </c>
      <c r="N208">
        <v>0.28999999999999998</v>
      </c>
      <c r="O208">
        <v>0.28999999999999998</v>
      </c>
    </row>
    <row r="209" spans="1:15">
      <c r="A209" t="s">
        <v>447</v>
      </c>
      <c r="B209" t="s">
        <v>356</v>
      </c>
      <c r="C209" t="s">
        <v>7</v>
      </c>
      <c r="D209">
        <v>0</v>
      </c>
      <c r="E209" t="s">
        <v>354</v>
      </c>
      <c r="F209">
        <v>8</v>
      </c>
      <c r="G209">
        <v>37.81</v>
      </c>
      <c r="H209">
        <v>55.25</v>
      </c>
      <c r="I209">
        <v>25</v>
      </c>
      <c r="J209">
        <v>27.82</v>
      </c>
      <c r="K209">
        <v>47.81</v>
      </c>
      <c r="L209">
        <v>0</v>
      </c>
      <c r="M209">
        <v>0</v>
      </c>
      <c r="N209">
        <v>0</v>
      </c>
      <c r="O209">
        <v>0</v>
      </c>
    </row>
    <row r="210" spans="1:15">
      <c r="A210" t="s">
        <v>136</v>
      </c>
      <c r="B210" t="s">
        <v>350</v>
      </c>
      <c r="C210" t="s">
        <v>7</v>
      </c>
      <c r="D210">
        <v>6900</v>
      </c>
      <c r="E210" t="s">
        <v>535</v>
      </c>
      <c r="F210">
        <v>5</v>
      </c>
      <c r="G210">
        <v>28.7</v>
      </c>
      <c r="H210">
        <v>38.75</v>
      </c>
      <c r="I210">
        <v>22.25</v>
      </c>
      <c r="J210">
        <v>22.95</v>
      </c>
      <c r="K210">
        <v>34.450000000000003</v>
      </c>
      <c r="L210">
        <v>1</v>
      </c>
      <c r="M210">
        <v>0.4</v>
      </c>
      <c r="N210">
        <v>0.2</v>
      </c>
      <c r="O210">
        <v>0</v>
      </c>
    </row>
    <row r="211" spans="1:15">
      <c r="A211" t="s">
        <v>128</v>
      </c>
      <c r="B211" t="s">
        <v>342</v>
      </c>
      <c r="C211" t="s">
        <v>7</v>
      </c>
      <c r="D211">
        <v>0</v>
      </c>
      <c r="E211" t="s">
        <v>354</v>
      </c>
      <c r="F211">
        <v>7</v>
      </c>
      <c r="G211">
        <v>30.5</v>
      </c>
      <c r="H211">
        <v>48.5</v>
      </c>
      <c r="I211">
        <v>15.5</v>
      </c>
      <c r="J211">
        <v>19.46</v>
      </c>
      <c r="K211">
        <v>41.54</v>
      </c>
      <c r="L211">
        <v>0</v>
      </c>
      <c r="M211">
        <v>0</v>
      </c>
      <c r="N211">
        <v>0</v>
      </c>
      <c r="O211">
        <v>0</v>
      </c>
    </row>
    <row r="212" spans="1:15">
      <c r="A212" t="s">
        <v>448</v>
      </c>
      <c r="B212" t="s">
        <v>373</v>
      </c>
      <c r="C212" t="s">
        <v>6</v>
      </c>
      <c r="D212">
        <v>5500</v>
      </c>
      <c r="E212" t="s">
        <v>348</v>
      </c>
      <c r="F212">
        <v>2</v>
      </c>
      <c r="G212">
        <v>2.75</v>
      </c>
      <c r="H212">
        <v>5.5</v>
      </c>
      <c r="I212">
        <v>0</v>
      </c>
      <c r="J212">
        <v>0</v>
      </c>
      <c r="K212">
        <v>5.5</v>
      </c>
      <c r="L212">
        <v>0</v>
      </c>
      <c r="M212">
        <v>0</v>
      </c>
      <c r="N212">
        <v>0</v>
      </c>
      <c r="O212">
        <v>0</v>
      </c>
    </row>
    <row r="213" spans="1:15">
      <c r="A213" t="s">
        <v>119</v>
      </c>
      <c r="B213" t="s">
        <v>344</v>
      </c>
      <c r="C213" t="s">
        <v>7</v>
      </c>
      <c r="D213">
        <v>0</v>
      </c>
      <c r="E213" t="s">
        <v>354</v>
      </c>
      <c r="F213">
        <v>8</v>
      </c>
      <c r="G213">
        <v>36.909999999999997</v>
      </c>
      <c r="H213">
        <v>58.5</v>
      </c>
      <c r="I213">
        <v>0</v>
      </c>
      <c r="J213">
        <v>20.84</v>
      </c>
      <c r="K213">
        <v>52.97</v>
      </c>
      <c r="L213">
        <v>0</v>
      </c>
      <c r="M213">
        <v>0</v>
      </c>
      <c r="N213">
        <v>0</v>
      </c>
      <c r="O213">
        <v>0</v>
      </c>
    </row>
    <row r="214" spans="1:15">
      <c r="A214" t="s">
        <v>449</v>
      </c>
      <c r="B214" t="s">
        <v>376</v>
      </c>
      <c r="C214" t="s">
        <v>6</v>
      </c>
      <c r="D214">
        <v>8100</v>
      </c>
      <c r="E214" t="s">
        <v>537</v>
      </c>
      <c r="F214">
        <v>8</v>
      </c>
      <c r="G214">
        <v>40.53</v>
      </c>
      <c r="H214">
        <v>52.75</v>
      </c>
      <c r="I214">
        <v>33.75</v>
      </c>
      <c r="J214">
        <v>34.9</v>
      </c>
      <c r="K214">
        <v>46.16</v>
      </c>
      <c r="L214">
        <v>1</v>
      </c>
      <c r="M214">
        <v>1</v>
      </c>
      <c r="N214">
        <v>0.5</v>
      </c>
      <c r="O214">
        <v>0.13</v>
      </c>
    </row>
    <row r="215" spans="1:15">
      <c r="A215" t="s">
        <v>450</v>
      </c>
      <c r="B215" t="s">
        <v>103</v>
      </c>
      <c r="C215" t="s">
        <v>6</v>
      </c>
      <c r="D215">
        <v>0</v>
      </c>
      <c r="E215" t="s">
        <v>354</v>
      </c>
      <c r="F215">
        <v>7</v>
      </c>
      <c r="G215">
        <v>38.79</v>
      </c>
      <c r="H215">
        <v>52.25</v>
      </c>
      <c r="I215">
        <v>15.75</v>
      </c>
      <c r="J215">
        <v>26.92</v>
      </c>
      <c r="K215">
        <v>50.65</v>
      </c>
      <c r="L215">
        <v>0</v>
      </c>
      <c r="M215">
        <v>0</v>
      </c>
      <c r="N215">
        <v>0</v>
      </c>
      <c r="O215">
        <v>0</v>
      </c>
    </row>
    <row r="216" spans="1:15">
      <c r="A216" t="s">
        <v>451</v>
      </c>
      <c r="B216" t="s">
        <v>369</v>
      </c>
      <c r="C216" t="s">
        <v>6</v>
      </c>
      <c r="D216">
        <v>7300</v>
      </c>
      <c r="E216" t="s">
        <v>536</v>
      </c>
      <c r="F216">
        <v>8</v>
      </c>
      <c r="G216">
        <v>34.81</v>
      </c>
      <c r="H216">
        <v>46.75</v>
      </c>
      <c r="I216">
        <v>20</v>
      </c>
      <c r="J216">
        <v>25.26</v>
      </c>
      <c r="K216">
        <v>44.37</v>
      </c>
      <c r="L216">
        <v>0.88</v>
      </c>
      <c r="M216">
        <v>0.63</v>
      </c>
      <c r="N216">
        <v>0.5</v>
      </c>
      <c r="O216">
        <v>0.25</v>
      </c>
    </row>
    <row r="217" spans="1:15">
      <c r="A217" t="s">
        <v>49</v>
      </c>
      <c r="B217" t="s">
        <v>336</v>
      </c>
      <c r="C217" t="s">
        <v>7</v>
      </c>
      <c r="D217">
        <v>0</v>
      </c>
      <c r="E217" t="s">
        <v>354</v>
      </c>
      <c r="F217">
        <v>9</v>
      </c>
      <c r="G217">
        <v>41.64</v>
      </c>
      <c r="H217">
        <v>56.25</v>
      </c>
      <c r="I217">
        <v>27.25</v>
      </c>
      <c r="J217">
        <v>33.5</v>
      </c>
      <c r="K217">
        <v>49.77</v>
      </c>
      <c r="L217">
        <v>0</v>
      </c>
      <c r="M217">
        <v>0</v>
      </c>
      <c r="N217">
        <v>0</v>
      </c>
      <c r="O217">
        <v>0</v>
      </c>
    </row>
    <row r="218" spans="1:15">
      <c r="A218" t="s">
        <v>210</v>
      </c>
      <c r="B218" t="s">
        <v>344</v>
      </c>
      <c r="C218" t="s">
        <v>6</v>
      </c>
      <c r="D218">
        <v>0</v>
      </c>
      <c r="E218" t="s">
        <v>354</v>
      </c>
      <c r="F218">
        <v>8</v>
      </c>
      <c r="G218">
        <v>14.56</v>
      </c>
      <c r="H218">
        <v>32</v>
      </c>
      <c r="I218">
        <v>3.25</v>
      </c>
      <c r="J218">
        <v>4.78</v>
      </c>
      <c r="K218">
        <v>24.35</v>
      </c>
      <c r="L218">
        <v>0</v>
      </c>
      <c r="M218">
        <v>0</v>
      </c>
      <c r="N218">
        <v>0</v>
      </c>
      <c r="O218">
        <v>0</v>
      </c>
    </row>
    <row r="219" spans="1:15">
      <c r="A219" t="s">
        <v>165</v>
      </c>
      <c r="B219" t="s">
        <v>338</v>
      </c>
      <c r="C219" t="s">
        <v>7</v>
      </c>
      <c r="D219">
        <v>0</v>
      </c>
      <c r="E219" t="s">
        <v>354</v>
      </c>
      <c r="F219">
        <v>9</v>
      </c>
      <c r="G219">
        <v>21.56</v>
      </c>
      <c r="H219">
        <v>30.75</v>
      </c>
      <c r="I219">
        <v>4.5</v>
      </c>
      <c r="J219">
        <v>13.46</v>
      </c>
      <c r="K219">
        <v>29.65</v>
      </c>
      <c r="L219">
        <v>0</v>
      </c>
      <c r="M219">
        <v>0</v>
      </c>
      <c r="N219">
        <v>0</v>
      </c>
      <c r="O219">
        <v>0</v>
      </c>
    </row>
    <row r="220" spans="1:15">
      <c r="A220" t="s">
        <v>452</v>
      </c>
      <c r="B220" t="s">
        <v>364</v>
      </c>
      <c r="C220" t="s">
        <v>7</v>
      </c>
      <c r="D220">
        <v>5000</v>
      </c>
      <c r="E220" t="s">
        <v>534</v>
      </c>
      <c r="F220">
        <v>7</v>
      </c>
      <c r="G220">
        <v>22.57</v>
      </c>
      <c r="H220">
        <v>31</v>
      </c>
      <c r="I220">
        <v>12</v>
      </c>
      <c r="J220">
        <v>15.33</v>
      </c>
      <c r="K220">
        <v>29.81</v>
      </c>
      <c r="L220">
        <v>0.71</v>
      </c>
      <c r="M220">
        <v>0.71</v>
      </c>
      <c r="N220">
        <v>0.43</v>
      </c>
      <c r="O220">
        <v>0.14000000000000001</v>
      </c>
    </row>
    <row r="221" spans="1:15">
      <c r="A221" t="s">
        <v>453</v>
      </c>
      <c r="B221" t="s">
        <v>361</v>
      </c>
      <c r="C221" t="s">
        <v>8</v>
      </c>
      <c r="D221">
        <v>3000</v>
      </c>
      <c r="E221" t="s">
        <v>533</v>
      </c>
      <c r="F221">
        <v>4</v>
      </c>
      <c r="G221">
        <v>5.75</v>
      </c>
      <c r="H221">
        <v>13</v>
      </c>
      <c r="I221">
        <v>1</v>
      </c>
      <c r="J221">
        <v>1.1100000000000001</v>
      </c>
      <c r="K221">
        <v>10.39</v>
      </c>
      <c r="L221">
        <v>0.25</v>
      </c>
      <c r="M221">
        <v>0.25</v>
      </c>
      <c r="N221">
        <v>0</v>
      </c>
      <c r="O221">
        <v>0</v>
      </c>
    </row>
    <row r="222" spans="1:15">
      <c r="A222" t="s">
        <v>454</v>
      </c>
      <c r="B222" t="s">
        <v>398</v>
      </c>
      <c r="C222" t="s">
        <v>6</v>
      </c>
      <c r="D222">
        <v>0</v>
      </c>
      <c r="E222" t="s">
        <v>354</v>
      </c>
      <c r="F222">
        <v>6</v>
      </c>
      <c r="G222">
        <v>20.04</v>
      </c>
      <c r="H222">
        <v>40.75</v>
      </c>
      <c r="I222">
        <v>8.5</v>
      </c>
      <c r="J222">
        <v>9.9600000000000009</v>
      </c>
      <c r="K222">
        <v>30.13</v>
      </c>
      <c r="L222">
        <v>0</v>
      </c>
      <c r="M222">
        <v>0</v>
      </c>
      <c r="N222">
        <v>0</v>
      </c>
      <c r="O222">
        <v>0</v>
      </c>
    </row>
    <row r="223" spans="1:15">
      <c r="A223" t="s">
        <v>455</v>
      </c>
      <c r="B223" t="s">
        <v>353</v>
      </c>
      <c r="C223" t="s">
        <v>8</v>
      </c>
      <c r="D223">
        <v>0</v>
      </c>
      <c r="E223" t="s">
        <v>354</v>
      </c>
      <c r="F223">
        <v>7</v>
      </c>
      <c r="G223">
        <v>27.43</v>
      </c>
      <c r="H223">
        <v>52.5</v>
      </c>
      <c r="I223">
        <v>0</v>
      </c>
      <c r="J223">
        <v>11.75</v>
      </c>
      <c r="K223">
        <v>43.1</v>
      </c>
      <c r="L223">
        <v>0</v>
      </c>
      <c r="M223">
        <v>0</v>
      </c>
      <c r="N223">
        <v>0</v>
      </c>
      <c r="O223">
        <v>0</v>
      </c>
    </row>
    <row r="224" spans="1:15">
      <c r="A224" t="s">
        <v>145</v>
      </c>
      <c r="B224" t="s">
        <v>333</v>
      </c>
      <c r="C224" t="s">
        <v>6</v>
      </c>
      <c r="D224">
        <v>0</v>
      </c>
      <c r="E224" t="s">
        <v>354</v>
      </c>
      <c r="F224">
        <v>7</v>
      </c>
      <c r="G224">
        <v>26.21</v>
      </c>
      <c r="H224">
        <v>49.25</v>
      </c>
      <c r="I224">
        <v>12.75</v>
      </c>
      <c r="J224">
        <v>14.45</v>
      </c>
      <c r="K224">
        <v>37.97</v>
      </c>
      <c r="L224">
        <v>0</v>
      </c>
      <c r="M224">
        <v>0</v>
      </c>
      <c r="N224">
        <v>0</v>
      </c>
      <c r="O224">
        <v>0</v>
      </c>
    </row>
    <row r="225" spans="1:15">
      <c r="A225" t="s">
        <v>139</v>
      </c>
      <c r="B225" t="s">
        <v>347</v>
      </c>
      <c r="C225" t="s">
        <v>6</v>
      </c>
      <c r="D225">
        <v>0</v>
      </c>
      <c r="E225" t="s">
        <v>354</v>
      </c>
      <c r="F225">
        <v>8</v>
      </c>
      <c r="G225">
        <v>29.41</v>
      </c>
      <c r="H225">
        <v>45.5</v>
      </c>
      <c r="I225">
        <v>13.75</v>
      </c>
      <c r="J225">
        <v>19.54</v>
      </c>
      <c r="K225">
        <v>39.270000000000003</v>
      </c>
      <c r="L225">
        <v>0</v>
      </c>
      <c r="M225">
        <v>0</v>
      </c>
      <c r="N225">
        <v>0</v>
      </c>
      <c r="O225">
        <v>0</v>
      </c>
    </row>
    <row r="226" spans="1:15">
      <c r="A226" t="s">
        <v>456</v>
      </c>
      <c r="B226" t="s">
        <v>373</v>
      </c>
      <c r="C226" t="s">
        <v>9</v>
      </c>
      <c r="D226">
        <v>6800</v>
      </c>
      <c r="E226" t="s">
        <v>348</v>
      </c>
      <c r="F226">
        <v>6</v>
      </c>
      <c r="G226">
        <v>36.83</v>
      </c>
      <c r="H226">
        <v>52.25</v>
      </c>
      <c r="I226">
        <v>23</v>
      </c>
      <c r="J226">
        <v>26.89</v>
      </c>
      <c r="K226">
        <v>46.78</v>
      </c>
      <c r="L226">
        <v>1</v>
      </c>
      <c r="M226">
        <v>0.67</v>
      </c>
      <c r="N226">
        <v>0.67</v>
      </c>
      <c r="O226">
        <v>0.33</v>
      </c>
    </row>
    <row r="227" spans="1:15">
      <c r="A227" t="s">
        <v>189</v>
      </c>
      <c r="B227" t="s">
        <v>347</v>
      </c>
      <c r="C227" t="s">
        <v>6</v>
      </c>
      <c r="D227">
        <v>0</v>
      </c>
      <c r="E227" t="s">
        <v>354</v>
      </c>
      <c r="F227">
        <v>8</v>
      </c>
      <c r="G227">
        <v>19.940000000000001</v>
      </c>
      <c r="H227">
        <v>29.25</v>
      </c>
      <c r="I227">
        <v>7.75</v>
      </c>
      <c r="J227">
        <v>12.99</v>
      </c>
      <c r="K227">
        <v>26.88</v>
      </c>
      <c r="L227">
        <v>0</v>
      </c>
      <c r="M227">
        <v>0</v>
      </c>
      <c r="N227">
        <v>0</v>
      </c>
      <c r="O227">
        <v>0</v>
      </c>
    </row>
    <row r="228" spans="1:15">
      <c r="A228" t="s">
        <v>457</v>
      </c>
      <c r="B228" t="s">
        <v>369</v>
      </c>
      <c r="C228" t="s">
        <v>6</v>
      </c>
      <c r="D228">
        <v>3000</v>
      </c>
      <c r="E228" t="s">
        <v>536</v>
      </c>
      <c r="F228">
        <v>8</v>
      </c>
      <c r="G228">
        <v>6.16</v>
      </c>
      <c r="H228">
        <v>13</v>
      </c>
      <c r="I228">
        <v>2.75</v>
      </c>
      <c r="J228">
        <v>3</v>
      </c>
      <c r="K228">
        <v>9.31</v>
      </c>
      <c r="L228">
        <v>0.13</v>
      </c>
      <c r="M228">
        <v>0.13</v>
      </c>
      <c r="N228">
        <v>0</v>
      </c>
      <c r="O228">
        <v>0</v>
      </c>
    </row>
    <row r="229" spans="1:15">
      <c r="A229" t="s">
        <v>458</v>
      </c>
      <c r="B229" t="s">
        <v>378</v>
      </c>
      <c r="C229" t="s">
        <v>8</v>
      </c>
      <c r="D229">
        <v>6600</v>
      </c>
      <c r="E229" t="s">
        <v>538</v>
      </c>
      <c r="F229">
        <v>8</v>
      </c>
      <c r="G229">
        <v>25.66</v>
      </c>
      <c r="H229">
        <v>41.75</v>
      </c>
      <c r="I229">
        <v>12.75</v>
      </c>
      <c r="J229">
        <v>16.12</v>
      </c>
      <c r="K229">
        <v>35.200000000000003</v>
      </c>
      <c r="L229">
        <v>0.63</v>
      </c>
      <c r="M229">
        <v>0.5</v>
      </c>
      <c r="N229">
        <v>0.25</v>
      </c>
      <c r="O229">
        <v>0.13</v>
      </c>
    </row>
    <row r="230" spans="1:15">
      <c r="A230" t="s">
        <v>258</v>
      </c>
      <c r="B230" t="s">
        <v>346</v>
      </c>
      <c r="C230" t="s">
        <v>8</v>
      </c>
      <c r="D230">
        <v>0</v>
      </c>
      <c r="E230" t="s">
        <v>354</v>
      </c>
      <c r="F230">
        <v>8</v>
      </c>
      <c r="G230">
        <v>9</v>
      </c>
      <c r="H230">
        <v>14.75</v>
      </c>
      <c r="I230">
        <v>1.25</v>
      </c>
      <c r="J230">
        <v>5.31</v>
      </c>
      <c r="K230">
        <v>12.69</v>
      </c>
      <c r="L230">
        <v>0</v>
      </c>
      <c r="M230">
        <v>0</v>
      </c>
      <c r="N230">
        <v>0</v>
      </c>
      <c r="O230">
        <v>0</v>
      </c>
    </row>
    <row r="231" spans="1:15">
      <c r="A231" t="s">
        <v>459</v>
      </c>
      <c r="B231" t="s">
        <v>376</v>
      </c>
      <c r="C231" t="s">
        <v>9</v>
      </c>
      <c r="D231">
        <v>6400</v>
      </c>
      <c r="E231" t="s">
        <v>537</v>
      </c>
      <c r="F231">
        <v>6</v>
      </c>
      <c r="G231">
        <v>35.880000000000003</v>
      </c>
      <c r="H231">
        <v>43.25</v>
      </c>
      <c r="I231">
        <v>27</v>
      </c>
      <c r="J231">
        <v>29.96</v>
      </c>
      <c r="K231">
        <v>41.79</v>
      </c>
      <c r="L231">
        <v>1</v>
      </c>
      <c r="M231">
        <v>1</v>
      </c>
      <c r="N231">
        <v>0.67</v>
      </c>
      <c r="O231">
        <v>0.33</v>
      </c>
    </row>
    <row r="232" spans="1:15">
      <c r="A232" t="s">
        <v>183</v>
      </c>
      <c r="B232" t="s">
        <v>341</v>
      </c>
      <c r="C232" t="s">
        <v>6</v>
      </c>
      <c r="D232">
        <v>0</v>
      </c>
      <c r="E232" t="s">
        <v>354</v>
      </c>
      <c r="F232">
        <v>9</v>
      </c>
      <c r="G232">
        <v>21.94</v>
      </c>
      <c r="H232">
        <v>40.75</v>
      </c>
      <c r="I232">
        <v>9.25</v>
      </c>
      <c r="J232">
        <v>13</v>
      </c>
      <c r="K232">
        <v>30.89</v>
      </c>
      <c r="L232">
        <v>0</v>
      </c>
      <c r="M232">
        <v>0</v>
      </c>
      <c r="N232">
        <v>0</v>
      </c>
      <c r="O232">
        <v>0</v>
      </c>
    </row>
    <row r="233" spans="1:15">
      <c r="A233" t="s">
        <v>52</v>
      </c>
      <c r="B233" t="s">
        <v>336</v>
      </c>
      <c r="C233" t="s">
        <v>8</v>
      </c>
      <c r="D233">
        <v>0</v>
      </c>
      <c r="E233" t="s">
        <v>354</v>
      </c>
      <c r="F233">
        <v>9</v>
      </c>
      <c r="G233">
        <v>32.36</v>
      </c>
      <c r="H233">
        <v>52.25</v>
      </c>
      <c r="I233">
        <v>19.25</v>
      </c>
      <c r="J233">
        <v>21.67</v>
      </c>
      <c r="K233">
        <v>43.05</v>
      </c>
      <c r="L233">
        <v>0</v>
      </c>
      <c r="M233">
        <v>0</v>
      </c>
      <c r="N233">
        <v>0</v>
      </c>
      <c r="O233">
        <v>0</v>
      </c>
    </row>
    <row r="234" spans="1:15">
      <c r="A234" t="s">
        <v>460</v>
      </c>
      <c r="B234" t="s">
        <v>398</v>
      </c>
      <c r="C234" t="s">
        <v>5</v>
      </c>
      <c r="D234">
        <v>0</v>
      </c>
      <c r="E234" t="s">
        <v>354</v>
      </c>
      <c r="F234">
        <v>6</v>
      </c>
      <c r="G234">
        <v>34.96</v>
      </c>
      <c r="H234">
        <v>53.25</v>
      </c>
      <c r="I234">
        <v>19.75</v>
      </c>
      <c r="J234">
        <v>23.49</v>
      </c>
      <c r="K234">
        <v>46.42</v>
      </c>
      <c r="L234">
        <v>0</v>
      </c>
      <c r="M234">
        <v>0</v>
      </c>
      <c r="N234">
        <v>0</v>
      </c>
      <c r="O234">
        <v>0</v>
      </c>
    </row>
    <row r="235" spans="1:15">
      <c r="A235" t="s">
        <v>461</v>
      </c>
      <c r="B235" t="s">
        <v>356</v>
      </c>
      <c r="C235" t="s">
        <v>5</v>
      </c>
      <c r="D235">
        <v>0</v>
      </c>
      <c r="E235" t="s">
        <v>354</v>
      </c>
      <c r="F235">
        <v>8</v>
      </c>
      <c r="G235">
        <v>32.06</v>
      </c>
      <c r="H235">
        <v>51.75</v>
      </c>
      <c r="I235">
        <v>18.25</v>
      </c>
      <c r="J235">
        <v>20.53</v>
      </c>
      <c r="K235">
        <v>43.59</v>
      </c>
      <c r="L235">
        <v>0</v>
      </c>
      <c r="M235">
        <v>0</v>
      </c>
      <c r="N235">
        <v>0</v>
      </c>
      <c r="O235">
        <v>0</v>
      </c>
    </row>
    <row r="236" spans="1:15">
      <c r="A236" t="s">
        <v>462</v>
      </c>
      <c r="B236" t="s">
        <v>367</v>
      </c>
      <c r="C236" t="s">
        <v>9</v>
      </c>
      <c r="D236">
        <v>0</v>
      </c>
      <c r="E236" t="s">
        <v>354</v>
      </c>
      <c r="F236">
        <v>8</v>
      </c>
      <c r="G236">
        <v>37.22</v>
      </c>
      <c r="H236">
        <v>54</v>
      </c>
      <c r="I236">
        <v>24.25</v>
      </c>
      <c r="J236">
        <v>28.56</v>
      </c>
      <c r="K236">
        <v>45.87</v>
      </c>
      <c r="L236">
        <v>0</v>
      </c>
      <c r="M236">
        <v>0</v>
      </c>
      <c r="N236">
        <v>0</v>
      </c>
      <c r="O236">
        <v>0</v>
      </c>
    </row>
    <row r="237" spans="1:15">
      <c r="A237" t="s">
        <v>261</v>
      </c>
      <c r="B237" t="s">
        <v>343</v>
      </c>
      <c r="C237" t="s">
        <v>5</v>
      </c>
      <c r="D237">
        <v>0</v>
      </c>
      <c r="E237" t="s">
        <v>354</v>
      </c>
      <c r="F237">
        <v>3</v>
      </c>
      <c r="G237">
        <v>6.42</v>
      </c>
      <c r="H237">
        <v>7</v>
      </c>
      <c r="I237">
        <v>5.25</v>
      </c>
      <c r="J237">
        <v>5.59</v>
      </c>
      <c r="K237">
        <v>7.24</v>
      </c>
      <c r="L237">
        <v>0</v>
      </c>
      <c r="M237">
        <v>0</v>
      </c>
      <c r="N237">
        <v>0</v>
      </c>
      <c r="O237">
        <v>0</v>
      </c>
    </row>
    <row r="238" spans="1:15">
      <c r="A238" t="s">
        <v>463</v>
      </c>
      <c r="B238" t="s">
        <v>353</v>
      </c>
      <c r="C238" t="s">
        <v>5</v>
      </c>
      <c r="D238">
        <v>0</v>
      </c>
      <c r="E238" t="s">
        <v>354</v>
      </c>
      <c r="F238">
        <v>7</v>
      </c>
      <c r="G238">
        <v>14.25</v>
      </c>
      <c r="H238">
        <v>21</v>
      </c>
      <c r="I238">
        <v>9.25</v>
      </c>
      <c r="J238">
        <v>10.27</v>
      </c>
      <c r="K238">
        <v>18.23</v>
      </c>
      <c r="L238">
        <v>0</v>
      </c>
      <c r="M238">
        <v>0</v>
      </c>
      <c r="N238">
        <v>0</v>
      </c>
      <c r="O238">
        <v>0</v>
      </c>
    </row>
    <row r="239" spans="1:15">
      <c r="A239" t="s">
        <v>151</v>
      </c>
      <c r="B239" t="s">
        <v>347</v>
      </c>
      <c r="C239" t="s">
        <v>5</v>
      </c>
      <c r="D239">
        <v>0</v>
      </c>
      <c r="E239" t="s">
        <v>354</v>
      </c>
      <c r="F239">
        <v>8</v>
      </c>
      <c r="G239">
        <v>27.75</v>
      </c>
      <c r="H239">
        <v>45.75</v>
      </c>
      <c r="I239">
        <v>10.25</v>
      </c>
      <c r="J239">
        <v>17.22</v>
      </c>
      <c r="K239">
        <v>38.28</v>
      </c>
      <c r="L239">
        <v>0</v>
      </c>
      <c r="M239">
        <v>0</v>
      </c>
      <c r="N239">
        <v>0</v>
      </c>
      <c r="O239">
        <v>0</v>
      </c>
    </row>
    <row r="240" spans="1:15">
      <c r="A240" t="s">
        <v>169</v>
      </c>
      <c r="B240" t="s">
        <v>339</v>
      </c>
      <c r="C240" t="s">
        <v>9</v>
      </c>
      <c r="D240">
        <v>0</v>
      </c>
      <c r="E240" t="s">
        <v>354</v>
      </c>
      <c r="F240">
        <v>9</v>
      </c>
      <c r="G240">
        <v>25.81</v>
      </c>
      <c r="H240">
        <v>35.5</v>
      </c>
      <c r="I240">
        <v>16.75</v>
      </c>
      <c r="J240">
        <v>20.04</v>
      </c>
      <c r="K240">
        <v>31.57</v>
      </c>
      <c r="L240">
        <v>0</v>
      </c>
      <c r="M240">
        <v>0</v>
      </c>
      <c r="N240">
        <v>0</v>
      </c>
      <c r="O240">
        <v>0</v>
      </c>
    </row>
    <row r="241" spans="1:15">
      <c r="A241" t="s">
        <v>219</v>
      </c>
      <c r="B241" t="s">
        <v>334</v>
      </c>
      <c r="C241" t="s">
        <v>5</v>
      </c>
      <c r="D241">
        <v>0</v>
      </c>
      <c r="E241" t="s">
        <v>354</v>
      </c>
      <c r="F241">
        <v>8</v>
      </c>
      <c r="G241">
        <v>17.28</v>
      </c>
      <c r="H241">
        <v>29.75</v>
      </c>
      <c r="I241">
        <v>7.5</v>
      </c>
      <c r="J241">
        <v>8.11</v>
      </c>
      <c r="K241">
        <v>26.45</v>
      </c>
      <c r="L241">
        <v>0</v>
      </c>
      <c r="M241">
        <v>0</v>
      </c>
      <c r="N241">
        <v>0</v>
      </c>
      <c r="O241">
        <v>0</v>
      </c>
    </row>
    <row r="242" spans="1:15">
      <c r="A242" t="s">
        <v>55</v>
      </c>
      <c r="B242" t="s">
        <v>335</v>
      </c>
      <c r="C242" t="s">
        <v>5</v>
      </c>
      <c r="D242">
        <v>0</v>
      </c>
      <c r="E242" t="s">
        <v>354</v>
      </c>
      <c r="F242">
        <v>6</v>
      </c>
      <c r="G242">
        <v>40.5</v>
      </c>
      <c r="H242">
        <v>46.25</v>
      </c>
      <c r="I242">
        <v>32.5</v>
      </c>
      <c r="J242">
        <v>35.04</v>
      </c>
      <c r="K242">
        <v>45.96</v>
      </c>
      <c r="L242">
        <v>0</v>
      </c>
      <c r="M242">
        <v>0</v>
      </c>
      <c r="N242">
        <v>0</v>
      </c>
      <c r="O242">
        <v>0</v>
      </c>
    </row>
    <row r="243" spans="1:15">
      <c r="A243" t="s">
        <v>170</v>
      </c>
      <c r="B243" t="s">
        <v>338</v>
      </c>
      <c r="C243" t="s">
        <v>9</v>
      </c>
      <c r="D243">
        <v>0</v>
      </c>
      <c r="E243" t="s">
        <v>354</v>
      </c>
      <c r="F243">
        <v>9</v>
      </c>
      <c r="G243">
        <v>23.58</v>
      </c>
      <c r="H243">
        <v>30</v>
      </c>
      <c r="I243">
        <v>17</v>
      </c>
      <c r="J243">
        <v>19.98</v>
      </c>
      <c r="K243">
        <v>27.18</v>
      </c>
      <c r="L243">
        <v>0</v>
      </c>
      <c r="M243">
        <v>0</v>
      </c>
      <c r="N243">
        <v>0</v>
      </c>
      <c r="O243">
        <v>0</v>
      </c>
    </row>
    <row r="244" spans="1:15">
      <c r="A244" t="s">
        <v>273</v>
      </c>
      <c r="B244" t="s">
        <v>342</v>
      </c>
      <c r="C244" t="s">
        <v>5</v>
      </c>
      <c r="D244">
        <v>0</v>
      </c>
      <c r="E244" t="s">
        <v>354</v>
      </c>
      <c r="F244">
        <v>5</v>
      </c>
      <c r="G244">
        <v>6.4</v>
      </c>
      <c r="H244">
        <v>13.25</v>
      </c>
      <c r="I244">
        <v>0</v>
      </c>
      <c r="J244">
        <v>1.24</v>
      </c>
      <c r="K244">
        <v>11.56</v>
      </c>
      <c r="L244">
        <v>0</v>
      </c>
      <c r="M244">
        <v>0</v>
      </c>
      <c r="N244">
        <v>0</v>
      </c>
      <c r="O244">
        <v>0</v>
      </c>
    </row>
    <row r="245" spans="1:15">
      <c r="A245" t="s">
        <v>72</v>
      </c>
      <c r="B245" t="s">
        <v>335</v>
      </c>
      <c r="C245" t="s">
        <v>8</v>
      </c>
      <c r="D245">
        <v>0</v>
      </c>
      <c r="E245" t="s">
        <v>354</v>
      </c>
      <c r="F245">
        <v>9</v>
      </c>
      <c r="G245">
        <v>16.059999999999999</v>
      </c>
      <c r="H245">
        <v>31.25</v>
      </c>
      <c r="I245">
        <v>7.25</v>
      </c>
      <c r="J245">
        <v>7.83</v>
      </c>
      <c r="K245">
        <v>24.28</v>
      </c>
      <c r="L245">
        <v>0</v>
      </c>
      <c r="M245">
        <v>0</v>
      </c>
      <c r="N245">
        <v>0</v>
      </c>
      <c r="O245">
        <v>0</v>
      </c>
    </row>
    <row r="246" spans="1:15">
      <c r="A246" t="s">
        <v>163</v>
      </c>
      <c r="B246" t="s">
        <v>341</v>
      </c>
      <c r="C246" t="s">
        <v>5</v>
      </c>
      <c r="D246">
        <v>0</v>
      </c>
      <c r="E246" t="s">
        <v>354</v>
      </c>
      <c r="F246">
        <v>9</v>
      </c>
      <c r="G246">
        <v>27.89</v>
      </c>
      <c r="H246">
        <v>48.5</v>
      </c>
      <c r="I246">
        <v>9.75</v>
      </c>
      <c r="J246">
        <v>16.739999999999998</v>
      </c>
      <c r="K246">
        <v>39.04</v>
      </c>
      <c r="L246">
        <v>0</v>
      </c>
      <c r="M246">
        <v>0</v>
      </c>
      <c r="N246">
        <v>0</v>
      </c>
      <c r="O246">
        <v>0</v>
      </c>
    </row>
    <row r="247" spans="1:15">
      <c r="A247" t="s">
        <v>464</v>
      </c>
      <c r="B247" t="s">
        <v>378</v>
      </c>
      <c r="C247" t="s">
        <v>7</v>
      </c>
      <c r="D247">
        <v>3000</v>
      </c>
      <c r="E247" t="s">
        <v>538</v>
      </c>
      <c r="F247">
        <v>3</v>
      </c>
      <c r="G247">
        <v>1.92</v>
      </c>
      <c r="H247">
        <v>3.75</v>
      </c>
      <c r="I247">
        <v>0</v>
      </c>
      <c r="J247">
        <v>0.38</v>
      </c>
      <c r="K247">
        <v>3.45</v>
      </c>
      <c r="L247">
        <v>0</v>
      </c>
      <c r="M247">
        <v>0</v>
      </c>
      <c r="N247">
        <v>0</v>
      </c>
      <c r="O247">
        <v>0</v>
      </c>
    </row>
    <row r="248" spans="1:15">
      <c r="A248" t="s">
        <v>182</v>
      </c>
      <c r="B248" t="s">
        <v>347</v>
      </c>
      <c r="C248" t="s">
        <v>9</v>
      </c>
      <c r="D248">
        <v>0</v>
      </c>
      <c r="E248" t="s">
        <v>354</v>
      </c>
      <c r="F248">
        <v>8</v>
      </c>
      <c r="G248">
        <v>22.44</v>
      </c>
      <c r="H248">
        <v>41.25</v>
      </c>
      <c r="I248">
        <v>7</v>
      </c>
      <c r="J248">
        <v>11.09</v>
      </c>
      <c r="K248">
        <v>33.79</v>
      </c>
      <c r="L248">
        <v>0</v>
      </c>
      <c r="M248">
        <v>0</v>
      </c>
      <c r="N248">
        <v>0</v>
      </c>
      <c r="O248">
        <v>0</v>
      </c>
    </row>
    <row r="249" spans="1:15">
      <c r="A249" t="s">
        <v>227</v>
      </c>
      <c r="B249" t="s">
        <v>350</v>
      </c>
      <c r="C249" t="s">
        <v>9</v>
      </c>
      <c r="D249">
        <v>3000</v>
      </c>
      <c r="E249" t="s">
        <v>535</v>
      </c>
      <c r="F249">
        <v>7</v>
      </c>
      <c r="G249">
        <v>10.79</v>
      </c>
      <c r="H249">
        <v>21.25</v>
      </c>
      <c r="I249">
        <v>2</v>
      </c>
      <c r="J249">
        <v>4.75</v>
      </c>
      <c r="K249">
        <v>16.82</v>
      </c>
      <c r="L249">
        <v>0.56999999999999995</v>
      </c>
      <c r="M249">
        <v>0.43</v>
      </c>
      <c r="N249">
        <v>0.28999999999999998</v>
      </c>
      <c r="O249">
        <v>0.14000000000000001</v>
      </c>
    </row>
    <row r="250" spans="1:15">
      <c r="A250" t="s">
        <v>114</v>
      </c>
      <c r="B250" t="s">
        <v>343</v>
      </c>
      <c r="C250" t="s">
        <v>6</v>
      </c>
      <c r="D250">
        <v>0</v>
      </c>
      <c r="E250" t="s">
        <v>354</v>
      </c>
      <c r="F250">
        <v>7</v>
      </c>
      <c r="G250">
        <v>57.71</v>
      </c>
      <c r="H250">
        <v>75.75</v>
      </c>
      <c r="I250">
        <v>30.5</v>
      </c>
      <c r="J250">
        <v>44.59</v>
      </c>
      <c r="K250">
        <v>70.84</v>
      </c>
      <c r="L250">
        <v>0</v>
      </c>
      <c r="M250">
        <v>0</v>
      </c>
      <c r="N250">
        <v>0</v>
      </c>
      <c r="O250">
        <v>0</v>
      </c>
    </row>
    <row r="251" spans="1:15">
      <c r="A251" t="s">
        <v>465</v>
      </c>
      <c r="B251" t="s">
        <v>356</v>
      </c>
      <c r="C251" t="s">
        <v>8</v>
      </c>
      <c r="D251">
        <v>0</v>
      </c>
      <c r="E251" t="s">
        <v>354</v>
      </c>
      <c r="F251">
        <v>6</v>
      </c>
      <c r="G251">
        <v>20.46</v>
      </c>
      <c r="H251">
        <v>37</v>
      </c>
      <c r="I251">
        <v>5.25</v>
      </c>
      <c r="J251">
        <v>10.3</v>
      </c>
      <c r="K251">
        <v>30.61</v>
      </c>
      <c r="L251">
        <v>0</v>
      </c>
      <c r="M251">
        <v>0</v>
      </c>
      <c r="N251">
        <v>0</v>
      </c>
      <c r="O251">
        <v>0</v>
      </c>
    </row>
    <row r="252" spans="1:15">
      <c r="A252" t="s">
        <v>466</v>
      </c>
      <c r="B252" t="s">
        <v>398</v>
      </c>
      <c r="C252" t="s">
        <v>9</v>
      </c>
      <c r="D252">
        <v>0</v>
      </c>
      <c r="E252" t="s">
        <v>354</v>
      </c>
      <c r="F252">
        <v>5</v>
      </c>
      <c r="G252">
        <v>13.6</v>
      </c>
      <c r="H252">
        <v>25.5</v>
      </c>
      <c r="I252">
        <v>6.5</v>
      </c>
      <c r="J252">
        <v>6.57</v>
      </c>
      <c r="K252">
        <v>20.63</v>
      </c>
      <c r="L252">
        <v>0</v>
      </c>
      <c r="M252">
        <v>0</v>
      </c>
      <c r="N252">
        <v>0</v>
      </c>
      <c r="O252">
        <v>0</v>
      </c>
    </row>
    <row r="253" spans="1:15">
      <c r="A253" t="s">
        <v>164</v>
      </c>
      <c r="B253" t="s">
        <v>349</v>
      </c>
      <c r="C253" t="s">
        <v>9</v>
      </c>
      <c r="D253">
        <v>0</v>
      </c>
      <c r="E253" t="s">
        <v>354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</row>
    <row r="254" spans="1:15">
      <c r="A254" t="s">
        <v>91</v>
      </c>
      <c r="B254" t="s">
        <v>340</v>
      </c>
      <c r="C254" t="s">
        <v>6</v>
      </c>
      <c r="D254">
        <v>0</v>
      </c>
      <c r="E254" t="s">
        <v>354</v>
      </c>
      <c r="F254">
        <v>7</v>
      </c>
      <c r="G254">
        <v>6.89</v>
      </c>
      <c r="H254">
        <v>14.5</v>
      </c>
      <c r="I254">
        <v>0</v>
      </c>
      <c r="J254">
        <v>1.59</v>
      </c>
      <c r="K254">
        <v>12.19</v>
      </c>
      <c r="L254">
        <v>0</v>
      </c>
      <c r="M254">
        <v>0</v>
      </c>
      <c r="N254">
        <v>0</v>
      </c>
      <c r="O254">
        <v>0</v>
      </c>
    </row>
    <row r="255" spans="1:15">
      <c r="A255" t="s">
        <v>50</v>
      </c>
      <c r="B255" t="s">
        <v>340</v>
      </c>
      <c r="C255" t="s">
        <v>5</v>
      </c>
      <c r="D255">
        <v>0</v>
      </c>
      <c r="E255" t="s">
        <v>354</v>
      </c>
      <c r="F255">
        <v>9</v>
      </c>
      <c r="G255">
        <v>38.36</v>
      </c>
      <c r="H255">
        <v>51.5</v>
      </c>
      <c r="I255">
        <v>22.5</v>
      </c>
      <c r="J255">
        <v>28.01</v>
      </c>
      <c r="K255">
        <v>48.71</v>
      </c>
      <c r="L255">
        <v>0</v>
      </c>
      <c r="M255">
        <v>0</v>
      </c>
      <c r="N255">
        <v>0</v>
      </c>
      <c r="O255">
        <v>0</v>
      </c>
    </row>
    <row r="256" spans="1:15">
      <c r="A256" t="s">
        <v>467</v>
      </c>
      <c r="B256" t="s">
        <v>373</v>
      </c>
      <c r="C256" t="s">
        <v>8</v>
      </c>
      <c r="D256">
        <v>4700</v>
      </c>
      <c r="E256" t="s">
        <v>348</v>
      </c>
      <c r="F256">
        <v>7</v>
      </c>
      <c r="G256">
        <v>21</v>
      </c>
      <c r="H256">
        <v>33.5</v>
      </c>
      <c r="I256">
        <v>9.5</v>
      </c>
      <c r="J256">
        <v>12.79</v>
      </c>
      <c r="K256">
        <v>29.21</v>
      </c>
      <c r="L256">
        <v>0.71</v>
      </c>
      <c r="M256">
        <v>0.56999999999999995</v>
      </c>
      <c r="N256">
        <v>0.56999999999999995</v>
      </c>
      <c r="O256">
        <v>0.14000000000000001</v>
      </c>
    </row>
    <row r="257" spans="1:15">
      <c r="A257" t="s">
        <v>468</v>
      </c>
      <c r="B257" t="s">
        <v>364</v>
      </c>
      <c r="C257" t="s">
        <v>8</v>
      </c>
      <c r="D257">
        <v>4400</v>
      </c>
      <c r="E257" t="s">
        <v>534</v>
      </c>
      <c r="F257">
        <v>8</v>
      </c>
      <c r="G257">
        <v>20.38</v>
      </c>
      <c r="H257">
        <v>34.25</v>
      </c>
      <c r="I257">
        <v>9</v>
      </c>
      <c r="J257">
        <v>11.75</v>
      </c>
      <c r="K257">
        <v>29</v>
      </c>
      <c r="L257">
        <v>0.75</v>
      </c>
      <c r="M257">
        <v>0.63</v>
      </c>
      <c r="N257">
        <v>0.5</v>
      </c>
      <c r="O257">
        <v>0.25</v>
      </c>
    </row>
    <row r="258" spans="1:15">
      <c r="A258" t="s">
        <v>295</v>
      </c>
      <c r="B258" t="s">
        <v>343</v>
      </c>
      <c r="C258" t="s">
        <v>9</v>
      </c>
      <c r="D258">
        <v>0</v>
      </c>
      <c r="E258" t="s">
        <v>354</v>
      </c>
      <c r="F258">
        <v>7</v>
      </c>
      <c r="G258">
        <v>14.32</v>
      </c>
      <c r="H258">
        <v>26.75</v>
      </c>
      <c r="I258">
        <v>6.5</v>
      </c>
      <c r="J258">
        <v>8.5</v>
      </c>
      <c r="K258">
        <v>20.149999999999999</v>
      </c>
      <c r="L258">
        <v>0</v>
      </c>
      <c r="M258">
        <v>0</v>
      </c>
      <c r="N258">
        <v>0</v>
      </c>
      <c r="O258">
        <v>0</v>
      </c>
    </row>
    <row r="259" spans="1:15">
      <c r="A259" t="s">
        <v>134</v>
      </c>
      <c r="B259" t="s">
        <v>346</v>
      </c>
      <c r="C259" t="s">
        <v>7</v>
      </c>
      <c r="D259">
        <v>0</v>
      </c>
      <c r="E259" t="s">
        <v>354</v>
      </c>
      <c r="F259">
        <v>8</v>
      </c>
      <c r="G259">
        <v>26.72</v>
      </c>
      <c r="H259">
        <v>37.5</v>
      </c>
      <c r="I259">
        <v>12.75</v>
      </c>
      <c r="J259">
        <v>19.62</v>
      </c>
      <c r="K259">
        <v>33.81</v>
      </c>
      <c r="L259">
        <v>0</v>
      </c>
      <c r="M259">
        <v>0</v>
      </c>
      <c r="N259">
        <v>0</v>
      </c>
      <c r="O259">
        <v>0</v>
      </c>
    </row>
    <row r="260" spans="1:15">
      <c r="A260" t="s">
        <v>95</v>
      </c>
      <c r="B260" t="s">
        <v>340</v>
      </c>
      <c r="C260" t="s">
        <v>7</v>
      </c>
      <c r="D260">
        <v>0</v>
      </c>
      <c r="E260" t="s">
        <v>354</v>
      </c>
      <c r="F260">
        <v>4</v>
      </c>
      <c r="G260">
        <v>3.94</v>
      </c>
      <c r="H260">
        <v>7.25</v>
      </c>
      <c r="I260">
        <v>0</v>
      </c>
      <c r="J260">
        <v>0.7</v>
      </c>
      <c r="K260">
        <v>7.17</v>
      </c>
      <c r="L260">
        <v>0</v>
      </c>
      <c r="M260">
        <v>0</v>
      </c>
      <c r="N260">
        <v>0</v>
      </c>
      <c r="O260">
        <v>0</v>
      </c>
    </row>
    <row r="261" spans="1:15">
      <c r="A261" t="s">
        <v>469</v>
      </c>
      <c r="B261" t="s">
        <v>367</v>
      </c>
      <c r="C261" t="s">
        <v>5</v>
      </c>
      <c r="D261">
        <v>0</v>
      </c>
      <c r="E261" t="s">
        <v>354</v>
      </c>
      <c r="F261">
        <v>3</v>
      </c>
      <c r="G261">
        <v>5.58</v>
      </c>
      <c r="H261">
        <v>12.75</v>
      </c>
      <c r="I261">
        <v>0</v>
      </c>
      <c r="J261">
        <v>0.26</v>
      </c>
      <c r="K261">
        <v>10.91</v>
      </c>
      <c r="L261">
        <v>0</v>
      </c>
      <c r="M261">
        <v>0</v>
      </c>
      <c r="N261">
        <v>0</v>
      </c>
      <c r="O261">
        <v>0</v>
      </c>
    </row>
    <row r="262" spans="1:15">
      <c r="A262" t="s">
        <v>470</v>
      </c>
      <c r="B262" t="s">
        <v>367</v>
      </c>
      <c r="C262" t="s">
        <v>7</v>
      </c>
      <c r="D262">
        <v>0</v>
      </c>
      <c r="E262" t="s">
        <v>354</v>
      </c>
      <c r="F262">
        <v>8</v>
      </c>
      <c r="G262">
        <v>11.31</v>
      </c>
      <c r="H262">
        <v>32.25</v>
      </c>
      <c r="I262">
        <v>1.25</v>
      </c>
      <c r="J262">
        <v>2.2799999999999998</v>
      </c>
      <c r="K262">
        <v>20.34</v>
      </c>
      <c r="L262">
        <v>0</v>
      </c>
      <c r="M262">
        <v>0</v>
      </c>
      <c r="N262">
        <v>0</v>
      </c>
      <c r="O262">
        <v>0</v>
      </c>
    </row>
    <row r="263" spans="1:15">
      <c r="A263" t="s">
        <v>269</v>
      </c>
      <c r="B263" t="s">
        <v>345</v>
      </c>
      <c r="C263" t="s">
        <v>7</v>
      </c>
      <c r="D263">
        <v>0</v>
      </c>
      <c r="E263" t="s">
        <v>354</v>
      </c>
      <c r="F263">
        <v>7</v>
      </c>
      <c r="G263">
        <v>10.96</v>
      </c>
      <c r="H263">
        <v>24.25</v>
      </c>
      <c r="I263">
        <v>3.75</v>
      </c>
      <c r="J263">
        <v>3.89</v>
      </c>
      <c r="K263">
        <v>18.04</v>
      </c>
      <c r="L263">
        <v>0</v>
      </c>
      <c r="M263">
        <v>0</v>
      </c>
      <c r="N263">
        <v>0</v>
      </c>
      <c r="O263">
        <v>0</v>
      </c>
    </row>
    <row r="264" spans="1:15">
      <c r="A264" t="s">
        <v>159</v>
      </c>
      <c r="B264" t="s">
        <v>344</v>
      </c>
      <c r="C264" t="s">
        <v>6</v>
      </c>
      <c r="D264">
        <v>0</v>
      </c>
      <c r="E264" t="s">
        <v>354</v>
      </c>
      <c r="F264">
        <v>5</v>
      </c>
      <c r="G264">
        <v>25</v>
      </c>
      <c r="H264">
        <v>45.25</v>
      </c>
      <c r="I264">
        <v>0</v>
      </c>
      <c r="J264">
        <v>7.99</v>
      </c>
      <c r="K264">
        <v>42.01</v>
      </c>
      <c r="L264">
        <v>0</v>
      </c>
      <c r="M264">
        <v>0</v>
      </c>
      <c r="N264">
        <v>0</v>
      </c>
      <c r="O264">
        <v>0</v>
      </c>
    </row>
    <row r="265" spans="1:15">
      <c r="A265" t="s">
        <v>63</v>
      </c>
      <c r="B265" t="s">
        <v>336</v>
      </c>
      <c r="C265" t="s">
        <v>9</v>
      </c>
      <c r="D265">
        <v>0</v>
      </c>
      <c r="E265" t="s">
        <v>354</v>
      </c>
      <c r="F265">
        <v>9</v>
      </c>
      <c r="G265">
        <v>26.58</v>
      </c>
      <c r="H265">
        <v>41.5</v>
      </c>
      <c r="I265">
        <v>16.75</v>
      </c>
      <c r="J265">
        <v>18.55</v>
      </c>
      <c r="K265">
        <v>34.619999999999997</v>
      </c>
      <c r="L265">
        <v>0</v>
      </c>
      <c r="M265">
        <v>0</v>
      </c>
      <c r="N265">
        <v>0</v>
      </c>
      <c r="O265">
        <v>0</v>
      </c>
    </row>
    <row r="266" spans="1:15">
      <c r="A266" t="s">
        <v>88</v>
      </c>
      <c r="B266" t="s">
        <v>336</v>
      </c>
      <c r="C266" t="s">
        <v>6</v>
      </c>
      <c r="D266">
        <v>0</v>
      </c>
      <c r="E266" t="s">
        <v>354</v>
      </c>
      <c r="F266">
        <v>3</v>
      </c>
      <c r="G266">
        <v>4.75</v>
      </c>
      <c r="H266">
        <v>11.5</v>
      </c>
      <c r="I266">
        <v>0</v>
      </c>
      <c r="J266">
        <v>-0.15</v>
      </c>
      <c r="K266">
        <v>9.65</v>
      </c>
      <c r="L266">
        <v>0</v>
      </c>
      <c r="M266">
        <v>0</v>
      </c>
      <c r="N266">
        <v>0</v>
      </c>
      <c r="O266">
        <v>0</v>
      </c>
    </row>
    <row r="267" spans="1:15">
      <c r="A267" t="s">
        <v>278</v>
      </c>
      <c r="B267" t="s">
        <v>342</v>
      </c>
      <c r="C267" t="s">
        <v>9</v>
      </c>
      <c r="D267">
        <v>0</v>
      </c>
      <c r="E267" t="s">
        <v>354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</row>
    <row r="268" spans="1:15">
      <c r="A268" t="s">
        <v>471</v>
      </c>
      <c r="B268" t="s">
        <v>103</v>
      </c>
      <c r="C268" t="s">
        <v>9</v>
      </c>
      <c r="D268">
        <v>0</v>
      </c>
      <c r="E268" t="s">
        <v>354</v>
      </c>
      <c r="F268">
        <v>4</v>
      </c>
      <c r="G268">
        <v>2.81</v>
      </c>
      <c r="H268">
        <v>6.5</v>
      </c>
      <c r="I268">
        <v>0</v>
      </c>
      <c r="J268">
        <v>0.46</v>
      </c>
      <c r="K268">
        <v>5.17</v>
      </c>
      <c r="L268">
        <v>0</v>
      </c>
      <c r="M268">
        <v>0</v>
      </c>
      <c r="N268">
        <v>0</v>
      </c>
      <c r="O268">
        <v>0</v>
      </c>
    </row>
    <row r="269" spans="1:15">
      <c r="A269" t="s">
        <v>184</v>
      </c>
      <c r="B269" t="s">
        <v>347</v>
      </c>
      <c r="C269" t="s">
        <v>7</v>
      </c>
      <c r="D269">
        <v>0</v>
      </c>
      <c r="E269" t="s">
        <v>354</v>
      </c>
      <c r="F269">
        <v>8</v>
      </c>
      <c r="G269">
        <v>19.41</v>
      </c>
      <c r="H269">
        <v>37.5</v>
      </c>
      <c r="I269">
        <v>9.5</v>
      </c>
      <c r="J269">
        <v>10.73</v>
      </c>
      <c r="K269">
        <v>28.08</v>
      </c>
      <c r="L269">
        <v>0</v>
      </c>
      <c r="M269">
        <v>0</v>
      </c>
      <c r="N269">
        <v>0</v>
      </c>
      <c r="O269">
        <v>0</v>
      </c>
    </row>
    <row r="270" spans="1:15">
      <c r="A270" t="s">
        <v>472</v>
      </c>
      <c r="B270" t="s">
        <v>373</v>
      </c>
      <c r="C270" t="s">
        <v>7</v>
      </c>
      <c r="D270">
        <v>3000</v>
      </c>
      <c r="E270" t="s">
        <v>348</v>
      </c>
      <c r="F270">
        <v>7</v>
      </c>
      <c r="G270">
        <v>8.25</v>
      </c>
      <c r="H270">
        <v>16.5</v>
      </c>
      <c r="I270">
        <v>3.25</v>
      </c>
      <c r="J270">
        <v>3.98</v>
      </c>
      <c r="K270">
        <v>12.52</v>
      </c>
      <c r="L270">
        <v>0.43</v>
      </c>
      <c r="M270">
        <v>0.14000000000000001</v>
      </c>
      <c r="N270">
        <v>0.14000000000000001</v>
      </c>
      <c r="O270">
        <v>0</v>
      </c>
    </row>
    <row r="271" spans="1:15">
      <c r="A271" t="s">
        <v>143</v>
      </c>
      <c r="B271" t="s">
        <v>341</v>
      </c>
      <c r="C271" t="s">
        <v>8</v>
      </c>
      <c r="D271">
        <v>0</v>
      </c>
      <c r="E271" t="s">
        <v>354</v>
      </c>
      <c r="F271">
        <v>9</v>
      </c>
      <c r="G271">
        <v>26.81</v>
      </c>
      <c r="H271">
        <v>43</v>
      </c>
      <c r="I271">
        <v>10.25</v>
      </c>
      <c r="J271">
        <v>17.55</v>
      </c>
      <c r="K271">
        <v>36.06</v>
      </c>
      <c r="L271">
        <v>0</v>
      </c>
      <c r="M271">
        <v>0</v>
      </c>
      <c r="N271">
        <v>0</v>
      </c>
      <c r="O271">
        <v>0</v>
      </c>
    </row>
    <row r="272" spans="1:15">
      <c r="A272" t="s">
        <v>527</v>
      </c>
      <c r="B272" t="s">
        <v>376</v>
      </c>
      <c r="C272" t="s">
        <v>7</v>
      </c>
      <c r="D272">
        <v>3000</v>
      </c>
      <c r="E272" t="s">
        <v>537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</row>
    <row r="273" spans="1:15">
      <c r="A273" t="s">
        <v>87</v>
      </c>
      <c r="B273" t="s">
        <v>105</v>
      </c>
      <c r="C273" t="s">
        <v>7</v>
      </c>
      <c r="D273">
        <v>0</v>
      </c>
      <c r="E273" t="s">
        <v>354</v>
      </c>
      <c r="F273">
        <v>7</v>
      </c>
      <c r="G273">
        <v>6.32</v>
      </c>
      <c r="H273">
        <v>11.75</v>
      </c>
      <c r="I273">
        <v>2</v>
      </c>
      <c r="J273">
        <v>3.15</v>
      </c>
      <c r="K273">
        <v>9.49</v>
      </c>
      <c r="L273">
        <v>0</v>
      </c>
      <c r="M273">
        <v>0</v>
      </c>
      <c r="N273">
        <v>0</v>
      </c>
      <c r="O273">
        <v>0</v>
      </c>
    </row>
    <row r="274" spans="1:15">
      <c r="A274" t="s">
        <v>473</v>
      </c>
      <c r="B274" t="s">
        <v>361</v>
      </c>
      <c r="C274" t="s">
        <v>7</v>
      </c>
      <c r="D274">
        <v>3000</v>
      </c>
      <c r="E274" t="s">
        <v>533</v>
      </c>
      <c r="F274">
        <v>4</v>
      </c>
      <c r="G274">
        <v>2.38</v>
      </c>
      <c r="H274">
        <v>3.25</v>
      </c>
      <c r="I274">
        <v>1.5</v>
      </c>
      <c r="J274">
        <v>1.7</v>
      </c>
      <c r="K274">
        <v>3.05</v>
      </c>
      <c r="L274">
        <v>0</v>
      </c>
      <c r="M274">
        <v>0</v>
      </c>
      <c r="N274">
        <v>0</v>
      </c>
      <c r="O274">
        <v>0</v>
      </c>
    </row>
    <row r="275" spans="1:15">
      <c r="A275" t="s">
        <v>69</v>
      </c>
      <c r="B275" t="s">
        <v>336</v>
      </c>
      <c r="C275" t="s">
        <v>6</v>
      </c>
      <c r="D275">
        <v>0</v>
      </c>
      <c r="E275" t="s">
        <v>354</v>
      </c>
      <c r="F275">
        <v>1</v>
      </c>
      <c r="G275">
        <v>21.5</v>
      </c>
      <c r="H275">
        <v>21.5</v>
      </c>
      <c r="I275">
        <v>21.5</v>
      </c>
      <c r="J275">
        <v>21.5</v>
      </c>
      <c r="K275">
        <v>21.5</v>
      </c>
      <c r="L275">
        <v>0</v>
      </c>
      <c r="M275">
        <v>0</v>
      </c>
      <c r="N275">
        <v>0</v>
      </c>
      <c r="O275">
        <v>0</v>
      </c>
    </row>
    <row r="276" spans="1:15">
      <c r="A276" t="s">
        <v>474</v>
      </c>
      <c r="B276" t="s">
        <v>378</v>
      </c>
      <c r="C276" t="s">
        <v>6</v>
      </c>
      <c r="D276">
        <v>3000</v>
      </c>
      <c r="E276" t="s">
        <v>538</v>
      </c>
      <c r="F276">
        <v>7</v>
      </c>
      <c r="G276">
        <v>5</v>
      </c>
      <c r="H276">
        <v>18.75</v>
      </c>
      <c r="I276">
        <v>1.5</v>
      </c>
      <c r="J276">
        <v>-0.69</v>
      </c>
      <c r="K276">
        <v>10.69</v>
      </c>
      <c r="L276">
        <v>0.14000000000000001</v>
      </c>
      <c r="M276">
        <v>0.14000000000000001</v>
      </c>
      <c r="N276">
        <v>0.14000000000000001</v>
      </c>
      <c r="O276">
        <v>0.14000000000000001</v>
      </c>
    </row>
    <row r="277" spans="1:15">
      <c r="A277" t="s">
        <v>475</v>
      </c>
      <c r="B277" t="s">
        <v>476</v>
      </c>
      <c r="C277" t="s">
        <v>5</v>
      </c>
      <c r="D277">
        <v>3500</v>
      </c>
      <c r="E277" t="s">
        <v>541</v>
      </c>
      <c r="F277">
        <v>7</v>
      </c>
      <c r="G277">
        <v>16.89</v>
      </c>
      <c r="H277">
        <v>30.75</v>
      </c>
      <c r="I277">
        <v>10</v>
      </c>
      <c r="J277">
        <v>10.210000000000001</v>
      </c>
      <c r="K277">
        <v>23.58</v>
      </c>
      <c r="L277">
        <v>0.86</v>
      </c>
      <c r="M277">
        <v>0.71</v>
      </c>
      <c r="N277">
        <v>0.28999999999999998</v>
      </c>
      <c r="O277">
        <v>0.28999999999999998</v>
      </c>
    </row>
    <row r="278" spans="1:15">
      <c r="A278" t="s">
        <v>180</v>
      </c>
      <c r="B278" t="s">
        <v>347</v>
      </c>
      <c r="C278" t="s">
        <v>8</v>
      </c>
      <c r="D278">
        <v>0</v>
      </c>
      <c r="E278" t="s">
        <v>354</v>
      </c>
      <c r="F278">
        <v>5</v>
      </c>
      <c r="G278">
        <v>21.05</v>
      </c>
      <c r="H278">
        <v>31.75</v>
      </c>
      <c r="I278">
        <v>12.25</v>
      </c>
      <c r="J278">
        <v>12.93</v>
      </c>
      <c r="K278">
        <v>29.17</v>
      </c>
      <c r="L278">
        <v>0</v>
      </c>
      <c r="M278">
        <v>0</v>
      </c>
      <c r="N278">
        <v>0</v>
      </c>
      <c r="O278">
        <v>0</v>
      </c>
    </row>
    <row r="279" spans="1:15">
      <c r="A279" t="s">
        <v>271</v>
      </c>
      <c r="B279" t="s">
        <v>343</v>
      </c>
      <c r="C279" t="s">
        <v>8</v>
      </c>
      <c r="D279">
        <v>0</v>
      </c>
      <c r="E279" t="s">
        <v>354</v>
      </c>
      <c r="F279">
        <v>3</v>
      </c>
      <c r="G279">
        <v>1</v>
      </c>
      <c r="H279">
        <v>3</v>
      </c>
      <c r="I279">
        <v>0</v>
      </c>
      <c r="J279">
        <v>-0.41</v>
      </c>
      <c r="K279">
        <v>2.41</v>
      </c>
      <c r="L279">
        <v>0</v>
      </c>
      <c r="M279">
        <v>0</v>
      </c>
      <c r="N279">
        <v>0</v>
      </c>
      <c r="O279">
        <v>0</v>
      </c>
    </row>
    <row r="280" spans="1:15">
      <c r="A280" t="s">
        <v>67</v>
      </c>
      <c r="B280" t="s">
        <v>335</v>
      </c>
      <c r="C280" t="s">
        <v>9</v>
      </c>
      <c r="D280">
        <v>0</v>
      </c>
      <c r="E280" t="s">
        <v>354</v>
      </c>
      <c r="F280">
        <v>4</v>
      </c>
      <c r="G280">
        <v>21.56</v>
      </c>
      <c r="H280">
        <v>33.75</v>
      </c>
      <c r="I280">
        <v>6.75</v>
      </c>
      <c r="J280">
        <v>11.93</v>
      </c>
      <c r="K280">
        <v>31.2</v>
      </c>
      <c r="L280">
        <v>0</v>
      </c>
      <c r="M280">
        <v>0</v>
      </c>
      <c r="N280">
        <v>0</v>
      </c>
      <c r="O280">
        <v>0</v>
      </c>
    </row>
    <row r="281" spans="1:15">
      <c r="A281" t="s">
        <v>86</v>
      </c>
      <c r="B281" t="s">
        <v>335</v>
      </c>
      <c r="C281" t="s">
        <v>5</v>
      </c>
      <c r="D281">
        <v>0</v>
      </c>
      <c r="E281" t="s">
        <v>354</v>
      </c>
      <c r="F281">
        <v>3</v>
      </c>
      <c r="G281">
        <v>6.67</v>
      </c>
      <c r="H281">
        <v>10</v>
      </c>
      <c r="I281">
        <v>1.5</v>
      </c>
      <c r="J281">
        <v>2.96</v>
      </c>
      <c r="K281">
        <v>10.37</v>
      </c>
      <c r="L281">
        <v>0</v>
      </c>
      <c r="M281">
        <v>0</v>
      </c>
      <c r="N281">
        <v>0</v>
      </c>
      <c r="O281">
        <v>0</v>
      </c>
    </row>
    <row r="282" spans="1:15">
      <c r="A282" t="s">
        <v>191</v>
      </c>
      <c r="B282" t="s">
        <v>350</v>
      </c>
      <c r="C282" t="s">
        <v>8</v>
      </c>
      <c r="D282">
        <v>3700</v>
      </c>
      <c r="E282" t="s">
        <v>535</v>
      </c>
      <c r="F282">
        <v>7</v>
      </c>
      <c r="G282">
        <v>24.14</v>
      </c>
      <c r="H282">
        <v>34</v>
      </c>
      <c r="I282">
        <v>16</v>
      </c>
      <c r="J282">
        <v>17.559999999999999</v>
      </c>
      <c r="K282">
        <v>30.73</v>
      </c>
      <c r="L282">
        <v>1</v>
      </c>
      <c r="M282">
        <v>1</v>
      </c>
      <c r="N282">
        <v>0.86</v>
      </c>
      <c r="O282">
        <v>0.56999999999999995</v>
      </c>
    </row>
    <row r="283" spans="1:15">
      <c r="A283" t="s">
        <v>477</v>
      </c>
      <c r="B283" t="s">
        <v>356</v>
      </c>
      <c r="C283" t="s">
        <v>5</v>
      </c>
      <c r="D283">
        <v>0</v>
      </c>
      <c r="E283" t="s">
        <v>354</v>
      </c>
      <c r="F283">
        <v>8</v>
      </c>
      <c r="G283">
        <v>10.19</v>
      </c>
      <c r="H283">
        <v>14</v>
      </c>
      <c r="I283">
        <v>4.25</v>
      </c>
      <c r="J283">
        <v>6.78</v>
      </c>
      <c r="K283">
        <v>13.6</v>
      </c>
      <c r="L283">
        <v>0</v>
      </c>
      <c r="M283">
        <v>0</v>
      </c>
      <c r="N283">
        <v>0</v>
      </c>
      <c r="O283">
        <v>0</v>
      </c>
    </row>
    <row r="284" spans="1:15">
      <c r="A284" t="s">
        <v>478</v>
      </c>
      <c r="B284" t="s">
        <v>476</v>
      </c>
      <c r="C284" t="s">
        <v>5</v>
      </c>
      <c r="D284">
        <v>7700</v>
      </c>
      <c r="E284" t="s">
        <v>541</v>
      </c>
      <c r="F284">
        <v>7</v>
      </c>
      <c r="G284">
        <v>42.36</v>
      </c>
      <c r="H284">
        <v>54.25</v>
      </c>
      <c r="I284">
        <v>28.75</v>
      </c>
      <c r="J284">
        <v>33.270000000000003</v>
      </c>
      <c r="K284">
        <v>51.44</v>
      </c>
      <c r="L284">
        <v>1</v>
      </c>
      <c r="M284">
        <v>0.71</v>
      </c>
      <c r="N284">
        <v>0.71</v>
      </c>
      <c r="O284">
        <v>0.43</v>
      </c>
    </row>
    <row r="285" spans="1:15">
      <c r="A285" t="s">
        <v>270</v>
      </c>
      <c r="B285" t="s">
        <v>339</v>
      </c>
      <c r="C285" t="s">
        <v>8</v>
      </c>
      <c r="D285">
        <v>0</v>
      </c>
      <c r="E285" t="s">
        <v>354</v>
      </c>
      <c r="F285">
        <v>7</v>
      </c>
      <c r="G285">
        <v>12.68</v>
      </c>
      <c r="H285">
        <v>24.5</v>
      </c>
      <c r="I285">
        <v>5.25</v>
      </c>
      <c r="J285">
        <v>6.45</v>
      </c>
      <c r="K285">
        <v>18.91</v>
      </c>
      <c r="L285">
        <v>0</v>
      </c>
      <c r="M285">
        <v>0</v>
      </c>
      <c r="N285">
        <v>0</v>
      </c>
      <c r="O285">
        <v>0</v>
      </c>
    </row>
    <row r="286" spans="1:15">
      <c r="A286" t="s">
        <v>479</v>
      </c>
      <c r="B286" t="s">
        <v>373</v>
      </c>
      <c r="C286" t="s">
        <v>8</v>
      </c>
      <c r="D286">
        <v>6300</v>
      </c>
      <c r="E286" t="s">
        <v>348</v>
      </c>
      <c r="F286">
        <v>7</v>
      </c>
      <c r="G286">
        <v>30.5</v>
      </c>
      <c r="H286">
        <v>45.5</v>
      </c>
      <c r="I286">
        <v>18.75</v>
      </c>
      <c r="J286">
        <v>20.93</v>
      </c>
      <c r="K286">
        <v>40.07</v>
      </c>
      <c r="L286">
        <v>0.86</v>
      </c>
      <c r="M286">
        <v>0.56999999999999995</v>
      </c>
      <c r="N286">
        <v>0.43</v>
      </c>
      <c r="O286">
        <v>0.28999999999999998</v>
      </c>
    </row>
    <row r="287" spans="1:15">
      <c r="A287" t="s">
        <v>480</v>
      </c>
      <c r="B287" t="s">
        <v>353</v>
      </c>
      <c r="C287" t="s">
        <v>5</v>
      </c>
      <c r="D287">
        <v>0</v>
      </c>
      <c r="E287" t="s">
        <v>354</v>
      </c>
      <c r="F287">
        <v>2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</row>
    <row r="288" spans="1:15">
      <c r="A288" t="s">
        <v>80</v>
      </c>
      <c r="B288" t="s">
        <v>105</v>
      </c>
      <c r="C288" t="s">
        <v>5</v>
      </c>
      <c r="D288">
        <v>0</v>
      </c>
      <c r="E288" t="s">
        <v>354</v>
      </c>
      <c r="F288">
        <v>8</v>
      </c>
      <c r="G288">
        <v>15.59</v>
      </c>
      <c r="H288">
        <v>27</v>
      </c>
      <c r="I288">
        <v>7.5</v>
      </c>
      <c r="J288">
        <v>9.42</v>
      </c>
      <c r="K288">
        <v>21.77</v>
      </c>
      <c r="L288">
        <v>0</v>
      </c>
      <c r="M288">
        <v>0</v>
      </c>
      <c r="N288">
        <v>0</v>
      </c>
      <c r="O288">
        <v>0</v>
      </c>
    </row>
    <row r="289" spans="1:15">
      <c r="A289" t="s">
        <v>96</v>
      </c>
      <c r="B289" t="s">
        <v>340</v>
      </c>
      <c r="C289" t="s">
        <v>9</v>
      </c>
      <c r="D289">
        <v>0</v>
      </c>
      <c r="E289" t="s">
        <v>354</v>
      </c>
      <c r="F289">
        <v>6</v>
      </c>
      <c r="G289">
        <v>6.29</v>
      </c>
      <c r="H289">
        <v>11.5</v>
      </c>
      <c r="I289">
        <v>3.5</v>
      </c>
      <c r="J289">
        <v>3.11</v>
      </c>
      <c r="K289">
        <v>9.4700000000000006</v>
      </c>
      <c r="L289">
        <v>0</v>
      </c>
      <c r="M289">
        <v>0</v>
      </c>
      <c r="N289">
        <v>0</v>
      </c>
      <c r="O289">
        <v>0</v>
      </c>
    </row>
    <row r="290" spans="1:15">
      <c r="A290" t="s">
        <v>84</v>
      </c>
      <c r="B290" t="s">
        <v>340</v>
      </c>
      <c r="C290" t="s">
        <v>7</v>
      </c>
      <c r="D290">
        <v>0</v>
      </c>
      <c r="E290" t="s">
        <v>354</v>
      </c>
      <c r="F290">
        <v>7</v>
      </c>
      <c r="G290">
        <v>5.46</v>
      </c>
      <c r="H290">
        <v>13.75</v>
      </c>
      <c r="I290">
        <v>0</v>
      </c>
      <c r="J290">
        <v>0.91</v>
      </c>
      <c r="K290">
        <v>10.02</v>
      </c>
      <c r="L290">
        <v>0</v>
      </c>
      <c r="M290">
        <v>0</v>
      </c>
      <c r="N290">
        <v>0</v>
      </c>
      <c r="O290">
        <v>0</v>
      </c>
    </row>
    <row r="291" spans="1:15">
      <c r="A291" t="s">
        <v>289</v>
      </c>
      <c r="B291" t="s">
        <v>339</v>
      </c>
      <c r="C291" t="s">
        <v>5</v>
      </c>
      <c r="D291">
        <v>0</v>
      </c>
      <c r="E291" t="s">
        <v>354</v>
      </c>
      <c r="F291">
        <v>8</v>
      </c>
      <c r="G291">
        <v>9.59</v>
      </c>
      <c r="H291">
        <v>17</v>
      </c>
      <c r="I291">
        <v>0</v>
      </c>
      <c r="J291">
        <v>3.82</v>
      </c>
      <c r="K291">
        <v>15.37</v>
      </c>
      <c r="L291">
        <v>0</v>
      </c>
      <c r="M291">
        <v>0</v>
      </c>
      <c r="N291">
        <v>0</v>
      </c>
      <c r="O291">
        <v>0</v>
      </c>
    </row>
    <row r="292" spans="1:15">
      <c r="A292" t="s">
        <v>263</v>
      </c>
      <c r="B292" t="s">
        <v>342</v>
      </c>
      <c r="C292" t="s">
        <v>9</v>
      </c>
      <c r="D292">
        <v>0</v>
      </c>
      <c r="E292" t="s">
        <v>354</v>
      </c>
      <c r="F292">
        <v>5</v>
      </c>
      <c r="G292">
        <v>5.2</v>
      </c>
      <c r="H292">
        <v>10.5</v>
      </c>
      <c r="I292">
        <v>0</v>
      </c>
      <c r="J292">
        <v>1.67</v>
      </c>
      <c r="K292">
        <v>8.73</v>
      </c>
      <c r="L292">
        <v>0</v>
      </c>
      <c r="M292">
        <v>0</v>
      </c>
      <c r="N292">
        <v>0</v>
      </c>
      <c r="O292">
        <v>0</v>
      </c>
    </row>
    <row r="293" spans="1:15">
      <c r="A293" t="s">
        <v>481</v>
      </c>
      <c r="B293" t="s">
        <v>367</v>
      </c>
      <c r="C293" t="s">
        <v>6</v>
      </c>
      <c r="D293">
        <v>0</v>
      </c>
      <c r="E293" t="s">
        <v>354</v>
      </c>
      <c r="F293">
        <v>6</v>
      </c>
      <c r="G293">
        <v>18.38</v>
      </c>
      <c r="H293">
        <v>27.5</v>
      </c>
      <c r="I293">
        <v>6.25</v>
      </c>
      <c r="J293">
        <v>12.13</v>
      </c>
      <c r="K293">
        <v>24.62</v>
      </c>
      <c r="L293">
        <v>0</v>
      </c>
      <c r="M293">
        <v>0</v>
      </c>
      <c r="N293">
        <v>0</v>
      </c>
      <c r="O293">
        <v>0</v>
      </c>
    </row>
    <row r="294" spans="1:15">
      <c r="A294" t="s">
        <v>256</v>
      </c>
      <c r="B294" t="s">
        <v>342</v>
      </c>
      <c r="C294" t="s">
        <v>6</v>
      </c>
      <c r="D294">
        <v>0</v>
      </c>
      <c r="E294" t="s">
        <v>354</v>
      </c>
      <c r="F294">
        <v>6</v>
      </c>
      <c r="G294">
        <v>14.38</v>
      </c>
      <c r="H294">
        <v>28</v>
      </c>
      <c r="I294">
        <v>7.25</v>
      </c>
      <c r="J294">
        <v>7.24</v>
      </c>
      <c r="K294">
        <v>21.51</v>
      </c>
      <c r="L294">
        <v>0</v>
      </c>
      <c r="M294">
        <v>0</v>
      </c>
      <c r="N294">
        <v>0</v>
      </c>
      <c r="O294">
        <v>0</v>
      </c>
    </row>
    <row r="295" spans="1:15">
      <c r="A295" t="s">
        <v>482</v>
      </c>
      <c r="B295" t="s">
        <v>373</v>
      </c>
      <c r="C295" t="s">
        <v>5</v>
      </c>
      <c r="D295">
        <v>3000</v>
      </c>
      <c r="E295" t="s">
        <v>348</v>
      </c>
      <c r="F295">
        <v>6</v>
      </c>
      <c r="G295">
        <v>8.33</v>
      </c>
      <c r="H295">
        <v>17.75</v>
      </c>
      <c r="I295">
        <v>1.5</v>
      </c>
      <c r="J295">
        <v>3.03</v>
      </c>
      <c r="K295">
        <v>13.64</v>
      </c>
      <c r="L295">
        <v>0.5</v>
      </c>
      <c r="M295">
        <v>0.17</v>
      </c>
      <c r="N295">
        <v>0.17</v>
      </c>
      <c r="O295">
        <v>0</v>
      </c>
    </row>
    <row r="296" spans="1:15">
      <c r="A296" t="s">
        <v>483</v>
      </c>
      <c r="B296" t="s">
        <v>476</v>
      </c>
      <c r="C296" t="s">
        <v>6</v>
      </c>
      <c r="D296">
        <v>0</v>
      </c>
      <c r="E296" t="s">
        <v>354</v>
      </c>
      <c r="F296">
        <v>6</v>
      </c>
      <c r="G296">
        <v>20.25</v>
      </c>
      <c r="H296">
        <v>38.75</v>
      </c>
      <c r="I296">
        <v>12.5</v>
      </c>
      <c r="J296">
        <v>11.56</v>
      </c>
      <c r="K296">
        <v>28.94</v>
      </c>
      <c r="L296">
        <v>0</v>
      </c>
      <c r="M296">
        <v>0</v>
      </c>
      <c r="N296">
        <v>0</v>
      </c>
      <c r="O296">
        <v>0</v>
      </c>
    </row>
    <row r="297" spans="1:15">
      <c r="A297" t="s">
        <v>484</v>
      </c>
      <c r="B297" t="s">
        <v>105</v>
      </c>
      <c r="C297" t="s">
        <v>5</v>
      </c>
      <c r="D297">
        <v>0</v>
      </c>
      <c r="E297" t="s">
        <v>354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</row>
    <row r="298" spans="1:15">
      <c r="A298" t="s">
        <v>485</v>
      </c>
      <c r="B298" t="s">
        <v>103</v>
      </c>
      <c r="C298" t="s">
        <v>9</v>
      </c>
      <c r="D298">
        <v>0</v>
      </c>
      <c r="E298" t="s">
        <v>354</v>
      </c>
      <c r="F298">
        <v>5</v>
      </c>
      <c r="G298">
        <v>3.65</v>
      </c>
      <c r="H298">
        <v>7.25</v>
      </c>
      <c r="I298">
        <v>0</v>
      </c>
      <c r="J298">
        <v>1.19</v>
      </c>
      <c r="K298">
        <v>6.11</v>
      </c>
      <c r="L298">
        <v>0</v>
      </c>
      <c r="M298">
        <v>0</v>
      </c>
      <c r="N298">
        <v>0</v>
      </c>
      <c r="O298">
        <v>0</v>
      </c>
    </row>
    <row r="299" spans="1:15">
      <c r="A299" t="s">
        <v>199</v>
      </c>
      <c r="B299" t="s">
        <v>349</v>
      </c>
      <c r="C299" t="s">
        <v>9</v>
      </c>
      <c r="D299">
        <v>0</v>
      </c>
      <c r="E299" t="s">
        <v>354</v>
      </c>
      <c r="F299">
        <v>8</v>
      </c>
      <c r="G299">
        <v>22.31</v>
      </c>
      <c r="H299">
        <v>36.25</v>
      </c>
      <c r="I299">
        <v>15.25</v>
      </c>
      <c r="J299">
        <v>14.62</v>
      </c>
      <c r="K299">
        <v>30</v>
      </c>
      <c r="L299">
        <v>0</v>
      </c>
      <c r="M299">
        <v>0</v>
      </c>
      <c r="N299">
        <v>0</v>
      </c>
      <c r="O299">
        <v>0</v>
      </c>
    </row>
    <row r="300" spans="1:15">
      <c r="A300" t="s">
        <v>138</v>
      </c>
      <c r="B300" t="s">
        <v>345</v>
      </c>
      <c r="C300" t="s">
        <v>7</v>
      </c>
      <c r="D300">
        <v>0</v>
      </c>
      <c r="E300" t="s">
        <v>354</v>
      </c>
      <c r="F300">
        <v>7</v>
      </c>
      <c r="G300">
        <v>33.04</v>
      </c>
      <c r="H300">
        <v>42.5</v>
      </c>
      <c r="I300">
        <v>25</v>
      </c>
      <c r="J300">
        <v>27.16</v>
      </c>
      <c r="K300">
        <v>38.909999999999997</v>
      </c>
      <c r="L300">
        <v>0</v>
      </c>
      <c r="M300">
        <v>0</v>
      </c>
      <c r="N300">
        <v>0</v>
      </c>
      <c r="O300">
        <v>0</v>
      </c>
    </row>
    <row r="301" spans="1:15">
      <c r="A301" t="s">
        <v>196</v>
      </c>
      <c r="B301" t="s">
        <v>344</v>
      </c>
      <c r="C301" t="s">
        <v>5</v>
      </c>
      <c r="D301">
        <v>0</v>
      </c>
      <c r="E301" t="s">
        <v>354</v>
      </c>
      <c r="F301">
        <v>4</v>
      </c>
      <c r="G301">
        <v>14.94</v>
      </c>
      <c r="H301">
        <v>23</v>
      </c>
      <c r="I301">
        <v>0</v>
      </c>
      <c r="J301">
        <v>5.58</v>
      </c>
      <c r="K301">
        <v>24.29</v>
      </c>
      <c r="L301">
        <v>0</v>
      </c>
      <c r="M301">
        <v>0</v>
      </c>
      <c r="N301">
        <v>0</v>
      </c>
      <c r="O301">
        <v>0</v>
      </c>
    </row>
    <row r="302" spans="1:15">
      <c r="A302" t="s">
        <v>486</v>
      </c>
      <c r="B302" t="s">
        <v>476</v>
      </c>
      <c r="C302" t="s">
        <v>8</v>
      </c>
      <c r="D302">
        <v>3000</v>
      </c>
      <c r="E302" t="s">
        <v>541</v>
      </c>
      <c r="F302">
        <v>7</v>
      </c>
      <c r="G302">
        <v>14.89</v>
      </c>
      <c r="H302">
        <v>30.75</v>
      </c>
      <c r="I302">
        <v>3.25</v>
      </c>
      <c r="J302">
        <v>6.78</v>
      </c>
      <c r="K302">
        <v>23</v>
      </c>
      <c r="L302">
        <v>0.71</v>
      </c>
      <c r="M302">
        <v>0.71</v>
      </c>
      <c r="N302">
        <v>0.56999999999999995</v>
      </c>
      <c r="O302">
        <v>0.14000000000000001</v>
      </c>
    </row>
    <row r="303" spans="1:15">
      <c r="A303" t="s">
        <v>228</v>
      </c>
      <c r="B303" t="s">
        <v>334</v>
      </c>
      <c r="C303" t="s">
        <v>6</v>
      </c>
      <c r="D303">
        <v>0</v>
      </c>
      <c r="E303" t="s">
        <v>354</v>
      </c>
      <c r="F303">
        <v>4</v>
      </c>
      <c r="G303">
        <v>7.56</v>
      </c>
      <c r="H303">
        <v>22</v>
      </c>
      <c r="I303">
        <v>0</v>
      </c>
      <c r="J303">
        <v>-0.95</v>
      </c>
      <c r="K303">
        <v>16.07</v>
      </c>
      <c r="L303">
        <v>0</v>
      </c>
      <c r="M303">
        <v>0</v>
      </c>
      <c r="N303">
        <v>0</v>
      </c>
      <c r="O303">
        <v>0</v>
      </c>
    </row>
    <row r="304" spans="1:15">
      <c r="A304" t="s">
        <v>487</v>
      </c>
      <c r="B304" t="s">
        <v>353</v>
      </c>
      <c r="C304" t="s">
        <v>6</v>
      </c>
      <c r="D304">
        <v>0</v>
      </c>
      <c r="E304" t="s">
        <v>354</v>
      </c>
      <c r="F304">
        <v>6</v>
      </c>
      <c r="G304">
        <v>12.71</v>
      </c>
      <c r="H304">
        <v>30.5</v>
      </c>
      <c r="I304">
        <v>7.5</v>
      </c>
      <c r="J304">
        <v>4.6100000000000003</v>
      </c>
      <c r="K304">
        <v>20.81</v>
      </c>
      <c r="L304">
        <v>0</v>
      </c>
      <c r="M304">
        <v>0</v>
      </c>
      <c r="N304">
        <v>0</v>
      </c>
      <c r="O304">
        <v>0</v>
      </c>
    </row>
    <row r="305" spans="1:15">
      <c r="A305" t="s">
        <v>488</v>
      </c>
      <c r="B305" t="s">
        <v>476</v>
      </c>
      <c r="C305" t="s">
        <v>7</v>
      </c>
      <c r="D305">
        <v>4700</v>
      </c>
      <c r="E305" t="s">
        <v>541</v>
      </c>
      <c r="F305">
        <v>7</v>
      </c>
      <c r="G305">
        <v>20.14</v>
      </c>
      <c r="H305">
        <v>33</v>
      </c>
      <c r="I305">
        <v>8</v>
      </c>
      <c r="J305">
        <v>12.47</v>
      </c>
      <c r="K305">
        <v>27.82</v>
      </c>
      <c r="L305">
        <v>0.86</v>
      </c>
      <c r="M305">
        <v>0.56999999999999995</v>
      </c>
      <c r="N305">
        <v>0.28999999999999998</v>
      </c>
      <c r="O305">
        <v>0.14000000000000001</v>
      </c>
    </row>
    <row r="306" spans="1:15">
      <c r="A306" t="s">
        <v>489</v>
      </c>
      <c r="B306" t="s">
        <v>476</v>
      </c>
      <c r="C306" t="s">
        <v>6</v>
      </c>
      <c r="D306">
        <v>0</v>
      </c>
      <c r="E306" t="s">
        <v>354</v>
      </c>
      <c r="F306">
        <v>5</v>
      </c>
      <c r="G306">
        <v>11.75</v>
      </c>
      <c r="H306">
        <v>19.25</v>
      </c>
      <c r="I306">
        <v>4.25</v>
      </c>
      <c r="J306">
        <v>5.36</v>
      </c>
      <c r="K306">
        <v>18.14</v>
      </c>
      <c r="L306">
        <v>0</v>
      </c>
      <c r="M306">
        <v>0</v>
      </c>
      <c r="N306">
        <v>0</v>
      </c>
      <c r="O306">
        <v>0</v>
      </c>
    </row>
    <row r="307" spans="1:15">
      <c r="A307" t="s">
        <v>234</v>
      </c>
      <c r="B307" t="s">
        <v>347</v>
      </c>
      <c r="C307" t="s">
        <v>6</v>
      </c>
      <c r="D307">
        <v>0</v>
      </c>
      <c r="E307" t="s">
        <v>354</v>
      </c>
      <c r="F307">
        <v>2</v>
      </c>
      <c r="G307">
        <v>5.25</v>
      </c>
      <c r="H307">
        <v>9.25</v>
      </c>
      <c r="I307">
        <v>1.25</v>
      </c>
      <c r="J307">
        <v>1.25</v>
      </c>
      <c r="K307">
        <v>9.25</v>
      </c>
      <c r="L307">
        <v>0</v>
      </c>
      <c r="M307">
        <v>0</v>
      </c>
      <c r="N307">
        <v>0</v>
      </c>
      <c r="O307">
        <v>0</v>
      </c>
    </row>
    <row r="308" spans="1:15">
      <c r="A308" t="s">
        <v>490</v>
      </c>
      <c r="B308" t="s">
        <v>373</v>
      </c>
      <c r="C308" t="s">
        <v>8</v>
      </c>
      <c r="D308">
        <v>3000</v>
      </c>
      <c r="E308" t="s">
        <v>348</v>
      </c>
      <c r="F308">
        <v>2</v>
      </c>
      <c r="G308">
        <v>1.75</v>
      </c>
      <c r="H308">
        <v>3.5</v>
      </c>
      <c r="I308">
        <v>0</v>
      </c>
      <c r="J308">
        <v>0</v>
      </c>
      <c r="K308">
        <v>3.5</v>
      </c>
      <c r="L308">
        <v>0</v>
      </c>
      <c r="M308">
        <v>0</v>
      </c>
      <c r="N308">
        <v>0</v>
      </c>
      <c r="O308">
        <v>0</v>
      </c>
    </row>
    <row r="309" spans="1:15">
      <c r="A309" t="s">
        <v>201</v>
      </c>
      <c r="B309" t="s">
        <v>350</v>
      </c>
      <c r="C309" t="s">
        <v>7</v>
      </c>
      <c r="D309">
        <v>3500</v>
      </c>
      <c r="E309" t="s">
        <v>535</v>
      </c>
      <c r="F309">
        <v>7</v>
      </c>
      <c r="G309">
        <v>17</v>
      </c>
      <c r="H309">
        <v>29.5</v>
      </c>
      <c r="I309">
        <v>10.5</v>
      </c>
      <c r="J309">
        <v>10.84</v>
      </c>
      <c r="K309">
        <v>23.16</v>
      </c>
      <c r="L309">
        <v>1</v>
      </c>
      <c r="M309">
        <v>0.56999999999999995</v>
      </c>
      <c r="N309">
        <v>0.43</v>
      </c>
      <c r="O309">
        <v>0.28999999999999998</v>
      </c>
    </row>
    <row r="310" spans="1:15">
      <c r="A310" t="s">
        <v>491</v>
      </c>
      <c r="B310" t="s">
        <v>476</v>
      </c>
      <c r="C310" t="s">
        <v>8</v>
      </c>
      <c r="D310">
        <v>3800</v>
      </c>
      <c r="E310" t="s">
        <v>541</v>
      </c>
      <c r="F310">
        <v>7</v>
      </c>
      <c r="G310">
        <v>20.93</v>
      </c>
      <c r="H310">
        <v>29.25</v>
      </c>
      <c r="I310">
        <v>10</v>
      </c>
      <c r="J310">
        <v>14.07</v>
      </c>
      <c r="K310">
        <v>27.78</v>
      </c>
      <c r="L310">
        <v>0.86</v>
      </c>
      <c r="M310">
        <v>0.71</v>
      </c>
      <c r="N310">
        <v>0.71</v>
      </c>
      <c r="O310">
        <v>0.43</v>
      </c>
    </row>
    <row r="311" spans="1:15">
      <c r="A311" t="s">
        <v>59</v>
      </c>
      <c r="B311" t="s">
        <v>336</v>
      </c>
      <c r="C311" t="s">
        <v>9</v>
      </c>
      <c r="D311">
        <v>0</v>
      </c>
      <c r="E311" t="s">
        <v>354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</row>
    <row r="312" spans="1:15">
      <c r="A312" t="s">
        <v>492</v>
      </c>
      <c r="B312" t="s">
        <v>378</v>
      </c>
      <c r="C312" t="s">
        <v>5</v>
      </c>
      <c r="D312">
        <v>0</v>
      </c>
      <c r="E312" t="s">
        <v>354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</row>
    <row r="313" spans="1:15">
      <c r="A313" t="s">
        <v>493</v>
      </c>
      <c r="B313" t="s">
        <v>378</v>
      </c>
      <c r="C313" t="s">
        <v>9</v>
      </c>
      <c r="D313">
        <v>3000</v>
      </c>
      <c r="E313" t="s">
        <v>538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</row>
    <row r="314" spans="1:15">
      <c r="A314" t="s">
        <v>494</v>
      </c>
      <c r="B314" t="s">
        <v>476</v>
      </c>
      <c r="C314" t="s">
        <v>6</v>
      </c>
      <c r="D314">
        <v>4000</v>
      </c>
      <c r="E314" t="s">
        <v>541</v>
      </c>
      <c r="F314">
        <v>7</v>
      </c>
      <c r="G314">
        <v>19.21</v>
      </c>
      <c r="H314">
        <v>28.5</v>
      </c>
      <c r="I314">
        <v>2.75</v>
      </c>
      <c r="J314">
        <v>10.87</v>
      </c>
      <c r="K314">
        <v>27.56</v>
      </c>
      <c r="L314">
        <v>0.86</v>
      </c>
      <c r="M314">
        <v>0.71</v>
      </c>
      <c r="N314">
        <v>0.56999999999999995</v>
      </c>
      <c r="O314">
        <v>0.43</v>
      </c>
    </row>
    <row r="315" spans="1:15">
      <c r="A315" t="s">
        <v>495</v>
      </c>
      <c r="B315" t="s">
        <v>361</v>
      </c>
      <c r="C315" t="s">
        <v>9</v>
      </c>
      <c r="D315">
        <v>3600</v>
      </c>
      <c r="E315" t="s">
        <v>533</v>
      </c>
      <c r="F315">
        <v>8</v>
      </c>
      <c r="G315">
        <v>16.809999999999999</v>
      </c>
      <c r="H315">
        <v>27.5</v>
      </c>
      <c r="I315">
        <v>5</v>
      </c>
      <c r="J315">
        <v>8.75</v>
      </c>
      <c r="K315">
        <v>24.87</v>
      </c>
      <c r="L315">
        <v>0.75</v>
      </c>
      <c r="M315">
        <v>0.5</v>
      </c>
      <c r="N315">
        <v>0.5</v>
      </c>
      <c r="O315">
        <v>0.38</v>
      </c>
    </row>
    <row r="316" spans="1:15">
      <c r="A316" t="s">
        <v>496</v>
      </c>
      <c r="B316" t="s">
        <v>361</v>
      </c>
      <c r="C316" t="s">
        <v>5</v>
      </c>
      <c r="D316">
        <v>3000</v>
      </c>
      <c r="E316" t="s">
        <v>533</v>
      </c>
      <c r="F316">
        <v>4</v>
      </c>
      <c r="G316">
        <v>6.13</v>
      </c>
      <c r="H316">
        <v>10.5</v>
      </c>
      <c r="I316">
        <v>2.75</v>
      </c>
      <c r="J316">
        <v>3.34</v>
      </c>
      <c r="K316">
        <v>8.91</v>
      </c>
      <c r="L316">
        <v>0.25</v>
      </c>
      <c r="M316">
        <v>0</v>
      </c>
      <c r="N316">
        <v>0</v>
      </c>
      <c r="O316">
        <v>0</v>
      </c>
    </row>
    <row r="317" spans="1:15">
      <c r="A317" t="s">
        <v>542</v>
      </c>
      <c r="B317" t="s">
        <v>373</v>
      </c>
      <c r="C317" t="s">
        <v>5</v>
      </c>
      <c r="D317">
        <v>0</v>
      </c>
      <c r="E317" t="s">
        <v>354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</row>
    <row r="318" spans="1:15">
      <c r="A318" t="s">
        <v>181</v>
      </c>
      <c r="B318" t="s">
        <v>334</v>
      </c>
      <c r="C318" t="s">
        <v>8</v>
      </c>
      <c r="D318">
        <v>0</v>
      </c>
      <c r="E318" t="s">
        <v>354</v>
      </c>
      <c r="F318">
        <v>8</v>
      </c>
      <c r="G318">
        <v>21.53</v>
      </c>
      <c r="H318">
        <v>29</v>
      </c>
      <c r="I318">
        <v>11</v>
      </c>
      <c r="J318">
        <v>16.100000000000001</v>
      </c>
      <c r="K318">
        <v>26.96</v>
      </c>
      <c r="L318">
        <v>0</v>
      </c>
      <c r="M318">
        <v>0</v>
      </c>
      <c r="N318">
        <v>0</v>
      </c>
      <c r="O318">
        <v>0</v>
      </c>
    </row>
    <row r="319" spans="1:15">
      <c r="A319" t="s">
        <v>90</v>
      </c>
      <c r="B319" t="s">
        <v>105</v>
      </c>
      <c r="C319" t="s">
        <v>6</v>
      </c>
      <c r="D319">
        <v>0</v>
      </c>
      <c r="E319" t="s">
        <v>354</v>
      </c>
      <c r="F319">
        <v>2</v>
      </c>
      <c r="G319">
        <v>1</v>
      </c>
      <c r="H319">
        <v>2</v>
      </c>
      <c r="I319">
        <v>0</v>
      </c>
      <c r="J319">
        <v>0</v>
      </c>
      <c r="K319">
        <v>2</v>
      </c>
      <c r="L319">
        <v>0</v>
      </c>
      <c r="M319">
        <v>0</v>
      </c>
      <c r="N319">
        <v>0</v>
      </c>
      <c r="O319">
        <v>0</v>
      </c>
    </row>
    <row r="320" spans="1:15">
      <c r="A320" t="s">
        <v>267</v>
      </c>
      <c r="B320" t="s">
        <v>334</v>
      </c>
      <c r="C320" t="s">
        <v>7</v>
      </c>
      <c r="D320">
        <v>0</v>
      </c>
      <c r="E320" t="s">
        <v>354</v>
      </c>
      <c r="F320">
        <v>5</v>
      </c>
      <c r="G320">
        <v>9.4</v>
      </c>
      <c r="H320">
        <v>26.25</v>
      </c>
      <c r="I320">
        <v>0</v>
      </c>
      <c r="J320">
        <v>0.41</v>
      </c>
      <c r="K320">
        <v>18.39</v>
      </c>
      <c r="L320">
        <v>0</v>
      </c>
      <c r="M320">
        <v>0</v>
      </c>
      <c r="N320">
        <v>0</v>
      </c>
      <c r="O320">
        <v>0</v>
      </c>
    </row>
    <row r="321" spans="1:15">
      <c r="A321" t="s">
        <v>497</v>
      </c>
      <c r="B321" t="s">
        <v>356</v>
      </c>
      <c r="C321" t="s">
        <v>7</v>
      </c>
      <c r="D321">
        <v>0</v>
      </c>
      <c r="E321" t="s">
        <v>354</v>
      </c>
      <c r="F321">
        <v>8</v>
      </c>
      <c r="G321">
        <v>18.309999999999999</v>
      </c>
      <c r="H321">
        <v>25.5</v>
      </c>
      <c r="I321">
        <v>11.5</v>
      </c>
      <c r="J321">
        <v>13.66</v>
      </c>
      <c r="K321">
        <v>22.96</v>
      </c>
      <c r="L321">
        <v>0</v>
      </c>
      <c r="M321">
        <v>0</v>
      </c>
      <c r="N321">
        <v>0</v>
      </c>
      <c r="O321">
        <v>0</v>
      </c>
    </row>
    <row r="322" spans="1:15">
      <c r="A322" t="s">
        <v>307</v>
      </c>
      <c r="B322" t="s">
        <v>337</v>
      </c>
      <c r="C322" t="s">
        <v>8</v>
      </c>
      <c r="D322">
        <v>0</v>
      </c>
      <c r="E322" t="s">
        <v>354</v>
      </c>
      <c r="F322">
        <v>7</v>
      </c>
      <c r="G322">
        <v>9.43</v>
      </c>
      <c r="H322">
        <v>25.75</v>
      </c>
      <c r="I322">
        <v>0</v>
      </c>
      <c r="J322">
        <v>1.6</v>
      </c>
      <c r="K322">
        <v>17.260000000000002</v>
      </c>
      <c r="L322">
        <v>0</v>
      </c>
      <c r="M322">
        <v>0</v>
      </c>
      <c r="N322">
        <v>0</v>
      </c>
      <c r="O322">
        <v>0</v>
      </c>
    </row>
    <row r="323" spans="1:15">
      <c r="A323" t="s">
        <v>498</v>
      </c>
      <c r="B323" t="s">
        <v>398</v>
      </c>
      <c r="C323" t="s">
        <v>9</v>
      </c>
      <c r="D323">
        <v>0</v>
      </c>
      <c r="E323" t="s">
        <v>354</v>
      </c>
      <c r="F323">
        <v>3</v>
      </c>
      <c r="G323">
        <v>8.42</v>
      </c>
      <c r="H323">
        <v>11.5</v>
      </c>
      <c r="I323">
        <v>4.5</v>
      </c>
      <c r="J323">
        <v>5.5</v>
      </c>
      <c r="K323">
        <v>11.33</v>
      </c>
      <c r="L323">
        <v>0</v>
      </c>
      <c r="M323">
        <v>0</v>
      </c>
      <c r="N323">
        <v>0</v>
      </c>
      <c r="O323">
        <v>0</v>
      </c>
    </row>
    <row r="324" spans="1:15">
      <c r="A324" t="s">
        <v>311</v>
      </c>
      <c r="B324" t="s">
        <v>345</v>
      </c>
      <c r="C324" t="s">
        <v>7</v>
      </c>
      <c r="D324">
        <v>0</v>
      </c>
      <c r="E324" t="s">
        <v>354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</row>
    <row r="325" spans="1:15">
      <c r="A325" t="s">
        <v>161</v>
      </c>
      <c r="B325" t="s">
        <v>345</v>
      </c>
      <c r="C325" t="s">
        <v>7</v>
      </c>
      <c r="D325">
        <v>0</v>
      </c>
      <c r="E325" t="s">
        <v>354</v>
      </c>
      <c r="F325">
        <v>7</v>
      </c>
      <c r="G325">
        <v>27.64</v>
      </c>
      <c r="H325">
        <v>38.75</v>
      </c>
      <c r="I325">
        <v>14</v>
      </c>
      <c r="J325">
        <v>19.670000000000002</v>
      </c>
      <c r="K325">
        <v>35.61</v>
      </c>
      <c r="L325">
        <v>0</v>
      </c>
      <c r="M325">
        <v>0</v>
      </c>
      <c r="N325">
        <v>0</v>
      </c>
      <c r="O325">
        <v>0</v>
      </c>
    </row>
    <row r="326" spans="1:15">
      <c r="A326" t="s">
        <v>287</v>
      </c>
      <c r="B326" t="s">
        <v>345</v>
      </c>
      <c r="C326" t="s">
        <v>5</v>
      </c>
      <c r="D326">
        <v>0</v>
      </c>
      <c r="E326" t="s">
        <v>354</v>
      </c>
      <c r="F326">
        <v>3</v>
      </c>
      <c r="G326">
        <v>12.17</v>
      </c>
      <c r="H326">
        <v>17.25</v>
      </c>
      <c r="I326">
        <v>3</v>
      </c>
      <c r="J326">
        <v>5.67</v>
      </c>
      <c r="K326">
        <v>18.66</v>
      </c>
      <c r="L326">
        <v>0</v>
      </c>
      <c r="M326">
        <v>0</v>
      </c>
      <c r="N326">
        <v>0</v>
      </c>
      <c r="O326">
        <v>0</v>
      </c>
    </row>
    <row r="327" spans="1:15">
      <c r="A327" t="s">
        <v>266</v>
      </c>
      <c r="B327" t="s">
        <v>350</v>
      </c>
      <c r="C327" t="s">
        <v>5</v>
      </c>
      <c r="D327">
        <v>3000</v>
      </c>
      <c r="E327" t="s">
        <v>535</v>
      </c>
      <c r="F327">
        <v>1</v>
      </c>
      <c r="G327">
        <v>4</v>
      </c>
      <c r="H327">
        <v>4</v>
      </c>
      <c r="I327">
        <v>4</v>
      </c>
      <c r="J327">
        <v>4</v>
      </c>
      <c r="K327">
        <v>4</v>
      </c>
      <c r="L327">
        <v>0</v>
      </c>
      <c r="M327">
        <v>0</v>
      </c>
      <c r="N327">
        <v>0</v>
      </c>
      <c r="O327">
        <v>0</v>
      </c>
    </row>
    <row r="328" spans="1:15">
      <c r="A328" t="s">
        <v>66</v>
      </c>
      <c r="B328" t="s">
        <v>335</v>
      </c>
      <c r="C328" t="s">
        <v>7</v>
      </c>
      <c r="D328">
        <v>0</v>
      </c>
      <c r="E328" t="s">
        <v>354</v>
      </c>
      <c r="F328">
        <v>9</v>
      </c>
      <c r="G328">
        <v>20.170000000000002</v>
      </c>
      <c r="H328">
        <v>34.75</v>
      </c>
      <c r="I328">
        <v>8.75</v>
      </c>
      <c r="J328">
        <v>13.67</v>
      </c>
      <c r="K328">
        <v>26.66</v>
      </c>
      <c r="L328">
        <v>0</v>
      </c>
      <c r="M328">
        <v>0</v>
      </c>
      <c r="N328">
        <v>0</v>
      </c>
      <c r="O328">
        <v>0</v>
      </c>
    </row>
    <row r="329" spans="1:15">
      <c r="A329" t="s">
        <v>73</v>
      </c>
      <c r="B329" t="s">
        <v>335</v>
      </c>
      <c r="C329" t="s">
        <v>8</v>
      </c>
      <c r="D329">
        <v>0</v>
      </c>
      <c r="E329" t="s">
        <v>354</v>
      </c>
      <c r="F329">
        <v>4</v>
      </c>
      <c r="G329">
        <v>19.5</v>
      </c>
      <c r="H329">
        <v>30</v>
      </c>
      <c r="I329">
        <v>6.25</v>
      </c>
      <c r="J329">
        <v>10.86</v>
      </c>
      <c r="K329">
        <v>28.14</v>
      </c>
      <c r="L329">
        <v>0</v>
      </c>
      <c r="M329">
        <v>0</v>
      </c>
      <c r="N329">
        <v>0</v>
      </c>
      <c r="O329">
        <v>0</v>
      </c>
    </row>
    <row r="330" spans="1:15">
      <c r="A330" t="s">
        <v>499</v>
      </c>
      <c r="B330" t="s">
        <v>367</v>
      </c>
      <c r="C330" t="s">
        <v>9</v>
      </c>
      <c r="D330">
        <v>0</v>
      </c>
      <c r="E330" t="s">
        <v>354</v>
      </c>
      <c r="F330">
        <v>8</v>
      </c>
      <c r="G330">
        <v>20.34</v>
      </c>
      <c r="H330">
        <v>30.25</v>
      </c>
      <c r="I330">
        <v>11.75</v>
      </c>
      <c r="J330">
        <v>14.67</v>
      </c>
      <c r="K330">
        <v>26.01</v>
      </c>
      <c r="L330">
        <v>0</v>
      </c>
      <c r="M330">
        <v>0</v>
      </c>
      <c r="N330">
        <v>0</v>
      </c>
      <c r="O330">
        <v>0</v>
      </c>
    </row>
    <row r="331" spans="1:15">
      <c r="A331" t="s">
        <v>529</v>
      </c>
      <c r="B331" t="s">
        <v>369</v>
      </c>
      <c r="C331" t="s">
        <v>5</v>
      </c>
      <c r="D331">
        <v>3000</v>
      </c>
      <c r="E331" t="s">
        <v>536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</row>
    <row r="332" spans="1:15">
      <c r="A332" t="s">
        <v>306</v>
      </c>
      <c r="B332" t="s">
        <v>347</v>
      </c>
      <c r="C332" t="s">
        <v>9</v>
      </c>
      <c r="D332">
        <v>0</v>
      </c>
      <c r="E332" t="s">
        <v>354</v>
      </c>
      <c r="F332">
        <v>2</v>
      </c>
      <c r="G332">
        <v>5.38</v>
      </c>
      <c r="H332">
        <v>8</v>
      </c>
      <c r="I332">
        <v>2.75</v>
      </c>
      <c r="J332">
        <v>2.75</v>
      </c>
      <c r="K332">
        <v>8</v>
      </c>
      <c r="L332">
        <v>0</v>
      </c>
      <c r="M332">
        <v>0</v>
      </c>
      <c r="N332">
        <v>0</v>
      </c>
      <c r="O332">
        <v>0</v>
      </c>
    </row>
    <row r="333" spans="1:15">
      <c r="A333" t="s">
        <v>174</v>
      </c>
      <c r="B333" t="s">
        <v>341</v>
      </c>
      <c r="C333" t="s">
        <v>8</v>
      </c>
      <c r="D333">
        <v>0</v>
      </c>
      <c r="E333" t="s">
        <v>354</v>
      </c>
      <c r="F333">
        <v>9</v>
      </c>
      <c r="G333">
        <v>23.14</v>
      </c>
      <c r="H333">
        <v>42</v>
      </c>
      <c r="I333">
        <v>8.75</v>
      </c>
      <c r="J333">
        <v>14.26</v>
      </c>
      <c r="K333">
        <v>32.020000000000003</v>
      </c>
      <c r="L333">
        <v>0</v>
      </c>
      <c r="M333">
        <v>0</v>
      </c>
      <c r="N333">
        <v>0</v>
      </c>
      <c r="O333">
        <v>0</v>
      </c>
    </row>
    <row r="334" spans="1:15">
      <c r="A334" t="s">
        <v>232</v>
      </c>
      <c r="B334" t="s">
        <v>349</v>
      </c>
      <c r="C334" t="s">
        <v>9</v>
      </c>
      <c r="D334">
        <v>0</v>
      </c>
      <c r="E334" t="s">
        <v>354</v>
      </c>
      <c r="F334">
        <v>4</v>
      </c>
      <c r="G334">
        <v>13</v>
      </c>
      <c r="H334">
        <v>23.25</v>
      </c>
      <c r="I334">
        <v>4.75</v>
      </c>
      <c r="J334">
        <v>5.87</v>
      </c>
      <c r="K334">
        <v>20.13</v>
      </c>
      <c r="L334">
        <v>0</v>
      </c>
      <c r="M334">
        <v>0</v>
      </c>
      <c r="N334">
        <v>0</v>
      </c>
      <c r="O334">
        <v>0</v>
      </c>
    </row>
    <row r="335" spans="1:15">
      <c r="A335" t="s">
        <v>190</v>
      </c>
      <c r="B335" t="s">
        <v>346</v>
      </c>
      <c r="C335" t="s">
        <v>9</v>
      </c>
      <c r="D335">
        <v>0</v>
      </c>
      <c r="E335" t="s">
        <v>354</v>
      </c>
      <c r="F335">
        <v>8</v>
      </c>
      <c r="G335">
        <v>21.25</v>
      </c>
      <c r="H335">
        <v>26.25</v>
      </c>
      <c r="I335">
        <v>12.25</v>
      </c>
      <c r="J335">
        <v>16.190000000000001</v>
      </c>
      <c r="K335">
        <v>26.31</v>
      </c>
      <c r="L335">
        <v>0</v>
      </c>
      <c r="M335">
        <v>0</v>
      </c>
      <c r="N335">
        <v>0</v>
      </c>
      <c r="O335">
        <v>0</v>
      </c>
    </row>
    <row r="336" spans="1:15">
      <c r="A336" t="s">
        <v>500</v>
      </c>
      <c r="B336" t="s">
        <v>376</v>
      </c>
      <c r="C336" t="s">
        <v>9</v>
      </c>
      <c r="D336">
        <v>3000</v>
      </c>
      <c r="E336" t="s">
        <v>537</v>
      </c>
      <c r="F336">
        <v>6</v>
      </c>
      <c r="G336">
        <v>6.21</v>
      </c>
      <c r="H336">
        <v>15.25</v>
      </c>
      <c r="I336">
        <v>1.25</v>
      </c>
      <c r="J336">
        <v>1.69</v>
      </c>
      <c r="K336">
        <v>10.72</v>
      </c>
      <c r="L336">
        <v>0.17</v>
      </c>
      <c r="M336">
        <v>0.17</v>
      </c>
      <c r="N336">
        <v>0.17</v>
      </c>
      <c r="O336">
        <v>0</v>
      </c>
    </row>
    <row r="337" spans="1:15">
      <c r="A337" t="s">
        <v>204</v>
      </c>
      <c r="B337" t="s">
        <v>344</v>
      </c>
      <c r="C337" t="s">
        <v>5</v>
      </c>
      <c r="D337">
        <v>0</v>
      </c>
      <c r="E337" t="s">
        <v>354</v>
      </c>
      <c r="F337">
        <v>8</v>
      </c>
      <c r="G337">
        <v>15.44</v>
      </c>
      <c r="H337">
        <v>28.5</v>
      </c>
      <c r="I337">
        <v>2.75</v>
      </c>
      <c r="J337">
        <v>5.76</v>
      </c>
      <c r="K337">
        <v>25.11</v>
      </c>
      <c r="L337">
        <v>0</v>
      </c>
      <c r="M337">
        <v>0</v>
      </c>
      <c r="N337">
        <v>0</v>
      </c>
      <c r="O337">
        <v>0</v>
      </c>
    </row>
    <row r="338" spans="1:15">
      <c r="A338" t="s">
        <v>197</v>
      </c>
      <c r="B338" t="s">
        <v>339</v>
      </c>
      <c r="C338" t="s">
        <v>9</v>
      </c>
      <c r="D338">
        <v>0</v>
      </c>
      <c r="E338" t="s">
        <v>354</v>
      </c>
      <c r="F338">
        <v>9</v>
      </c>
      <c r="G338">
        <v>14.17</v>
      </c>
      <c r="H338">
        <v>26.5</v>
      </c>
      <c r="I338">
        <v>1.5</v>
      </c>
      <c r="J338">
        <v>5.29</v>
      </c>
      <c r="K338">
        <v>23.04</v>
      </c>
      <c r="L338">
        <v>0</v>
      </c>
      <c r="M338">
        <v>0</v>
      </c>
      <c r="N338">
        <v>0</v>
      </c>
      <c r="O338">
        <v>0</v>
      </c>
    </row>
    <row r="339" spans="1:15">
      <c r="A339" t="s">
        <v>303</v>
      </c>
      <c r="B339" t="s">
        <v>350</v>
      </c>
      <c r="C339" t="s">
        <v>9</v>
      </c>
      <c r="D339">
        <v>3000</v>
      </c>
      <c r="E339" t="s">
        <v>535</v>
      </c>
      <c r="F339">
        <v>3</v>
      </c>
      <c r="G339">
        <v>3.17</v>
      </c>
      <c r="H339">
        <v>4.75</v>
      </c>
      <c r="I339">
        <v>1.5</v>
      </c>
      <c r="J339">
        <v>1.84</v>
      </c>
      <c r="K339">
        <v>4.49</v>
      </c>
      <c r="L339">
        <v>0</v>
      </c>
      <c r="M339">
        <v>0</v>
      </c>
      <c r="N339">
        <v>0</v>
      </c>
      <c r="O339">
        <v>0</v>
      </c>
    </row>
    <row r="340" spans="1:15">
      <c r="A340" t="s">
        <v>301</v>
      </c>
      <c r="B340" t="s">
        <v>347</v>
      </c>
      <c r="C340" t="s">
        <v>7</v>
      </c>
      <c r="D340">
        <v>0</v>
      </c>
      <c r="E340" t="s">
        <v>354</v>
      </c>
      <c r="F340">
        <v>8</v>
      </c>
      <c r="G340">
        <v>12.78</v>
      </c>
      <c r="H340">
        <v>28.75</v>
      </c>
      <c r="I340">
        <v>2</v>
      </c>
      <c r="J340">
        <v>4.37</v>
      </c>
      <c r="K340">
        <v>21.19</v>
      </c>
      <c r="L340">
        <v>0</v>
      </c>
      <c r="M340">
        <v>0</v>
      </c>
      <c r="N340">
        <v>0</v>
      </c>
      <c r="O340">
        <v>0</v>
      </c>
    </row>
    <row r="341" spans="1:15">
      <c r="A341" t="s">
        <v>501</v>
      </c>
      <c r="B341" t="s">
        <v>103</v>
      </c>
      <c r="C341" t="s">
        <v>5</v>
      </c>
      <c r="D341">
        <v>0</v>
      </c>
      <c r="E341" t="s">
        <v>354</v>
      </c>
      <c r="F341">
        <v>7</v>
      </c>
      <c r="G341">
        <v>9.25</v>
      </c>
      <c r="H341">
        <v>18.75</v>
      </c>
      <c r="I341">
        <v>0.25</v>
      </c>
      <c r="J341">
        <v>3.02</v>
      </c>
      <c r="K341">
        <v>15.48</v>
      </c>
      <c r="L341">
        <v>0</v>
      </c>
      <c r="M341">
        <v>0</v>
      </c>
      <c r="N341">
        <v>0</v>
      </c>
      <c r="O341">
        <v>0</v>
      </c>
    </row>
    <row r="342" spans="1:15">
      <c r="A342" t="s">
        <v>98</v>
      </c>
      <c r="B342" t="s">
        <v>336</v>
      </c>
      <c r="C342" t="s">
        <v>7</v>
      </c>
      <c r="D342">
        <v>0</v>
      </c>
      <c r="E342" t="s">
        <v>354</v>
      </c>
      <c r="F342">
        <v>6</v>
      </c>
      <c r="G342">
        <v>8.6300000000000008</v>
      </c>
      <c r="H342">
        <v>20.5</v>
      </c>
      <c r="I342">
        <v>4.5</v>
      </c>
      <c r="J342">
        <v>3.11</v>
      </c>
      <c r="K342">
        <v>14.14</v>
      </c>
      <c r="L342">
        <v>0</v>
      </c>
      <c r="M342">
        <v>0</v>
      </c>
      <c r="N342">
        <v>0</v>
      </c>
      <c r="O342">
        <v>0</v>
      </c>
    </row>
    <row r="343" spans="1:15">
      <c r="A343" t="s">
        <v>502</v>
      </c>
      <c r="B343" t="s">
        <v>373</v>
      </c>
      <c r="C343" t="s">
        <v>7</v>
      </c>
      <c r="D343">
        <v>3000</v>
      </c>
      <c r="E343" t="s">
        <v>348</v>
      </c>
      <c r="F343">
        <v>2</v>
      </c>
      <c r="G343">
        <v>1.63</v>
      </c>
      <c r="H343">
        <v>3.25</v>
      </c>
      <c r="I343">
        <v>0</v>
      </c>
      <c r="J343">
        <v>0</v>
      </c>
      <c r="K343">
        <v>3.25</v>
      </c>
      <c r="L343">
        <v>0</v>
      </c>
      <c r="M343">
        <v>0</v>
      </c>
      <c r="N343">
        <v>0</v>
      </c>
      <c r="O343">
        <v>0</v>
      </c>
    </row>
    <row r="344" spans="1:15">
      <c r="A344" t="s">
        <v>312</v>
      </c>
      <c r="B344" t="s">
        <v>342</v>
      </c>
      <c r="C344" t="s">
        <v>7</v>
      </c>
      <c r="D344">
        <v>0</v>
      </c>
      <c r="E344" t="s">
        <v>354</v>
      </c>
      <c r="F344">
        <v>6</v>
      </c>
      <c r="G344">
        <v>10.96</v>
      </c>
      <c r="H344">
        <v>18</v>
      </c>
      <c r="I344">
        <v>5.5</v>
      </c>
      <c r="J344">
        <v>7.11</v>
      </c>
      <c r="K344">
        <v>14.81</v>
      </c>
      <c r="L344">
        <v>0</v>
      </c>
      <c r="M344">
        <v>0</v>
      </c>
      <c r="N344">
        <v>0</v>
      </c>
      <c r="O344">
        <v>0</v>
      </c>
    </row>
    <row r="345" spans="1:15">
      <c r="A345" t="s">
        <v>257</v>
      </c>
      <c r="B345" t="s">
        <v>337</v>
      </c>
      <c r="C345" t="s">
        <v>8</v>
      </c>
      <c r="D345">
        <v>0</v>
      </c>
      <c r="E345" t="s">
        <v>354</v>
      </c>
      <c r="F345">
        <v>4</v>
      </c>
      <c r="G345">
        <v>7.31</v>
      </c>
      <c r="H345">
        <v>11.75</v>
      </c>
      <c r="I345">
        <v>2</v>
      </c>
      <c r="J345">
        <v>3.73</v>
      </c>
      <c r="K345">
        <v>10.9</v>
      </c>
      <c r="L345">
        <v>0</v>
      </c>
      <c r="M345">
        <v>0</v>
      </c>
      <c r="N345">
        <v>0</v>
      </c>
      <c r="O345">
        <v>0</v>
      </c>
    </row>
    <row r="346" spans="1:15">
      <c r="A346" t="s">
        <v>304</v>
      </c>
      <c r="B346" t="s">
        <v>337</v>
      </c>
      <c r="C346" t="s">
        <v>8</v>
      </c>
      <c r="D346">
        <v>0</v>
      </c>
      <c r="E346" t="s">
        <v>354</v>
      </c>
      <c r="F346">
        <v>6</v>
      </c>
      <c r="G346">
        <v>11.08</v>
      </c>
      <c r="H346">
        <v>25.25</v>
      </c>
      <c r="I346">
        <v>1.75</v>
      </c>
      <c r="J346">
        <v>3.39</v>
      </c>
      <c r="K346">
        <v>18.77</v>
      </c>
      <c r="L346">
        <v>0</v>
      </c>
      <c r="M346">
        <v>0</v>
      </c>
      <c r="N346">
        <v>0</v>
      </c>
      <c r="O346">
        <v>0</v>
      </c>
    </row>
    <row r="347" spans="1:15">
      <c r="A347" t="s">
        <v>276</v>
      </c>
      <c r="B347" t="s">
        <v>338</v>
      </c>
      <c r="C347" t="s">
        <v>9</v>
      </c>
      <c r="D347">
        <v>0</v>
      </c>
      <c r="E347" t="s">
        <v>354</v>
      </c>
      <c r="F347">
        <v>4</v>
      </c>
      <c r="G347">
        <v>3.75</v>
      </c>
      <c r="H347">
        <v>5.5</v>
      </c>
      <c r="I347">
        <v>2</v>
      </c>
      <c r="J347">
        <v>2.5</v>
      </c>
      <c r="K347">
        <v>5</v>
      </c>
      <c r="L347">
        <v>0</v>
      </c>
      <c r="M347">
        <v>0</v>
      </c>
      <c r="N347">
        <v>0</v>
      </c>
      <c r="O347">
        <v>0</v>
      </c>
    </row>
    <row r="348" spans="1:15">
      <c r="A348" t="s">
        <v>503</v>
      </c>
      <c r="B348" t="s">
        <v>367</v>
      </c>
      <c r="C348" t="s">
        <v>5</v>
      </c>
      <c r="D348">
        <v>0</v>
      </c>
      <c r="E348" t="s">
        <v>354</v>
      </c>
      <c r="F348">
        <v>3</v>
      </c>
      <c r="G348">
        <v>4.08</v>
      </c>
      <c r="H348">
        <v>9.5</v>
      </c>
      <c r="I348">
        <v>0</v>
      </c>
      <c r="J348">
        <v>0.09</v>
      </c>
      <c r="K348">
        <v>8.07</v>
      </c>
      <c r="L348">
        <v>0</v>
      </c>
      <c r="M348">
        <v>0</v>
      </c>
      <c r="N348">
        <v>0</v>
      </c>
      <c r="O348">
        <v>0</v>
      </c>
    </row>
    <row r="349" spans="1:15">
      <c r="A349" t="s">
        <v>310</v>
      </c>
      <c r="B349" t="s">
        <v>338</v>
      </c>
      <c r="C349" t="s">
        <v>7</v>
      </c>
      <c r="D349">
        <v>0</v>
      </c>
      <c r="E349" t="s">
        <v>354</v>
      </c>
      <c r="F349">
        <v>9</v>
      </c>
      <c r="G349">
        <v>14.08</v>
      </c>
      <c r="H349">
        <v>27.25</v>
      </c>
      <c r="I349">
        <v>4.75</v>
      </c>
      <c r="J349">
        <v>7.84</v>
      </c>
      <c r="K349">
        <v>20.32</v>
      </c>
      <c r="L349">
        <v>0</v>
      </c>
      <c r="M349">
        <v>0</v>
      </c>
      <c r="N349">
        <v>0</v>
      </c>
      <c r="O349">
        <v>0</v>
      </c>
    </row>
    <row r="350" spans="1:15">
      <c r="A350" t="s">
        <v>178</v>
      </c>
      <c r="B350" t="s">
        <v>337</v>
      </c>
      <c r="C350" t="s">
        <v>7</v>
      </c>
      <c r="D350">
        <v>0</v>
      </c>
      <c r="E350" t="s">
        <v>354</v>
      </c>
      <c r="F350">
        <v>7</v>
      </c>
      <c r="G350">
        <v>20.32</v>
      </c>
      <c r="H350">
        <v>34</v>
      </c>
      <c r="I350">
        <v>12.25</v>
      </c>
      <c r="J350">
        <v>13.77</v>
      </c>
      <c r="K350">
        <v>26.88</v>
      </c>
      <c r="L350">
        <v>0</v>
      </c>
      <c r="M350">
        <v>0</v>
      </c>
      <c r="N350">
        <v>0</v>
      </c>
      <c r="O350">
        <v>0</v>
      </c>
    </row>
    <row r="351" spans="1:15">
      <c r="A351" t="s">
        <v>504</v>
      </c>
      <c r="B351" t="s">
        <v>103</v>
      </c>
      <c r="C351" t="s">
        <v>9</v>
      </c>
      <c r="D351">
        <v>0</v>
      </c>
      <c r="E351" t="s">
        <v>354</v>
      </c>
      <c r="F351">
        <v>3</v>
      </c>
      <c r="G351">
        <v>8.33</v>
      </c>
      <c r="H351">
        <v>17.5</v>
      </c>
      <c r="I351">
        <v>0</v>
      </c>
      <c r="J351">
        <v>1.1599999999999999</v>
      </c>
      <c r="K351">
        <v>15.5</v>
      </c>
      <c r="L351">
        <v>0</v>
      </c>
      <c r="M351">
        <v>0</v>
      </c>
      <c r="N351">
        <v>0</v>
      </c>
      <c r="O351">
        <v>0</v>
      </c>
    </row>
    <row r="352" spans="1:15">
      <c r="A352" t="s">
        <v>351</v>
      </c>
      <c r="B352" t="s">
        <v>336</v>
      </c>
      <c r="C352" t="s">
        <v>8</v>
      </c>
      <c r="D352">
        <v>0</v>
      </c>
      <c r="E352" t="s">
        <v>354</v>
      </c>
      <c r="F352">
        <v>6</v>
      </c>
      <c r="G352">
        <v>10.88</v>
      </c>
      <c r="H352">
        <v>19.75</v>
      </c>
      <c r="I352">
        <v>0</v>
      </c>
      <c r="J352">
        <v>3.32</v>
      </c>
      <c r="K352">
        <v>18.43</v>
      </c>
      <c r="L352">
        <v>0</v>
      </c>
      <c r="M352">
        <v>0</v>
      </c>
      <c r="N352">
        <v>0</v>
      </c>
      <c r="O352">
        <v>0</v>
      </c>
    </row>
    <row r="353" spans="1:15">
      <c r="A353" t="s">
        <v>265</v>
      </c>
      <c r="B353" t="s">
        <v>343</v>
      </c>
      <c r="C353" t="s">
        <v>7</v>
      </c>
      <c r="D353">
        <v>0</v>
      </c>
      <c r="E353" t="s">
        <v>354</v>
      </c>
      <c r="F353">
        <v>3</v>
      </c>
      <c r="G353">
        <v>1.5</v>
      </c>
      <c r="H353">
        <v>3.25</v>
      </c>
      <c r="I353">
        <v>0</v>
      </c>
      <c r="J353">
        <v>0.16</v>
      </c>
      <c r="K353">
        <v>2.84</v>
      </c>
      <c r="L353">
        <v>0</v>
      </c>
      <c r="M353">
        <v>0</v>
      </c>
      <c r="N353">
        <v>0</v>
      </c>
      <c r="O353">
        <v>0</v>
      </c>
    </row>
    <row r="354" spans="1:15">
      <c r="A354" t="s">
        <v>94</v>
      </c>
      <c r="B354" t="s">
        <v>340</v>
      </c>
      <c r="C354" t="s">
        <v>9</v>
      </c>
      <c r="D354">
        <v>0</v>
      </c>
      <c r="E354" t="s">
        <v>354</v>
      </c>
      <c r="F354">
        <v>5</v>
      </c>
      <c r="G354">
        <v>5.7</v>
      </c>
      <c r="H354">
        <v>14.75</v>
      </c>
      <c r="I354">
        <v>0</v>
      </c>
      <c r="J354">
        <v>0.59</v>
      </c>
      <c r="K354">
        <v>10.81</v>
      </c>
      <c r="L354">
        <v>0</v>
      </c>
      <c r="M354">
        <v>0</v>
      </c>
      <c r="N354">
        <v>0</v>
      </c>
      <c r="O354">
        <v>0</v>
      </c>
    </row>
    <row r="355" spans="1:15">
      <c r="A355" t="s">
        <v>505</v>
      </c>
      <c r="B355" t="s">
        <v>373</v>
      </c>
      <c r="C355" t="s">
        <v>9</v>
      </c>
      <c r="D355">
        <v>3000</v>
      </c>
      <c r="E355" t="s">
        <v>348</v>
      </c>
      <c r="F355">
        <v>2</v>
      </c>
      <c r="G355">
        <v>1.5</v>
      </c>
      <c r="H355">
        <v>3</v>
      </c>
      <c r="I355">
        <v>0</v>
      </c>
      <c r="J355">
        <v>0</v>
      </c>
      <c r="K355">
        <v>3</v>
      </c>
      <c r="L355">
        <v>0</v>
      </c>
      <c r="M355">
        <v>0</v>
      </c>
      <c r="N355">
        <v>0</v>
      </c>
      <c r="O355">
        <v>0</v>
      </c>
    </row>
    <row r="356" spans="1:15">
      <c r="A356" t="s">
        <v>221</v>
      </c>
      <c r="B356" t="s">
        <v>339</v>
      </c>
      <c r="C356" t="s">
        <v>5</v>
      </c>
      <c r="D356">
        <v>0</v>
      </c>
      <c r="E356" t="s">
        <v>354</v>
      </c>
      <c r="F356">
        <v>9</v>
      </c>
      <c r="G356">
        <v>14.97</v>
      </c>
      <c r="H356">
        <v>28</v>
      </c>
      <c r="I356">
        <v>6.5</v>
      </c>
      <c r="J356">
        <v>8.6</v>
      </c>
      <c r="K356">
        <v>21.34</v>
      </c>
      <c r="L356">
        <v>0</v>
      </c>
      <c r="M356">
        <v>0</v>
      </c>
      <c r="N356">
        <v>0</v>
      </c>
      <c r="O356">
        <v>0</v>
      </c>
    </row>
    <row r="357" spans="1:15">
      <c r="A357" t="s">
        <v>172</v>
      </c>
      <c r="B357" t="s">
        <v>338</v>
      </c>
      <c r="C357" t="s">
        <v>5</v>
      </c>
      <c r="D357">
        <v>0</v>
      </c>
      <c r="E357" t="s">
        <v>354</v>
      </c>
      <c r="F357">
        <v>9</v>
      </c>
      <c r="G357">
        <v>23.5</v>
      </c>
      <c r="H357">
        <v>38.25</v>
      </c>
      <c r="I357">
        <v>17</v>
      </c>
      <c r="J357">
        <v>16.59</v>
      </c>
      <c r="K357">
        <v>30.41</v>
      </c>
      <c r="L357">
        <v>0</v>
      </c>
      <c r="M357">
        <v>0</v>
      </c>
      <c r="N357">
        <v>0</v>
      </c>
      <c r="O357">
        <v>0</v>
      </c>
    </row>
    <row r="358" spans="1:15">
      <c r="A358" t="s">
        <v>220</v>
      </c>
      <c r="B358" t="s">
        <v>349</v>
      </c>
      <c r="C358" t="s">
        <v>8</v>
      </c>
      <c r="D358">
        <v>0</v>
      </c>
      <c r="E358" t="s">
        <v>354</v>
      </c>
      <c r="F358">
        <v>8</v>
      </c>
      <c r="G358">
        <v>15.78</v>
      </c>
      <c r="H358">
        <v>32.75</v>
      </c>
      <c r="I358">
        <v>3</v>
      </c>
      <c r="J358">
        <v>7.04</v>
      </c>
      <c r="K358">
        <v>24.53</v>
      </c>
      <c r="L358">
        <v>0</v>
      </c>
      <c r="M358">
        <v>0</v>
      </c>
      <c r="N358">
        <v>0</v>
      </c>
      <c r="O358">
        <v>0</v>
      </c>
    </row>
    <row r="359" spans="1:15">
      <c r="A359" t="s">
        <v>264</v>
      </c>
      <c r="B359" t="s">
        <v>343</v>
      </c>
      <c r="C359" t="s">
        <v>7</v>
      </c>
      <c r="D359">
        <v>0</v>
      </c>
      <c r="E359" t="s">
        <v>354</v>
      </c>
      <c r="F359">
        <v>5</v>
      </c>
      <c r="G359">
        <v>5</v>
      </c>
      <c r="H359">
        <v>9.25</v>
      </c>
      <c r="I359">
        <v>1.5</v>
      </c>
      <c r="J359">
        <v>2.38</v>
      </c>
      <c r="K359">
        <v>7.62</v>
      </c>
      <c r="L359">
        <v>0</v>
      </c>
      <c r="M359">
        <v>0</v>
      </c>
      <c r="N359">
        <v>0</v>
      </c>
      <c r="O359">
        <v>0</v>
      </c>
    </row>
    <row r="360" spans="1:15">
      <c r="A360" t="s">
        <v>93</v>
      </c>
      <c r="B360" t="s">
        <v>340</v>
      </c>
      <c r="C360" t="s">
        <v>9</v>
      </c>
      <c r="D360">
        <v>0</v>
      </c>
      <c r="E360" t="s">
        <v>354</v>
      </c>
      <c r="F360">
        <v>7</v>
      </c>
      <c r="G360">
        <v>11.5</v>
      </c>
      <c r="H360">
        <v>23.5</v>
      </c>
      <c r="I360">
        <v>3.5</v>
      </c>
      <c r="J360">
        <v>3.97</v>
      </c>
      <c r="K360">
        <v>19.03</v>
      </c>
      <c r="L360">
        <v>0</v>
      </c>
      <c r="M360">
        <v>0</v>
      </c>
      <c r="N360">
        <v>0</v>
      </c>
      <c r="O360">
        <v>0</v>
      </c>
    </row>
    <row r="361" spans="1:15">
      <c r="A361" t="s">
        <v>153</v>
      </c>
      <c r="B361" t="s">
        <v>349</v>
      </c>
      <c r="C361" t="s">
        <v>7</v>
      </c>
      <c r="D361">
        <v>0</v>
      </c>
      <c r="E361" t="s">
        <v>354</v>
      </c>
      <c r="F361">
        <v>7</v>
      </c>
      <c r="G361">
        <v>25.68</v>
      </c>
      <c r="H361">
        <v>41</v>
      </c>
      <c r="I361">
        <v>13</v>
      </c>
      <c r="J361">
        <v>16.23</v>
      </c>
      <c r="K361">
        <v>35.130000000000003</v>
      </c>
      <c r="L361">
        <v>0</v>
      </c>
      <c r="M361">
        <v>0</v>
      </c>
      <c r="N361">
        <v>0</v>
      </c>
      <c r="O361">
        <v>0</v>
      </c>
    </row>
    <row r="362" spans="1:15">
      <c r="A362" t="s">
        <v>283</v>
      </c>
      <c r="B362" t="s">
        <v>342</v>
      </c>
      <c r="C362" t="s">
        <v>6</v>
      </c>
      <c r="D362">
        <v>0</v>
      </c>
      <c r="E362" t="s">
        <v>354</v>
      </c>
      <c r="F362">
        <v>2</v>
      </c>
      <c r="G362">
        <v>4.25</v>
      </c>
      <c r="H362">
        <v>8.5</v>
      </c>
      <c r="I362">
        <v>0</v>
      </c>
      <c r="J362">
        <v>0</v>
      </c>
      <c r="K362">
        <v>8.5</v>
      </c>
      <c r="L362">
        <v>0</v>
      </c>
      <c r="M362">
        <v>0</v>
      </c>
      <c r="N362">
        <v>0</v>
      </c>
      <c r="O362">
        <v>0</v>
      </c>
    </row>
    <row r="363" spans="1:15">
      <c r="A363" t="s">
        <v>281</v>
      </c>
      <c r="B363" t="s">
        <v>344</v>
      </c>
      <c r="C363" t="s">
        <v>9</v>
      </c>
      <c r="D363">
        <v>0</v>
      </c>
      <c r="E363" t="s">
        <v>354</v>
      </c>
      <c r="F363">
        <v>6</v>
      </c>
      <c r="G363">
        <v>4.21</v>
      </c>
      <c r="H363">
        <v>11.25</v>
      </c>
      <c r="I363">
        <v>1</v>
      </c>
      <c r="J363">
        <v>0.83</v>
      </c>
      <c r="K363">
        <v>7.58</v>
      </c>
      <c r="L363">
        <v>0</v>
      </c>
      <c r="M363">
        <v>0</v>
      </c>
      <c r="N363">
        <v>0</v>
      </c>
      <c r="O363">
        <v>0</v>
      </c>
    </row>
    <row r="364" spans="1:15">
      <c r="A364" t="s">
        <v>314</v>
      </c>
      <c r="B364" t="s">
        <v>345</v>
      </c>
      <c r="C364" t="s">
        <v>9</v>
      </c>
      <c r="D364">
        <v>0</v>
      </c>
      <c r="E364" t="s">
        <v>354</v>
      </c>
      <c r="F364">
        <v>3</v>
      </c>
      <c r="G364">
        <v>4.25</v>
      </c>
      <c r="H364">
        <v>9.25</v>
      </c>
      <c r="I364">
        <v>0</v>
      </c>
      <c r="J364">
        <v>0.44</v>
      </c>
      <c r="K364">
        <v>8.06</v>
      </c>
      <c r="L364">
        <v>0</v>
      </c>
      <c r="M364">
        <v>0</v>
      </c>
      <c r="N364">
        <v>0</v>
      </c>
      <c r="O364">
        <v>0</v>
      </c>
    </row>
    <row r="365" spans="1:15">
      <c r="A365" t="s">
        <v>288</v>
      </c>
      <c r="B365" t="s">
        <v>345</v>
      </c>
      <c r="C365" t="s">
        <v>6</v>
      </c>
      <c r="D365">
        <v>0</v>
      </c>
      <c r="E365" t="s">
        <v>354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</row>
    <row r="366" spans="1:15">
      <c r="A366" t="s">
        <v>205</v>
      </c>
      <c r="B366" t="s">
        <v>345</v>
      </c>
      <c r="C366" t="s">
        <v>5</v>
      </c>
      <c r="D366">
        <v>0</v>
      </c>
      <c r="E366" t="s">
        <v>354</v>
      </c>
      <c r="F366">
        <v>6</v>
      </c>
      <c r="G366">
        <v>12.54</v>
      </c>
      <c r="H366">
        <v>24</v>
      </c>
      <c r="I366">
        <v>0</v>
      </c>
      <c r="J366">
        <v>3.25</v>
      </c>
      <c r="K366">
        <v>21.84</v>
      </c>
      <c r="L366">
        <v>0</v>
      </c>
      <c r="M366">
        <v>0</v>
      </c>
      <c r="N366">
        <v>0</v>
      </c>
      <c r="O366">
        <v>0</v>
      </c>
    </row>
    <row r="367" spans="1:15">
      <c r="A367" t="s">
        <v>252</v>
      </c>
      <c r="B367" t="s">
        <v>350</v>
      </c>
      <c r="C367" t="s">
        <v>7</v>
      </c>
      <c r="D367">
        <v>3000</v>
      </c>
      <c r="E367" t="s">
        <v>535</v>
      </c>
      <c r="F367">
        <v>5</v>
      </c>
      <c r="G367">
        <v>5.0999999999999996</v>
      </c>
      <c r="H367">
        <v>13.75</v>
      </c>
      <c r="I367">
        <v>1</v>
      </c>
      <c r="J367">
        <v>0.16</v>
      </c>
      <c r="K367">
        <v>10.039999999999999</v>
      </c>
      <c r="L367">
        <v>0.2</v>
      </c>
      <c r="M367">
        <v>0.2</v>
      </c>
      <c r="N367">
        <v>0</v>
      </c>
      <c r="O367">
        <v>0</v>
      </c>
    </row>
    <row r="368" spans="1:15">
      <c r="A368" t="s">
        <v>280</v>
      </c>
      <c r="B368" t="s">
        <v>350</v>
      </c>
      <c r="C368" t="s">
        <v>6</v>
      </c>
      <c r="D368">
        <v>3000</v>
      </c>
      <c r="E368" t="s">
        <v>535</v>
      </c>
      <c r="F368">
        <v>1</v>
      </c>
      <c r="G368">
        <v>10.5</v>
      </c>
      <c r="H368">
        <v>10.5</v>
      </c>
      <c r="I368">
        <v>10.5</v>
      </c>
      <c r="J368">
        <v>10.5</v>
      </c>
      <c r="K368">
        <v>10.5</v>
      </c>
      <c r="L368">
        <v>1</v>
      </c>
      <c r="M368">
        <v>0</v>
      </c>
      <c r="N368">
        <v>0</v>
      </c>
      <c r="O368">
        <v>0</v>
      </c>
    </row>
    <row r="369" spans="1:15">
      <c r="A369" t="s">
        <v>198</v>
      </c>
      <c r="B369" t="s">
        <v>350</v>
      </c>
      <c r="C369" t="s">
        <v>9</v>
      </c>
      <c r="D369">
        <v>3400</v>
      </c>
      <c r="E369" t="s">
        <v>535</v>
      </c>
      <c r="F369">
        <v>7</v>
      </c>
      <c r="G369">
        <v>17.5</v>
      </c>
      <c r="H369">
        <v>35.5</v>
      </c>
      <c r="I369">
        <v>5.5</v>
      </c>
      <c r="J369">
        <v>8.65</v>
      </c>
      <c r="K369">
        <v>26.35</v>
      </c>
      <c r="L369">
        <v>0.86</v>
      </c>
      <c r="M369">
        <v>0.71</v>
      </c>
      <c r="N369">
        <v>0.43</v>
      </c>
      <c r="O369">
        <v>0.28999999999999998</v>
      </c>
    </row>
    <row r="370" spans="1:15">
      <c r="A370" t="s">
        <v>308</v>
      </c>
      <c r="B370" t="s">
        <v>339</v>
      </c>
      <c r="C370" t="s">
        <v>8</v>
      </c>
      <c r="D370">
        <v>0</v>
      </c>
      <c r="E370" t="s">
        <v>354</v>
      </c>
      <c r="F370">
        <v>5</v>
      </c>
      <c r="G370">
        <v>7.05</v>
      </c>
      <c r="H370">
        <v>20.75</v>
      </c>
      <c r="I370">
        <v>1.5</v>
      </c>
      <c r="J370">
        <v>0.1</v>
      </c>
      <c r="K370">
        <v>14</v>
      </c>
      <c r="L370">
        <v>0</v>
      </c>
      <c r="M370">
        <v>0</v>
      </c>
      <c r="N370">
        <v>0</v>
      </c>
      <c r="O370">
        <v>0</v>
      </c>
    </row>
    <row r="371" spans="1:15">
      <c r="A371" t="s">
        <v>167</v>
      </c>
      <c r="B371" t="s">
        <v>339</v>
      </c>
      <c r="C371" t="s">
        <v>6</v>
      </c>
      <c r="D371">
        <v>0</v>
      </c>
      <c r="E371" t="s">
        <v>354</v>
      </c>
      <c r="F371">
        <v>9</v>
      </c>
      <c r="G371">
        <v>24.58</v>
      </c>
      <c r="H371">
        <v>33.5</v>
      </c>
      <c r="I371">
        <v>11.75</v>
      </c>
      <c r="J371">
        <v>17.36</v>
      </c>
      <c r="K371">
        <v>31.81</v>
      </c>
      <c r="L371">
        <v>0</v>
      </c>
      <c r="M371">
        <v>0</v>
      </c>
      <c r="N371">
        <v>0</v>
      </c>
      <c r="O371">
        <v>0</v>
      </c>
    </row>
    <row r="372" spans="1:15">
      <c r="A372" t="s">
        <v>274</v>
      </c>
      <c r="B372" t="s">
        <v>339</v>
      </c>
      <c r="C372" t="s">
        <v>6</v>
      </c>
      <c r="D372">
        <v>0</v>
      </c>
      <c r="E372" t="s">
        <v>354</v>
      </c>
      <c r="F372">
        <v>6</v>
      </c>
      <c r="G372">
        <v>2.25</v>
      </c>
      <c r="H372">
        <v>7</v>
      </c>
      <c r="I372">
        <v>0</v>
      </c>
      <c r="J372">
        <v>0</v>
      </c>
      <c r="K372">
        <v>4.5</v>
      </c>
      <c r="L372">
        <v>0</v>
      </c>
      <c r="M372">
        <v>0</v>
      </c>
      <c r="N372">
        <v>0</v>
      </c>
      <c r="O372">
        <v>0</v>
      </c>
    </row>
    <row r="373" spans="1:15">
      <c r="A373" t="s">
        <v>506</v>
      </c>
      <c r="B373" t="s">
        <v>476</v>
      </c>
      <c r="C373" t="s">
        <v>6</v>
      </c>
      <c r="D373">
        <v>5500</v>
      </c>
      <c r="E373" t="s">
        <v>541</v>
      </c>
      <c r="F373">
        <v>5</v>
      </c>
      <c r="G373">
        <v>24.1</v>
      </c>
      <c r="H373">
        <v>39</v>
      </c>
      <c r="I373">
        <v>11.5</v>
      </c>
      <c r="J373">
        <v>13.99</v>
      </c>
      <c r="K373">
        <v>34.21</v>
      </c>
      <c r="L373">
        <v>0.6</v>
      </c>
      <c r="M373">
        <v>0.6</v>
      </c>
      <c r="N373">
        <v>0.4</v>
      </c>
      <c r="O373">
        <v>0.2</v>
      </c>
    </row>
    <row r="374" spans="1:15">
      <c r="A374" t="s">
        <v>507</v>
      </c>
      <c r="B374" t="s">
        <v>476</v>
      </c>
      <c r="C374" t="s">
        <v>6</v>
      </c>
      <c r="D374">
        <v>3000</v>
      </c>
      <c r="E374" t="s">
        <v>541</v>
      </c>
      <c r="F374">
        <v>6</v>
      </c>
      <c r="G374">
        <v>7.42</v>
      </c>
      <c r="H374">
        <v>16.25</v>
      </c>
      <c r="I374">
        <v>1.5</v>
      </c>
      <c r="J374">
        <v>2.17</v>
      </c>
      <c r="K374">
        <v>12.67</v>
      </c>
      <c r="L374">
        <v>0.33</v>
      </c>
      <c r="M374">
        <v>0.33</v>
      </c>
      <c r="N374">
        <v>0.17</v>
      </c>
      <c r="O374">
        <v>0</v>
      </c>
    </row>
    <row r="375" spans="1:15">
      <c r="A375" t="s">
        <v>508</v>
      </c>
      <c r="B375" t="s">
        <v>476</v>
      </c>
      <c r="C375" t="s">
        <v>8</v>
      </c>
      <c r="D375">
        <v>4300</v>
      </c>
      <c r="E375" t="s">
        <v>541</v>
      </c>
      <c r="F375">
        <v>7</v>
      </c>
      <c r="G375">
        <v>18.46</v>
      </c>
      <c r="H375">
        <v>24.25</v>
      </c>
      <c r="I375">
        <v>9.5</v>
      </c>
      <c r="J375">
        <v>13.62</v>
      </c>
      <c r="K375">
        <v>23.31</v>
      </c>
      <c r="L375">
        <v>0.86</v>
      </c>
      <c r="M375">
        <v>0.71</v>
      </c>
      <c r="N375">
        <v>0.28999999999999998</v>
      </c>
      <c r="O375">
        <v>0</v>
      </c>
    </row>
    <row r="376" spans="1:15">
      <c r="A376" t="s">
        <v>528</v>
      </c>
      <c r="B376" t="s">
        <v>376</v>
      </c>
      <c r="C376" t="s">
        <v>9</v>
      </c>
      <c r="D376">
        <v>3000</v>
      </c>
      <c r="E376" t="s">
        <v>537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</row>
    <row r="377" spans="1:15">
      <c r="A377" t="s">
        <v>509</v>
      </c>
      <c r="B377" t="s">
        <v>376</v>
      </c>
      <c r="C377" t="s">
        <v>8</v>
      </c>
      <c r="D377">
        <v>3000</v>
      </c>
      <c r="E377" t="s">
        <v>537</v>
      </c>
      <c r="F377">
        <v>7</v>
      </c>
      <c r="G377">
        <v>9.11</v>
      </c>
      <c r="H377">
        <v>23.75</v>
      </c>
      <c r="I377">
        <v>2</v>
      </c>
      <c r="J377">
        <v>1.89</v>
      </c>
      <c r="K377">
        <v>16.32</v>
      </c>
      <c r="L377">
        <v>0.56999999999999995</v>
      </c>
      <c r="M377">
        <v>0.28999999999999998</v>
      </c>
      <c r="N377">
        <v>0.14000000000000001</v>
      </c>
      <c r="O377">
        <v>0.14000000000000001</v>
      </c>
    </row>
    <row r="378" spans="1:15">
      <c r="A378" t="s">
        <v>510</v>
      </c>
      <c r="B378" t="s">
        <v>376</v>
      </c>
      <c r="C378" t="s">
        <v>6</v>
      </c>
      <c r="D378">
        <v>3000</v>
      </c>
      <c r="E378" t="s">
        <v>537</v>
      </c>
      <c r="F378">
        <v>7</v>
      </c>
      <c r="G378">
        <v>11.61</v>
      </c>
      <c r="H378">
        <v>26</v>
      </c>
      <c r="I378">
        <v>0</v>
      </c>
      <c r="J378">
        <v>1.76</v>
      </c>
      <c r="K378">
        <v>21.45</v>
      </c>
      <c r="L378">
        <v>0.43</v>
      </c>
      <c r="M378">
        <v>0.43</v>
      </c>
      <c r="N378">
        <v>0.43</v>
      </c>
      <c r="O378">
        <v>0.28999999999999998</v>
      </c>
    </row>
    <row r="379" spans="1:15">
      <c r="A379" t="s">
        <v>531</v>
      </c>
      <c r="B379" t="s">
        <v>376</v>
      </c>
      <c r="C379" t="s">
        <v>6</v>
      </c>
      <c r="D379">
        <v>3000</v>
      </c>
      <c r="E379" t="s">
        <v>537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</row>
    <row r="380" spans="1:15">
      <c r="A380" t="s">
        <v>511</v>
      </c>
      <c r="B380" t="s">
        <v>398</v>
      </c>
      <c r="C380" t="s">
        <v>7</v>
      </c>
      <c r="D380">
        <v>0</v>
      </c>
      <c r="E380" t="s">
        <v>354</v>
      </c>
      <c r="F380">
        <v>1</v>
      </c>
      <c r="G380">
        <v>3.5</v>
      </c>
      <c r="H380">
        <v>3.5</v>
      </c>
      <c r="I380">
        <v>3.5</v>
      </c>
      <c r="J380">
        <v>3.5</v>
      </c>
      <c r="K380">
        <v>3.5</v>
      </c>
      <c r="L380">
        <v>0</v>
      </c>
      <c r="M380">
        <v>0</v>
      </c>
      <c r="N380">
        <v>0</v>
      </c>
      <c r="O380">
        <v>0</v>
      </c>
    </row>
    <row r="381" spans="1:15">
      <c r="A381" t="s">
        <v>512</v>
      </c>
      <c r="B381" t="s">
        <v>398</v>
      </c>
      <c r="C381" t="s">
        <v>9</v>
      </c>
      <c r="D381">
        <v>0</v>
      </c>
      <c r="E381" t="s">
        <v>354</v>
      </c>
      <c r="F381">
        <v>3</v>
      </c>
      <c r="G381">
        <v>5.42</v>
      </c>
      <c r="H381">
        <v>8.25</v>
      </c>
      <c r="I381">
        <v>3.25</v>
      </c>
      <c r="J381">
        <v>3.32</v>
      </c>
      <c r="K381">
        <v>7.51</v>
      </c>
      <c r="L381">
        <v>0</v>
      </c>
      <c r="M381">
        <v>0</v>
      </c>
      <c r="N381">
        <v>0</v>
      </c>
      <c r="O381">
        <v>0</v>
      </c>
    </row>
    <row r="382" spans="1:15">
      <c r="A382" t="s">
        <v>297</v>
      </c>
      <c r="B382" t="s">
        <v>346</v>
      </c>
      <c r="C382" t="s">
        <v>5</v>
      </c>
      <c r="D382">
        <v>0</v>
      </c>
      <c r="E382" t="s">
        <v>354</v>
      </c>
      <c r="F382">
        <v>1</v>
      </c>
      <c r="G382">
        <v>1.5</v>
      </c>
      <c r="H382">
        <v>1.5</v>
      </c>
      <c r="I382">
        <v>1.5</v>
      </c>
      <c r="J382">
        <v>1.5</v>
      </c>
      <c r="K382">
        <v>1.5</v>
      </c>
      <c r="L382">
        <v>0</v>
      </c>
      <c r="M382">
        <v>0</v>
      </c>
      <c r="N382">
        <v>0</v>
      </c>
      <c r="O382">
        <v>0</v>
      </c>
    </row>
    <row r="383" spans="1:15">
      <c r="A383" t="s">
        <v>277</v>
      </c>
      <c r="B383" t="s">
        <v>341</v>
      </c>
      <c r="C383" t="s">
        <v>6</v>
      </c>
      <c r="D383">
        <v>0</v>
      </c>
      <c r="E383" t="s">
        <v>354</v>
      </c>
      <c r="F383">
        <v>1</v>
      </c>
      <c r="G383">
        <v>8.75</v>
      </c>
      <c r="H383">
        <v>8.75</v>
      </c>
      <c r="I383">
        <v>8.75</v>
      </c>
      <c r="J383">
        <v>8.75</v>
      </c>
      <c r="K383">
        <v>8.75</v>
      </c>
      <c r="L383">
        <v>0</v>
      </c>
      <c r="M383">
        <v>0</v>
      </c>
      <c r="N383">
        <v>0</v>
      </c>
      <c r="O383">
        <v>0</v>
      </c>
    </row>
    <row r="384" spans="1:15">
      <c r="A384" t="s">
        <v>317</v>
      </c>
      <c r="B384" t="s">
        <v>341</v>
      </c>
      <c r="C384" t="s">
        <v>8</v>
      </c>
      <c r="D384">
        <v>0</v>
      </c>
      <c r="E384" t="s">
        <v>354</v>
      </c>
      <c r="F384">
        <v>8</v>
      </c>
      <c r="G384">
        <v>7.97</v>
      </c>
      <c r="H384">
        <v>12.5</v>
      </c>
      <c r="I384">
        <v>3.5</v>
      </c>
      <c r="J384">
        <v>4.82</v>
      </c>
      <c r="K384">
        <v>11.11</v>
      </c>
      <c r="L384">
        <v>0</v>
      </c>
      <c r="M384">
        <v>0</v>
      </c>
      <c r="N384">
        <v>0</v>
      </c>
      <c r="O384">
        <v>0</v>
      </c>
    </row>
    <row r="385" spans="1:15">
      <c r="A385" t="s">
        <v>543</v>
      </c>
      <c r="B385" t="s">
        <v>367</v>
      </c>
      <c r="C385" t="s">
        <v>6</v>
      </c>
      <c r="D385">
        <v>0</v>
      </c>
      <c r="E385" t="s">
        <v>354</v>
      </c>
      <c r="F385">
        <v>1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</row>
    <row r="386" spans="1:15">
      <c r="A386" t="s">
        <v>544</v>
      </c>
      <c r="B386" t="s">
        <v>367</v>
      </c>
      <c r="C386" t="s">
        <v>8</v>
      </c>
      <c r="D386">
        <v>0</v>
      </c>
      <c r="E386" t="s">
        <v>354</v>
      </c>
      <c r="F386">
        <v>1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</row>
    <row r="387" spans="1:15">
      <c r="A387" t="s">
        <v>513</v>
      </c>
      <c r="B387" t="s">
        <v>367</v>
      </c>
      <c r="C387" t="s">
        <v>8</v>
      </c>
      <c r="D387">
        <v>0</v>
      </c>
      <c r="E387" t="s">
        <v>354</v>
      </c>
      <c r="F387">
        <v>8</v>
      </c>
      <c r="G387">
        <v>21.91</v>
      </c>
      <c r="H387">
        <v>29.75</v>
      </c>
      <c r="I387">
        <v>15</v>
      </c>
      <c r="J387">
        <v>16.39</v>
      </c>
      <c r="K387">
        <v>27.43</v>
      </c>
      <c r="L387">
        <v>0</v>
      </c>
      <c r="M387">
        <v>0</v>
      </c>
      <c r="N387">
        <v>0</v>
      </c>
      <c r="O387">
        <v>0</v>
      </c>
    </row>
    <row r="388" spans="1:15">
      <c r="A388" t="s">
        <v>293</v>
      </c>
      <c r="B388" t="s">
        <v>342</v>
      </c>
      <c r="C388" t="s">
        <v>6</v>
      </c>
      <c r="D388">
        <v>0</v>
      </c>
      <c r="E388" t="s">
        <v>354</v>
      </c>
      <c r="F388">
        <v>1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</row>
    <row r="389" spans="1:15">
      <c r="A389" t="s">
        <v>213</v>
      </c>
      <c r="B389" t="s">
        <v>342</v>
      </c>
      <c r="C389" t="s">
        <v>5</v>
      </c>
      <c r="D389">
        <v>0</v>
      </c>
      <c r="E389" t="s">
        <v>354</v>
      </c>
      <c r="F389">
        <v>6</v>
      </c>
      <c r="G389">
        <v>15.04</v>
      </c>
      <c r="H389">
        <v>25</v>
      </c>
      <c r="I389">
        <v>2.25</v>
      </c>
      <c r="J389">
        <v>6.76</v>
      </c>
      <c r="K389">
        <v>23.33</v>
      </c>
      <c r="L389">
        <v>0</v>
      </c>
      <c r="M389">
        <v>0</v>
      </c>
      <c r="N389">
        <v>0</v>
      </c>
      <c r="O389">
        <v>0</v>
      </c>
    </row>
    <row r="390" spans="1:15">
      <c r="A390" t="s">
        <v>514</v>
      </c>
      <c r="B390" t="s">
        <v>356</v>
      </c>
      <c r="C390" t="s">
        <v>9</v>
      </c>
      <c r="D390">
        <v>0</v>
      </c>
      <c r="E390" t="s">
        <v>354</v>
      </c>
      <c r="F390">
        <v>5</v>
      </c>
      <c r="G390">
        <v>10.75</v>
      </c>
      <c r="H390">
        <v>19.5</v>
      </c>
      <c r="I390">
        <v>4.75</v>
      </c>
      <c r="J390">
        <v>5.61</v>
      </c>
      <c r="K390">
        <v>15.89</v>
      </c>
      <c r="L390">
        <v>0</v>
      </c>
      <c r="M390">
        <v>0</v>
      </c>
      <c r="N390">
        <v>0</v>
      </c>
      <c r="O390">
        <v>0</v>
      </c>
    </row>
    <row r="391" spans="1:15">
      <c r="A391" t="s">
        <v>290</v>
      </c>
      <c r="B391" t="s">
        <v>334</v>
      </c>
      <c r="C391" t="s">
        <v>5</v>
      </c>
      <c r="D391">
        <v>0</v>
      </c>
      <c r="E391" t="s">
        <v>354</v>
      </c>
      <c r="F391">
        <v>8</v>
      </c>
      <c r="G391">
        <v>13.34</v>
      </c>
      <c r="H391">
        <v>18.75</v>
      </c>
      <c r="I391">
        <v>8.75</v>
      </c>
      <c r="J391">
        <v>9.8000000000000007</v>
      </c>
      <c r="K391">
        <v>16.89</v>
      </c>
      <c r="L391">
        <v>0</v>
      </c>
      <c r="M391">
        <v>0</v>
      </c>
      <c r="N391">
        <v>0</v>
      </c>
      <c r="O391">
        <v>0</v>
      </c>
    </row>
    <row r="392" spans="1:15">
      <c r="A392" t="s">
        <v>296</v>
      </c>
      <c r="B392" t="s">
        <v>334</v>
      </c>
      <c r="C392" t="s">
        <v>8</v>
      </c>
      <c r="D392">
        <v>0</v>
      </c>
      <c r="E392" t="s">
        <v>354</v>
      </c>
      <c r="F392">
        <v>7</v>
      </c>
      <c r="G392">
        <v>6.82</v>
      </c>
      <c r="H392">
        <v>12.5</v>
      </c>
      <c r="I392">
        <v>2.5</v>
      </c>
      <c r="J392">
        <v>3.58</v>
      </c>
      <c r="K392">
        <v>10.06</v>
      </c>
      <c r="L392">
        <v>0</v>
      </c>
      <c r="M392">
        <v>0</v>
      </c>
      <c r="N392">
        <v>0</v>
      </c>
      <c r="O392">
        <v>0</v>
      </c>
    </row>
    <row r="393" spans="1:15">
      <c r="A393" t="s">
        <v>282</v>
      </c>
      <c r="B393" t="s">
        <v>334</v>
      </c>
      <c r="C393" t="s">
        <v>9</v>
      </c>
      <c r="D393">
        <v>0</v>
      </c>
      <c r="E393" t="s">
        <v>354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</row>
    <row r="394" spans="1:15">
      <c r="A394" t="s">
        <v>100</v>
      </c>
      <c r="B394" t="s">
        <v>336</v>
      </c>
      <c r="C394" t="s">
        <v>6</v>
      </c>
      <c r="D394">
        <v>0</v>
      </c>
      <c r="E394" t="s">
        <v>354</v>
      </c>
      <c r="F394">
        <v>9</v>
      </c>
      <c r="G394">
        <v>11.19</v>
      </c>
      <c r="H394">
        <v>31</v>
      </c>
      <c r="I394">
        <v>3.5</v>
      </c>
      <c r="J394">
        <v>3.28</v>
      </c>
      <c r="K394">
        <v>19.11</v>
      </c>
      <c r="L394">
        <v>0</v>
      </c>
      <c r="M394">
        <v>0</v>
      </c>
      <c r="N394">
        <v>0</v>
      </c>
      <c r="O394">
        <v>0</v>
      </c>
    </row>
    <row r="395" spans="1:15">
      <c r="A395" t="s">
        <v>60</v>
      </c>
      <c r="B395" t="s">
        <v>336</v>
      </c>
      <c r="C395" t="s">
        <v>5</v>
      </c>
      <c r="D395">
        <v>0</v>
      </c>
      <c r="E395" t="s">
        <v>354</v>
      </c>
      <c r="F395">
        <v>9</v>
      </c>
      <c r="G395">
        <v>22</v>
      </c>
      <c r="H395">
        <v>34</v>
      </c>
      <c r="I395">
        <v>6.75</v>
      </c>
      <c r="J395">
        <v>12.21</v>
      </c>
      <c r="K395">
        <v>31.79</v>
      </c>
      <c r="L395">
        <v>0</v>
      </c>
      <c r="M395">
        <v>0</v>
      </c>
      <c r="N395">
        <v>0</v>
      </c>
      <c r="O395">
        <v>0</v>
      </c>
    </row>
    <row r="396" spans="1:15">
      <c r="A396" t="s">
        <v>515</v>
      </c>
      <c r="B396" t="s">
        <v>336</v>
      </c>
      <c r="C396" t="s">
        <v>8</v>
      </c>
      <c r="D396">
        <v>0</v>
      </c>
      <c r="E396" t="s">
        <v>354</v>
      </c>
      <c r="F396">
        <v>1</v>
      </c>
      <c r="G396">
        <v>5.25</v>
      </c>
      <c r="H396">
        <v>5.25</v>
      </c>
      <c r="I396">
        <v>5.25</v>
      </c>
      <c r="J396">
        <v>5.25</v>
      </c>
      <c r="K396">
        <v>5.25</v>
      </c>
      <c r="L396">
        <v>0</v>
      </c>
      <c r="M396">
        <v>0</v>
      </c>
      <c r="N396">
        <v>0</v>
      </c>
      <c r="O396">
        <v>0</v>
      </c>
    </row>
    <row r="397" spans="1:15">
      <c r="A397" t="s">
        <v>516</v>
      </c>
      <c r="B397" t="s">
        <v>349</v>
      </c>
      <c r="C397" t="s">
        <v>9</v>
      </c>
      <c r="D397">
        <v>0</v>
      </c>
      <c r="E397" t="s">
        <v>354</v>
      </c>
      <c r="F397">
        <v>6</v>
      </c>
      <c r="G397">
        <v>3.08</v>
      </c>
      <c r="H397">
        <v>5.75</v>
      </c>
      <c r="I397">
        <v>0</v>
      </c>
      <c r="J397">
        <v>1.1599999999999999</v>
      </c>
      <c r="K397">
        <v>5</v>
      </c>
      <c r="L397">
        <v>0</v>
      </c>
      <c r="M397">
        <v>0</v>
      </c>
      <c r="N397">
        <v>0</v>
      </c>
      <c r="O397">
        <v>0</v>
      </c>
    </row>
    <row r="398" spans="1:15">
      <c r="A398" t="s">
        <v>517</v>
      </c>
      <c r="B398" t="s">
        <v>378</v>
      </c>
      <c r="C398" t="s">
        <v>5</v>
      </c>
      <c r="D398">
        <v>0</v>
      </c>
      <c r="E398" t="s">
        <v>354</v>
      </c>
      <c r="F398">
        <v>6</v>
      </c>
      <c r="G398">
        <v>13.96</v>
      </c>
      <c r="H398">
        <v>18</v>
      </c>
      <c r="I398">
        <v>9</v>
      </c>
      <c r="J398">
        <v>10.83</v>
      </c>
      <c r="K398">
        <v>17.079999999999998</v>
      </c>
      <c r="L398">
        <v>0</v>
      </c>
      <c r="M398">
        <v>0</v>
      </c>
      <c r="N398">
        <v>0</v>
      </c>
      <c r="O398">
        <v>0</v>
      </c>
    </row>
    <row r="399" spans="1:15">
      <c r="A399" t="s">
        <v>298</v>
      </c>
      <c r="B399" t="s">
        <v>344</v>
      </c>
      <c r="C399" t="s">
        <v>9</v>
      </c>
      <c r="D399">
        <v>0</v>
      </c>
      <c r="E399" t="s">
        <v>354</v>
      </c>
      <c r="F399">
        <v>3</v>
      </c>
      <c r="G399">
        <v>1.08</v>
      </c>
      <c r="H399">
        <v>2</v>
      </c>
      <c r="I399">
        <v>0</v>
      </c>
      <c r="J399">
        <v>0.26</v>
      </c>
      <c r="K399">
        <v>1.91</v>
      </c>
      <c r="L399">
        <v>0</v>
      </c>
      <c r="M399">
        <v>0</v>
      </c>
      <c r="N399">
        <v>0</v>
      </c>
      <c r="O399">
        <v>0</v>
      </c>
    </row>
    <row r="400" spans="1:15">
      <c r="A400" t="s">
        <v>285</v>
      </c>
      <c r="B400" t="s">
        <v>344</v>
      </c>
      <c r="C400" t="s">
        <v>6</v>
      </c>
      <c r="D400">
        <v>0</v>
      </c>
      <c r="E400" t="s">
        <v>354</v>
      </c>
      <c r="F400">
        <v>6</v>
      </c>
      <c r="G400">
        <v>7.5</v>
      </c>
      <c r="H400">
        <v>17</v>
      </c>
      <c r="I400">
        <v>2.75</v>
      </c>
      <c r="J400">
        <v>2.92</v>
      </c>
      <c r="K400">
        <v>12.08</v>
      </c>
      <c r="L400">
        <v>0</v>
      </c>
      <c r="M400">
        <v>0</v>
      </c>
      <c r="N400">
        <v>0</v>
      </c>
      <c r="O400">
        <v>0</v>
      </c>
    </row>
    <row r="401" spans="1:15">
      <c r="A401" t="s">
        <v>202</v>
      </c>
      <c r="B401" t="s">
        <v>344</v>
      </c>
      <c r="C401" t="s">
        <v>8</v>
      </c>
      <c r="D401">
        <v>0</v>
      </c>
      <c r="E401" t="s">
        <v>354</v>
      </c>
      <c r="F401">
        <v>8</v>
      </c>
      <c r="G401">
        <v>18.63</v>
      </c>
      <c r="H401">
        <v>29.25</v>
      </c>
      <c r="I401">
        <v>8.5</v>
      </c>
      <c r="J401">
        <v>11.63</v>
      </c>
      <c r="K401">
        <v>25.62</v>
      </c>
      <c r="L401">
        <v>0</v>
      </c>
      <c r="M401">
        <v>0</v>
      </c>
      <c r="N401">
        <v>0</v>
      </c>
      <c r="O401">
        <v>0</v>
      </c>
    </row>
    <row r="402" spans="1:15">
      <c r="A402" t="s">
        <v>243</v>
      </c>
      <c r="B402" t="s">
        <v>344</v>
      </c>
      <c r="C402" t="s">
        <v>6</v>
      </c>
      <c r="D402">
        <v>0</v>
      </c>
      <c r="E402" t="s">
        <v>354</v>
      </c>
      <c r="F402">
        <v>4</v>
      </c>
      <c r="G402">
        <v>3.13</v>
      </c>
      <c r="H402">
        <v>6.75</v>
      </c>
      <c r="I402">
        <v>0</v>
      </c>
      <c r="J402">
        <v>0.65</v>
      </c>
      <c r="K402">
        <v>5.6</v>
      </c>
      <c r="L402">
        <v>0</v>
      </c>
      <c r="M402">
        <v>0</v>
      </c>
      <c r="N402">
        <v>0</v>
      </c>
      <c r="O402">
        <v>0</v>
      </c>
    </row>
    <row r="403" spans="1:15">
      <c r="A403" t="s">
        <v>316</v>
      </c>
      <c r="B403" t="s">
        <v>344</v>
      </c>
      <c r="C403" t="s">
        <v>6</v>
      </c>
      <c r="D403">
        <v>0</v>
      </c>
      <c r="E403" t="s">
        <v>354</v>
      </c>
      <c r="F403">
        <v>2</v>
      </c>
      <c r="G403">
        <v>2.38</v>
      </c>
      <c r="H403">
        <v>4.75</v>
      </c>
      <c r="I403">
        <v>0</v>
      </c>
      <c r="J403">
        <v>0</v>
      </c>
      <c r="K403">
        <v>4.75</v>
      </c>
      <c r="L403">
        <v>0</v>
      </c>
      <c r="M403">
        <v>0</v>
      </c>
      <c r="N403">
        <v>0</v>
      </c>
      <c r="O403">
        <v>0</v>
      </c>
    </row>
    <row r="404" spans="1:15">
      <c r="A404" t="s">
        <v>291</v>
      </c>
      <c r="B404" t="s">
        <v>343</v>
      </c>
      <c r="C404" t="s">
        <v>5</v>
      </c>
      <c r="D404">
        <v>0</v>
      </c>
      <c r="E404" t="s">
        <v>354</v>
      </c>
      <c r="F404">
        <v>2</v>
      </c>
      <c r="G404">
        <v>-0.5</v>
      </c>
      <c r="H404">
        <v>0</v>
      </c>
      <c r="I404">
        <v>-1</v>
      </c>
      <c r="J404">
        <v>-1</v>
      </c>
      <c r="K404">
        <v>0</v>
      </c>
      <c r="L404">
        <v>0</v>
      </c>
      <c r="M404">
        <v>0</v>
      </c>
      <c r="N404">
        <v>0</v>
      </c>
      <c r="O404">
        <v>0</v>
      </c>
    </row>
    <row r="405" spans="1:15">
      <c r="A405" t="s">
        <v>286</v>
      </c>
      <c r="B405" t="s">
        <v>343</v>
      </c>
      <c r="C405" t="s">
        <v>6</v>
      </c>
      <c r="D405">
        <v>0</v>
      </c>
      <c r="E405" t="s">
        <v>354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</row>
    <row r="406" spans="1:15">
      <c r="A406" t="s">
        <v>518</v>
      </c>
      <c r="B406" t="s">
        <v>353</v>
      </c>
      <c r="C406" t="s">
        <v>8</v>
      </c>
      <c r="D406">
        <v>0</v>
      </c>
      <c r="E406" t="s">
        <v>354</v>
      </c>
      <c r="F406">
        <v>3</v>
      </c>
      <c r="G406">
        <v>9.08</v>
      </c>
      <c r="H406">
        <v>24</v>
      </c>
      <c r="I406">
        <v>0</v>
      </c>
      <c r="J406">
        <v>-1.55</v>
      </c>
      <c r="K406">
        <v>19.71</v>
      </c>
      <c r="L406">
        <v>0</v>
      </c>
      <c r="M406">
        <v>0</v>
      </c>
      <c r="N406">
        <v>0</v>
      </c>
      <c r="O406">
        <v>0</v>
      </c>
    </row>
    <row r="407" spans="1:15">
      <c r="A407" t="s">
        <v>519</v>
      </c>
      <c r="B407" t="s">
        <v>353</v>
      </c>
      <c r="C407" t="s">
        <v>7</v>
      </c>
      <c r="D407">
        <v>0</v>
      </c>
      <c r="E407" t="s">
        <v>354</v>
      </c>
      <c r="F407">
        <v>4</v>
      </c>
      <c r="G407">
        <v>6.88</v>
      </c>
      <c r="H407">
        <v>13</v>
      </c>
      <c r="I407">
        <v>1.25</v>
      </c>
      <c r="J407">
        <v>2.3199999999999998</v>
      </c>
      <c r="K407">
        <v>11.43</v>
      </c>
      <c r="L407">
        <v>0</v>
      </c>
      <c r="M407">
        <v>0</v>
      </c>
      <c r="N407">
        <v>0</v>
      </c>
      <c r="O407">
        <v>0</v>
      </c>
    </row>
    <row r="408" spans="1:15">
      <c r="A408" t="s">
        <v>279</v>
      </c>
      <c r="B408" t="s">
        <v>333</v>
      </c>
      <c r="C408" t="s">
        <v>5</v>
      </c>
      <c r="D408">
        <v>0</v>
      </c>
      <c r="E408" t="s">
        <v>354</v>
      </c>
      <c r="F408">
        <v>1</v>
      </c>
      <c r="G408">
        <v>8.75</v>
      </c>
      <c r="H408">
        <v>8.75</v>
      </c>
      <c r="I408">
        <v>8.75</v>
      </c>
      <c r="J408">
        <v>8.75</v>
      </c>
      <c r="K408">
        <v>8.75</v>
      </c>
      <c r="L408">
        <v>0</v>
      </c>
      <c r="M408">
        <v>0</v>
      </c>
      <c r="N408">
        <v>0</v>
      </c>
      <c r="O408">
        <v>0</v>
      </c>
    </row>
    <row r="409" spans="1:15">
      <c r="A409" t="s">
        <v>315</v>
      </c>
      <c r="B409" t="s">
        <v>333</v>
      </c>
      <c r="C409" t="s">
        <v>7</v>
      </c>
      <c r="D409">
        <v>0</v>
      </c>
      <c r="E409" t="s">
        <v>354</v>
      </c>
      <c r="F409">
        <v>6</v>
      </c>
      <c r="G409">
        <v>13</v>
      </c>
      <c r="H409">
        <v>18.25</v>
      </c>
      <c r="I409">
        <v>7.5</v>
      </c>
      <c r="J409">
        <v>9.41</v>
      </c>
      <c r="K409">
        <v>16.59</v>
      </c>
      <c r="L409">
        <v>0</v>
      </c>
      <c r="M409">
        <v>0</v>
      </c>
      <c r="N409">
        <v>0</v>
      </c>
      <c r="O409">
        <v>0</v>
      </c>
    </row>
    <row r="410" spans="1:15">
      <c r="A410" t="s">
        <v>175</v>
      </c>
      <c r="B410" t="s">
        <v>337</v>
      </c>
      <c r="C410" t="s">
        <v>9</v>
      </c>
      <c r="D410">
        <v>0</v>
      </c>
      <c r="E410" t="s">
        <v>354</v>
      </c>
      <c r="F410">
        <v>7</v>
      </c>
      <c r="G410">
        <v>17.57</v>
      </c>
      <c r="H410">
        <v>25.5</v>
      </c>
      <c r="I410">
        <v>13.75</v>
      </c>
      <c r="J410">
        <v>13.47</v>
      </c>
      <c r="K410">
        <v>21.67</v>
      </c>
      <c r="L410">
        <v>0</v>
      </c>
      <c r="M410">
        <v>0</v>
      </c>
      <c r="N410">
        <v>0</v>
      </c>
      <c r="O410">
        <v>0</v>
      </c>
    </row>
    <row r="411" spans="1:15">
      <c r="A411" t="s">
        <v>545</v>
      </c>
      <c r="B411" t="s">
        <v>337</v>
      </c>
      <c r="C411" t="s">
        <v>8</v>
      </c>
      <c r="D411">
        <v>0</v>
      </c>
      <c r="E411" t="s">
        <v>354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</row>
    <row r="412" spans="1:15">
      <c r="A412" t="s">
        <v>218</v>
      </c>
      <c r="B412" t="s">
        <v>337</v>
      </c>
      <c r="C412" t="s">
        <v>9</v>
      </c>
      <c r="D412">
        <v>0</v>
      </c>
      <c r="E412" t="s">
        <v>354</v>
      </c>
      <c r="F412">
        <v>3</v>
      </c>
      <c r="G412">
        <v>18.25</v>
      </c>
      <c r="H412">
        <v>23.75</v>
      </c>
      <c r="I412">
        <v>11</v>
      </c>
      <c r="J412">
        <v>12.9</v>
      </c>
      <c r="K412">
        <v>23.6</v>
      </c>
      <c r="L412">
        <v>0</v>
      </c>
      <c r="M412">
        <v>0</v>
      </c>
      <c r="N412">
        <v>0</v>
      </c>
      <c r="O412">
        <v>0</v>
      </c>
    </row>
    <row r="413" spans="1:15">
      <c r="A413" t="s">
        <v>65</v>
      </c>
      <c r="B413" t="s">
        <v>335</v>
      </c>
      <c r="C413" t="s">
        <v>8</v>
      </c>
      <c r="D413">
        <v>0</v>
      </c>
      <c r="E413" t="s">
        <v>354</v>
      </c>
      <c r="F413">
        <v>4</v>
      </c>
      <c r="G413">
        <v>17.25</v>
      </c>
      <c r="H413">
        <v>35</v>
      </c>
      <c r="I413">
        <v>4.75</v>
      </c>
      <c r="J413">
        <v>4.91</v>
      </c>
      <c r="K413">
        <v>29.59</v>
      </c>
      <c r="L413">
        <v>0</v>
      </c>
      <c r="M413">
        <v>0</v>
      </c>
      <c r="N413">
        <v>0</v>
      </c>
      <c r="O413">
        <v>0</v>
      </c>
    </row>
    <row r="414" spans="1:15">
      <c r="A414" t="s">
        <v>222</v>
      </c>
      <c r="B414" t="s">
        <v>338</v>
      </c>
      <c r="C414" t="s">
        <v>5</v>
      </c>
      <c r="D414">
        <v>0</v>
      </c>
      <c r="E414" t="s">
        <v>354</v>
      </c>
      <c r="F414">
        <v>8</v>
      </c>
      <c r="G414">
        <v>15.09</v>
      </c>
      <c r="H414">
        <v>24</v>
      </c>
      <c r="I414">
        <v>8.25</v>
      </c>
      <c r="J414">
        <v>9.0399999999999991</v>
      </c>
      <c r="K414">
        <v>21.14</v>
      </c>
      <c r="L414">
        <v>0</v>
      </c>
      <c r="M414">
        <v>0</v>
      </c>
      <c r="N414">
        <v>0</v>
      </c>
      <c r="O414">
        <v>0</v>
      </c>
    </row>
    <row r="415" spans="1:15">
      <c r="A415" t="s">
        <v>292</v>
      </c>
      <c r="B415" t="s">
        <v>338</v>
      </c>
      <c r="C415" t="s">
        <v>8</v>
      </c>
      <c r="D415">
        <v>0</v>
      </c>
      <c r="E415" t="s">
        <v>354</v>
      </c>
      <c r="F415">
        <v>7</v>
      </c>
      <c r="G415">
        <v>7.11</v>
      </c>
      <c r="H415">
        <v>16.75</v>
      </c>
      <c r="I415">
        <v>1.5</v>
      </c>
      <c r="J415">
        <v>2.48</v>
      </c>
      <c r="K415">
        <v>11.73</v>
      </c>
      <c r="L415">
        <v>0</v>
      </c>
      <c r="M415">
        <v>0</v>
      </c>
      <c r="N415">
        <v>0</v>
      </c>
      <c r="O415">
        <v>0</v>
      </c>
    </row>
    <row r="416" spans="1:15">
      <c r="A416" t="s">
        <v>299</v>
      </c>
      <c r="B416" t="s">
        <v>338</v>
      </c>
      <c r="C416" t="s">
        <v>8</v>
      </c>
      <c r="D416">
        <v>0</v>
      </c>
      <c r="E416" t="s">
        <v>354</v>
      </c>
      <c r="F416">
        <v>5</v>
      </c>
      <c r="G416">
        <v>12.8</v>
      </c>
      <c r="H416">
        <v>18.5</v>
      </c>
      <c r="I416">
        <v>5.75</v>
      </c>
      <c r="J416">
        <v>8.1300000000000008</v>
      </c>
      <c r="K416">
        <v>17.47</v>
      </c>
      <c r="L416">
        <v>0</v>
      </c>
      <c r="M416">
        <v>0</v>
      </c>
      <c r="N416">
        <v>0</v>
      </c>
      <c r="O416">
        <v>0</v>
      </c>
    </row>
    <row r="417" spans="1:15">
      <c r="A417" t="s">
        <v>546</v>
      </c>
      <c r="B417" t="s">
        <v>103</v>
      </c>
      <c r="C417" t="s">
        <v>9</v>
      </c>
      <c r="D417">
        <v>0</v>
      </c>
      <c r="E417" t="s">
        <v>354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</row>
    <row r="418" spans="1:15">
      <c r="A418" t="s">
        <v>97</v>
      </c>
      <c r="B418" t="s">
        <v>105</v>
      </c>
      <c r="C418" t="s">
        <v>5</v>
      </c>
      <c r="D418">
        <v>0</v>
      </c>
      <c r="E418" t="s">
        <v>354</v>
      </c>
      <c r="F418">
        <v>5</v>
      </c>
      <c r="G418">
        <v>9.4499999999999993</v>
      </c>
      <c r="H418">
        <v>16</v>
      </c>
      <c r="I418">
        <v>5.5</v>
      </c>
      <c r="J418">
        <v>5.93</v>
      </c>
      <c r="K418">
        <v>12.97</v>
      </c>
      <c r="L418">
        <v>0</v>
      </c>
      <c r="M418">
        <v>0</v>
      </c>
      <c r="N418">
        <v>0</v>
      </c>
      <c r="O418">
        <v>0</v>
      </c>
    </row>
    <row r="419" spans="1:15">
      <c r="A419" t="s">
        <v>520</v>
      </c>
      <c r="B419" t="s">
        <v>105</v>
      </c>
      <c r="C419" t="s">
        <v>6</v>
      </c>
      <c r="D419">
        <v>0</v>
      </c>
      <c r="E419" t="s">
        <v>354</v>
      </c>
      <c r="F419">
        <v>1</v>
      </c>
      <c r="G419">
        <v>1.5</v>
      </c>
      <c r="H419">
        <v>1.5</v>
      </c>
      <c r="I419">
        <v>1.5</v>
      </c>
      <c r="J419">
        <v>1.5</v>
      </c>
      <c r="K419">
        <v>1.5</v>
      </c>
      <c r="L419">
        <v>0</v>
      </c>
      <c r="M419">
        <v>0</v>
      </c>
      <c r="N419">
        <v>0</v>
      </c>
      <c r="O419">
        <v>0</v>
      </c>
    </row>
    <row r="420" spans="1:15">
      <c r="A420" t="s">
        <v>313</v>
      </c>
      <c r="B420" t="s">
        <v>347</v>
      </c>
      <c r="C420" t="s">
        <v>5</v>
      </c>
      <c r="D420">
        <v>0</v>
      </c>
      <c r="E420" t="s">
        <v>354</v>
      </c>
      <c r="F420">
        <v>1</v>
      </c>
      <c r="G420">
        <v>7</v>
      </c>
      <c r="H420">
        <v>7</v>
      </c>
      <c r="I420">
        <v>7</v>
      </c>
      <c r="J420">
        <v>7</v>
      </c>
      <c r="K420">
        <v>7</v>
      </c>
      <c r="L420">
        <v>0</v>
      </c>
      <c r="M420">
        <v>0</v>
      </c>
      <c r="N420">
        <v>0</v>
      </c>
      <c r="O420">
        <v>0</v>
      </c>
    </row>
    <row r="421" spans="1:15">
      <c r="A421" t="s">
        <v>521</v>
      </c>
      <c r="B421" t="s">
        <v>361</v>
      </c>
      <c r="C421" t="s">
        <v>9</v>
      </c>
      <c r="D421">
        <v>3000</v>
      </c>
      <c r="E421" t="s">
        <v>533</v>
      </c>
      <c r="F421">
        <v>7</v>
      </c>
      <c r="G421">
        <v>7.39</v>
      </c>
      <c r="H421">
        <v>16.25</v>
      </c>
      <c r="I421">
        <v>1</v>
      </c>
      <c r="J421">
        <v>2.35</v>
      </c>
      <c r="K421">
        <v>12.43</v>
      </c>
      <c r="L421">
        <v>0.43</v>
      </c>
      <c r="M421">
        <v>0.14000000000000001</v>
      </c>
      <c r="N421">
        <v>0.14000000000000001</v>
      </c>
      <c r="O421">
        <v>0</v>
      </c>
    </row>
    <row r="422" spans="1:15">
      <c r="A422" t="s">
        <v>522</v>
      </c>
      <c r="B422" t="s">
        <v>398</v>
      </c>
      <c r="C422" t="s">
        <v>5</v>
      </c>
      <c r="D422">
        <v>0</v>
      </c>
      <c r="E422" t="s">
        <v>354</v>
      </c>
      <c r="F422">
        <v>2</v>
      </c>
      <c r="G422">
        <v>2.25</v>
      </c>
      <c r="H422">
        <v>3.25</v>
      </c>
      <c r="I422">
        <v>1.25</v>
      </c>
      <c r="J422">
        <v>1.25</v>
      </c>
      <c r="K422">
        <v>3.25</v>
      </c>
      <c r="L422">
        <v>0</v>
      </c>
      <c r="M422">
        <v>0</v>
      </c>
      <c r="N422">
        <v>0</v>
      </c>
      <c r="O422">
        <v>0</v>
      </c>
    </row>
    <row r="423" spans="1:15">
      <c r="A423" t="s">
        <v>547</v>
      </c>
      <c r="B423" t="s">
        <v>369</v>
      </c>
      <c r="C423" t="s">
        <v>5</v>
      </c>
      <c r="D423">
        <v>0</v>
      </c>
      <c r="E423" t="s">
        <v>354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DKSalaries</vt:lpstr>
      <vt:lpstr>OverUnder</vt:lpstr>
      <vt:lpstr>Teams</vt:lpstr>
      <vt:lpstr>Consistency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S</dc:creator>
  <cp:lastModifiedBy>Alex Wang</cp:lastModifiedBy>
  <dcterms:created xsi:type="dcterms:W3CDTF">2014-11-02T19:16:42Z</dcterms:created>
  <dcterms:modified xsi:type="dcterms:W3CDTF">2014-11-14T11:20:50Z</dcterms:modified>
</cp:coreProperties>
</file>