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1808" windowHeight="4296"/>
  </bookViews>
  <sheets>
    <sheet name="Fitness" sheetId="21" r:id="rId1"/>
    <sheet name="Tally Results" sheetId="2" r:id="rId2"/>
    <sheet name="Plottable Flux" sheetId="18" r:id="rId3"/>
    <sheet name="Normed Flux" sheetId="20" r:id="rId4"/>
    <sheet name="Plottable NFlux" sheetId="19" r:id="rId5"/>
    <sheet name="Differential" sheetId="6" r:id="rId6"/>
    <sheet name="Normed Diff" sheetId="10" r:id="rId7"/>
    <sheet name="Plottable NDFlux" sheetId="17" r:id="rId8"/>
  </sheets>
  <definedNames>
    <definedName name="solver_typ" localSheetId="6" hidden="1">2</definedName>
    <definedName name="solver_typ" localSheetId="3" hidden="1">2</definedName>
    <definedName name="solver_typ" localSheetId="4" hidden="1">2</definedName>
    <definedName name="solver_ver" localSheetId="6" hidden="1">16</definedName>
    <definedName name="solver_ver" localSheetId="3" hidden="1">16</definedName>
    <definedName name="solver_ver" localSheetId="4" hidden="1">16</definedName>
    <definedName name="stripTally.results" localSheetId="3">'Normed Flux'!$A$2:$AJI$33</definedName>
    <definedName name="stripTally.results" localSheetId="1">'Tally Results'!$A$2:$AJI$33</definedName>
  </definedNames>
  <calcPr calcId="152511"/>
</workbook>
</file>

<file path=xl/calcChain.xml><?xml version="1.0" encoding="utf-8"?>
<calcChain xmlns="http://schemas.openxmlformats.org/spreadsheetml/2006/main">
  <c r="E5" i="21" l="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" i="6"/>
  <c r="F4" i="6"/>
  <c r="I4" i="6"/>
  <c r="J4" i="6" s="1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" i="6"/>
  <c r="M4" i="6"/>
  <c r="M4" i="10" l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T18" i="10" l="1"/>
  <c r="T16" i="10"/>
  <c r="T17" i="10"/>
  <c r="T15" i="10"/>
  <c r="T14" i="10"/>
  <c r="T9" i="10"/>
  <c r="T10" i="10"/>
  <c r="T11" i="10"/>
  <c r="T12" i="10"/>
  <c r="T8" i="10"/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I7" i="21" l="1"/>
  <c r="I8" i="21" s="1"/>
  <c r="D3" i="2" l="1"/>
  <c r="D4" i="2"/>
  <c r="D5" i="2"/>
  <c r="D6" i="2"/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I5" i="6" l="1"/>
  <c r="J5" i="6" s="1"/>
  <c r="G5" i="10" l="1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4" i="10"/>
  <c r="N5" i="10" l="1"/>
  <c r="L7" i="17" s="1"/>
  <c r="N6" i="10"/>
  <c r="L9" i="17" s="1"/>
  <c r="N7" i="10"/>
  <c r="L11" i="17" s="1"/>
  <c r="N8" i="10"/>
  <c r="L13" i="17" s="1"/>
  <c r="N9" i="10"/>
  <c r="L15" i="17" s="1"/>
  <c r="N10" i="10"/>
  <c r="L17" i="17" s="1"/>
  <c r="N11" i="10"/>
  <c r="L18" i="17" s="1"/>
  <c r="N12" i="10"/>
  <c r="L21" i="17" s="1"/>
  <c r="N13" i="10"/>
  <c r="L23" i="17" s="1"/>
  <c r="N14" i="10"/>
  <c r="L25" i="17" s="1"/>
  <c r="N15" i="10"/>
  <c r="L26" i="17" s="1"/>
  <c r="N16" i="10"/>
  <c r="L29" i="17" s="1"/>
  <c r="N17" i="10"/>
  <c r="L31" i="17" s="1"/>
  <c r="N18" i="10"/>
  <c r="L33" i="17" s="1"/>
  <c r="N19" i="10"/>
  <c r="L35" i="17" s="1"/>
  <c r="N20" i="10"/>
  <c r="L37" i="17" s="1"/>
  <c r="N21" i="10"/>
  <c r="L39" i="17" s="1"/>
  <c r="N22" i="10"/>
  <c r="L41" i="17" s="1"/>
  <c r="N23" i="10"/>
  <c r="L43" i="17" s="1"/>
  <c r="N24" i="10"/>
  <c r="L45" i="17" s="1"/>
  <c r="N25" i="10"/>
  <c r="L47" i="17" s="1"/>
  <c r="N26" i="10"/>
  <c r="L49" i="17" s="1"/>
  <c r="N27" i="10"/>
  <c r="L50" i="17" s="1"/>
  <c r="N28" i="10"/>
  <c r="L53" i="17" s="1"/>
  <c r="N29" i="10"/>
  <c r="L55" i="17" s="1"/>
  <c r="N30" i="10"/>
  <c r="L57" i="17" s="1"/>
  <c r="N31" i="10"/>
  <c r="L58" i="17" s="1"/>
  <c r="N32" i="10"/>
  <c r="L61" i="17" s="1"/>
  <c r="N33" i="10"/>
  <c r="L63" i="17" s="1"/>
  <c r="N34" i="10"/>
  <c r="L65" i="17" s="1"/>
  <c r="N35" i="10"/>
  <c r="L67" i="17" s="1"/>
  <c r="N36" i="10"/>
  <c r="L69" i="17" s="1"/>
  <c r="N37" i="10"/>
  <c r="L71" i="17" s="1"/>
  <c r="N38" i="10"/>
  <c r="L73" i="17" s="1"/>
  <c r="N39" i="10"/>
  <c r="L75" i="17" s="1"/>
  <c r="N40" i="10"/>
  <c r="L77" i="17" s="1"/>
  <c r="N41" i="10"/>
  <c r="L79" i="17" s="1"/>
  <c r="N42" i="10"/>
  <c r="L81" i="17" s="1"/>
  <c r="N43" i="10"/>
  <c r="L82" i="17" s="1"/>
  <c r="N44" i="10"/>
  <c r="L85" i="17" s="1"/>
  <c r="N45" i="10"/>
  <c r="L87" i="17" s="1"/>
  <c r="N46" i="10"/>
  <c r="L89" i="17" s="1"/>
  <c r="N47" i="10"/>
  <c r="L90" i="17" s="1"/>
  <c r="N48" i="10"/>
  <c r="L93" i="17" s="1"/>
  <c r="N49" i="10"/>
  <c r="L95" i="17" s="1"/>
  <c r="N4" i="10"/>
  <c r="L5" i="17" s="1"/>
  <c r="K5" i="10"/>
  <c r="I7" i="17" s="1"/>
  <c r="K6" i="10"/>
  <c r="I9" i="17" s="1"/>
  <c r="K7" i="10"/>
  <c r="I11" i="17" s="1"/>
  <c r="K8" i="10"/>
  <c r="I13" i="17" s="1"/>
  <c r="K9" i="10"/>
  <c r="I14" i="17" s="1"/>
  <c r="K10" i="10"/>
  <c r="I17" i="17" s="1"/>
  <c r="K11" i="10"/>
  <c r="I19" i="17" s="1"/>
  <c r="K12" i="10"/>
  <c r="I21" i="17" s="1"/>
  <c r="K13" i="10"/>
  <c r="I22" i="17" s="1"/>
  <c r="K14" i="10"/>
  <c r="I25" i="17" s="1"/>
  <c r="K15" i="10"/>
  <c r="I27" i="17" s="1"/>
  <c r="K16" i="10"/>
  <c r="I29" i="17" s="1"/>
  <c r="K17" i="10"/>
  <c r="I31" i="17" s="1"/>
  <c r="K18" i="10"/>
  <c r="I33" i="17" s="1"/>
  <c r="K19" i="10"/>
  <c r="I35" i="17" s="1"/>
  <c r="K20" i="10"/>
  <c r="I37" i="17" s="1"/>
  <c r="K21" i="10"/>
  <c r="I39" i="17" s="1"/>
  <c r="K22" i="10"/>
  <c r="I41" i="17" s="1"/>
  <c r="K23" i="10"/>
  <c r="I43" i="17" s="1"/>
  <c r="K24" i="10"/>
  <c r="I45" i="17" s="1"/>
  <c r="K25" i="10"/>
  <c r="I46" i="17" s="1"/>
  <c r="K26" i="10"/>
  <c r="I49" i="17" s="1"/>
  <c r="K27" i="10"/>
  <c r="I51" i="17" s="1"/>
  <c r="K28" i="10"/>
  <c r="I53" i="17" s="1"/>
  <c r="K29" i="10"/>
  <c r="I54" i="17" s="1"/>
  <c r="K30" i="10"/>
  <c r="I57" i="17" s="1"/>
  <c r="K31" i="10"/>
  <c r="I59" i="17" s="1"/>
  <c r="K32" i="10"/>
  <c r="I61" i="17" s="1"/>
  <c r="K33" i="10"/>
  <c r="I63" i="17" s="1"/>
  <c r="K34" i="10"/>
  <c r="I65" i="17" s="1"/>
  <c r="K35" i="10"/>
  <c r="I67" i="17" s="1"/>
  <c r="K36" i="10"/>
  <c r="I69" i="17" s="1"/>
  <c r="K37" i="10"/>
  <c r="I71" i="17" s="1"/>
  <c r="K38" i="10"/>
  <c r="I73" i="17" s="1"/>
  <c r="K39" i="10"/>
  <c r="I75" i="17" s="1"/>
  <c r="K40" i="10"/>
  <c r="I77" i="17" s="1"/>
  <c r="K41" i="10"/>
  <c r="I78" i="17" s="1"/>
  <c r="K42" i="10"/>
  <c r="I81" i="17" s="1"/>
  <c r="K43" i="10"/>
  <c r="I83" i="17" s="1"/>
  <c r="K44" i="10"/>
  <c r="I85" i="17" s="1"/>
  <c r="K45" i="10"/>
  <c r="I86" i="17" s="1"/>
  <c r="K46" i="10"/>
  <c r="I89" i="17" s="1"/>
  <c r="K47" i="10"/>
  <c r="I91" i="17" s="1"/>
  <c r="K48" i="10"/>
  <c r="I93" i="17" s="1"/>
  <c r="K49" i="10"/>
  <c r="I95" i="17" s="1"/>
  <c r="K4" i="10"/>
  <c r="I5" i="17" s="1"/>
  <c r="N5" i="6"/>
  <c r="O5" i="6" s="1"/>
  <c r="N6" i="6"/>
  <c r="O6" i="6" s="1"/>
  <c r="N7" i="6"/>
  <c r="N8" i="6"/>
  <c r="N9" i="6"/>
  <c r="N10" i="6"/>
  <c r="O10" i="6" s="1"/>
  <c r="N11" i="6"/>
  <c r="N12" i="6"/>
  <c r="N13" i="6"/>
  <c r="N14" i="6"/>
  <c r="O14" i="6" s="1"/>
  <c r="N15" i="6"/>
  <c r="N16" i="6"/>
  <c r="N17" i="6"/>
  <c r="N18" i="6"/>
  <c r="N19" i="6"/>
  <c r="N20" i="6"/>
  <c r="N21" i="6"/>
  <c r="N22" i="6"/>
  <c r="N23" i="6"/>
  <c r="N24" i="6"/>
  <c r="N25" i="6"/>
  <c r="N26" i="6"/>
  <c r="O26" i="6" s="1"/>
  <c r="N27" i="6"/>
  <c r="N28" i="6"/>
  <c r="N29" i="6"/>
  <c r="N30" i="6"/>
  <c r="O30" i="6" s="1"/>
  <c r="N31" i="6"/>
  <c r="N32" i="6"/>
  <c r="N33" i="6"/>
  <c r="N34" i="6"/>
  <c r="N35" i="6"/>
  <c r="N36" i="6"/>
  <c r="O36" i="6" s="1"/>
  <c r="N37" i="6"/>
  <c r="N38" i="6"/>
  <c r="O38" i="6" s="1"/>
  <c r="N39" i="6"/>
  <c r="N40" i="6"/>
  <c r="N41" i="6"/>
  <c r="N42" i="6"/>
  <c r="O42" i="6" s="1"/>
  <c r="N43" i="6"/>
  <c r="N44" i="6"/>
  <c r="N45" i="6"/>
  <c r="N46" i="6"/>
  <c r="O46" i="6" s="1"/>
  <c r="N47" i="6"/>
  <c r="N48" i="6"/>
  <c r="N49" i="6"/>
  <c r="N4" i="6"/>
  <c r="K5" i="6"/>
  <c r="L5" i="6" s="1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4" i="6"/>
  <c r="I6" i="6"/>
  <c r="J6" i="6" s="1"/>
  <c r="I7" i="6"/>
  <c r="J7" i="6" s="1"/>
  <c r="I8" i="6"/>
  <c r="J8" i="6" s="1"/>
  <c r="I9" i="6"/>
  <c r="I10" i="6"/>
  <c r="J10" i="6" s="1"/>
  <c r="I11" i="6"/>
  <c r="J11" i="6" s="1"/>
  <c r="I12" i="6"/>
  <c r="J12" i="6" s="1"/>
  <c r="I13" i="6"/>
  <c r="I14" i="6"/>
  <c r="J14" i="6" s="1"/>
  <c r="I15" i="6"/>
  <c r="J15" i="6" s="1"/>
  <c r="I16" i="6"/>
  <c r="J16" i="6" s="1"/>
  <c r="I17" i="6"/>
  <c r="I18" i="6"/>
  <c r="J18" i="6" s="1"/>
  <c r="I19" i="6"/>
  <c r="J19" i="6" s="1"/>
  <c r="I20" i="6"/>
  <c r="J20" i="6" s="1"/>
  <c r="I21" i="6"/>
  <c r="I22" i="6"/>
  <c r="J22" i="6" s="1"/>
  <c r="I23" i="6"/>
  <c r="J23" i="6" s="1"/>
  <c r="I24" i="6"/>
  <c r="J24" i="6" s="1"/>
  <c r="I25" i="6"/>
  <c r="I26" i="6"/>
  <c r="J26" i="6" s="1"/>
  <c r="I27" i="6"/>
  <c r="J27" i="6" s="1"/>
  <c r="I28" i="6"/>
  <c r="J28" i="6" s="1"/>
  <c r="I29" i="6"/>
  <c r="I30" i="6"/>
  <c r="J30" i="6" s="1"/>
  <c r="I31" i="6"/>
  <c r="J31" i="6" s="1"/>
  <c r="I32" i="6"/>
  <c r="J32" i="6" s="1"/>
  <c r="I33" i="6"/>
  <c r="I34" i="6"/>
  <c r="J34" i="6" s="1"/>
  <c r="I35" i="6"/>
  <c r="J35" i="6" s="1"/>
  <c r="I36" i="6"/>
  <c r="J36" i="6" s="1"/>
  <c r="I37" i="6"/>
  <c r="I38" i="6"/>
  <c r="J38" i="6" s="1"/>
  <c r="I39" i="6"/>
  <c r="J39" i="6" s="1"/>
  <c r="I40" i="6"/>
  <c r="J40" i="6" s="1"/>
  <c r="I41" i="6"/>
  <c r="I42" i="6"/>
  <c r="J42" i="6" s="1"/>
  <c r="I43" i="6"/>
  <c r="J43" i="6" s="1"/>
  <c r="I44" i="6"/>
  <c r="J44" i="6" s="1"/>
  <c r="I45" i="6"/>
  <c r="I46" i="6"/>
  <c r="J46" i="6" s="1"/>
  <c r="I47" i="6"/>
  <c r="J47" i="6" s="1"/>
  <c r="I48" i="6"/>
  <c r="J48" i="6" s="1"/>
  <c r="I49" i="6"/>
  <c r="F4" i="20"/>
  <c r="F5" i="19" s="1"/>
  <c r="F5" i="20"/>
  <c r="F8" i="19" s="1"/>
  <c r="F6" i="20"/>
  <c r="F9" i="19" s="1"/>
  <c r="F7" i="20"/>
  <c r="F12" i="19" s="1"/>
  <c r="F8" i="20"/>
  <c r="F14" i="19" s="1"/>
  <c r="F9" i="20"/>
  <c r="F16" i="19" s="1"/>
  <c r="F10" i="20"/>
  <c r="F17" i="19" s="1"/>
  <c r="F11" i="20"/>
  <c r="F20" i="19" s="1"/>
  <c r="F12" i="20"/>
  <c r="F21" i="19" s="1"/>
  <c r="F13" i="20"/>
  <c r="F24" i="19" s="1"/>
  <c r="F14" i="20"/>
  <c r="F25" i="19" s="1"/>
  <c r="F15" i="20"/>
  <c r="F28" i="19" s="1"/>
  <c r="F16" i="20"/>
  <c r="F29" i="19" s="1"/>
  <c r="F17" i="20"/>
  <c r="F32" i="19" s="1"/>
  <c r="F18" i="20"/>
  <c r="F33" i="19" s="1"/>
  <c r="F19" i="20"/>
  <c r="F36" i="19" s="1"/>
  <c r="F20" i="20"/>
  <c r="F37" i="19" s="1"/>
  <c r="F21" i="20"/>
  <c r="F40" i="19" s="1"/>
  <c r="F22" i="20"/>
  <c r="F41" i="19" s="1"/>
  <c r="F23" i="20"/>
  <c r="F44" i="19" s="1"/>
  <c r="F24" i="20"/>
  <c r="F45" i="19" s="1"/>
  <c r="F25" i="20"/>
  <c r="F48" i="19" s="1"/>
  <c r="F26" i="20"/>
  <c r="F49" i="19" s="1"/>
  <c r="F27" i="20"/>
  <c r="F52" i="19" s="1"/>
  <c r="F28" i="20"/>
  <c r="F53" i="19" s="1"/>
  <c r="F29" i="20"/>
  <c r="F56" i="19" s="1"/>
  <c r="F30" i="20"/>
  <c r="F57" i="19" s="1"/>
  <c r="F31" i="20"/>
  <c r="F60" i="19" s="1"/>
  <c r="F32" i="20"/>
  <c r="F61" i="19" s="1"/>
  <c r="F33" i="20"/>
  <c r="F64" i="19" s="1"/>
  <c r="F34" i="20"/>
  <c r="F66" i="19" s="1"/>
  <c r="F35" i="20"/>
  <c r="F68" i="19" s="1"/>
  <c r="F36" i="20"/>
  <c r="F70" i="19" s="1"/>
  <c r="F37" i="20"/>
  <c r="F72" i="19" s="1"/>
  <c r="F38" i="20"/>
  <c r="F73" i="19" s="1"/>
  <c r="F39" i="20"/>
  <c r="F76" i="19" s="1"/>
  <c r="F40" i="20"/>
  <c r="F77" i="19" s="1"/>
  <c r="F41" i="20"/>
  <c r="F80" i="19" s="1"/>
  <c r="F42" i="20"/>
  <c r="F81" i="19" s="1"/>
  <c r="F43" i="20"/>
  <c r="F84" i="19" s="1"/>
  <c r="F44" i="20"/>
  <c r="F85" i="19" s="1"/>
  <c r="F45" i="20"/>
  <c r="F88" i="19" s="1"/>
  <c r="F46" i="20"/>
  <c r="F89" i="19" s="1"/>
  <c r="F47" i="20"/>
  <c r="F92" i="19" s="1"/>
  <c r="F48" i="20"/>
  <c r="F93" i="19" s="1"/>
  <c r="F3" i="20"/>
  <c r="F4" i="19" s="1"/>
  <c r="E34" i="20"/>
  <c r="E35" i="20"/>
  <c r="E67" i="19" s="1"/>
  <c r="E36" i="20"/>
  <c r="E37" i="20"/>
  <c r="E71" i="19" s="1"/>
  <c r="E38" i="20"/>
  <c r="E39" i="20"/>
  <c r="E75" i="19" s="1"/>
  <c r="E40" i="20"/>
  <c r="E78" i="19" s="1"/>
  <c r="E41" i="20"/>
  <c r="E42" i="20"/>
  <c r="E43" i="20"/>
  <c r="E83" i="19" s="1"/>
  <c r="E44" i="20"/>
  <c r="E86" i="19" s="1"/>
  <c r="E45" i="20"/>
  <c r="E87" i="19" s="1"/>
  <c r="E46" i="20"/>
  <c r="E47" i="20"/>
  <c r="E91" i="19" s="1"/>
  <c r="E48" i="20"/>
  <c r="E94" i="19" s="1"/>
  <c r="E4" i="20"/>
  <c r="E5" i="20"/>
  <c r="E6" i="20"/>
  <c r="E10" i="19" s="1"/>
  <c r="E7" i="20"/>
  <c r="E11" i="19" s="1"/>
  <c r="E8" i="20"/>
  <c r="E14" i="19" s="1"/>
  <c r="E9" i="20"/>
  <c r="E10" i="20"/>
  <c r="E18" i="19" s="1"/>
  <c r="E11" i="20"/>
  <c r="E19" i="19" s="1"/>
  <c r="E12" i="20"/>
  <c r="E22" i="19" s="1"/>
  <c r="E13" i="20"/>
  <c r="E14" i="20"/>
  <c r="E26" i="19" s="1"/>
  <c r="E15" i="20"/>
  <c r="E27" i="19" s="1"/>
  <c r="E16" i="20"/>
  <c r="E30" i="19" s="1"/>
  <c r="E17" i="20"/>
  <c r="E18" i="20"/>
  <c r="E34" i="19" s="1"/>
  <c r="E19" i="20"/>
  <c r="E20" i="20"/>
  <c r="E38" i="19" s="1"/>
  <c r="E21" i="20"/>
  <c r="E22" i="20"/>
  <c r="E42" i="19" s="1"/>
  <c r="E23" i="20"/>
  <c r="E43" i="19" s="1"/>
  <c r="E24" i="20"/>
  <c r="E46" i="19" s="1"/>
  <c r="E25" i="20"/>
  <c r="E26" i="20"/>
  <c r="E50" i="19" s="1"/>
  <c r="E27" i="20"/>
  <c r="E51" i="19" s="1"/>
  <c r="E28" i="20"/>
  <c r="E54" i="19" s="1"/>
  <c r="E29" i="20"/>
  <c r="E30" i="20"/>
  <c r="E58" i="19" s="1"/>
  <c r="E31" i="20"/>
  <c r="E59" i="19" s="1"/>
  <c r="E32" i="20"/>
  <c r="E62" i="19" s="1"/>
  <c r="E33" i="20"/>
  <c r="E63" i="19" s="1"/>
  <c r="E3" i="20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J49" i="6" l="1"/>
  <c r="J45" i="6"/>
  <c r="J41" i="6"/>
  <c r="J37" i="6"/>
  <c r="J33" i="6"/>
  <c r="J29" i="6"/>
  <c r="J25" i="6"/>
  <c r="J21" i="6"/>
  <c r="J17" i="6"/>
  <c r="J13" i="6"/>
  <c r="J9" i="6"/>
  <c r="E6" i="19"/>
  <c r="J2" i="20"/>
  <c r="F26" i="19"/>
  <c r="J3" i="20"/>
  <c r="E35" i="19"/>
  <c r="J4" i="20"/>
  <c r="E70" i="19"/>
  <c r="J5" i="20"/>
  <c r="E3" i="19"/>
  <c r="E79" i="19"/>
  <c r="J6" i="20"/>
  <c r="F90" i="19"/>
  <c r="F46" i="19"/>
  <c r="I70" i="17"/>
  <c r="L42" i="17"/>
  <c r="F13" i="19"/>
  <c r="F58" i="19"/>
  <c r="L39" i="6"/>
  <c r="L19" i="6"/>
  <c r="L7" i="6"/>
  <c r="I6" i="17"/>
  <c r="F86" i="19"/>
  <c r="I15" i="17"/>
  <c r="I79" i="17"/>
  <c r="L51" i="17"/>
  <c r="F69" i="19"/>
  <c r="F42" i="19"/>
  <c r="I38" i="17"/>
  <c r="L10" i="17"/>
  <c r="L74" i="17"/>
  <c r="F62" i="19"/>
  <c r="F30" i="19"/>
  <c r="I47" i="17"/>
  <c r="L19" i="17"/>
  <c r="L83" i="17"/>
  <c r="F74" i="19"/>
  <c r="F65" i="19"/>
  <c r="E49" i="19"/>
  <c r="E41" i="19"/>
  <c r="G41" i="20"/>
  <c r="G79" i="19" s="1"/>
  <c r="G37" i="20"/>
  <c r="G71" i="19" s="1"/>
  <c r="E88" i="19"/>
  <c r="E72" i="19"/>
  <c r="F10" i="19"/>
  <c r="I23" i="17"/>
  <c r="I55" i="17"/>
  <c r="I87" i="17"/>
  <c r="L27" i="17"/>
  <c r="L59" i="17"/>
  <c r="L91" i="17"/>
  <c r="G26" i="20"/>
  <c r="G49" i="19" s="1"/>
  <c r="E33" i="19"/>
  <c r="E25" i="19"/>
  <c r="L43" i="6"/>
  <c r="G18" i="20"/>
  <c r="G33" i="19" s="1"/>
  <c r="E84" i="19"/>
  <c r="E17" i="19"/>
  <c r="E9" i="19"/>
  <c r="L31" i="6"/>
  <c r="G45" i="20"/>
  <c r="G87" i="19" s="1"/>
  <c r="G10" i="20"/>
  <c r="G17" i="19" s="1"/>
  <c r="E57" i="19"/>
  <c r="I34" i="17"/>
  <c r="I66" i="17"/>
  <c r="L6" i="17"/>
  <c r="L38" i="17"/>
  <c r="L70" i="17"/>
  <c r="I26" i="17"/>
  <c r="I58" i="17"/>
  <c r="I90" i="17"/>
  <c r="L30" i="17"/>
  <c r="L62" i="17"/>
  <c r="L94" i="17"/>
  <c r="I18" i="17"/>
  <c r="I30" i="17"/>
  <c r="I50" i="17"/>
  <c r="I62" i="17"/>
  <c r="I82" i="17"/>
  <c r="I94" i="17"/>
  <c r="L22" i="17"/>
  <c r="L34" i="17"/>
  <c r="L54" i="17"/>
  <c r="L66" i="17"/>
  <c r="L86" i="17"/>
  <c r="I10" i="17"/>
  <c r="I42" i="17"/>
  <c r="I74" i="17"/>
  <c r="L14" i="17"/>
  <c r="L46" i="17"/>
  <c r="L78" i="17"/>
  <c r="L11" i="6"/>
  <c r="L4" i="6"/>
  <c r="L6" i="6"/>
  <c r="G31" i="20"/>
  <c r="G60" i="19" s="1"/>
  <c r="G23" i="20"/>
  <c r="G44" i="19" s="1"/>
  <c r="G15" i="20"/>
  <c r="G27" i="19" s="1"/>
  <c r="G7" i="20"/>
  <c r="G11" i="19" s="1"/>
  <c r="E93" i="19"/>
  <c r="F78" i="19"/>
  <c r="G47" i="20"/>
  <c r="G92" i="19" s="1"/>
  <c r="G39" i="20"/>
  <c r="G76" i="19" s="1"/>
  <c r="E92" i="19"/>
  <c r="F82" i="19"/>
  <c r="E69" i="19"/>
  <c r="F54" i="19"/>
  <c r="F50" i="19"/>
  <c r="F38" i="19"/>
  <c r="F34" i="19"/>
  <c r="F22" i="19"/>
  <c r="F18" i="19"/>
  <c r="F6" i="19"/>
  <c r="G30" i="20"/>
  <c r="G27" i="20"/>
  <c r="G52" i="19" s="1"/>
  <c r="G22" i="20"/>
  <c r="G19" i="20"/>
  <c r="G36" i="19" s="1"/>
  <c r="G14" i="20"/>
  <c r="G11" i="20"/>
  <c r="G20" i="19" s="1"/>
  <c r="G6" i="20"/>
  <c r="F94" i="19"/>
  <c r="E77" i="19"/>
  <c r="E68" i="19"/>
  <c r="G43" i="20"/>
  <c r="G84" i="19" s="1"/>
  <c r="G35" i="20"/>
  <c r="G67" i="19" s="1"/>
  <c r="E85" i="19"/>
  <c r="E80" i="19"/>
  <c r="E76" i="19"/>
  <c r="E60" i="19"/>
  <c r="E52" i="19"/>
  <c r="E44" i="19"/>
  <c r="E36" i="19"/>
  <c r="E28" i="19"/>
  <c r="E20" i="19"/>
  <c r="E12" i="19"/>
  <c r="E4" i="19"/>
  <c r="E55" i="19"/>
  <c r="E56" i="19"/>
  <c r="E47" i="19"/>
  <c r="E48" i="19"/>
  <c r="E39" i="19"/>
  <c r="E40" i="19"/>
  <c r="E31" i="19"/>
  <c r="E32" i="19"/>
  <c r="E23" i="19"/>
  <c r="E24" i="19"/>
  <c r="E15" i="19"/>
  <c r="E16" i="19"/>
  <c r="E7" i="19"/>
  <c r="E8" i="19"/>
  <c r="E90" i="19"/>
  <c r="G46" i="20"/>
  <c r="E89" i="19"/>
  <c r="E82" i="19"/>
  <c r="G42" i="20"/>
  <c r="E81" i="19"/>
  <c r="E74" i="19"/>
  <c r="G38" i="20"/>
  <c r="E73" i="19"/>
  <c r="E66" i="19"/>
  <c r="G34" i="20"/>
  <c r="E65" i="19"/>
  <c r="G33" i="20"/>
  <c r="G17" i="20"/>
  <c r="G21" i="20"/>
  <c r="G5" i="20"/>
  <c r="G25" i="20"/>
  <c r="G9" i="20"/>
  <c r="G29" i="20"/>
  <c r="G13" i="20"/>
  <c r="E64" i="19"/>
  <c r="E61" i="19"/>
  <c r="E53" i="19"/>
  <c r="E45" i="19"/>
  <c r="E37" i="19"/>
  <c r="E29" i="19"/>
  <c r="E21" i="19"/>
  <c r="E13" i="19"/>
  <c r="E5" i="19"/>
  <c r="G48" i="20"/>
  <c r="G44" i="20"/>
  <c r="G40" i="20"/>
  <c r="G36" i="20"/>
  <c r="G32" i="20"/>
  <c r="G28" i="20"/>
  <c r="G24" i="20"/>
  <c r="G20" i="20"/>
  <c r="G16" i="20"/>
  <c r="G12" i="20"/>
  <c r="G8" i="20"/>
  <c r="G4" i="20"/>
  <c r="F91" i="19"/>
  <c r="F87" i="19"/>
  <c r="F83" i="19"/>
  <c r="F79" i="19"/>
  <c r="F75" i="19"/>
  <c r="F71" i="19"/>
  <c r="F67" i="19"/>
  <c r="F63" i="19"/>
  <c r="F59" i="19"/>
  <c r="F55" i="19"/>
  <c r="F51" i="19"/>
  <c r="F47" i="19"/>
  <c r="F43" i="19"/>
  <c r="F39" i="19"/>
  <c r="F35" i="19"/>
  <c r="F31" i="19"/>
  <c r="F27" i="19"/>
  <c r="F23" i="19"/>
  <c r="F19" i="19"/>
  <c r="F15" i="19"/>
  <c r="F11" i="19"/>
  <c r="F7" i="19"/>
  <c r="F3" i="19"/>
  <c r="I4" i="17"/>
  <c r="I8" i="17"/>
  <c r="I12" i="17"/>
  <c r="I16" i="17"/>
  <c r="I20" i="17"/>
  <c r="I24" i="17"/>
  <c r="I28" i="17"/>
  <c r="I32" i="17"/>
  <c r="I36" i="17"/>
  <c r="I40" i="17"/>
  <c r="I44" i="17"/>
  <c r="I48" i="17"/>
  <c r="I52" i="17"/>
  <c r="I56" i="17"/>
  <c r="I60" i="17"/>
  <c r="I64" i="17"/>
  <c r="I68" i="17"/>
  <c r="I72" i="17"/>
  <c r="I76" i="17"/>
  <c r="I80" i="17"/>
  <c r="I84" i="17"/>
  <c r="I88" i="17"/>
  <c r="I92" i="17"/>
  <c r="L4" i="17"/>
  <c r="L8" i="17"/>
  <c r="L12" i="17"/>
  <c r="L16" i="17"/>
  <c r="L20" i="17"/>
  <c r="L24" i="17"/>
  <c r="L28" i="17"/>
  <c r="L32" i="17"/>
  <c r="L36" i="17"/>
  <c r="L40" i="17"/>
  <c r="L44" i="17"/>
  <c r="L48" i="17"/>
  <c r="L52" i="17"/>
  <c r="L56" i="17"/>
  <c r="L60" i="17"/>
  <c r="L64" i="17"/>
  <c r="L68" i="17"/>
  <c r="L72" i="17"/>
  <c r="L76" i="17"/>
  <c r="L80" i="17"/>
  <c r="L84" i="17"/>
  <c r="L88" i="17"/>
  <c r="L92" i="17"/>
  <c r="L47" i="6"/>
  <c r="L35" i="6"/>
  <c r="L27" i="6"/>
  <c r="L23" i="6"/>
  <c r="L15" i="6"/>
  <c r="O8" i="6"/>
  <c r="O20" i="6"/>
  <c r="O24" i="6"/>
  <c r="O40" i="6"/>
  <c r="O28" i="6"/>
  <c r="O12" i="6"/>
  <c r="O16" i="6"/>
  <c r="O18" i="6"/>
  <c r="O22" i="6"/>
  <c r="O32" i="6"/>
  <c r="O34" i="6"/>
  <c r="O44" i="6"/>
  <c r="O48" i="6"/>
  <c r="O4" i="6"/>
  <c r="L21" i="6"/>
  <c r="L45" i="6"/>
  <c r="L13" i="6"/>
  <c r="L29" i="6"/>
  <c r="L37" i="6"/>
  <c r="L9" i="6"/>
  <c r="L17" i="6"/>
  <c r="L25" i="6"/>
  <c r="L33" i="6"/>
  <c r="L41" i="6"/>
  <c r="L49" i="6"/>
  <c r="L8" i="6"/>
  <c r="L10" i="6"/>
  <c r="L12" i="6"/>
  <c r="L14" i="6"/>
  <c r="L16" i="6"/>
  <c r="L18" i="6"/>
  <c r="L20" i="6"/>
  <c r="L22" i="6"/>
  <c r="L24" i="6"/>
  <c r="L26" i="6"/>
  <c r="L28" i="6"/>
  <c r="L30" i="6"/>
  <c r="L32" i="6"/>
  <c r="L34" i="6"/>
  <c r="L36" i="6"/>
  <c r="L38" i="6"/>
  <c r="L40" i="6"/>
  <c r="L42" i="6"/>
  <c r="L44" i="6"/>
  <c r="L46" i="6"/>
  <c r="L48" i="6"/>
  <c r="O7" i="6"/>
  <c r="O9" i="6"/>
  <c r="O11" i="6"/>
  <c r="O13" i="6"/>
  <c r="O15" i="6"/>
  <c r="O17" i="6"/>
  <c r="O19" i="6"/>
  <c r="O21" i="6"/>
  <c r="O23" i="6"/>
  <c r="O25" i="6"/>
  <c r="O27" i="6"/>
  <c r="O29" i="6"/>
  <c r="O31" i="6"/>
  <c r="O33" i="6"/>
  <c r="O35" i="6"/>
  <c r="O37" i="6"/>
  <c r="O39" i="6"/>
  <c r="O41" i="6"/>
  <c r="O43" i="6"/>
  <c r="O45" i="6"/>
  <c r="O47" i="6"/>
  <c r="O49" i="6"/>
  <c r="G59" i="19" l="1"/>
  <c r="G88" i="19"/>
  <c r="G35" i="19"/>
  <c r="G72" i="19"/>
  <c r="G68" i="19"/>
  <c r="G80" i="19"/>
  <c r="G51" i="19"/>
  <c r="G91" i="19"/>
  <c r="G34" i="19"/>
  <c r="G50" i="19"/>
  <c r="G43" i="19"/>
  <c r="G28" i="19"/>
  <c r="G75" i="19"/>
  <c r="G19" i="19"/>
  <c r="I8" i="10"/>
  <c r="H12" i="17" s="1"/>
  <c r="G12" i="19"/>
  <c r="G18" i="19"/>
  <c r="I14" i="10"/>
  <c r="H25" i="17" s="1"/>
  <c r="G9" i="19"/>
  <c r="G10" i="19"/>
  <c r="G41" i="19"/>
  <c r="G42" i="19"/>
  <c r="G83" i="19"/>
  <c r="G25" i="19"/>
  <c r="G26" i="19"/>
  <c r="G57" i="19"/>
  <c r="G58" i="19"/>
  <c r="I42" i="10"/>
  <c r="H81" i="17" s="1"/>
  <c r="I24" i="10"/>
  <c r="L24" i="10" s="1"/>
  <c r="J45" i="17" s="1"/>
  <c r="I10" i="10"/>
  <c r="L10" i="10" s="1"/>
  <c r="J17" i="17" s="1"/>
  <c r="I43" i="10"/>
  <c r="H82" i="17" s="1"/>
  <c r="I28" i="10"/>
  <c r="I17" i="10"/>
  <c r="L17" i="10" s="1"/>
  <c r="I38" i="10"/>
  <c r="H73" i="17" s="1"/>
  <c r="I15" i="10"/>
  <c r="H26" i="17" s="1"/>
  <c r="I4" i="10"/>
  <c r="J4" i="10" s="1"/>
  <c r="I33" i="10"/>
  <c r="L33" i="10" s="1"/>
  <c r="J62" i="17" s="1"/>
  <c r="G13" i="19"/>
  <c r="G14" i="19"/>
  <c r="G45" i="19"/>
  <c r="G46" i="19"/>
  <c r="G77" i="19"/>
  <c r="G78" i="19"/>
  <c r="G16" i="19"/>
  <c r="G15" i="19"/>
  <c r="G32" i="19"/>
  <c r="G31" i="19"/>
  <c r="G89" i="19"/>
  <c r="G90" i="19"/>
  <c r="I31" i="10"/>
  <c r="I21" i="10"/>
  <c r="H39" i="17" s="1"/>
  <c r="I7" i="10"/>
  <c r="H10" i="17" s="1"/>
  <c r="I41" i="10"/>
  <c r="L41" i="10" s="1"/>
  <c r="J78" i="17" s="1"/>
  <c r="I25" i="10"/>
  <c r="L25" i="10" s="1"/>
  <c r="J46" i="17" s="1"/>
  <c r="I11" i="10"/>
  <c r="L11" i="10" s="1"/>
  <c r="I36" i="10"/>
  <c r="L36" i="10" s="1"/>
  <c r="J69" i="17" s="1"/>
  <c r="I13" i="10"/>
  <c r="L13" i="10" s="1"/>
  <c r="J22" i="17" s="1"/>
  <c r="I39" i="10"/>
  <c r="L39" i="10" s="1"/>
  <c r="J75" i="17" s="1"/>
  <c r="I27" i="10"/>
  <c r="H51" i="17" s="1"/>
  <c r="G21" i="19"/>
  <c r="G22" i="19"/>
  <c r="G53" i="19"/>
  <c r="G54" i="19"/>
  <c r="G85" i="19"/>
  <c r="G86" i="19"/>
  <c r="G56" i="19"/>
  <c r="G55" i="19"/>
  <c r="G40" i="19"/>
  <c r="G39" i="19"/>
  <c r="G81" i="19"/>
  <c r="G82" i="19"/>
  <c r="I46" i="10"/>
  <c r="H89" i="17" s="1"/>
  <c r="I29" i="10"/>
  <c r="L29" i="10" s="1"/>
  <c r="J55" i="17" s="1"/>
  <c r="I18" i="10"/>
  <c r="L18" i="10" s="1"/>
  <c r="J32" i="17" s="1"/>
  <c r="I47" i="10"/>
  <c r="H90" i="17" s="1"/>
  <c r="I32" i="10"/>
  <c r="L32" i="10" s="1"/>
  <c r="J61" i="17" s="1"/>
  <c r="I22" i="10"/>
  <c r="H40" i="17" s="1"/>
  <c r="I9" i="10"/>
  <c r="H15" i="17" s="1"/>
  <c r="I6" i="10"/>
  <c r="H9" i="17" s="1"/>
  <c r="I49" i="10"/>
  <c r="I34" i="10"/>
  <c r="J34" i="10" s="1"/>
  <c r="I12" i="10"/>
  <c r="I37" i="10"/>
  <c r="I19" i="10"/>
  <c r="G29" i="19"/>
  <c r="G30" i="19"/>
  <c r="G61" i="19"/>
  <c r="G62" i="19"/>
  <c r="G93" i="19"/>
  <c r="G94" i="19"/>
  <c r="G24" i="19"/>
  <c r="G23" i="19"/>
  <c r="G8" i="19"/>
  <c r="G7" i="19"/>
  <c r="G73" i="19"/>
  <c r="G74" i="19"/>
  <c r="I44" i="10"/>
  <c r="L44" i="10" s="1"/>
  <c r="I26" i="10"/>
  <c r="L26" i="10" s="1"/>
  <c r="I16" i="10"/>
  <c r="L16" i="10" s="1"/>
  <c r="J29" i="17" s="1"/>
  <c r="I45" i="10"/>
  <c r="L45" i="10" s="1"/>
  <c r="J87" i="17" s="1"/>
  <c r="I30" i="10"/>
  <c r="J30" i="10" s="1"/>
  <c r="I20" i="10"/>
  <c r="L20" i="10" s="1"/>
  <c r="J36" i="17" s="1"/>
  <c r="I5" i="10"/>
  <c r="L5" i="10" s="1"/>
  <c r="I40" i="10"/>
  <c r="I23" i="10"/>
  <c r="J23" i="10" s="1"/>
  <c r="I48" i="10"/>
  <c r="H92" i="17" s="1"/>
  <c r="I35" i="10"/>
  <c r="G5" i="19"/>
  <c r="G6" i="19"/>
  <c r="G37" i="19"/>
  <c r="G38" i="19"/>
  <c r="G69" i="19"/>
  <c r="G70" i="19"/>
  <c r="G48" i="19"/>
  <c r="G47" i="19"/>
  <c r="G64" i="19"/>
  <c r="G63" i="19"/>
  <c r="G65" i="19"/>
  <c r="G66" i="19"/>
  <c r="K91" i="17"/>
  <c r="K12" i="17"/>
  <c r="O10" i="10"/>
  <c r="O42" i="10"/>
  <c r="K56" i="17"/>
  <c r="O6" i="10"/>
  <c r="M8" i="17" s="1"/>
  <c r="K75" i="17"/>
  <c r="K7" i="17"/>
  <c r="K21" i="17"/>
  <c r="K70" i="17"/>
  <c r="K60" i="17"/>
  <c r="O47" i="10"/>
  <c r="M91" i="17" s="1"/>
  <c r="K72" i="17"/>
  <c r="K51" i="17"/>
  <c r="K19" i="17"/>
  <c r="K48" i="17"/>
  <c r="O7" i="10"/>
  <c r="M11" i="17" s="1"/>
  <c r="K40" i="17"/>
  <c r="K58" i="17"/>
  <c r="K64" i="17"/>
  <c r="K24" i="17"/>
  <c r="J79" i="17"/>
  <c r="K8" i="17" l="1"/>
  <c r="H31" i="17"/>
  <c r="H54" i="17"/>
  <c r="L30" i="10"/>
  <c r="J57" i="17" s="1"/>
  <c r="J44" i="17"/>
  <c r="H85" i="17"/>
  <c r="L23" i="10"/>
  <c r="J43" i="17" s="1"/>
  <c r="J54" i="17"/>
  <c r="H45" i="17"/>
  <c r="L4" i="10"/>
  <c r="J4" i="17" s="1"/>
  <c r="H19" i="17"/>
  <c r="H6" i="17"/>
  <c r="H61" i="17"/>
  <c r="H87" i="17"/>
  <c r="K61" i="17"/>
  <c r="O14" i="10"/>
  <c r="M25" i="17" s="1"/>
  <c r="H24" i="17"/>
  <c r="J9" i="10"/>
  <c r="J74" i="17"/>
  <c r="L48" i="10"/>
  <c r="J92" i="17" s="1"/>
  <c r="H30" i="17"/>
  <c r="L47" i="10"/>
  <c r="J90" i="17" s="1"/>
  <c r="J13" i="10"/>
  <c r="J31" i="10"/>
  <c r="H55" i="17"/>
  <c r="L22" i="10"/>
  <c r="J41" i="17" s="1"/>
  <c r="J28" i="17"/>
  <c r="H56" i="17"/>
  <c r="H44" i="17"/>
  <c r="H41" i="17"/>
  <c r="H84" i="17"/>
  <c r="J47" i="10"/>
  <c r="J28" i="10"/>
  <c r="H52" i="17"/>
  <c r="H13" i="17"/>
  <c r="L6" i="10"/>
  <c r="J9" i="17" s="1"/>
  <c r="J63" i="17"/>
  <c r="J16" i="10"/>
  <c r="L43" i="10"/>
  <c r="J82" i="17" s="1"/>
  <c r="H29" i="17"/>
  <c r="H50" i="17"/>
  <c r="L15" i="10"/>
  <c r="J26" i="17" s="1"/>
  <c r="L14" i="10"/>
  <c r="L8" i="10"/>
  <c r="J13" i="17" s="1"/>
  <c r="H8" i="17"/>
  <c r="J7" i="10"/>
  <c r="H27" i="17"/>
  <c r="J43" i="10"/>
  <c r="J15" i="10"/>
  <c r="K73" i="17"/>
  <c r="J14" i="10"/>
  <c r="H79" i="17"/>
  <c r="J18" i="10"/>
  <c r="J16" i="17"/>
  <c r="J39" i="10"/>
  <c r="J24" i="10"/>
  <c r="K20" i="17"/>
  <c r="H78" i="17"/>
  <c r="H57" i="17"/>
  <c r="J11" i="10"/>
  <c r="J86" i="17"/>
  <c r="J68" i="17"/>
  <c r="H49" i="17"/>
  <c r="O8" i="10"/>
  <c r="M13" i="17" s="1"/>
  <c r="H32" i="17"/>
  <c r="J48" i="10"/>
  <c r="H58" i="17"/>
  <c r="H37" i="17"/>
  <c r="J47" i="17"/>
  <c r="H14" i="17"/>
  <c r="H48" i="17"/>
  <c r="J38" i="10"/>
  <c r="O30" i="10"/>
  <c r="M56" i="17" s="1"/>
  <c r="K71" i="17"/>
  <c r="J21" i="10"/>
  <c r="L9" i="10"/>
  <c r="J14" i="17" s="1"/>
  <c r="K16" i="17"/>
  <c r="K65" i="17"/>
  <c r="K25" i="17"/>
  <c r="J29" i="10"/>
  <c r="J42" i="10"/>
  <c r="H46" i="17"/>
  <c r="L31" i="10"/>
  <c r="J58" i="17" s="1"/>
  <c r="J33" i="17"/>
  <c r="J37" i="17"/>
  <c r="H74" i="17"/>
  <c r="H17" i="17"/>
  <c r="J26" i="10"/>
  <c r="H93" i="17"/>
  <c r="K17" i="17"/>
  <c r="J12" i="10"/>
  <c r="J22" i="10"/>
  <c r="M16" i="17"/>
  <c r="M17" i="17"/>
  <c r="H76" i="17"/>
  <c r="J40" i="10"/>
  <c r="L19" i="10"/>
  <c r="H35" i="17"/>
  <c r="H34" i="17"/>
  <c r="H94" i="17"/>
  <c r="H95" i="17"/>
  <c r="L49" i="10"/>
  <c r="H4" i="17"/>
  <c r="H5" i="17"/>
  <c r="J19" i="10"/>
  <c r="H88" i="17"/>
  <c r="L28" i="10"/>
  <c r="J53" i="17" s="1"/>
  <c r="H11" i="17"/>
  <c r="J5" i="10"/>
  <c r="H86" i="17"/>
  <c r="H80" i="17"/>
  <c r="H60" i="17"/>
  <c r="J20" i="10"/>
  <c r="J37" i="10"/>
  <c r="J8" i="10"/>
  <c r="J36" i="10"/>
  <c r="J41" i="10"/>
  <c r="O5" i="10"/>
  <c r="M7" i="17" s="1"/>
  <c r="K57" i="17"/>
  <c r="K90" i="17"/>
  <c r="H67" i="17"/>
  <c r="H66" i="17"/>
  <c r="H70" i="17"/>
  <c r="L37" i="10"/>
  <c r="L21" i="10"/>
  <c r="J39" i="17" s="1"/>
  <c r="J6" i="10"/>
  <c r="H18" i="17"/>
  <c r="L46" i="10"/>
  <c r="J89" i="17" s="1"/>
  <c r="J32" i="10"/>
  <c r="H83" i="17"/>
  <c r="L7" i="10"/>
  <c r="J11" i="17" s="1"/>
  <c r="H38" i="17"/>
  <c r="H7" i="17"/>
  <c r="L42" i="10"/>
  <c r="J80" i="17" s="1"/>
  <c r="H91" i="17"/>
  <c r="H28" i="17"/>
  <c r="J27" i="10"/>
  <c r="J60" i="17"/>
  <c r="H71" i="17"/>
  <c r="H68" i="17"/>
  <c r="H69" i="17"/>
  <c r="J49" i="10"/>
  <c r="J46" i="10"/>
  <c r="L35" i="10"/>
  <c r="L27" i="10"/>
  <c r="K43" i="17"/>
  <c r="H21" i="17"/>
  <c r="H20" i="17"/>
  <c r="L12" i="10"/>
  <c r="H47" i="17"/>
  <c r="H33" i="17"/>
  <c r="J33" i="10"/>
  <c r="H53" i="17"/>
  <c r="H59" i="17"/>
  <c r="H36" i="17"/>
  <c r="H16" i="17"/>
  <c r="J25" i="10"/>
  <c r="J10" i="10"/>
  <c r="J45" i="10"/>
  <c r="J17" i="10"/>
  <c r="L38" i="10"/>
  <c r="J35" i="10"/>
  <c r="H72" i="17"/>
  <c r="L40" i="10"/>
  <c r="H77" i="17"/>
  <c r="H75" i="17"/>
  <c r="K41" i="17"/>
  <c r="K6" i="17"/>
  <c r="K80" i="17"/>
  <c r="H42" i="17"/>
  <c r="H43" i="17"/>
  <c r="J44" i="10"/>
  <c r="L34" i="10"/>
  <c r="H64" i="17"/>
  <c r="H65" i="17"/>
  <c r="H22" i="17"/>
  <c r="H23" i="17"/>
  <c r="H62" i="17"/>
  <c r="H63" i="17"/>
  <c r="M80" i="17"/>
  <c r="M81" i="17"/>
  <c r="K81" i="17"/>
  <c r="O23" i="10"/>
  <c r="M43" i="17" s="1"/>
  <c r="K9" i="17"/>
  <c r="K42" i="17"/>
  <c r="O37" i="10"/>
  <c r="O39" i="10"/>
  <c r="K74" i="17"/>
  <c r="M9" i="17"/>
  <c r="O31" i="10"/>
  <c r="M59" i="17" s="1"/>
  <c r="O12" i="10"/>
  <c r="M20" i="17" s="1"/>
  <c r="O32" i="10"/>
  <c r="M60" i="17" s="1"/>
  <c r="K13" i="17"/>
  <c r="K49" i="17"/>
  <c r="K59" i="17"/>
  <c r="K82" i="17"/>
  <c r="K83" i="17"/>
  <c r="O43" i="10"/>
  <c r="K55" i="17"/>
  <c r="O9" i="10"/>
  <c r="K15" i="17"/>
  <c r="K14" i="17"/>
  <c r="K44" i="17"/>
  <c r="O24" i="10"/>
  <c r="K66" i="17"/>
  <c r="O35" i="10"/>
  <c r="K67" i="17"/>
  <c r="K34" i="17"/>
  <c r="O19" i="10"/>
  <c r="K35" i="17"/>
  <c r="K89" i="17"/>
  <c r="K88" i="17"/>
  <c r="O46" i="10"/>
  <c r="M90" i="17"/>
  <c r="K95" i="17"/>
  <c r="O26" i="10"/>
  <c r="M49" i="17" s="1"/>
  <c r="O29" i="10"/>
  <c r="K39" i="17"/>
  <c r="K38" i="17"/>
  <c r="O21" i="10"/>
  <c r="K84" i="17"/>
  <c r="K85" i="17"/>
  <c r="O44" i="10"/>
  <c r="K28" i="17"/>
  <c r="K18" i="17"/>
  <c r="O11" i="10"/>
  <c r="K36" i="17"/>
  <c r="O20" i="10"/>
  <c r="K37" i="17"/>
  <c r="K93" i="17"/>
  <c r="O48" i="10"/>
  <c r="K92" i="17"/>
  <c r="K31" i="17"/>
  <c r="K30" i="17"/>
  <c r="O17" i="10"/>
  <c r="O16" i="10"/>
  <c r="K45" i="17"/>
  <c r="O22" i="10"/>
  <c r="M40" i="17" s="1"/>
  <c r="K29" i="17"/>
  <c r="K94" i="17"/>
  <c r="O49" i="10"/>
  <c r="K76" i="17"/>
  <c r="O40" i="10"/>
  <c r="K77" i="17"/>
  <c r="K26" i="17"/>
  <c r="K10" i="17"/>
  <c r="K11" i="17"/>
  <c r="K52" i="17"/>
  <c r="K53" i="17"/>
  <c r="O28" i="10"/>
  <c r="O45" i="10"/>
  <c r="K87" i="17"/>
  <c r="K86" i="17"/>
  <c r="K4" i="17"/>
  <c r="O4" i="10"/>
  <c r="K5" i="17"/>
  <c r="K63" i="17"/>
  <c r="K62" i="17"/>
  <c r="O33" i="10"/>
  <c r="K68" i="17"/>
  <c r="K69" i="17"/>
  <c r="O36" i="10"/>
  <c r="M10" i="17"/>
  <c r="O15" i="10"/>
  <c r="K54" i="17"/>
  <c r="K27" i="17"/>
  <c r="O34" i="10"/>
  <c r="K22" i="17"/>
  <c r="K23" i="17"/>
  <c r="O13" i="10"/>
  <c r="K79" i="17"/>
  <c r="O41" i="10"/>
  <c r="K78" i="17"/>
  <c r="K47" i="17"/>
  <c r="K46" i="17"/>
  <c r="O25" i="10"/>
  <c r="K50" i="17"/>
  <c r="O27" i="10"/>
  <c r="O38" i="10"/>
  <c r="K33" i="17"/>
  <c r="K32" i="17"/>
  <c r="O18" i="10"/>
  <c r="J23" i="17"/>
  <c r="J30" i="17"/>
  <c r="J31" i="17"/>
  <c r="J18" i="17"/>
  <c r="J19" i="17"/>
  <c r="J6" i="17"/>
  <c r="J7" i="17"/>
  <c r="J56" i="17"/>
  <c r="J49" i="17"/>
  <c r="J48" i="17"/>
  <c r="J85" i="17"/>
  <c r="J84" i="17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0" i="17"/>
  <c r="A19" i="17"/>
  <c r="A21" i="17"/>
  <c r="A22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F9" i="17"/>
  <c r="F10" i="17"/>
  <c r="F12" i="17"/>
  <c r="F16" i="17"/>
  <c r="F18" i="17"/>
  <c r="F20" i="17"/>
  <c r="F25" i="17"/>
  <c r="F26" i="17"/>
  <c r="F28" i="17"/>
  <c r="F32" i="17"/>
  <c r="F34" i="17"/>
  <c r="F36" i="17"/>
  <c r="F41" i="17"/>
  <c r="F42" i="17"/>
  <c r="F44" i="17"/>
  <c r="F48" i="17"/>
  <c r="F50" i="17"/>
  <c r="F52" i="17"/>
  <c r="F57" i="17"/>
  <c r="F58" i="17"/>
  <c r="F60" i="17"/>
  <c r="F64" i="17"/>
  <c r="F66" i="17"/>
  <c r="F68" i="17"/>
  <c r="F73" i="17"/>
  <c r="F74" i="17"/>
  <c r="F76" i="17"/>
  <c r="F80" i="17"/>
  <c r="F82" i="17"/>
  <c r="F84" i="17"/>
  <c r="F89" i="17"/>
  <c r="F90" i="17"/>
  <c r="F92" i="17"/>
  <c r="F6" i="17"/>
  <c r="F5" i="17"/>
  <c r="G38" i="6"/>
  <c r="D49" i="6"/>
  <c r="D15" i="10"/>
  <c r="D11" i="6"/>
  <c r="B69" i="18"/>
  <c r="B77" i="18"/>
  <c r="B85" i="18"/>
  <c r="B93" i="18"/>
  <c r="B18" i="18"/>
  <c r="B50" i="18"/>
  <c r="M6" i="17" l="1"/>
  <c r="M58" i="17"/>
  <c r="J93" i="17"/>
  <c r="M24" i="17"/>
  <c r="J27" i="17"/>
  <c r="J42" i="17"/>
  <c r="J8" i="17"/>
  <c r="J83" i="17"/>
  <c r="M42" i="17"/>
  <c r="J5" i="17"/>
  <c r="J15" i="17"/>
  <c r="J59" i="17"/>
  <c r="J88" i="17"/>
  <c r="J91" i="17"/>
  <c r="J40" i="17"/>
  <c r="J81" i="17"/>
  <c r="J38" i="17"/>
  <c r="M21" i="17"/>
  <c r="J24" i="17"/>
  <c r="J25" i="17"/>
  <c r="J10" i="17"/>
  <c r="J52" i="17"/>
  <c r="J12" i="17"/>
  <c r="M12" i="17"/>
  <c r="M57" i="17"/>
  <c r="J65" i="17"/>
  <c r="J64" i="17"/>
  <c r="J73" i="17"/>
  <c r="J72" i="17"/>
  <c r="J50" i="17"/>
  <c r="J51" i="17"/>
  <c r="J77" i="17"/>
  <c r="J76" i="17"/>
  <c r="J21" i="17"/>
  <c r="J20" i="17"/>
  <c r="J66" i="17"/>
  <c r="J67" i="17"/>
  <c r="J70" i="17"/>
  <c r="J71" i="17"/>
  <c r="J94" i="17"/>
  <c r="J95" i="17"/>
  <c r="J34" i="17"/>
  <c r="J35" i="17"/>
  <c r="M75" i="17"/>
  <c r="M74" i="17"/>
  <c r="M61" i="17"/>
  <c r="M71" i="17"/>
  <c r="M70" i="17"/>
  <c r="M41" i="17"/>
  <c r="M73" i="17"/>
  <c r="M72" i="17"/>
  <c r="M47" i="17"/>
  <c r="M46" i="17"/>
  <c r="M78" i="17"/>
  <c r="M79" i="17"/>
  <c r="M22" i="17"/>
  <c r="M23" i="17"/>
  <c r="M65" i="17"/>
  <c r="M64" i="17"/>
  <c r="M5" i="17"/>
  <c r="M4" i="17"/>
  <c r="M87" i="17"/>
  <c r="M86" i="17"/>
  <c r="M77" i="17"/>
  <c r="M76" i="17"/>
  <c r="M30" i="17"/>
  <c r="M31" i="17"/>
  <c r="M82" i="17"/>
  <c r="M83" i="17"/>
  <c r="M68" i="17"/>
  <c r="M69" i="17"/>
  <c r="M62" i="17"/>
  <c r="M63" i="17"/>
  <c r="M53" i="17"/>
  <c r="M52" i="17"/>
  <c r="M48" i="17"/>
  <c r="M32" i="17"/>
  <c r="M33" i="17"/>
  <c r="M95" i="17"/>
  <c r="M94" i="17"/>
  <c r="M28" i="17"/>
  <c r="M29" i="17"/>
  <c r="M19" i="17"/>
  <c r="M18" i="17"/>
  <c r="M85" i="17"/>
  <c r="M84" i="17"/>
  <c r="M39" i="17"/>
  <c r="M38" i="17"/>
  <c r="M55" i="17"/>
  <c r="M54" i="17"/>
  <c r="M34" i="17"/>
  <c r="M35" i="17"/>
  <c r="M45" i="17"/>
  <c r="M44" i="17"/>
  <c r="M50" i="17"/>
  <c r="M51" i="17"/>
  <c r="M27" i="17"/>
  <c r="M26" i="17"/>
  <c r="M92" i="17"/>
  <c r="M93" i="17"/>
  <c r="M37" i="17"/>
  <c r="M36" i="17"/>
  <c r="M89" i="17"/>
  <c r="M88" i="17"/>
  <c r="M67" i="17"/>
  <c r="M66" i="17"/>
  <c r="M15" i="17"/>
  <c r="M14" i="17"/>
  <c r="F7" i="17"/>
  <c r="F65" i="17"/>
  <c r="F56" i="17"/>
  <c r="F33" i="17"/>
  <c r="F88" i="17"/>
  <c r="F24" i="17"/>
  <c r="F81" i="17"/>
  <c r="F49" i="17"/>
  <c r="F17" i="17"/>
  <c r="F72" i="17"/>
  <c r="F40" i="17"/>
  <c r="F8" i="17"/>
  <c r="F4" i="17"/>
  <c r="F94" i="17"/>
  <c r="F95" i="17"/>
  <c r="F86" i="17"/>
  <c r="F87" i="17"/>
  <c r="F78" i="17"/>
  <c r="F79" i="17"/>
  <c r="F70" i="17"/>
  <c r="F71" i="17"/>
  <c r="F62" i="17"/>
  <c r="F63" i="17"/>
  <c r="F54" i="17"/>
  <c r="F55" i="17"/>
  <c r="F46" i="17"/>
  <c r="F47" i="17"/>
  <c r="F38" i="17"/>
  <c r="F39" i="17"/>
  <c r="F30" i="17"/>
  <c r="F31" i="17"/>
  <c r="F22" i="17"/>
  <c r="F23" i="17"/>
  <c r="F14" i="17"/>
  <c r="F15" i="17"/>
  <c r="F93" i="17"/>
  <c r="F85" i="17"/>
  <c r="F77" i="17"/>
  <c r="F69" i="17"/>
  <c r="F61" i="17"/>
  <c r="F53" i="17"/>
  <c r="F45" i="17"/>
  <c r="F37" i="17"/>
  <c r="F29" i="17"/>
  <c r="F21" i="17"/>
  <c r="F13" i="17"/>
  <c r="F91" i="17"/>
  <c r="F83" i="17"/>
  <c r="F75" i="17"/>
  <c r="F67" i="17"/>
  <c r="F59" i="17"/>
  <c r="F51" i="17"/>
  <c r="F43" i="17"/>
  <c r="F35" i="17"/>
  <c r="F27" i="17"/>
  <c r="F19" i="17"/>
  <c r="F11" i="17"/>
  <c r="B28" i="20"/>
  <c r="B54" i="18"/>
  <c r="B53" i="18"/>
  <c r="B12" i="20"/>
  <c r="B22" i="18"/>
  <c r="B21" i="18"/>
  <c r="B41" i="20"/>
  <c r="B80" i="18"/>
  <c r="B79" i="18"/>
  <c r="C11" i="20"/>
  <c r="C19" i="18"/>
  <c r="C20" i="18"/>
  <c r="C23" i="20"/>
  <c r="C43" i="18"/>
  <c r="C44" i="18"/>
  <c r="C47" i="20"/>
  <c r="C91" i="18"/>
  <c r="C92" i="18"/>
  <c r="G40" i="6"/>
  <c r="C39" i="20"/>
  <c r="C76" i="18"/>
  <c r="D40" i="6"/>
  <c r="D40" i="10"/>
  <c r="C75" i="18"/>
  <c r="B24" i="20"/>
  <c r="B46" i="18"/>
  <c r="B26" i="6"/>
  <c r="B45" i="18"/>
  <c r="B16" i="20"/>
  <c r="B30" i="18"/>
  <c r="B29" i="18"/>
  <c r="B45" i="20"/>
  <c r="B88" i="18"/>
  <c r="B87" i="18"/>
  <c r="D4" i="6"/>
  <c r="C3" i="18"/>
  <c r="G4" i="6"/>
  <c r="D16" i="10"/>
  <c r="C15" i="20"/>
  <c r="C27" i="18"/>
  <c r="C28" i="18"/>
  <c r="G32" i="6"/>
  <c r="C31" i="20"/>
  <c r="C59" i="18"/>
  <c r="C60" i="18"/>
  <c r="G36" i="6"/>
  <c r="C35" i="20"/>
  <c r="C67" i="18"/>
  <c r="C68" i="18"/>
  <c r="B32" i="20"/>
  <c r="B62" i="18"/>
  <c r="B61" i="18"/>
  <c r="B20" i="20"/>
  <c r="B38" i="18"/>
  <c r="B37" i="18"/>
  <c r="B8" i="20"/>
  <c r="B14" i="18"/>
  <c r="B13" i="18"/>
  <c r="B4" i="20"/>
  <c r="B6" i="18"/>
  <c r="B26" i="20"/>
  <c r="B5" i="18"/>
  <c r="B37" i="20"/>
  <c r="B72" i="18"/>
  <c r="B71" i="18"/>
  <c r="C7" i="20"/>
  <c r="C11" i="18"/>
  <c r="C12" i="18"/>
  <c r="C19" i="20"/>
  <c r="C35" i="18"/>
  <c r="C36" i="18"/>
  <c r="C27" i="20"/>
  <c r="C51" i="18"/>
  <c r="C52" i="18"/>
  <c r="C43" i="20"/>
  <c r="C83" i="18"/>
  <c r="C84" i="18"/>
  <c r="C26" i="17"/>
  <c r="C27" i="17"/>
  <c r="B34" i="18"/>
  <c r="B18" i="20"/>
  <c r="B6" i="20"/>
  <c r="B10" i="18"/>
  <c r="B47" i="20"/>
  <c r="B92" i="18"/>
  <c r="B91" i="18"/>
  <c r="B43" i="20"/>
  <c r="B84" i="18"/>
  <c r="B83" i="18"/>
  <c r="B39" i="20"/>
  <c r="B76" i="18"/>
  <c r="B75" i="18"/>
  <c r="B35" i="20"/>
  <c r="B68" i="18"/>
  <c r="B67" i="18"/>
  <c r="D6" i="6"/>
  <c r="C5" i="20"/>
  <c r="C7" i="18"/>
  <c r="G10" i="6"/>
  <c r="C15" i="18"/>
  <c r="C9" i="20"/>
  <c r="D14" i="10"/>
  <c r="C13" i="20"/>
  <c r="C23" i="18"/>
  <c r="C24" i="18"/>
  <c r="G18" i="6"/>
  <c r="C31" i="18"/>
  <c r="C32" i="18"/>
  <c r="C17" i="20"/>
  <c r="D22" i="10"/>
  <c r="C21" i="20"/>
  <c r="C39" i="18"/>
  <c r="C40" i="18"/>
  <c r="D26" i="6"/>
  <c r="C47" i="18"/>
  <c r="C25" i="20"/>
  <c r="C48" i="18"/>
  <c r="D30" i="10"/>
  <c r="C29" i="20"/>
  <c r="C55" i="18"/>
  <c r="C56" i="18"/>
  <c r="D34" i="6"/>
  <c r="C63" i="18"/>
  <c r="C64" i="18"/>
  <c r="D46" i="6"/>
  <c r="C45" i="20"/>
  <c r="C87" i="18"/>
  <c r="C88" i="18"/>
  <c r="G42" i="6"/>
  <c r="C41" i="20"/>
  <c r="C79" i="18"/>
  <c r="C80" i="18"/>
  <c r="D38" i="10"/>
  <c r="C37" i="20"/>
  <c r="C71" i="18"/>
  <c r="C72" i="18"/>
  <c r="D42" i="10"/>
  <c r="C16" i="18"/>
  <c r="C33" i="20"/>
  <c r="B4" i="18"/>
  <c r="B3" i="20"/>
  <c r="B3" i="19" s="1"/>
  <c r="B3" i="18"/>
  <c r="B58" i="18"/>
  <c r="B30" i="20"/>
  <c r="B22" i="20"/>
  <c r="B42" i="18"/>
  <c r="B26" i="18"/>
  <c r="B14" i="20"/>
  <c r="B33" i="20"/>
  <c r="B64" i="18"/>
  <c r="B63" i="18"/>
  <c r="B29" i="20"/>
  <c r="B56" i="18"/>
  <c r="B55" i="18"/>
  <c r="B25" i="20"/>
  <c r="B48" i="18"/>
  <c r="B47" i="18"/>
  <c r="B21" i="20"/>
  <c r="B40" i="18"/>
  <c r="B39" i="18"/>
  <c r="B17" i="20"/>
  <c r="B32" i="18"/>
  <c r="B31" i="18"/>
  <c r="B13" i="20"/>
  <c r="B24" i="18"/>
  <c r="B23" i="18"/>
  <c r="B9" i="20"/>
  <c r="B16" i="18"/>
  <c r="B15" i="18"/>
  <c r="B5" i="20"/>
  <c r="B8" i="18"/>
  <c r="B7" i="18"/>
  <c r="B90" i="18"/>
  <c r="B42" i="20"/>
  <c r="B82" i="18"/>
  <c r="B38" i="20"/>
  <c r="B74" i="18"/>
  <c r="B34" i="20"/>
  <c r="B66" i="18"/>
  <c r="D7" i="6"/>
  <c r="C6" i="20"/>
  <c r="C9" i="18"/>
  <c r="C10" i="18"/>
  <c r="D11" i="10"/>
  <c r="C10" i="20"/>
  <c r="C17" i="18"/>
  <c r="C18" i="18"/>
  <c r="G15" i="6"/>
  <c r="C14" i="20"/>
  <c r="C25" i="18"/>
  <c r="C26" i="18"/>
  <c r="D19" i="6"/>
  <c r="C18" i="20"/>
  <c r="C33" i="18"/>
  <c r="C34" i="18"/>
  <c r="D23" i="10"/>
  <c r="C22" i="20"/>
  <c r="C41" i="18"/>
  <c r="C42" i="18"/>
  <c r="D27" i="10"/>
  <c r="C26" i="20"/>
  <c r="C49" i="18"/>
  <c r="C50" i="18"/>
  <c r="G31" i="6"/>
  <c r="C30" i="20"/>
  <c r="C57" i="18"/>
  <c r="C58" i="18"/>
  <c r="G49" i="6"/>
  <c r="C48" i="20"/>
  <c r="C93" i="18"/>
  <c r="C94" i="18"/>
  <c r="D45" i="6"/>
  <c r="C44" i="20"/>
  <c r="C85" i="18"/>
  <c r="C86" i="18"/>
  <c r="D41" i="10"/>
  <c r="C77" i="18"/>
  <c r="C40" i="20"/>
  <c r="C78" i="18"/>
  <c r="G37" i="6"/>
  <c r="C36" i="20"/>
  <c r="C69" i="18"/>
  <c r="C70" i="18"/>
  <c r="B17" i="18"/>
  <c r="B33" i="18"/>
  <c r="B49" i="18"/>
  <c r="B65" i="18"/>
  <c r="B81" i="18"/>
  <c r="C8" i="18"/>
  <c r="B46" i="20"/>
  <c r="B31" i="20"/>
  <c r="B60" i="18"/>
  <c r="B59" i="18"/>
  <c r="B27" i="20"/>
  <c r="B52" i="18"/>
  <c r="B51" i="18"/>
  <c r="B23" i="20"/>
  <c r="B44" i="18"/>
  <c r="B43" i="18"/>
  <c r="B19" i="20"/>
  <c r="B36" i="18"/>
  <c r="B35" i="18"/>
  <c r="B15" i="20"/>
  <c r="B28" i="18"/>
  <c r="B27" i="18"/>
  <c r="B11" i="20"/>
  <c r="B20" i="18"/>
  <c r="B19" i="18"/>
  <c r="B7" i="20"/>
  <c r="B12" i="18"/>
  <c r="B11" i="18"/>
  <c r="B48" i="20"/>
  <c r="B94" i="18"/>
  <c r="B44" i="20"/>
  <c r="B86" i="18"/>
  <c r="B40" i="20"/>
  <c r="B78" i="18"/>
  <c r="B36" i="20"/>
  <c r="B70" i="18"/>
  <c r="G5" i="6"/>
  <c r="C4" i="20"/>
  <c r="C5" i="18"/>
  <c r="C6" i="18"/>
  <c r="D9" i="6"/>
  <c r="C8" i="20"/>
  <c r="C13" i="18"/>
  <c r="C14" i="18"/>
  <c r="G13" i="6"/>
  <c r="C12" i="20"/>
  <c r="C21" i="18"/>
  <c r="C22" i="18"/>
  <c r="D17" i="10"/>
  <c r="C16" i="20"/>
  <c r="C29" i="18"/>
  <c r="C30" i="18"/>
  <c r="G21" i="6"/>
  <c r="C20" i="20"/>
  <c r="C37" i="18"/>
  <c r="C38" i="18"/>
  <c r="G25" i="6"/>
  <c r="C24" i="20"/>
  <c r="C45" i="18"/>
  <c r="C46" i="18"/>
  <c r="D29" i="6"/>
  <c r="C28" i="20"/>
  <c r="C53" i="18"/>
  <c r="C54" i="18"/>
  <c r="D33" i="6"/>
  <c r="C32" i="20"/>
  <c r="C61" i="18"/>
  <c r="C62" i="18"/>
  <c r="G47" i="6"/>
  <c r="C89" i="18"/>
  <c r="C90" i="18"/>
  <c r="C46" i="20"/>
  <c r="D43" i="10"/>
  <c r="C42" i="20"/>
  <c r="C81" i="18"/>
  <c r="C82" i="18"/>
  <c r="D39" i="6"/>
  <c r="C38" i="20"/>
  <c r="C73" i="18"/>
  <c r="C74" i="18"/>
  <c r="D35" i="10"/>
  <c r="C34" i="20"/>
  <c r="C65" i="18"/>
  <c r="C66" i="18"/>
  <c r="D7" i="10"/>
  <c r="B9" i="18"/>
  <c r="B25" i="18"/>
  <c r="B41" i="18"/>
  <c r="B57" i="18"/>
  <c r="B73" i="18"/>
  <c r="B89" i="18"/>
  <c r="B10" i="20"/>
  <c r="C4" i="18"/>
  <c r="C3" i="20"/>
  <c r="B37" i="6"/>
  <c r="G30" i="6"/>
  <c r="B25" i="6"/>
  <c r="G46" i="6"/>
  <c r="G23" i="6"/>
  <c r="B10" i="6"/>
  <c r="D34" i="10"/>
  <c r="D27" i="6"/>
  <c r="G45" i="6"/>
  <c r="G7" i="6"/>
  <c r="B9" i="6"/>
  <c r="D49" i="10"/>
  <c r="D32" i="10"/>
  <c r="D43" i="6"/>
  <c r="D21" i="6"/>
  <c r="D13" i="6"/>
  <c r="D5" i="6"/>
  <c r="G17" i="6"/>
  <c r="G9" i="6"/>
  <c r="D29" i="10"/>
  <c r="D21" i="10"/>
  <c r="D25" i="6"/>
  <c r="E25" i="6" s="1"/>
  <c r="D18" i="6"/>
  <c r="G35" i="6"/>
  <c r="G29" i="6"/>
  <c r="G14" i="6"/>
  <c r="B47" i="6"/>
  <c r="B35" i="6"/>
  <c r="D47" i="10"/>
  <c r="D33" i="10"/>
  <c r="D26" i="10"/>
  <c r="D18" i="10"/>
  <c r="D13" i="10"/>
  <c r="D5" i="10"/>
  <c r="B18" i="6"/>
  <c r="B43" i="6"/>
  <c r="D47" i="6"/>
  <c r="D35" i="6"/>
  <c r="D23" i="6"/>
  <c r="D17" i="6"/>
  <c r="D10" i="6"/>
  <c r="G43" i="6"/>
  <c r="G34" i="6"/>
  <c r="G27" i="6"/>
  <c r="G19" i="6"/>
  <c r="B46" i="6"/>
  <c r="B31" i="6"/>
  <c r="B21" i="6"/>
  <c r="D45" i="10"/>
  <c r="D39" i="10"/>
  <c r="D25" i="10"/>
  <c r="D10" i="10"/>
  <c r="D31" i="6"/>
  <c r="D22" i="6"/>
  <c r="D14" i="6"/>
  <c r="G39" i="6"/>
  <c r="G33" i="6"/>
  <c r="G11" i="6"/>
  <c r="B42" i="6"/>
  <c r="B30" i="6"/>
  <c r="B14" i="6"/>
  <c r="D4" i="10"/>
  <c r="D36" i="10"/>
  <c r="D31" i="10"/>
  <c r="D9" i="10"/>
  <c r="D37" i="6"/>
  <c r="G41" i="6"/>
  <c r="G8" i="6"/>
  <c r="D8" i="6"/>
  <c r="G12" i="6"/>
  <c r="D12" i="6"/>
  <c r="D12" i="10"/>
  <c r="G16" i="6"/>
  <c r="D16" i="6"/>
  <c r="G20" i="6"/>
  <c r="D20" i="6"/>
  <c r="D20" i="10"/>
  <c r="G24" i="6"/>
  <c r="D24" i="6"/>
  <c r="G28" i="6"/>
  <c r="D28" i="6"/>
  <c r="D28" i="10"/>
  <c r="G48" i="6"/>
  <c r="D48" i="6"/>
  <c r="G44" i="6"/>
  <c r="D44" i="10"/>
  <c r="D44" i="6"/>
  <c r="D24" i="10"/>
  <c r="D8" i="10"/>
  <c r="B5" i="6"/>
  <c r="B4" i="6"/>
  <c r="B32" i="6"/>
  <c r="B28" i="6"/>
  <c r="B27" i="6"/>
  <c r="B24" i="6"/>
  <c r="B23" i="6"/>
  <c r="B20" i="6"/>
  <c r="B19" i="6"/>
  <c r="B16" i="6"/>
  <c r="B12" i="6"/>
  <c r="B11" i="6"/>
  <c r="E11" i="6" s="1"/>
  <c r="B8" i="6"/>
  <c r="B7" i="6"/>
  <c r="B49" i="6"/>
  <c r="B45" i="6"/>
  <c r="B41" i="6"/>
  <c r="D41" i="6"/>
  <c r="D32" i="6"/>
  <c r="B15" i="6"/>
  <c r="D48" i="10"/>
  <c r="D37" i="10"/>
  <c r="D30" i="6"/>
  <c r="G22" i="6"/>
  <c r="G6" i="6"/>
  <c r="B39" i="6"/>
  <c r="B34" i="6"/>
  <c r="B29" i="6"/>
  <c r="B13" i="6"/>
  <c r="D42" i="6"/>
  <c r="D38" i="6"/>
  <c r="D15" i="6"/>
  <c r="G26" i="6"/>
  <c r="B38" i="6"/>
  <c r="B33" i="6"/>
  <c r="B22" i="6"/>
  <c r="B17" i="6"/>
  <c r="B6" i="6"/>
  <c r="D46" i="10"/>
  <c r="D19" i="10"/>
  <c r="D6" i="10"/>
  <c r="D36" i="6"/>
  <c r="B48" i="6"/>
  <c r="B44" i="6"/>
  <c r="B40" i="6"/>
  <c r="B36" i="6"/>
  <c r="F40" i="10" l="1"/>
  <c r="F10" i="10"/>
  <c r="F49" i="10"/>
  <c r="F31" i="10"/>
  <c r="F13" i="10"/>
  <c r="F46" i="10"/>
  <c r="F44" i="10"/>
  <c r="F21" i="10"/>
  <c r="F5" i="10"/>
  <c r="F6" i="10"/>
  <c r="F4" i="10"/>
  <c r="H38" i="6"/>
  <c r="F38" i="10"/>
  <c r="F19" i="10"/>
  <c r="F32" i="10"/>
  <c r="F25" i="10"/>
  <c r="H29" i="6"/>
  <c r="F29" i="10"/>
  <c r="F18" i="10"/>
  <c r="F47" i="10"/>
  <c r="F33" i="10"/>
  <c r="F37" i="10"/>
  <c r="F8" i="10"/>
  <c r="F12" i="10"/>
  <c r="F23" i="10"/>
  <c r="F27" i="10"/>
  <c r="F9" i="10"/>
  <c r="F48" i="10"/>
  <c r="F26" i="10"/>
  <c r="F17" i="10"/>
  <c r="F43" i="10"/>
  <c r="F45" i="10"/>
  <c r="F7" i="10"/>
  <c r="F11" i="10"/>
  <c r="F15" i="10"/>
  <c r="F20" i="10"/>
  <c r="F24" i="10"/>
  <c r="F28" i="10"/>
  <c r="F35" i="10"/>
  <c r="F39" i="10"/>
  <c r="F14" i="10"/>
  <c r="F36" i="10"/>
  <c r="F42" i="10"/>
  <c r="F22" i="10"/>
  <c r="F16" i="10"/>
  <c r="F30" i="10"/>
  <c r="F41" i="10"/>
  <c r="F34" i="10"/>
  <c r="K2" i="20"/>
  <c r="L2" i="20" s="1"/>
  <c r="D22" i="20"/>
  <c r="D41" i="19" s="1"/>
  <c r="D6" i="20"/>
  <c r="D10" i="19" s="1"/>
  <c r="K6" i="20"/>
  <c r="L6" i="20" s="1"/>
  <c r="K4" i="20"/>
  <c r="L4" i="20" s="1"/>
  <c r="K3" i="20"/>
  <c r="L3" i="20" s="1"/>
  <c r="D41" i="20"/>
  <c r="D79" i="19" s="1"/>
  <c r="K5" i="20"/>
  <c r="L5" i="20" s="1"/>
  <c r="D32" i="20"/>
  <c r="D62" i="19" s="1"/>
  <c r="D36" i="20"/>
  <c r="D42" i="20"/>
  <c r="D45" i="20"/>
  <c r="D87" i="19" s="1"/>
  <c r="D46" i="20"/>
  <c r="D89" i="19" s="1"/>
  <c r="D10" i="20"/>
  <c r="D18" i="19" s="1"/>
  <c r="D37" i="20"/>
  <c r="D5" i="20"/>
  <c r="D8" i="19" s="1"/>
  <c r="D21" i="20"/>
  <c r="D40" i="19" s="1"/>
  <c r="D25" i="20"/>
  <c r="D47" i="19" s="1"/>
  <c r="C13" i="6"/>
  <c r="C10" i="6"/>
  <c r="H46" i="6"/>
  <c r="E15" i="6"/>
  <c r="E40" i="6"/>
  <c r="H34" i="6"/>
  <c r="H18" i="6"/>
  <c r="D38" i="20"/>
  <c r="D74" i="19" s="1"/>
  <c r="D24" i="20"/>
  <c r="D45" i="19" s="1"/>
  <c r="D20" i="20"/>
  <c r="D16" i="20"/>
  <c r="D30" i="19" s="1"/>
  <c r="D8" i="20"/>
  <c r="D13" i="19" s="1"/>
  <c r="D4" i="20"/>
  <c r="D6" i="19" s="1"/>
  <c r="D48" i="20"/>
  <c r="E19" i="6"/>
  <c r="D14" i="20"/>
  <c r="D25" i="19" s="1"/>
  <c r="D30" i="20"/>
  <c r="D58" i="19" s="1"/>
  <c r="D9" i="20"/>
  <c r="D15" i="19" s="1"/>
  <c r="D18" i="20"/>
  <c r="D34" i="19" s="1"/>
  <c r="H4" i="6"/>
  <c r="D40" i="20"/>
  <c r="D78" i="19" s="1"/>
  <c r="H40" i="6"/>
  <c r="E42" i="6"/>
  <c r="E27" i="6"/>
  <c r="C15" i="6"/>
  <c r="C25" i="6"/>
  <c r="H13" i="6"/>
  <c r="D43" i="20"/>
  <c r="D84" i="19" s="1"/>
  <c r="E20" i="6"/>
  <c r="C17" i="6"/>
  <c r="E39" i="6"/>
  <c r="H37" i="6"/>
  <c r="H15" i="6"/>
  <c r="H41" i="6"/>
  <c r="C9" i="6"/>
  <c r="H20" i="6"/>
  <c r="C47" i="6"/>
  <c r="E10" i="6"/>
  <c r="E47" i="6"/>
  <c r="C23" i="6"/>
  <c r="E26" i="6"/>
  <c r="D26" i="18"/>
  <c r="D25" i="18"/>
  <c r="C53" i="17"/>
  <c r="C52" i="17"/>
  <c r="C22" i="17"/>
  <c r="C23" i="17"/>
  <c r="C82" i="17"/>
  <c r="C83" i="17"/>
  <c r="B86" i="19"/>
  <c r="B85" i="19"/>
  <c r="D19" i="18"/>
  <c r="D20" i="18"/>
  <c r="D60" i="18"/>
  <c r="D59" i="18"/>
  <c r="D82" i="18"/>
  <c r="D81" i="18"/>
  <c r="C48" i="19"/>
  <c r="C47" i="19"/>
  <c r="C52" i="19"/>
  <c r="C51" i="19"/>
  <c r="B22" i="19"/>
  <c r="B21" i="19"/>
  <c r="C88" i="17"/>
  <c r="C89" i="17"/>
  <c r="D80" i="18"/>
  <c r="D79" i="18"/>
  <c r="C92" i="17"/>
  <c r="C93" i="17"/>
  <c r="D68" i="18"/>
  <c r="D67" i="18"/>
  <c r="D92" i="18"/>
  <c r="D91" i="18"/>
  <c r="D50" i="18"/>
  <c r="D49" i="18"/>
  <c r="D58" i="18"/>
  <c r="D57" i="18"/>
  <c r="H28" i="6"/>
  <c r="C20" i="17"/>
  <c r="C21" i="17"/>
  <c r="C58" i="17"/>
  <c r="C59" i="17"/>
  <c r="C16" i="17"/>
  <c r="C17" i="17"/>
  <c r="C18" i="6"/>
  <c r="C49" i="17"/>
  <c r="C48" i="17"/>
  <c r="H9" i="6"/>
  <c r="E9" i="6"/>
  <c r="C64" i="17"/>
  <c r="C65" i="17"/>
  <c r="D44" i="20"/>
  <c r="B70" i="19"/>
  <c r="B69" i="19"/>
  <c r="D78" i="18"/>
  <c r="D77" i="18"/>
  <c r="C70" i="19"/>
  <c r="C69" i="19"/>
  <c r="C86" i="19"/>
  <c r="C85" i="19"/>
  <c r="C94" i="19"/>
  <c r="C93" i="19"/>
  <c r="C58" i="19"/>
  <c r="C57" i="19"/>
  <c r="C50" i="19"/>
  <c r="C49" i="19"/>
  <c r="C42" i="19"/>
  <c r="C41" i="19"/>
  <c r="C34" i="19"/>
  <c r="C33" i="19"/>
  <c r="C26" i="19"/>
  <c r="C25" i="19"/>
  <c r="C18" i="19"/>
  <c r="C17" i="19"/>
  <c r="C10" i="19"/>
  <c r="C9" i="19"/>
  <c r="D66" i="18"/>
  <c r="D65" i="18"/>
  <c r="D90" i="18"/>
  <c r="D89" i="18"/>
  <c r="D7" i="18"/>
  <c r="D8" i="18"/>
  <c r="D15" i="18"/>
  <c r="D16" i="18"/>
  <c r="D24" i="18"/>
  <c r="D23" i="18"/>
  <c r="D32" i="18"/>
  <c r="D31" i="18"/>
  <c r="D40" i="18"/>
  <c r="D39" i="18"/>
  <c r="D48" i="18"/>
  <c r="D47" i="18"/>
  <c r="D56" i="18"/>
  <c r="D55" i="18"/>
  <c r="D64" i="18"/>
  <c r="D63" i="18"/>
  <c r="B42" i="19"/>
  <c r="B41" i="19"/>
  <c r="B4" i="19"/>
  <c r="C72" i="19"/>
  <c r="C71" i="19"/>
  <c r="C80" i="19"/>
  <c r="C79" i="19"/>
  <c r="C88" i="19"/>
  <c r="C87" i="19"/>
  <c r="C56" i="17"/>
  <c r="C57" i="17"/>
  <c r="C41" i="17"/>
  <c r="C40" i="17"/>
  <c r="C24" i="17"/>
  <c r="C25" i="17"/>
  <c r="B76" i="19"/>
  <c r="B75" i="19"/>
  <c r="B10" i="19"/>
  <c r="B9" i="19"/>
  <c r="D7" i="20"/>
  <c r="C12" i="19"/>
  <c r="C11" i="19"/>
  <c r="D72" i="18"/>
  <c r="D71" i="18"/>
  <c r="B6" i="19"/>
  <c r="B5" i="19"/>
  <c r="B14" i="19"/>
  <c r="B13" i="19"/>
  <c r="B38" i="19"/>
  <c r="B37" i="19"/>
  <c r="B88" i="19"/>
  <c r="B87" i="19"/>
  <c r="B30" i="19"/>
  <c r="B29" i="19"/>
  <c r="B46" i="19"/>
  <c r="B45" i="19"/>
  <c r="C20" i="19"/>
  <c r="C19" i="19"/>
  <c r="D76" i="18"/>
  <c r="D75" i="18"/>
  <c r="D34" i="18"/>
  <c r="D33" i="18"/>
  <c r="C45" i="17"/>
  <c r="C44" i="17"/>
  <c r="C74" i="17"/>
  <c r="C75" i="17"/>
  <c r="C90" i="17"/>
  <c r="C91" i="17"/>
  <c r="C54" i="17"/>
  <c r="C55" i="17"/>
  <c r="C60" i="17"/>
  <c r="C61" i="17"/>
  <c r="C66" i="17"/>
  <c r="C67" i="17"/>
  <c r="D94" i="18"/>
  <c r="D93" i="18"/>
  <c r="D36" i="18"/>
  <c r="D35" i="18"/>
  <c r="D52" i="18"/>
  <c r="D51" i="18"/>
  <c r="B74" i="19"/>
  <c r="B73" i="19"/>
  <c r="B50" i="19"/>
  <c r="B49" i="19"/>
  <c r="D62" i="18"/>
  <c r="D61" i="18"/>
  <c r="C28" i="17"/>
  <c r="C29" i="17"/>
  <c r="B54" i="19"/>
  <c r="B53" i="19"/>
  <c r="C26" i="6"/>
  <c r="E46" i="6"/>
  <c r="D84" i="18"/>
  <c r="D83" i="18"/>
  <c r="D9" i="18"/>
  <c r="D10" i="18"/>
  <c r="C27" i="6"/>
  <c r="H5" i="6"/>
  <c r="C12" i="17"/>
  <c r="C13" i="17"/>
  <c r="C68" i="17"/>
  <c r="C69" i="17"/>
  <c r="E22" i="6"/>
  <c r="C46" i="17"/>
  <c r="C47" i="17"/>
  <c r="E31" i="6"/>
  <c r="E35" i="6"/>
  <c r="C6" i="17"/>
  <c r="C7" i="17"/>
  <c r="C62" i="17"/>
  <c r="C63" i="17"/>
  <c r="C38" i="17"/>
  <c r="C39" i="17"/>
  <c r="D26" i="20"/>
  <c r="C4" i="19"/>
  <c r="C3" i="19"/>
  <c r="D34" i="20"/>
  <c r="C66" i="19"/>
  <c r="C65" i="19"/>
  <c r="C74" i="19"/>
  <c r="C73" i="19"/>
  <c r="C82" i="19"/>
  <c r="C81" i="19"/>
  <c r="C62" i="19"/>
  <c r="C61" i="19"/>
  <c r="D28" i="20"/>
  <c r="C54" i="19"/>
  <c r="C53" i="19"/>
  <c r="C46" i="19"/>
  <c r="C45" i="19"/>
  <c r="C38" i="19"/>
  <c r="C37" i="19"/>
  <c r="C30" i="19"/>
  <c r="C29" i="19"/>
  <c r="D12" i="20"/>
  <c r="C22" i="19"/>
  <c r="C21" i="19"/>
  <c r="C14" i="19"/>
  <c r="C13" i="19"/>
  <c r="C6" i="19"/>
  <c r="C5" i="19"/>
  <c r="D70" i="18"/>
  <c r="D69" i="18"/>
  <c r="B94" i="19"/>
  <c r="B93" i="19"/>
  <c r="B12" i="19"/>
  <c r="B11" i="19"/>
  <c r="D11" i="20"/>
  <c r="B20" i="19"/>
  <c r="B19" i="19"/>
  <c r="D15" i="20"/>
  <c r="B28" i="19"/>
  <c r="B27" i="19"/>
  <c r="D19" i="20"/>
  <c r="B36" i="19"/>
  <c r="B35" i="19"/>
  <c r="B44" i="19"/>
  <c r="B43" i="19"/>
  <c r="D27" i="20"/>
  <c r="B52" i="19"/>
  <c r="B51" i="19"/>
  <c r="D31" i="20"/>
  <c r="B60" i="19"/>
  <c r="B59" i="19"/>
  <c r="C78" i="17"/>
  <c r="C79" i="17"/>
  <c r="C50" i="17"/>
  <c r="C51" i="17"/>
  <c r="C42" i="17"/>
  <c r="C43" i="17"/>
  <c r="C18" i="17"/>
  <c r="C19" i="17"/>
  <c r="B82" i="19"/>
  <c r="B81" i="19"/>
  <c r="B26" i="19"/>
  <c r="B25" i="19"/>
  <c r="B58" i="19"/>
  <c r="B57" i="19"/>
  <c r="C80" i="17"/>
  <c r="C81" i="17"/>
  <c r="C72" i="17"/>
  <c r="C73" i="17"/>
  <c r="C32" i="19"/>
  <c r="C31" i="19"/>
  <c r="C16" i="19"/>
  <c r="C15" i="19"/>
  <c r="C8" i="19"/>
  <c r="C7" i="19"/>
  <c r="B68" i="19"/>
  <c r="B67" i="19"/>
  <c r="B34" i="19"/>
  <c r="B33" i="19"/>
  <c r="C36" i="19"/>
  <c r="C35" i="19"/>
  <c r="D5" i="18"/>
  <c r="D6" i="18"/>
  <c r="D13" i="18"/>
  <c r="D14" i="18"/>
  <c r="D38" i="18"/>
  <c r="D37" i="18"/>
  <c r="B62" i="19"/>
  <c r="B61" i="19"/>
  <c r="D35" i="20"/>
  <c r="C68" i="19"/>
  <c r="C67" i="19"/>
  <c r="C60" i="19"/>
  <c r="C59" i="19"/>
  <c r="C28" i="19"/>
  <c r="C27" i="19"/>
  <c r="D88" i="18"/>
  <c r="D87" i="18"/>
  <c r="D46" i="18"/>
  <c r="D45" i="18"/>
  <c r="D23" i="20"/>
  <c r="C44" i="19"/>
  <c r="C43" i="19"/>
  <c r="C8" i="17"/>
  <c r="C9" i="17"/>
  <c r="D17" i="18"/>
  <c r="D18" i="18"/>
  <c r="C84" i="17"/>
  <c r="C85" i="17"/>
  <c r="C10" i="17"/>
  <c r="C11" i="17"/>
  <c r="C30" i="17"/>
  <c r="C31" i="17"/>
  <c r="D11" i="18"/>
  <c r="D12" i="18"/>
  <c r="D28" i="18"/>
  <c r="D27" i="18"/>
  <c r="D44" i="18"/>
  <c r="D43" i="18"/>
  <c r="D47" i="20"/>
  <c r="B92" i="19"/>
  <c r="B91" i="19"/>
  <c r="D39" i="20"/>
  <c r="C76" i="19"/>
  <c r="C75" i="19"/>
  <c r="C92" i="19"/>
  <c r="C91" i="19"/>
  <c r="C34" i="17"/>
  <c r="C35" i="17"/>
  <c r="H21" i="6"/>
  <c r="C70" i="17"/>
  <c r="C71" i="17"/>
  <c r="D42" i="18"/>
  <c r="D41" i="18"/>
  <c r="C36" i="17"/>
  <c r="C37" i="17"/>
  <c r="C14" i="17"/>
  <c r="C15" i="17"/>
  <c r="H25" i="6"/>
  <c r="D30" i="18"/>
  <c r="D29" i="18"/>
  <c r="C86" i="17"/>
  <c r="C87" i="17"/>
  <c r="C33" i="17"/>
  <c r="C32" i="17"/>
  <c r="C94" i="17"/>
  <c r="C95" i="17"/>
  <c r="D3" i="20"/>
  <c r="B18" i="19"/>
  <c r="B17" i="19"/>
  <c r="C90" i="19"/>
  <c r="C89" i="19"/>
  <c r="B78" i="19"/>
  <c r="B77" i="19"/>
  <c r="D86" i="18"/>
  <c r="D85" i="18"/>
  <c r="B90" i="19"/>
  <c r="B89" i="19"/>
  <c r="C78" i="19"/>
  <c r="C77" i="19"/>
  <c r="B66" i="19"/>
  <c r="B65" i="19"/>
  <c r="D74" i="18"/>
  <c r="D73" i="18"/>
  <c r="B8" i="19"/>
  <c r="B7" i="19"/>
  <c r="B16" i="19"/>
  <c r="B15" i="19"/>
  <c r="B24" i="19"/>
  <c r="B23" i="19"/>
  <c r="D17" i="20"/>
  <c r="B32" i="19"/>
  <c r="B31" i="19"/>
  <c r="B40" i="19"/>
  <c r="B39" i="19"/>
  <c r="B48" i="19"/>
  <c r="B47" i="19"/>
  <c r="B56" i="19"/>
  <c r="B55" i="19"/>
  <c r="D33" i="20"/>
  <c r="B64" i="19"/>
  <c r="B63" i="19"/>
  <c r="C64" i="19"/>
  <c r="C63" i="19"/>
  <c r="D29" i="20"/>
  <c r="C56" i="19"/>
  <c r="C55" i="19"/>
  <c r="C40" i="19"/>
  <c r="C39" i="19"/>
  <c r="D13" i="20"/>
  <c r="C24" i="19"/>
  <c r="C23" i="19"/>
  <c r="B84" i="19"/>
  <c r="B83" i="19"/>
  <c r="C84" i="19"/>
  <c r="C83" i="19"/>
  <c r="B72" i="19"/>
  <c r="B71" i="19"/>
  <c r="C76" i="17"/>
  <c r="C77" i="17"/>
  <c r="B80" i="19"/>
  <c r="B79" i="19"/>
  <c r="D21" i="18"/>
  <c r="D22" i="18"/>
  <c r="D54" i="18"/>
  <c r="D53" i="18"/>
  <c r="C5" i="17"/>
  <c r="C4" i="17"/>
  <c r="D3" i="18"/>
  <c r="D4" i="18"/>
  <c r="E37" i="6"/>
  <c r="H31" i="6"/>
  <c r="C34" i="6"/>
  <c r="C5" i="6"/>
  <c r="H44" i="6"/>
  <c r="H16" i="6"/>
  <c r="E8" i="6"/>
  <c r="E43" i="6"/>
  <c r="C29" i="6"/>
  <c r="E48" i="6"/>
  <c r="H8" i="6"/>
  <c r="C30" i="6"/>
  <c r="E14" i="6"/>
  <c r="C11" i="6"/>
  <c r="H6" i="6"/>
  <c r="E32" i="6"/>
  <c r="C41" i="6"/>
  <c r="C42" i="6"/>
  <c r="H39" i="6"/>
  <c r="H24" i="6"/>
  <c r="E16" i="6"/>
  <c r="E36" i="6"/>
  <c r="C38" i="6"/>
  <c r="C39" i="6"/>
  <c r="H17" i="6"/>
  <c r="H36" i="6"/>
  <c r="H27" i="6"/>
  <c r="E21" i="6"/>
  <c r="C21" i="6"/>
  <c r="C22" i="6"/>
  <c r="E23" i="6"/>
  <c r="E18" i="6"/>
  <c r="H14" i="6"/>
  <c r="C31" i="6"/>
  <c r="H43" i="6"/>
  <c r="C7" i="6"/>
  <c r="H12" i="6"/>
  <c r="H35" i="6"/>
  <c r="C43" i="6"/>
  <c r="H30" i="6"/>
  <c r="H22" i="6"/>
  <c r="E41" i="6"/>
  <c r="H7" i="6"/>
  <c r="H47" i="6"/>
  <c r="E30" i="6"/>
  <c r="H48" i="6"/>
  <c r="E24" i="6"/>
  <c r="E12" i="6"/>
  <c r="C44" i="6"/>
  <c r="E33" i="6"/>
  <c r="C24" i="6"/>
  <c r="C4" i="6"/>
  <c r="C45" i="6"/>
  <c r="H11" i="6"/>
  <c r="E7" i="6"/>
  <c r="E4" i="6"/>
  <c r="E44" i="6"/>
  <c r="C48" i="6"/>
  <c r="E38" i="6"/>
  <c r="C28" i="6"/>
  <c r="C32" i="6"/>
  <c r="H45" i="6"/>
  <c r="C33" i="6"/>
  <c r="C49" i="6"/>
  <c r="H23" i="6"/>
  <c r="H32" i="6"/>
  <c r="C6" i="6"/>
  <c r="C36" i="6"/>
  <c r="E17" i="6"/>
  <c r="E13" i="6"/>
  <c r="E49" i="6"/>
  <c r="E45" i="6"/>
  <c r="C8" i="6"/>
  <c r="E34" i="6"/>
  <c r="E6" i="6"/>
  <c r="C14" i="6"/>
  <c r="C46" i="6"/>
  <c r="H33" i="6"/>
  <c r="H49" i="6"/>
  <c r="C37" i="6"/>
  <c r="H10" i="6"/>
  <c r="H26" i="6"/>
  <c r="H42" i="6"/>
  <c r="E5" i="6"/>
  <c r="C19" i="6"/>
  <c r="C40" i="6"/>
  <c r="E29" i="6"/>
  <c r="C35" i="6"/>
  <c r="C12" i="6"/>
  <c r="C16" i="6"/>
  <c r="C20" i="6"/>
  <c r="E28" i="6"/>
  <c r="H19" i="6"/>
  <c r="M2" i="20" l="1"/>
  <c r="D42" i="19"/>
  <c r="D9" i="19"/>
  <c r="M3" i="20"/>
  <c r="D70" i="19"/>
  <c r="M5" i="20"/>
  <c r="M4" i="20"/>
  <c r="D80" i="19"/>
  <c r="M6" i="20"/>
  <c r="D90" i="19"/>
  <c r="D61" i="19"/>
  <c r="D69" i="19"/>
  <c r="D39" i="19"/>
  <c r="D72" i="19"/>
  <c r="D88" i="19"/>
  <c r="D37" i="19"/>
  <c r="D93" i="19"/>
  <c r="D71" i="19"/>
  <c r="D16" i="19"/>
  <c r="D94" i="19"/>
  <c r="D38" i="19"/>
  <c r="D82" i="19"/>
  <c r="D17" i="19"/>
  <c r="D48" i="19"/>
  <c r="D81" i="19"/>
  <c r="D7" i="19"/>
  <c r="D46" i="19"/>
  <c r="D14" i="19"/>
  <c r="D26" i="19"/>
  <c r="D77" i="19"/>
  <c r="D33" i="19"/>
  <c r="D29" i="19"/>
  <c r="D5" i="19"/>
  <c r="D57" i="19"/>
  <c r="D73" i="19"/>
  <c r="D83" i="19"/>
  <c r="D44" i="19"/>
  <c r="D43" i="19"/>
  <c r="D54" i="19"/>
  <c r="D53" i="19"/>
  <c r="D56" i="19"/>
  <c r="D55" i="19"/>
  <c r="D20" i="19"/>
  <c r="D19" i="19"/>
  <c r="D86" i="19"/>
  <c r="D85" i="19"/>
  <c r="D32" i="19"/>
  <c r="D31" i="19"/>
  <c r="D76" i="19"/>
  <c r="D75" i="19"/>
  <c r="D60" i="19"/>
  <c r="D59" i="19"/>
  <c r="D36" i="19"/>
  <c r="D35" i="19"/>
  <c r="D50" i="19"/>
  <c r="D49" i="19"/>
  <c r="D64" i="19"/>
  <c r="D63" i="19"/>
  <c r="D92" i="19"/>
  <c r="D91" i="19"/>
  <c r="D68" i="19"/>
  <c r="D67" i="19"/>
  <c r="D52" i="19"/>
  <c r="D51" i="19"/>
  <c r="D28" i="19"/>
  <c r="D27" i="19"/>
  <c r="D22" i="19"/>
  <c r="D21" i="19"/>
  <c r="D24" i="19"/>
  <c r="D23" i="19"/>
  <c r="D4" i="19"/>
  <c r="D3" i="19"/>
  <c r="D66" i="19"/>
  <c r="D65" i="19"/>
  <c r="D12" i="19"/>
  <c r="D11" i="19"/>
  <c r="B16" i="10"/>
  <c r="E16" i="10" s="1"/>
  <c r="B27" i="10"/>
  <c r="E27" i="10" s="1"/>
  <c r="D8" i="21"/>
  <c r="B22" i="10"/>
  <c r="B48" i="10"/>
  <c r="E48" i="10" s="1"/>
  <c r="D17" i="21"/>
  <c r="B40" i="10"/>
  <c r="E40" i="10" s="1"/>
  <c r="D18" i="21"/>
  <c r="D30" i="21"/>
  <c r="B23" i="10"/>
  <c r="B8" i="10"/>
  <c r="D40" i="21"/>
  <c r="D36" i="21"/>
  <c r="B5" i="10"/>
  <c r="B11" i="10"/>
  <c r="D38" i="21"/>
  <c r="D34" i="21"/>
  <c r="D26" i="21"/>
  <c r="D33" i="21"/>
  <c r="D12" i="21"/>
  <c r="D10" i="21"/>
  <c r="D27" i="21"/>
  <c r="D45" i="21"/>
  <c r="D25" i="21"/>
  <c r="B41" i="10"/>
  <c r="B29" i="10"/>
  <c r="D21" i="21"/>
  <c r="D47" i="21"/>
  <c r="D7" i="21"/>
  <c r="D48" i="21"/>
  <c r="B17" i="10"/>
  <c r="B32" i="10"/>
  <c r="D24" i="21"/>
  <c r="D9" i="21"/>
  <c r="D20" i="21"/>
  <c r="D19" i="21"/>
  <c r="B39" i="10"/>
  <c r="B38" i="10"/>
  <c r="D49" i="21"/>
  <c r="D29" i="21"/>
  <c r="B7" i="10"/>
  <c r="D35" i="21"/>
  <c r="D23" i="21"/>
  <c r="B44" i="10"/>
  <c r="D6" i="21"/>
  <c r="B20" i="10"/>
  <c r="B12" i="10"/>
  <c r="B45" i="10"/>
  <c r="B15" i="10"/>
  <c r="D11" i="21"/>
  <c r="D37" i="21"/>
  <c r="B19" i="10"/>
  <c r="B49" i="10"/>
  <c r="B6" i="10"/>
  <c r="D42" i="21"/>
  <c r="B21" i="10"/>
  <c r="B42" i="10"/>
  <c r="B10" i="10"/>
  <c r="B26" i="10"/>
  <c r="B25" i="10"/>
  <c r="B46" i="10"/>
  <c r="B37" i="10"/>
  <c r="B30" i="10"/>
  <c r="B18" i="10"/>
  <c r="B31" i="10"/>
  <c r="B35" i="10"/>
  <c r="B43" i="10"/>
  <c r="B9" i="10"/>
  <c r="B14" i="10"/>
  <c r="B47" i="10"/>
  <c r="D50" i="21"/>
  <c r="D14" i="21"/>
  <c r="B33" i="10"/>
  <c r="D32" i="21"/>
  <c r="D44" i="21"/>
  <c r="D22" i="21"/>
  <c r="D41" i="21"/>
  <c r="D31" i="21"/>
  <c r="D28" i="21"/>
  <c r="D13" i="21"/>
  <c r="D39" i="21"/>
  <c r="B13" i="10"/>
  <c r="B36" i="10"/>
  <c r="D15" i="21"/>
  <c r="B28" i="10"/>
  <c r="D16" i="21"/>
  <c r="D46" i="21"/>
  <c r="D43" i="21"/>
  <c r="B4" i="10"/>
  <c r="B24" i="10"/>
  <c r="B34" i="10"/>
  <c r="D5" i="21" l="1"/>
  <c r="C43" i="21"/>
  <c r="B43" i="21"/>
  <c r="C15" i="21"/>
  <c r="B15" i="21"/>
  <c r="B13" i="21"/>
  <c r="C13" i="21"/>
  <c r="B22" i="21"/>
  <c r="C22" i="21"/>
  <c r="B14" i="21"/>
  <c r="C14" i="21"/>
  <c r="B6" i="21"/>
  <c r="C6" i="21"/>
  <c r="C24" i="21"/>
  <c r="B24" i="21"/>
  <c r="C7" i="21"/>
  <c r="B7" i="21"/>
  <c r="B10" i="21"/>
  <c r="C10" i="21"/>
  <c r="B34" i="21"/>
  <c r="C34" i="21"/>
  <c r="C36" i="21"/>
  <c r="B36" i="21"/>
  <c r="H16" i="10"/>
  <c r="G29" i="17" s="1"/>
  <c r="B17" i="21"/>
  <c r="C17" i="21"/>
  <c r="B46" i="21"/>
  <c r="C46" i="21"/>
  <c r="C28" i="21"/>
  <c r="B28" i="21"/>
  <c r="C44" i="21"/>
  <c r="B44" i="21"/>
  <c r="B50" i="21"/>
  <c r="C50" i="21"/>
  <c r="B42" i="21"/>
  <c r="C42" i="21"/>
  <c r="B37" i="21"/>
  <c r="C37" i="21"/>
  <c r="B5" i="21"/>
  <c r="C5" i="21"/>
  <c r="B29" i="21"/>
  <c r="C29" i="21"/>
  <c r="C19" i="21"/>
  <c r="B19" i="21"/>
  <c r="C47" i="21"/>
  <c r="B47" i="21"/>
  <c r="B25" i="21"/>
  <c r="C25" i="21"/>
  <c r="C12" i="21"/>
  <c r="B12" i="21"/>
  <c r="B38" i="21"/>
  <c r="C38" i="21"/>
  <c r="C40" i="21"/>
  <c r="B40" i="21"/>
  <c r="B30" i="21"/>
  <c r="C30" i="21"/>
  <c r="C16" i="21"/>
  <c r="B16" i="21"/>
  <c r="C31" i="21"/>
  <c r="B31" i="21"/>
  <c r="C32" i="21"/>
  <c r="B32" i="21"/>
  <c r="C11" i="21"/>
  <c r="B11" i="21"/>
  <c r="C23" i="21"/>
  <c r="B23" i="21"/>
  <c r="B49" i="21"/>
  <c r="C49" i="21"/>
  <c r="C20" i="21"/>
  <c r="B20" i="21"/>
  <c r="B21" i="21"/>
  <c r="C21" i="21"/>
  <c r="B45" i="21"/>
  <c r="C45" i="21"/>
  <c r="B33" i="21"/>
  <c r="C33" i="21"/>
  <c r="B18" i="21"/>
  <c r="C18" i="21"/>
  <c r="C39" i="21"/>
  <c r="B39" i="21"/>
  <c r="B41" i="21"/>
  <c r="C41" i="21"/>
  <c r="C35" i="21"/>
  <c r="B35" i="21"/>
  <c r="B9" i="21"/>
  <c r="C9" i="21"/>
  <c r="C48" i="21"/>
  <c r="B48" i="21"/>
  <c r="C27" i="21"/>
  <c r="B27" i="21"/>
  <c r="B26" i="21"/>
  <c r="C26" i="21"/>
  <c r="C8" i="21"/>
  <c r="B8" i="21"/>
  <c r="D93" i="17"/>
  <c r="D92" i="17"/>
  <c r="E80" i="17"/>
  <c r="E81" i="17"/>
  <c r="E51" i="17"/>
  <c r="E50" i="17"/>
  <c r="B15" i="17"/>
  <c r="B14" i="17"/>
  <c r="B39" i="17"/>
  <c r="B38" i="17"/>
  <c r="B11" i="17"/>
  <c r="B10" i="17"/>
  <c r="E36" i="17"/>
  <c r="E37" i="17"/>
  <c r="E70" i="17"/>
  <c r="E71" i="17"/>
  <c r="D51" i="17"/>
  <c r="D50" i="17"/>
  <c r="B53" i="17"/>
  <c r="B52" i="17"/>
  <c r="E72" i="17"/>
  <c r="E73" i="17"/>
  <c r="E59" i="17"/>
  <c r="E58" i="17"/>
  <c r="B91" i="17"/>
  <c r="B90" i="17"/>
  <c r="B67" i="17"/>
  <c r="B66" i="17"/>
  <c r="B71" i="17"/>
  <c r="B70" i="17"/>
  <c r="B17" i="17"/>
  <c r="B16" i="17"/>
  <c r="B35" i="17"/>
  <c r="B34" i="17"/>
  <c r="B27" i="17"/>
  <c r="B26" i="17"/>
  <c r="B37" i="17"/>
  <c r="B36" i="17"/>
  <c r="E40" i="17"/>
  <c r="E41" i="17"/>
  <c r="E92" i="17"/>
  <c r="E93" i="17"/>
  <c r="E43" i="17"/>
  <c r="E42" i="17"/>
  <c r="E8" i="17"/>
  <c r="E9" i="17"/>
  <c r="B79" i="17"/>
  <c r="B78" i="17"/>
  <c r="E14" i="17"/>
  <c r="E15" i="17"/>
  <c r="E63" i="17"/>
  <c r="E62" i="17"/>
  <c r="B7" i="17"/>
  <c r="B6" i="17"/>
  <c r="B43" i="17"/>
  <c r="B42" i="17"/>
  <c r="D77" i="17"/>
  <c r="D76" i="17"/>
  <c r="E55" i="17"/>
  <c r="E54" i="17"/>
  <c r="B77" i="17"/>
  <c r="B76" i="17"/>
  <c r="B29" i="17"/>
  <c r="B28" i="17"/>
  <c r="B65" i="17"/>
  <c r="B64" i="17"/>
  <c r="B69" i="17"/>
  <c r="B68" i="17"/>
  <c r="E22" i="17"/>
  <c r="E23" i="17"/>
  <c r="B47" i="17"/>
  <c r="B46" i="17"/>
  <c r="E4" i="17"/>
  <c r="E5" i="17"/>
  <c r="E35" i="17"/>
  <c r="E34" i="17"/>
  <c r="E84" i="17"/>
  <c r="E85" i="17"/>
  <c r="E75" i="17"/>
  <c r="E74" i="17"/>
  <c r="B45" i="17"/>
  <c r="B44" i="17"/>
  <c r="B5" i="17"/>
  <c r="B4" i="17"/>
  <c r="E24" i="17"/>
  <c r="E25" i="17"/>
  <c r="E20" i="17"/>
  <c r="E21" i="17"/>
  <c r="E76" i="17"/>
  <c r="E77" i="17"/>
  <c r="B63" i="17"/>
  <c r="B62" i="17"/>
  <c r="B25" i="17"/>
  <c r="B24" i="17"/>
  <c r="B59" i="17"/>
  <c r="B58" i="17"/>
  <c r="B89" i="17"/>
  <c r="B88" i="17"/>
  <c r="B81" i="17"/>
  <c r="B80" i="17"/>
  <c r="B9" i="17"/>
  <c r="B8" i="17"/>
  <c r="B87" i="17"/>
  <c r="B86" i="17"/>
  <c r="E6" i="17"/>
  <c r="E7" i="17"/>
  <c r="E64" i="17"/>
  <c r="E65" i="17"/>
  <c r="B73" i="17"/>
  <c r="B72" i="17"/>
  <c r="B61" i="17"/>
  <c r="B60" i="17"/>
  <c r="E88" i="17"/>
  <c r="E89" i="17"/>
  <c r="E44" i="17"/>
  <c r="E45" i="17"/>
  <c r="E18" i="17"/>
  <c r="E19" i="17"/>
  <c r="E66" i="17"/>
  <c r="E67" i="17"/>
  <c r="D29" i="17"/>
  <c r="D28" i="17"/>
  <c r="H17" i="10"/>
  <c r="E30" i="17"/>
  <c r="E31" i="17"/>
  <c r="E28" i="17"/>
  <c r="E29" i="17"/>
  <c r="E22" i="10"/>
  <c r="B41" i="17"/>
  <c r="B40" i="17"/>
  <c r="H7" i="10"/>
  <c r="E10" i="17"/>
  <c r="E11" i="17"/>
  <c r="E86" i="17"/>
  <c r="E87" i="17"/>
  <c r="E38" i="17"/>
  <c r="E39" i="17"/>
  <c r="B33" i="17"/>
  <c r="B32" i="17"/>
  <c r="E68" i="17"/>
  <c r="E69" i="17"/>
  <c r="B75" i="17"/>
  <c r="B74" i="17"/>
  <c r="B31" i="17"/>
  <c r="B30" i="17"/>
  <c r="E60" i="17"/>
  <c r="E61" i="17"/>
  <c r="B93" i="17"/>
  <c r="B92" i="17"/>
  <c r="E26" i="17"/>
  <c r="E27" i="17"/>
  <c r="B23" i="17"/>
  <c r="B22" i="17"/>
  <c r="E56" i="17"/>
  <c r="E57" i="17"/>
  <c r="E82" i="17"/>
  <c r="E83" i="17"/>
  <c r="E94" i="17"/>
  <c r="E95" i="17"/>
  <c r="B83" i="17"/>
  <c r="B82" i="17"/>
  <c r="B57" i="17"/>
  <c r="B56" i="17"/>
  <c r="B49" i="17"/>
  <c r="B48" i="17"/>
  <c r="E78" i="17"/>
  <c r="E79" i="17"/>
  <c r="B95" i="17"/>
  <c r="B94" i="17"/>
  <c r="E16" i="17"/>
  <c r="E17" i="17"/>
  <c r="B21" i="17"/>
  <c r="B20" i="17"/>
  <c r="B85" i="17"/>
  <c r="B84" i="17"/>
  <c r="E52" i="17"/>
  <c r="E53" i="17"/>
  <c r="E32" i="17"/>
  <c r="E33" i="17"/>
  <c r="E12" i="17"/>
  <c r="E13" i="17"/>
  <c r="E90" i="17"/>
  <c r="E91" i="17"/>
  <c r="B55" i="17"/>
  <c r="B54" i="17"/>
  <c r="E48" i="17"/>
  <c r="E49" i="17"/>
  <c r="E47" i="17"/>
  <c r="E46" i="17"/>
  <c r="B19" i="17"/>
  <c r="B18" i="17"/>
  <c r="B13" i="17"/>
  <c r="B12" i="17"/>
  <c r="H29" i="10"/>
  <c r="B51" i="17"/>
  <c r="B50" i="17"/>
  <c r="H15" i="10"/>
  <c r="C13" i="10"/>
  <c r="E13" i="10"/>
  <c r="H30" i="10"/>
  <c r="H43" i="10"/>
  <c r="H49" i="10"/>
  <c r="C43" i="10"/>
  <c r="E43" i="10"/>
  <c r="C30" i="10"/>
  <c r="E30" i="10"/>
  <c r="C26" i="10"/>
  <c r="E26" i="10"/>
  <c r="H41" i="10"/>
  <c r="C49" i="10"/>
  <c r="E49" i="10"/>
  <c r="H10" i="10"/>
  <c r="C12" i="10"/>
  <c r="E12" i="10"/>
  <c r="C44" i="10"/>
  <c r="E44" i="10"/>
  <c r="H28" i="10"/>
  <c r="H18" i="10"/>
  <c r="H8" i="10"/>
  <c r="H47" i="10"/>
  <c r="C29" i="10"/>
  <c r="E29" i="10"/>
  <c r="H26" i="10"/>
  <c r="H25" i="10"/>
  <c r="C11" i="10"/>
  <c r="E11" i="10"/>
  <c r="C8" i="10"/>
  <c r="E8" i="10"/>
  <c r="C24" i="10"/>
  <c r="E24" i="10"/>
  <c r="C28" i="10"/>
  <c r="E28" i="10"/>
  <c r="H38" i="10"/>
  <c r="H31" i="10"/>
  <c r="C47" i="10"/>
  <c r="E47" i="10"/>
  <c r="C35" i="10"/>
  <c r="E35" i="10"/>
  <c r="C37" i="10"/>
  <c r="E37" i="10"/>
  <c r="C10" i="10"/>
  <c r="E10" i="10"/>
  <c r="C19" i="10"/>
  <c r="E19" i="10"/>
  <c r="C15" i="10"/>
  <c r="E15" i="10"/>
  <c r="C20" i="10"/>
  <c r="E20" i="10"/>
  <c r="H22" i="10"/>
  <c r="H48" i="10"/>
  <c r="H23" i="10"/>
  <c r="H6" i="10"/>
  <c r="C41" i="10"/>
  <c r="E41" i="10"/>
  <c r="H9" i="10"/>
  <c r="H33" i="10"/>
  <c r="C5" i="10"/>
  <c r="E5" i="10"/>
  <c r="C23" i="10"/>
  <c r="E23" i="10"/>
  <c r="C27" i="10"/>
  <c r="C4" i="10"/>
  <c r="E4" i="10"/>
  <c r="H14" i="10"/>
  <c r="H12" i="10"/>
  <c r="H40" i="10"/>
  <c r="C33" i="10"/>
  <c r="E33" i="10"/>
  <c r="C14" i="10"/>
  <c r="E14" i="10"/>
  <c r="C31" i="10"/>
  <c r="E31" i="10"/>
  <c r="C46" i="10"/>
  <c r="E46" i="10"/>
  <c r="E42" i="10"/>
  <c r="C42" i="10"/>
  <c r="C6" i="10"/>
  <c r="E6" i="10"/>
  <c r="C45" i="10"/>
  <c r="E45" i="10"/>
  <c r="H5" i="10"/>
  <c r="H34" i="10"/>
  <c r="C38" i="10"/>
  <c r="E38" i="10"/>
  <c r="C32" i="10"/>
  <c r="E32" i="10"/>
  <c r="H46" i="10"/>
  <c r="H24" i="10"/>
  <c r="H11" i="10"/>
  <c r="H35" i="10"/>
  <c r="C34" i="10"/>
  <c r="E34" i="10"/>
  <c r="H42" i="10"/>
  <c r="H45" i="10"/>
  <c r="E36" i="10"/>
  <c r="C36" i="10"/>
  <c r="H27" i="10"/>
  <c r="H21" i="10"/>
  <c r="H13" i="10"/>
  <c r="C9" i="10"/>
  <c r="E9" i="10"/>
  <c r="C18" i="10"/>
  <c r="E18" i="10"/>
  <c r="C25" i="10"/>
  <c r="E25" i="10"/>
  <c r="C21" i="10"/>
  <c r="E21" i="10"/>
  <c r="H36" i="10"/>
  <c r="H4" i="10"/>
  <c r="C7" i="10"/>
  <c r="E7" i="10"/>
  <c r="C39" i="10"/>
  <c r="E39" i="10"/>
  <c r="H19" i="10"/>
  <c r="C17" i="10"/>
  <c r="E17" i="10"/>
  <c r="H20" i="10"/>
  <c r="H44" i="10"/>
  <c r="H32" i="10"/>
  <c r="H37" i="10"/>
  <c r="H39" i="10"/>
  <c r="C16" i="10"/>
  <c r="C22" i="10"/>
  <c r="C40" i="10"/>
  <c r="C48" i="10"/>
  <c r="G28" i="17" l="1"/>
  <c r="B4" i="21"/>
  <c r="D4" i="21"/>
  <c r="C4" i="21"/>
  <c r="G34" i="17"/>
  <c r="G35" i="17"/>
  <c r="D69" i="17"/>
  <c r="D68" i="17"/>
  <c r="D81" i="17"/>
  <c r="D80" i="17"/>
  <c r="G54" i="17"/>
  <c r="G55" i="17"/>
  <c r="G18" i="17"/>
  <c r="G19" i="17"/>
  <c r="G62" i="17"/>
  <c r="G63" i="17"/>
  <c r="G46" i="17"/>
  <c r="G47" i="17"/>
  <c r="G82" i="17"/>
  <c r="G83" i="17"/>
  <c r="G30" i="17"/>
  <c r="G31" i="17"/>
  <c r="G14" i="17"/>
  <c r="G15" i="17"/>
  <c r="G10" i="17"/>
  <c r="G11" i="17"/>
  <c r="G50" i="17"/>
  <c r="G51" i="17"/>
  <c r="G74" i="17"/>
  <c r="G75" i="17"/>
  <c r="G61" i="17"/>
  <c r="G60" i="17"/>
  <c r="G36" i="17"/>
  <c r="G37" i="17"/>
  <c r="D11" i="17"/>
  <c r="D10" i="17"/>
  <c r="G68" i="17"/>
  <c r="G69" i="17"/>
  <c r="D47" i="17"/>
  <c r="D46" i="17"/>
  <c r="D15" i="17"/>
  <c r="D14" i="17"/>
  <c r="G38" i="17"/>
  <c r="G39" i="17"/>
  <c r="G81" i="17"/>
  <c r="G80" i="17"/>
  <c r="G44" i="17"/>
  <c r="G45" i="17"/>
  <c r="D61" i="17"/>
  <c r="D60" i="17"/>
  <c r="G65" i="17"/>
  <c r="G64" i="17"/>
  <c r="D87" i="17"/>
  <c r="D86" i="17"/>
  <c r="D59" i="17"/>
  <c r="D58" i="17"/>
  <c r="D63" i="17"/>
  <c r="D62" i="17"/>
  <c r="G20" i="17"/>
  <c r="G21" i="17"/>
  <c r="D7" i="17"/>
  <c r="D6" i="17"/>
  <c r="G8" i="17"/>
  <c r="G9" i="17"/>
  <c r="G92" i="17"/>
  <c r="G93" i="17"/>
  <c r="D37" i="17"/>
  <c r="D36" i="17"/>
  <c r="D35" i="17"/>
  <c r="D34" i="17"/>
  <c r="D71" i="17"/>
  <c r="D70" i="17"/>
  <c r="D91" i="17"/>
  <c r="D90" i="17"/>
  <c r="G73" i="17"/>
  <c r="G72" i="17"/>
  <c r="D45" i="17"/>
  <c r="D44" i="17"/>
  <c r="D19" i="17"/>
  <c r="D18" i="17"/>
  <c r="G48" i="17"/>
  <c r="G49" i="17"/>
  <c r="G90" i="17"/>
  <c r="G91" i="17"/>
  <c r="G32" i="17"/>
  <c r="G33" i="17"/>
  <c r="D85" i="17"/>
  <c r="D84" i="17"/>
  <c r="G16" i="17"/>
  <c r="G17" i="17"/>
  <c r="D57" i="17"/>
  <c r="D56" i="17"/>
  <c r="G57" i="17"/>
  <c r="G56" i="17"/>
  <c r="G26" i="17"/>
  <c r="G27" i="17"/>
  <c r="D41" i="17"/>
  <c r="D40" i="17"/>
  <c r="G66" i="17"/>
  <c r="G67" i="17"/>
  <c r="G78" i="17"/>
  <c r="G79" i="17"/>
  <c r="G94" i="17"/>
  <c r="G95" i="17"/>
  <c r="G70" i="17"/>
  <c r="G71" i="17"/>
  <c r="G84" i="17"/>
  <c r="G85" i="17"/>
  <c r="D31" i="17"/>
  <c r="D30" i="17"/>
  <c r="D75" i="17"/>
  <c r="D74" i="17"/>
  <c r="G4" i="17"/>
  <c r="G5" i="17"/>
  <c r="D39" i="17"/>
  <c r="D38" i="17"/>
  <c r="D33" i="17"/>
  <c r="D32" i="17"/>
  <c r="G22" i="17"/>
  <c r="G23" i="17"/>
  <c r="G86" i="17"/>
  <c r="G87" i="17"/>
  <c r="D65" i="17"/>
  <c r="D64" i="17"/>
  <c r="G88" i="17"/>
  <c r="G89" i="17"/>
  <c r="D73" i="17"/>
  <c r="D72" i="17"/>
  <c r="G6" i="17"/>
  <c r="G7" i="17"/>
  <c r="D9" i="17"/>
  <c r="D8" i="17"/>
  <c r="D89" i="17"/>
  <c r="D88" i="17"/>
  <c r="D25" i="17"/>
  <c r="D24" i="17"/>
  <c r="G77" i="17"/>
  <c r="G76" i="17"/>
  <c r="G25" i="17"/>
  <c r="G24" i="17"/>
  <c r="D43" i="17"/>
  <c r="D42" i="17"/>
  <c r="D79" i="17"/>
  <c r="D78" i="17"/>
  <c r="G42" i="17"/>
  <c r="G43" i="17"/>
  <c r="G40" i="17"/>
  <c r="G41" i="17"/>
  <c r="D27" i="17"/>
  <c r="D26" i="17"/>
  <c r="D17" i="17"/>
  <c r="D16" i="17"/>
  <c r="D67" i="17"/>
  <c r="D66" i="17"/>
  <c r="G58" i="17"/>
  <c r="G59" i="17"/>
  <c r="D53" i="17"/>
  <c r="D52" i="17"/>
  <c r="D13" i="17"/>
  <c r="D12" i="17"/>
  <c r="D55" i="17"/>
  <c r="D54" i="17"/>
  <c r="G12" i="17"/>
  <c r="G13" i="17"/>
  <c r="G52" i="17"/>
  <c r="G53" i="17"/>
  <c r="D21" i="17"/>
  <c r="D20" i="17"/>
  <c r="D95" i="17"/>
  <c r="D94" i="17"/>
  <c r="D49" i="17"/>
  <c r="D48" i="17"/>
  <c r="D83" i="17"/>
  <c r="D82" i="17"/>
  <c r="D23" i="17"/>
  <c r="D22" i="17"/>
  <c r="D5" i="17"/>
  <c r="D4" i="17"/>
  <c r="E4" i="21" l="1"/>
  <c r="I9" i="21" s="1"/>
  <c r="G3" i="20"/>
  <c r="G4" i="19" l="1"/>
  <c r="G3" i="19"/>
</calcChain>
</file>

<file path=xl/connections.xml><?xml version="1.0" encoding="utf-8"?>
<connections xmlns="http://schemas.openxmlformats.org/spreadsheetml/2006/main">
  <connection id="1" name="stripTally1" type="6" refreshedVersion="5" background="1" saveData="1">
    <textPr codePage="1251" sourceFile="C:\Users\James\Dropbox\UCB\Research\ETAs\Scoping_Calcs\Geometry\Jezebel_Godiva\Final\Bare_Sphere\stripTally.results" space="1" consecutive="1">
      <textFields count="5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ripTally11" type="6" refreshedVersion="5" background="1" saveData="1">
    <textPr codePage="1251" sourceFile="C:\Users\James\Dropbox\UCB\Research\ETAs\Scoping_Calcs\Geometry\Jezebel_Godiva\Final\Bare_Sphere\stripTally.results" space="1" consecutive="1">
      <textFields count="5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<sst xmlns="http://schemas.openxmlformats.org/spreadsheetml/2006/main" count="124" uniqueCount="39">
  <si>
    <t>Ebins</t>
  </si>
  <si>
    <t>dφ/dLn[E]</t>
  </si>
  <si>
    <t>∫dφ/dLn[E]</t>
  </si>
  <si>
    <t>dφ/dE</t>
  </si>
  <si>
    <t>MCNP</t>
  </si>
  <si>
    <t>φ (n/cm2/src)</t>
  </si>
  <si>
    <t>σ (abs)</t>
  </si>
  <si>
    <t>Lethargy</t>
  </si>
  <si>
    <t>Differential Flux</t>
  </si>
  <si>
    <t>σ (rel)</t>
  </si>
  <si>
    <t>Ndφ/dE</t>
  </si>
  <si>
    <t>∫Ndφ/dLn[E]</t>
  </si>
  <si>
    <t>Ndφ/dLn[E]</t>
  </si>
  <si>
    <t>φ</t>
  </si>
  <si>
    <t>Nφ (n/cm2/src)</t>
  </si>
  <si>
    <t>Objective Spectra</t>
  </si>
  <si>
    <t>Nφ</t>
  </si>
  <si>
    <t>Objective Spectrum</t>
  </si>
  <si>
    <t>Least Squares</t>
  </si>
  <si>
    <t>U-opt</t>
  </si>
  <si>
    <t>TOTAL</t>
  </si>
  <si>
    <t>Normed Differential</t>
  </si>
  <si>
    <t>Relative Least Squares</t>
  </si>
  <si>
    <t>Weighted RLS</t>
  </si>
  <si>
    <t>Fission Rate</t>
  </si>
  <si>
    <t>Volume</t>
  </si>
  <si>
    <t>Num Fissions</t>
  </si>
  <si>
    <t>Fitness Bonus</t>
  </si>
  <si>
    <t>Src</t>
  </si>
  <si>
    <t>Total Fitness</t>
  </si>
  <si>
    <t>Target</t>
  </si>
  <si>
    <t>ETA</t>
  </si>
  <si>
    <t>Energy Range</t>
  </si>
  <si>
    <t>3-100 keV</t>
  </si>
  <si>
    <t>10-16 MeV</t>
  </si>
  <si>
    <t>0.1-5 MeV</t>
  </si>
  <si>
    <t>5-10 MeV</t>
  </si>
  <si>
    <t>σ</t>
  </si>
  <si>
    <t>0eV-3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</si>
</sst>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E+00"/>
    <numFmt numFmtId="165" formatCode="0.00000E+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11" fontId="0" fillId="0" borderId="0" xfId="0" applyNumberFormat="1" applyFont="1" applyBorder="1"/>
    <xf numFmtId="0" fontId="0" fillId="0" borderId="5" xfId="0" applyBorder="1"/>
    <xf numFmtId="11" fontId="0" fillId="0" borderId="4" xfId="0" applyNumberFormat="1" applyBorder="1"/>
    <xf numFmtId="11" fontId="0" fillId="0" borderId="0" xfId="0" applyNumberFormat="1" applyFont="1" applyBorder="1" applyAlignment="1"/>
    <xf numFmtId="0" fontId="0" fillId="0" borderId="5" xfId="0" applyBorder="1" applyAlignment="1">
      <alignment horizontal="center"/>
    </xf>
    <xf numFmtId="11" fontId="0" fillId="0" borderId="0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4" xfId="0" applyNumberFormat="1" applyFont="1" applyBorder="1"/>
    <xf numFmtId="11" fontId="0" fillId="0" borderId="6" xfId="0" applyNumberFormat="1" applyFont="1" applyBorder="1"/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1" fontId="0" fillId="0" borderId="10" xfId="0" applyNumberFormat="1" applyBorder="1"/>
    <xf numFmtId="11" fontId="0" fillId="0" borderId="11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11" fontId="0" fillId="0" borderId="7" xfId="0" applyNumberFormat="1" applyFont="1" applyBorder="1"/>
    <xf numFmtId="11" fontId="0" fillId="0" borderId="5" xfId="0" applyNumberFormat="1" applyFont="1" applyBorder="1"/>
    <xf numFmtId="11" fontId="0" fillId="0" borderId="8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11" fontId="0" fillId="0" borderId="1" xfId="0" applyNumberFormat="1" applyBorder="1"/>
    <xf numFmtId="11" fontId="0" fillId="0" borderId="3" xfId="0" applyNumberFormat="1" applyBorder="1"/>
    <xf numFmtId="0" fontId="0" fillId="0" borderId="1" xfId="0" applyBorder="1"/>
    <xf numFmtId="11" fontId="2" fillId="0" borderId="1" xfId="0" applyNumberFormat="1" applyFont="1" applyBorder="1"/>
    <xf numFmtId="0" fontId="2" fillId="3" borderId="8" xfId="0" applyFont="1" applyFill="1" applyBorder="1" applyAlignment="1">
      <alignment horizontal="center"/>
    </xf>
    <xf numFmtId="11" fontId="0" fillId="0" borderId="2" xfId="0" applyNumberFormat="1" applyBorder="1"/>
    <xf numFmtId="11" fontId="2" fillId="0" borderId="9" xfId="0" applyNumberFormat="1" applyFont="1" applyBorder="1"/>
    <xf numFmtId="0" fontId="1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1" fontId="2" fillId="2" borderId="9" xfId="0" applyNumberFormat="1" applyFont="1" applyFill="1" applyBorder="1"/>
    <xf numFmtId="164" fontId="2" fillId="3" borderId="3" xfId="0" applyNumberFormat="1" applyFont="1" applyFill="1" applyBorder="1"/>
    <xf numFmtId="165" fontId="0" fillId="0" borderId="0" xfId="0" applyNumberFormat="1"/>
    <xf numFmtId="165" fontId="0" fillId="0" borderId="4" xfId="0" applyNumberFormat="1" applyBorder="1"/>
    <xf numFmtId="11" fontId="0" fillId="0" borderId="2" xfId="0" applyNumberFormat="1" applyFont="1" applyBorder="1"/>
    <xf numFmtId="0" fontId="0" fillId="0" borderId="3" xfId="0" applyBorder="1"/>
    <xf numFmtId="165" fontId="0" fillId="0" borderId="6" xfId="0" applyNumberFormat="1" applyBorder="1"/>
    <xf numFmtId="166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0" applyNumberForma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'Plottable Flux'!$B$1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Flux'!$B$3:$B$96</c:f>
              <c:numCache>
                <c:formatCode>0.00E+00</c:formatCode>
                <c:ptCount val="94"/>
                <c:pt idx="0">
                  <c:v>1.4247500000000001E-13</c:v>
                </c:pt>
                <c:pt idx="1">
                  <c:v>1.4247500000000001E-13</c:v>
                </c:pt>
                <c:pt idx="2">
                  <c:v>7.4413699999999998E-14</c:v>
                </c:pt>
                <c:pt idx="3">
                  <c:v>7.4413699999999998E-14</c:v>
                </c:pt>
                <c:pt idx="4">
                  <c:v>1.2398E-12</c:v>
                </c:pt>
                <c:pt idx="5">
                  <c:v>1.2398E-12</c:v>
                </c:pt>
                <c:pt idx="6">
                  <c:v>3.0770699999999998E-11</c:v>
                </c:pt>
                <c:pt idx="7">
                  <c:v>3.0770699999999998E-11</c:v>
                </c:pt>
                <c:pt idx="8">
                  <c:v>2.6164499999999998E-10</c:v>
                </c:pt>
                <c:pt idx="9">
                  <c:v>2.6164499999999998E-10</c:v>
                </c:pt>
                <c:pt idx="10">
                  <c:v>7.0597800000000002E-9</c:v>
                </c:pt>
                <c:pt idx="11">
                  <c:v>7.0597800000000002E-9</c:v>
                </c:pt>
                <c:pt idx="12">
                  <c:v>1.2584400000000001E-8</c:v>
                </c:pt>
                <c:pt idx="13">
                  <c:v>1.2584400000000001E-8</c:v>
                </c:pt>
                <c:pt idx="14">
                  <c:v>2.0351499999999999E-8</c:v>
                </c:pt>
                <c:pt idx="15">
                  <c:v>2.0351499999999999E-8</c:v>
                </c:pt>
                <c:pt idx="16">
                  <c:v>2.60701E-8</c:v>
                </c:pt>
                <c:pt idx="17">
                  <c:v>2.60701E-8</c:v>
                </c:pt>
                <c:pt idx="18">
                  <c:v>6.9848000000000004E-8</c:v>
                </c:pt>
                <c:pt idx="19">
                  <c:v>6.9848000000000004E-8</c:v>
                </c:pt>
                <c:pt idx="20">
                  <c:v>3.0032900000000002E-7</c:v>
                </c:pt>
                <c:pt idx="21">
                  <c:v>3.0032900000000002E-7</c:v>
                </c:pt>
                <c:pt idx="22">
                  <c:v>7.6384000000000004E-7</c:v>
                </c:pt>
                <c:pt idx="23">
                  <c:v>7.6384000000000004E-7</c:v>
                </c:pt>
                <c:pt idx="24">
                  <c:v>2.2031199999999999E-7</c:v>
                </c:pt>
                <c:pt idx="25">
                  <c:v>2.2031199999999999E-7</c:v>
                </c:pt>
                <c:pt idx="26">
                  <c:v>1.02218E-6</c:v>
                </c:pt>
                <c:pt idx="27">
                  <c:v>1.02218E-6</c:v>
                </c:pt>
                <c:pt idx="28">
                  <c:v>1.42324E-6</c:v>
                </c:pt>
                <c:pt idx="29">
                  <c:v>1.42324E-6</c:v>
                </c:pt>
                <c:pt idx="30">
                  <c:v>6.57182E-6</c:v>
                </c:pt>
                <c:pt idx="31">
                  <c:v>6.57182E-6</c:v>
                </c:pt>
                <c:pt idx="32">
                  <c:v>6.0534600000000003E-6</c:v>
                </c:pt>
                <c:pt idx="33">
                  <c:v>6.0534600000000003E-6</c:v>
                </c:pt>
                <c:pt idx="34">
                  <c:v>1.0317599999999999E-5</c:v>
                </c:pt>
                <c:pt idx="35">
                  <c:v>1.0317599999999999E-5</c:v>
                </c:pt>
                <c:pt idx="36">
                  <c:v>1.4224599999999999E-5</c:v>
                </c:pt>
                <c:pt idx="37">
                  <c:v>1.4224599999999999E-5</c:v>
                </c:pt>
                <c:pt idx="38">
                  <c:v>1.89749E-5</c:v>
                </c:pt>
                <c:pt idx="39">
                  <c:v>1.89749E-5</c:v>
                </c:pt>
                <c:pt idx="40">
                  <c:v>8.6381199999999992E-6</c:v>
                </c:pt>
                <c:pt idx="41">
                  <c:v>8.6381199999999992E-6</c:v>
                </c:pt>
                <c:pt idx="42">
                  <c:v>9.5247599999999996E-6</c:v>
                </c:pt>
                <c:pt idx="43">
                  <c:v>9.5247599999999996E-6</c:v>
                </c:pt>
                <c:pt idx="44">
                  <c:v>6.5924699999999996E-6</c:v>
                </c:pt>
                <c:pt idx="45">
                  <c:v>6.5924699999999996E-6</c:v>
                </c:pt>
                <c:pt idx="46">
                  <c:v>1.0895400000000001E-5</c:v>
                </c:pt>
                <c:pt idx="47">
                  <c:v>1.0895400000000001E-5</c:v>
                </c:pt>
                <c:pt idx="48">
                  <c:v>9.7689700000000004E-6</c:v>
                </c:pt>
                <c:pt idx="49">
                  <c:v>9.7689700000000004E-6</c:v>
                </c:pt>
                <c:pt idx="50">
                  <c:v>1.58752E-5</c:v>
                </c:pt>
                <c:pt idx="51">
                  <c:v>1.58752E-5</c:v>
                </c:pt>
                <c:pt idx="52">
                  <c:v>1.50483E-5</c:v>
                </c:pt>
                <c:pt idx="53">
                  <c:v>1.50483E-5</c:v>
                </c:pt>
                <c:pt idx="54">
                  <c:v>1.19846E-5</c:v>
                </c:pt>
                <c:pt idx="55">
                  <c:v>1.19846E-5</c:v>
                </c:pt>
                <c:pt idx="56">
                  <c:v>1.56706E-6</c:v>
                </c:pt>
                <c:pt idx="57">
                  <c:v>1.56706E-6</c:v>
                </c:pt>
                <c:pt idx="58">
                  <c:v>9.0039899999999998E-6</c:v>
                </c:pt>
                <c:pt idx="59">
                  <c:v>9.0039899999999998E-6</c:v>
                </c:pt>
                <c:pt idx="60">
                  <c:v>7.7740500000000006E-6</c:v>
                </c:pt>
                <c:pt idx="61">
                  <c:v>7.7740500000000006E-6</c:v>
                </c:pt>
                <c:pt idx="62">
                  <c:v>2.8403600000000001E-6</c:v>
                </c:pt>
                <c:pt idx="63">
                  <c:v>2.8403600000000001E-6</c:v>
                </c:pt>
                <c:pt idx="64">
                  <c:v>8.0958599999999998E-7</c:v>
                </c:pt>
                <c:pt idx="65">
                  <c:v>8.0958599999999998E-7</c:v>
                </c:pt>
                <c:pt idx="66">
                  <c:v>3.44615E-6</c:v>
                </c:pt>
                <c:pt idx="67">
                  <c:v>3.44615E-6</c:v>
                </c:pt>
                <c:pt idx="68">
                  <c:v>1.7972999999999999E-6</c:v>
                </c:pt>
                <c:pt idx="69">
                  <c:v>1.7972999999999999E-6</c:v>
                </c:pt>
                <c:pt idx="70">
                  <c:v>1.0549700000000001E-6</c:v>
                </c:pt>
                <c:pt idx="71">
                  <c:v>1.0549700000000001E-6</c:v>
                </c:pt>
                <c:pt idx="72">
                  <c:v>1.0423200000000001E-6</c:v>
                </c:pt>
                <c:pt idx="73">
                  <c:v>1.0423200000000001E-6</c:v>
                </c:pt>
                <c:pt idx="74">
                  <c:v>1.16792E-6</c:v>
                </c:pt>
                <c:pt idx="75">
                  <c:v>1.16792E-6</c:v>
                </c:pt>
                <c:pt idx="76">
                  <c:v>1.34404E-6</c:v>
                </c:pt>
                <c:pt idx="77">
                  <c:v>1.34404E-6</c:v>
                </c:pt>
                <c:pt idx="78">
                  <c:v>1.3582E-6</c:v>
                </c:pt>
                <c:pt idx="79">
                  <c:v>1.3582E-6</c:v>
                </c:pt>
                <c:pt idx="80">
                  <c:v>4.1913400000000003E-7</c:v>
                </c:pt>
                <c:pt idx="81">
                  <c:v>4.1913400000000003E-7</c:v>
                </c:pt>
                <c:pt idx="82">
                  <c:v>5.0817900000000003E-6</c:v>
                </c:pt>
                <c:pt idx="83">
                  <c:v>5.0817900000000003E-6</c:v>
                </c:pt>
                <c:pt idx="84">
                  <c:v>2.1616100000000001E-5</c:v>
                </c:pt>
                <c:pt idx="85">
                  <c:v>2.1616100000000001E-5</c:v>
                </c:pt>
                <c:pt idx="86">
                  <c:v>8.9054099999999995E-7</c:v>
                </c:pt>
                <c:pt idx="87">
                  <c:v>8.9054099999999995E-7</c:v>
                </c:pt>
                <c:pt idx="88">
                  <c:v>6.0870500000000004E-9</c:v>
                </c:pt>
                <c:pt idx="89">
                  <c:v>6.0870500000000004E-9</c:v>
                </c:pt>
                <c:pt idx="90">
                  <c:v>5.7694800000000004E-10</c:v>
                </c:pt>
                <c:pt idx="91">
                  <c:v>5.7694800000000004E-10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'Plottable Flux'!#REF!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'Plottable Flux'!$E$1:$G$1</c:f>
              <c:strCache>
                <c:ptCount val="1"/>
                <c:pt idx="0">
                  <c:v>Objective Spectra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Flux'!$A$3:$A$94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Flux'!$E$3:$E$94</c:f>
              <c:numCache>
                <c:formatCode>0.00E+00</c:formatCode>
                <c:ptCount val="92"/>
                <c:pt idx="0">
                  <c:v>4.6819349999999998E-15</c:v>
                </c:pt>
                <c:pt idx="1">
                  <c:v>4.6819349999999998E-15</c:v>
                </c:pt>
                <c:pt idx="2">
                  <c:v>3.1257539999999999E-13</c:v>
                </c:pt>
                <c:pt idx="3">
                  <c:v>3.1257539999999999E-13</c:v>
                </c:pt>
                <c:pt idx="4">
                  <c:v>7.9914269999999995E-12</c:v>
                </c:pt>
                <c:pt idx="5">
                  <c:v>7.9914269999999995E-12</c:v>
                </c:pt>
                <c:pt idx="6">
                  <c:v>4.4181294999999994E-11</c:v>
                </c:pt>
                <c:pt idx="7">
                  <c:v>4.4181294999999994E-11</c:v>
                </c:pt>
                <c:pt idx="8">
                  <c:v>1.069557E-10</c:v>
                </c:pt>
                <c:pt idx="9">
                  <c:v>1.069557E-10</c:v>
                </c:pt>
                <c:pt idx="10">
                  <c:v>6.6253365000000001E-10</c:v>
                </c:pt>
                <c:pt idx="11">
                  <c:v>6.6253365000000001E-10</c:v>
                </c:pt>
                <c:pt idx="12">
                  <c:v>2.2041665E-9</c:v>
                </c:pt>
                <c:pt idx="13">
                  <c:v>2.2041665E-9</c:v>
                </c:pt>
                <c:pt idx="14">
                  <c:v>6.5942644999999993E-9</c:v>
                </c:pt>
                <c:pt idx="15">
                  <c:v>6.5942644999999993E-9</c:v>
                </c:pt>
                <c:pt idx="16">
                  <c:v>2.0854234999999998E-8</c:v>
                </c:pt>
                <c:pt idx="17">
                  <c:v>2.0854234999999998E-8</c:v>
                </c:pt>
                <c:pt idx="18">
                  <c:v>1.3554648999999999E-7</c:v>
                </c:pt>
                <c:pt idx="19">
                  <c:v>1.3554648999999999E-7</c:v>
                </c:pt>
                <c:pt idx="20">
                  <c:v>1.1498402500000001E-6</c:v>
                </c:pt>
                <c:pt idx="21">
                  <c:v>1.1498402500000001E-6</c:v>
                </c:pt>
                <c:pt idx="22">
                  <c:v>3.9534969999999996E-6</c:v>
                </c:pt>
                <c:pt idx="23">
                  <c:v>3.9534969999999996E-6</c:v>
                </c:pt>
                <c:pt idx="24">
                  <c:v>1.3463322999999998E-6</c:v>
                </c:pt>
                <c:pt idx="25">
                  <c:v>1.3463322999999998E-6</c:v>
                </c:pt>
                <c:pt idx="26">
                  <c:v>5.2885255E-6</c:v>
                </c:pt>
                <c:pt idx="27">
                  <c:v>5.2885255E-6</c:v>
                </c:pt>
                <c:pt idx="28">
                  <c:v>1.3423651000000001E-5</c:v>
                </c:pt>
                <c:pt idx="29">
                  <c:v>1.3423651000000001E-5</c:v>
                </c:pt>
                <c:pt idx="30">
                  <c:v>6.2033215000000002E-5</c:v>
                </c:pt>
                <c:pt idx="31">
                  <c:v>6.2033215000000002E-5</c:v>
                </c:pt>
                <c:pt idx="32">
                  <c:v>6.097536999999999E-5</c:v>
                </c:pt>
                <c:pt idx="33">
                  <c:v>6.097536999999999E-5</c:v>
                </c:pt>
                <c:pt idx="34">
                  <c:v>1.2530267999999998E-4</c:v>
                </c:pt>
                <c:pt idx="35">
                  <c:v>1.2530267999999998E-4</c:v>
                </c:pt>
                <c:pt idx="36">
                  <c:v>1.6439756500000001E-4</c:v>
                </c:pt>
                <c:pt idx="37">
                  <c:v>1.6439756500000001E-4</c:v>
                </c:pt>
                <c:pt idx="38">
                  <c:v>2.1977045000000001E-4</c:v>
                </c:pt>
                <c:pt idx="39">
                  <c:v>2.1977045000000001E-4</c:v>
                </c:pt>
                <c:pt idx="40">
                  <c:v>9.4182474999999986E-5</c:v>
                </c:pt>
                <c:pt idx="41">
                  <c:v>9.4182474999999986E-5</c:v>
                </c:pt>
                <c:pt idx="42">
                  <c:v>9.7272929999999997E-5</c:v>
                </c:pt>
                <c:pt idx="43">
                  <c:v>9.7272929999999997E-5</c:v>
                </c:pt>
                <c:pt idx="44">
                  <c:v>6.6116614999999998E-5</c:v>
                </c:pt>
                <c:pt idx="45">
                  <c:v>6.6116614999999998E-5</c:v>
                </c:pt>
                <c:pt idx="46">
                  <c:v>1.0587116E-4</c:v>
                </c:pt>
                <c:pt idx="47">
                  <c:v>1.0587116E-4</c:v>
                </c:pt>
                <c:pt idx="48">
                  <c:v>9.5036709999999998E-5</c:v>
                </c:pt>
                <c:pt idx="49">
                  <c:v>9.5036709999999998E-5</c:v>
                </c:pt>
                <c:pt idx="50">
                  <c:v>1.6576876499999998E-4</c:v>
                </c:pt>
                <c:pt idx="51">
                  <c:v>1.6576876499999998E-4</c:v>
                </c:pt>
                <c:pt idx="52">
                  <c:v>1.6189407000000001E-4</c:v>
                </c:pt>
                <c:pt idx="53">
                  <c:v>1.6189407000000001E-4</c:v>
                </c:pt>
                <c:pt idx="54">
                  <c:v>1.43304215E-4</c:v>
                </c:pt>
                <c:pt idx="55">
                  <c:v>1.43304215E-4</c:v>
                </c:pt>
                <c:pt idx="56">
                  <c:v>1.9648828500000002E-5</c:v>
                </c:pt>
                <c:pt idx="57">
                  <c:v>1.9648828500000002E-5</c:v>
                </c:pt>
                <c:pt idx="58">
                  <c:v>1.2876766500000001E-4</c:v>
                </c:pt>
                <c:pt idx="59">
                  <c:v>1.2876766500000001E-4</c:v>
                </c:pt>
                <c:pt idx="60">
                  <c:v>1.3331233E-4</c:v>
                </c:pt>
                <c:pt idx="61">
                  <c:v>1.3331233E-4</c:v>
                </c:pt>
                <c:pt idx="62">
                  <c:v>4.8200014999999994E-5</c:v>
                </c:pt>
                <c:pt idx="63">
                  <c:v>4.8200014999999994E-5</c:v>
                </c:pt>
                <c:pt idx="64">
                  <c:v>1.31849115E-5</c:v>
                </c:pt>
                <c:pt idx="65">
                  <c:v>1.31849115E-5</c:v>
                </c:pt>
                <c:pt idx="66">
                  <c:v>4.6408734999999997E-5</c:v>
                </c:pt>
                <c:pt idx="67">
                  <c:v>4.6408734999999997E-5</c:v>
                </c:pt>
                <c:pt idx="68">
                  <c:v>1.5071169999999997E-5</c:v>
                </c:pt>
                <c:pt idx="69">
                  <c:v>1.5071169999999997E-5</c:v>
                </c:pt>
                <c:pt idx="70">
                  <c:v>6.4933054999999994E-6</c:v>
                </c:pt>
                <c:pt idx="71">
                  <c:v>6.4933054999999994E-6</c:v>
                </c:pt>
                <c:pt idx="72">
                  <c:v>4.7481669999999994E-6</c:v>
                </c:pt>
                <c:pt idx="73">
                  <c:v>4.7481669999999994E-6</c:v>
                </c:pt>
                <c:pt idx="74">
                  <c:v>3.6893694999999997E-6</c:v>
                </c:pt>
                <c:pt idx="75">
                  <c:v>3.6893694999999997E-6</c:v>
                </c:pt>
                <c:pt idx="76">
                  <c:v>3.5477017499999997E-6</c:v>
                </c:pt>
                <c:pt idx="77">
                  <c:v>3.5477017499999997E-6</c:v>
                </c:pt>
                <c:pt idx="78">
                  <c:v>4.4301887000000005E-6</c:v>
                </c:pt>
                <c:pt idx="79">
                  <c:v>4.4301887000000005E-6</c:v>
                </c:pt>
                <c:pt idx="80">
                  <c:v>1.3374235200000001E-6</c:v>
                </c:pt>
                <c:pt idx="81">
                  <c:v>1.3374235200000001E-6</c:v>
                </c:pt>
                <c:pt idx="82">
                  <c:v>5.3221584549999995E-5</c:v>
                </c:pt>
                <c:pt idx="83">
                  <c:v>5.3221584549999995E-5</c:v>
                </c:pt>
                <c:pt idx="84">
                  <c:v>1.4448883797500001E-4</c:v>
                </c:pt>
                <c:pt idx="85">
                  <c:v>1.4448883797500001E-4</c:v>
                </c:pt>
                <c:pt idx="86">
                  <c:v>8.1870151979999997E-5</c:v>
                </c:pt>
                <c:pt idx="87">
                  <c:v>8.1870151979999997E-5</c:v>
                </c:pt>
                <c:pt idx="88">
                  <c:v>7.1535759999999989E-8</c:v>
                </c:pt>
                <c:pt idx="89">
                  <c:v>7.1535759999999989E-8</c:v>
                </c:pt>
                <c:pt idx="90">
                  <c:v>4.9141984999999998E-9</c:v>
                </c:pt>
                <c:pt idx="91">
                  <c:v>4.9141984999999998E-9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30992"/>
        <c:axId val="509031384"/>
      </c:scatterChart>
      <c:valAx>
        <c:axId val="509030992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1384"/>
        <c:crossesAt val="1.0000000000000006E-12"/>
        <c:crossBetween val="midCat"/>
      </c:valAx>
      <c:valAx>
        <c:axId val="509031384"/>
        <c:scaling>
          <c:logBase val="10"/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0992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5336832895887"/>
          <c:y val="5.0925925925925923E-2"/>
          <c:w val="0.75622440944881886"/>
          <c:h val="0.7512806211723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'Plottable NFlux'!$B$1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'Plottable NFlux'!$D$3:$D$94</c:f>
                <c:numCache>
                  <c:formatCode>General</c:formatCode>
                  <c:ptCount val="92"/>
                  <c:pt idx="0">
                    <c:v>5.2738934904243419E-10</c:v>
                  </c:pt>
                  <c:pt idx="1">
                    <c:v>5.2738934904243419E-10</c:v>
                  </c:pt>
                  <c:pt idx="2">
                    <c:v>2.3727843430965004E-10</c:v>
                  </c:pt>
                  <c:pt idx="3">
                    <c:v>2.3727843430965004E-10</c:v>
                  </c:pt>
                  <c:pt idx="4">
                    <c:v>2.7593644917458389E-9</c:v>
                  </c:pt>
                  <c:pt idx="5">
                    <c:v>2.7593644917458389E-9</c:v>
                  </c:pt>
                  <c:pt idx="6">
                    <c:v>5.1422408661799534E-8</c:v>
                  </c:pt>
                  <c:pt idx="7">
                    <c:v>5.1422408661799534E-8</c:v>
                  </c:pt>
                  <c:pt idx="8">
                    <c:v>2.4996281712471289E-7</c:v>
                  </c:pt>
                  <c:pt idx="9">
                    <c:v>2.4996281712471289E-7</c:v>
                  </c:pt>
                  <c:pt idx="10">
                    <c:v>7.4756225849521428E-6</c:v>
                  </c:pt>
                  <c:pt idx="11">
                    <c:v>7.4756225849521428E-6</c:v>
                  </c:pt>
                  <c:pt idx="12">
                    <c:v>1.1049668135599608E-6</c:v>
                  </c:pt>
                  <c:pt idx="13">
                    <c:v>1.1049668135599608E-6</c:v>
                  </c:pt>
                  <c:pt idx="14">
                    <c:v>1.1654041704929467E-6</c:v>
                  </c:pt>
                  <c:pt idx="15">
                    <c:v>1.1654041704929467E-6</c:v>
                  </c:pt>
                  <c:pt idx="16">
                    <c:v>7.9619889155212286E-7</c:v>
                  </c:pt>
                  <c:pt idx="17">
                    <c:v>7.9619889155212286E-7</c:v>
                  </c:pt>
                  <c:pt idx="18">
                    <c:v>8.6661503780039765E-7</c:v>
                  </c:pt>
                  <c:pt idx="19">
                    <c:v>8.6661503780039765E-7</c:v>
                  </c:pt>
                  <c:pt idx="20">
                    <c:v>1.4331649146253603E-6</c:v>
                  </c:pt>
                  <c:pt idx="21">
                    <c:v>1.4331649146253603E-6</c:v>
                  </c:pt>
                  <c:pt idx="22">
                    <c:v>1.8225157883311888E-6</c:v>
                  </c:pt>
                  <c:pt idx="23">
                    <c:v>1.8225157883311888E-6</c:v>
                  </c:pt>
                  <c:pt idx="24">
                    <c:v>9.4619262809734704E-7</c:v>
                  </c:pt>
                  <c:pt idx="25">
                    <c:v>9.4619262809734704E-7</c:v>
                  </c:pt>
                  <c:pt idx="26">
                    <c:v>1.9511302770385153E-6</c:v>
                  </c:pt>
                  <c:pt idx="27">
                    <c:v>1.9511302770385153E-6</c:v>
                  </c:pt>
                  <c:pt idx="28">
                    <c:v>2.037503171280227E-6</c:v>
                  </c:pt>
                  <c:pt idx="29">
                    <c:v>2.037503171280227E-6</c:v>
                  </c:pt>
                  <c:pt idx="30">
                    <c:v>6.2721228048128787E-6</c:v>
                  </c:pt>
                  <c:pt idx="31">
                    <c:v>6.2721228048128787E-6</c:v>
                  </c:pt>
                  <c:pt idx="32">
                    <c:v>5.7774017721152702E-6</c:v>
                  </c:pt>
                  <c:pt idx="33">
                    <c:v>5.7774017721152702E-6</c:v>
                  </c:pt>
                  <c:pt idx="34">
                    <c:v>4.9235412907640017E-6</c:v>
                  </c:pt>
                  <c:pt idx="35">
                    <c:v>4.9235412907640017E-6</c:v>
                  </c:pt>
                  <c:pt idx="36">
                    <c:v>6.7879550907770803E-6</c:v>
                  </c:pt>
                  <c:pt idx="37">
                    <c:v>6.7879550907770803E-6</c:v>
                  </c:pt>
                  <c:pt idx="38">
                    <c:v>9.054790226226821E-6</c:v>
                  </c:pt>
                  <c:pt idx="39">
                    <c:v>9.054790226226821E-6</c:v>
                  </c:pt>
                  <c:pt idx="40">
                    <c:v>8.2441925437261236E-6</c:v>
                  </c:pt>
                  <c:pt idx="41">
                    <c:v>8.2441925437261236E-6</c:v>
                  </c:pt>
                  <c:pt idx="42">
                    <c:v>9.0903987641733211E-6</c:v>
                  </c:pt>
                  <c:pt idx="43">
                    <c:v>9.0903987641733211E-6</c:v>
                  </c:pt>
                  <c:pt idx="44">
                    <c:v>6.2918310950459315E-6</c:v>
                  </c:pt>
                  <c:pt idx="45">
                    <c:v>6.2918310950459315E-6</c:v>
                  </c:pt>
                  <c:pt idx="46">
                    <c:v>1.039853294940492E-5</c:v>
                  </c:pt>
                  <c:pt idx="47">
                    <c:v>1.039853294940492E-5</c:v>
                  </c:pt>
                  <c:pt idx="48">
                    <c:v>9.32347196309894E-6</c:v>
                  </c:pt>
                  <c:pt idx="49">
                    <c:v>9.32347196309894E-6</c:v>
                  </c:pt>
                  <c:pt idx="50">
                    <c:v>1.5151237244928409E-5</c:v>
                  </c:pt>
                  <c:pt idx="51">
                    <c:v>1.5151237244928409E-5</c:v>
                  </c:pt>
                  <c:pt idx="52">
                    <c:v>1.4362046678646956E-5</c:v>
                  </c:pt>
                  <c:pt idx="53">
                    <c:v>1.4362046678646956E-5</c:v>
                  </c:pt>
                  <c:pt idx="54">
                    <c:v>1.1438061749494118E-5</c:v>
                  </c:pt>
                  <c:pt idx="55">
                    <c:v>1.1438061749494118E-5</c:v>
                  </c:pt>
                  <c:pt idx="56">
                    <c:v>3.7389919240446594E-6</c:v>
                  </c:pt>
                  <c:pt idx="57">
                    <c:v>3.7389919240446594E-6</c:v>
                  </c:pt>
                  <c:pt idx="58">
                    <c:v>8.5933776356180029E-6</c:v>
                  </c:pt>
                  <c:pt idx="59">
                    <c:v>8.5933776356180029E-6</c:v>
                  </c:pt>
                  <c:pt idx="60">
                    <c:v>7.4195270550251775E-6</c:v>
                  </c:pt>
                  <c:pt idx="61">
                    <c:v>7.4195270550251775E-6</c:v>
                  </c:pt>
                  <c:pt idx="62">
                    <c:v>5.421659975433992E-6</c:v>
                  </c:pt>
                  <c:pt idx="63">
                    <c:v>5.421659975433992E-6</c:v>
                  </c:pt>
                  <c:pt idx="64">
                    <c:v>2.7043315011215059E-6</c:v>
                  </c:pt>
                  <c:pt idx="65">
                    <c:v>2.7043315011215059E-6</c:v>
                  </c:pt>
                  <c:pt idx="66">
                    <c:v>4.9334908755426732E-6</c:v>
                  </c:pt>
                  <c:pt idx="67">
                    <c:v>4.9334908755426732E-6</c:v>
                  </c:pt>
                  <c:pt idx="68">
                    <c:v>4.2883426193543747E-6</c:v>
                  </c:pt>
                  <c:pt idx="69">
                    <c:v>4.2883426193543747E-6</c:v>
                  </c:pt>
                  <c:pt idx="70">
                    <c:v>3.5240093130787286E-6</c:v>
                  </c:pt>
                  <c:pt idx="71">
                    <c:v>3.5240093130787286E-6</c:v>
                  </c:pt>
                  <c:pt idx="72">
                    <c:v>2.9843600594261069E-6</c:v>
                  </c:pt>
                  <c:pt idx="73">
                    <c:v>2.9843600594261069E-6</c:v>
                  </c:pt>
                  <c:pt idx="74">
                    <c:v>3.3439767063904933E-6</c:v>
                  </c:pt>
                  <c:pt idx="75">
                    <c:v>3.3439767063904933E-6</c:v>
                  </c:pt>
                  <c:pt idx="76">
                    <c:v>3.2068680877522137E-6</c:v>
                  </c:pt>
                  <c:pt idx="77">
                    <c:v>3.2068680877522137E-6</c:v>
                  </c:pt>
                  <c:pt idx="78">
                    <c:v>3.8887844737820806E-6</c:v>
                  </c:pt>
                  <c:pt idx="79">
                    <c:v>3.8887844737820806E-6</c:v>
                  </c:pt>
                  <c:pt idx="80">
                    <c:v>2.000100367685391E-6</c:v>
                  </c:pt>
                  <c:pt idx="81">
                    <c:v>2.000100367685391E-6</c:v>
                  </c:pt>
                  <c:pt idx="82">
                    <c:v>7.2750648104185834E-6</c:v>
                  </c:pt>
                  <c:pt idx="83">
                    <c:v>7.2750648104185834E-6</c:v>
                  </c:pt>
                  <c:pt idx="84">
                    <c:v>1.0315166404520794E-5</c:v>
                  </c:pt>
                  <c:pt idx="85">
                    <c:v>1.0315166404520794E-5</c:v>
                  </c:pt>
                  <c:pt idx="86">
                    <c:v>2.9747526258362264E-6</c:v>
                  </c:pt>
                  <c:pt idx="87">
                    <c:v>2.9747526258362264E-6</c:v>
                  </c:pt>
                  <c:pt idx="88">
                    <c:v>2.3528312816251321E-7</c:v>
                  </c:pt>
                  <c:pt idx="89">
                    <c:v>2.3528312816251321E-7</c:v>
                  </c:pt>
                  <c:pt idx="90">
                    <c:v>6.9655608577362796E-8</c:v>
                  </c:pt>
                  <c:pt idx="91">
                    <c:v>6.9655608577362796E-8</c:v>
                  </c:pt>
                </c:numCache>
              </c:numRef>
            </c:plus>
            <c:minus>
              <c:numRef>
                <c:f>'Plottable NFlux'!$D$3:$D$94</c:f>
                <c:numCache>
                  <c:formatCode>General</c:formatCode>
                  <c:ptCount val="92"/>
                  <c:pt idx="0">
                    <c:v>5.2738934904243419E-10</c:v>
                  </c:pt>
                  <c:pt idx="1">
                    <c:v>5.2738934904243419E-10</c:v>
                  </c:pt>
                  <c:pt idx="2">
                    <c:v>2.3727843430965004E-10</c:v>
                  </c:pt>
                  <c:pt idx="3">
                    <c:v>2.3727843430965004E-10</c:v>
                  </c:pt>
                  <c:pt idx="4">
                    <c:v>2.7593644917458389E-9</c:v>
                  </c:pt>
                  <c:pt idx="5">
                    <c:v>2.7593644917458389E-9</c:v>
                  </c:pt>
                  <c:pt idx="6">
                    <c:v>5.1422408661799534E-8</c:v>
                  </c:pt>
                  <c:pt idx="7">
                    <c:v>5.1422408661799534E-8</c:v>
                  </c:pt>
                  <c:pt idx="8">
                    <c:v>2.4996281712471289E-7</c:v>
                  </c:pt>
                  <c:pt idx="9">
                    <c:v>2.4996281712471289E-7</c:v>
                  </c:pt>
                  <c:pt idx="10">
                    <c:v>7.4756225849521428E-6</c:v>
                  </c:pt>
                  <c:pt idx="11">
                    <c:v>7.4756225849521428E-6</c:v>
                  </c:pt>
                  <c:pt idx="12">
                    <c:v>1.1049668135599608E-6</c:v>
                  </c:pt>
                  <c:pt idx="13">
                    <c:v>1.1049668135599608E-6</c:v>
                  </c:pt>
                  <c:pt idx="14">
                    <c:v>1.1654041704929467E-6</c:v>
                  </c:pt>
                  <c:pt idx="15">
                    <c:v>1.1654041704929467E-6</c:v>
                  </c:pt>
                  <c:pt idx="16">
                    <c:v>7.9619889155212286E-7</c:v>
                  </c:pt>
                  <c:pt idx="17">
                    <c:v>7.9619889155212286E-7</c:v>
                  </c:pt>
                  <c:pt idx="18">
                    <c:v>8.6661503780039765E-7</c:v>
                  </c:pt>
                  <c:pt idx="19">
                    <c:v>8.6661503780039765E-7</c:v>
                  </c:pt>
                  <c:pt idx="20">
                    <c:v>1.4331649146253603E-6</c:v>
                  </c:pt>
                  <c:pt idx="21">
                    <c:v>1.4331649146253603E-6</c:v>
                  </c:pt>
                  <c:pt idx="22">
                    <c:v>1.8225157883311888E-6</c:v>
                  </c:pt>
                  <c:pt idx="23">
                    <c:v>1.8225157883311888E-6</c:v>
                  </c:pt>
                  <c:pt idx="24">
                    <c:v>9.4619262809734704E-7</c:v>
                  </c:pt>
                  <c:pt idx="25">
                    <c:v>9.4619262809734704E-7</c:v>
                  </c:pt>
                  <c:pt idx="26">
                    <c:v>1.9511302770385153E-6</c:v>
                  </c:pt>
                  <c:pt idx="27">
                    <c:v>1.9511302770385153E-6</c:v>
                  </c:pt>
                  <c:pt idx="28">
                    <c:v>2.037503171280227E-6</c:v>
                  </c:pt>
                  <c:pt idx="29">
                    <c:v>2.037503171280227E-6</c:v>
                  </c:pt>
                  <c:pt idx="30">
                    <c:v>6.2721228048128787E-6</c:v>
                  </c:pt>
                  <c:pt idx="31">
                    <c:v>6.2721228048128787E-6</c:v>
                  </c:pt>
                  <c:pt idx="32">
                    <c:v>5.7774017721152702E-6</c:v>
                  </c:pt>
                  <c:pt idx="33">
                    <c:v>5.7774017721152702E-6</c:v>
                  </c:pt>
                  <c:pt idx="34">
                    <c:v>4.9235412907640017E-6</c:v>
                  </c:pt>
                  <c:pt idx="35">
                    <c:v>4.9235412907640017E-6</c:v>
                  </c:pt>
                  <c:pt idx="36">
                    <c:v>6.7879550907770803E-6</c:v>
                  </c:pt>
                  <c:pt idx="37">
                    <c:v>6.7879550907770803E-6</c:v>
                  </c:pt>
                  <c:pt idx="38">
                    <c:v>9.054790226226821E-6</c:v>
                  </c:pt>
                  <c:pt idx="39">
                    <c:v>9.054790226226821E-6</c:v>
                  </c:pt>
                  <c:pt idx="40">
                    <c:v>8.2441925437261236E-6</c:v>
                  </c:pt>
                  <c:pt idx="41">
                    <c:v>8.2441925437261236E-6</c:v>
                  </c:pt>
                  <c:pt idx="42">
                    <c:v>9.0903987641733211E-6</c:v>
                  </c:pt>
                  <c:pt idx="43">
                    <c:v>9.0903987641733211E-6</c:v>
                  </c:pt>
                  <c:pt idx="44">
                    <c:v>6.2918310950459315E-6</c:v>
                  </c:pt>
                  <c:pt idx="45">
                    <c:v>6.2918310950459315E-6</c:v>
                  </c:pt>
                  <c:pt idx="46">
                    <c:v>1.039853294940492E-5</c:v>
                  </c:pt>
                  <c:pt idx="47">
                    <c:v>1.039853294940492E-5</c:v>
                  </c:pt>
                  <c:pt idx="48">
                    <c:v>9.32347196309894E-6</c:v>
                  </c:pt>
                  <c:pt idx="49">
                    <c:v>9.32347196309894E-6</c:v>
                  </c:pt>
                  <c:pt idx="50">
                    <c:v>1.5151237244928409E-5</c:v>
                  </c:pt>
                  <c:pt idx="51">
                    <c:v>1.5151237244928409E-5</c:v>
                  </c:pt>
                  <c:pt idx="52">
                    <c:v>1.4362046678646956E-5</c:v>
                  </c:pt>
                  <c:pt idx="53">
                    <c:v>1.4362046678646956E-5</c:v>
                  </c:pt>
                  <c:pt idx="54">
                    <c:v>1.1438061749494118E-5</c:v>
                  </c:pt>
                  <c:pt idx="55">
                    <c:v>1.1438061749494118E-5</c:v>
                  </c:pt>
                  <c:pt idx="56">
                    <c:v>3.7389919240446594E-6</c:v>
                  </c:pt>
                  <c:pt idx="57">
                    <c:v>3.7389919240446594E-6</c:v>
                  </c:pt>
                  <c:pt idx="58">
                    <c:v>8.5933776356180029E-6</c:v>
                  </c:pt>
                  <c:pt idx="59">
                    <c:v>8.5933776356180029E-6</c:v>
                  </c:pt>
                  <c:pt idx="60">
                    <c:v>7.4195270550251775E-6</c:v>
                  </c:pt>
                  <c:pt idx="61">
                    <c:v>7.4195270550251775E-6</c:v>
                  </c:pt>
                  <c:pt idx="62">
                    <c:v>5.421659975433992E-6</c:v>
                  </c:pt>
                  <c:pt idx="63">
                    <c:v>5.421659975433992E-6</c:v>
                  </c:pt>
                  <c:pt idx="64">
                    <c:v>2.7043315011215059E-6</c:v>
                  </c:pt>
                  <c:pt idx="65">
                    <c:v>2.7043315011215059E-6</c:v>
                  </c:pt>
                  <c:pt idx="66">
                    <c:v>4.9334908755426732E-6</c:v>
                  </c:pt>
                  <c:pt idx="67">
                    <c:v>4.9334908755426732E-6</c:v>
                  </c:pt>
                  <c:pt idx="68">
                    <c:v>4.2883426193543747E-6</c:v>
                  </c:pt>
                  <c:pt idx="69">
                    <c:v>4.2883426193543747E-6</c:v>
                  </c:pt>
                  <c:pt idx="70">
                    <c:v>3.5240093130787286E-6</c:v>
                  </c:pt>
                  <c:pt idx="71">
                    <c:v>3.5240093130787286E-6</c:v>
                  </c:pt>
                  <c:pt idx="72">
                    <c:v>2.9843600594261069E-6</c:v>
                  </c:pt>
                  <c:pt idx="73">
                    <c:v>2.9843600594261069E-6</c:v>
                  </c:pt>
                  <c:pt idx="74">
                    <c:v>3.3439767063904933E-6</c:v>
                  </c:pt>
                  <c:pt idx="75">
                    <c:v>3.3439767063904933E-6</c:v>
                  </c:pt>
                  <c:pt idx="76">
                    <c:v>3.2068680877522137E-6</c:v>
                  </c:pt>
                  <c:pt idx="77">
                    <c:v>3.2068680877522137E-6</c:v>
                  </c:pt>
                  <c:pt idx="78">
                    <c:v>3.8887844737820806E-6</c:v>
                  </c:pt>
                  <c:pt idx="79">
                    <c:v>3.8887844737820806E-6</c:v>
                  </c:pt>
                  <c:pt idx="80">
                    <c:v>2.000100367685391E-6</c:v>
                  </c:pt>
                  <c:pt idx="81">
                    <c:v>2.000100367685391E-6</c:v>
                  </c:pt>
                  <c:pt idx="82">
                    <c:v>7.2750648104185834E-6</c:v>
                  </c:pt>
                  <c:pt idx="83">
                    <c:v>7.2750648104185834E-6</c:v>
                  </c:pt>
                  <c:pt idx="84">
                    <c:v>1.0315166404520794E-5</c:v>
                  </c:pt>
                  <c:pt idx="85">
                    <c:v>1.0315166404520794E-5</c:v>
                  </c:pt>
                  <c:pt idx="86">
                    <c:v>2.9747526258362264E-6</c:v>
                  </c:pt>
                  <c:pt idx="87">
                    <c:v>2.9747526258362264E-6</c:v>
                  </c:pt>
                  <c:pt idx="88">
                    <c:v>2.3528312816251321E-7</c:v>
                  </c:pt>
                  <c:pt idx="89">
                    <c:v>2.3528312816251321E-7</c:v>
                  </c:pt>
                  <c:pt idx="90">
                    <c:v>6.9655608577362796E-8</c:v>
                  </c:pt>
                  <c:pt idx="91">
                    <c:v>6.9655608577362796E-8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'Plottable NFlux'!$A$3:$A$96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NFlux'!$B$3:$B$96</c:f>
              <c:numCache>
                <c:formatCode>0.00E+00</c:formatCode>
                <c:ptCount val="94"/>
                <c:pt idx="0">
                  <c:v>6.7988829320927451E-10</c:v>
                </c:pt>
                <c:pt idx="1">
                  <c:v>6.7988829320927451E-10</c:v>
                </c:pt>
                <c:pt idx="2">
                  <c:v>3.551009193499701E-10</c:v>
                </c:pt>
                <c:pt idx="3">
                  <c:v>3.551009193499701E-10</c:v>
                </c:pt>
                <c:pt idx="4">
                  <c:v>5.9163046564018851E-9</c:v>
                </c:pt>
                <c:pt idx="5">
                  <c:v>5.9163046564018851E-9</c:v>
                </c:pt>
                <c:pt idx="6">
                  <c:v>1.4683726059908491E-7</c:v>
                </c:pt>
                <c:pt idx="7">
                  <c:v>1.4683726059908491E-7</c:v>
                </c:pt>
                <c:pt idx="8">
                  <c:v>1.2485655201034611E-6</c:v>
                </c:pt>
                <c:pt idx="9">
                  <c:v>1.2485655201034611E-6</c:v>
                </c:pt>
                <c:pt idx="10">
                  <c:v>3.3689150901091226E-5</c:v>
                </c:pt>
                <c:pt idx="11">
                  <c:v>3.3689150901091226E-5</c:v>
                </c:pt>
                <c:pt idx="12">
                  <c:v>6.0052544215215265E-5</c:v>
                </c:pt>
                <c:pt idx="13">
                  <c:v>6.0052544215215265E-5</c:v>
                </c:pt>
                <c:pt idx="14">
                  <c:v>9.7117014207745561E-5</c:v>
                </c:pt>
                <c:pt idx="15">
                  <c:v>9.7117014207745561E-5</c:v>
                </c:pt>
                <c:pt idx="16">
                  <c:v>1.2440607680501919E-4</c:v>
                </c:pt>
                <c:pt idx="17">
                  <c:v>1.2440607680501919E-4</c:v>
                </c:pt>
                <c:pt idx="18">
                  <c:v>3.3331347607707605E-4</c:v>
                </c:pt>
                <c:pt idx="19">
                  <c:v>3.3331347607707605E-4</c:v>
                </c:pt>
                <c:pt idx="20">
                  <c:v>1.4331649146253603E-3</c:v>
                </c:pt>
                <c:pt idx="21">
                  <c:v>1.4331649146253603E-3</c:v>
                </c:pt>
                <c:pt idx="22">
                  <c:v>3.6450315766623775E-3</c:v>
                </c:pt>
                <c:pt idx="23">
                  <c:v>3.6450315766623775E-3</c:v>
                </c:pt>
                <c:pt idx="24">
                  <c:v>1.0513251423303856E-3</c:v>
                </c:pt>
                <c:pt idx="25">
                  <c:v>1.0513251423303856E-3</c:v>
                </c:pt>
                <c:pt idx="26">
                  <c:v>4.8778256925962882E-3</c:v>
                </c:pt>
                <c:pt idx="27">
                  <c:v>4.8778256925962882E-3</c:v>
                </c:pt>
                <c:pt idx="28">
                  <c:v>6.7916772376007571E-3</c:v>
                </c:pt>
                <c:pt idx="29">
                  <c:v>6.7916772376007571E-3</c:v>
                </c:pt>
                <c:pt idx="30">
                  <c:v>3.1360614024064391E-2</c:v>
                </c:pt>
                <c:pt idx="31">
                  <c:v>3.1360614024064391E-2</c:v>
                </c:pt>
                <c:pt idx="32">
                  <c:v>2.8887008860576349E-2</c:v>
                </c:pt>
                <c:pt idx="33">
                  <c:v>2.8887008860576349E-2</c:v>
                </c:pt>
                <c:pt idx="34">
                  <c:v>4.9235412907640011E-2</c:v>
                </c:pt>
                <c:pt idx="35">
                  <c:v>4.9235412907640011E-2</c:v>
                </c:pt>
                <c:pt idx="36">
                  <c:v>6.78795509077708E-2</c:v>
                </c:pt>
                <c:pt idx="37">
                  <c:v>6.78795509077708E-2</c:v>
                </c:pt>
                <c:pt idx="38">
                  <c:v>9.0547902262268207E-2</c:v>
                </c:pt>
                <c:pt idx="39">
                  <c:v>9.0547902262268207E-2</c:v>
                </c:pt>
                <c:pt idx="40">
                  <c:v>4.122096271863062E-2</c:v>
                </c:pt>
                <c:pt idx="41">
                  <c:v>4.122096271863062E-2</c:v>
                </c:pt>
                <c:pt idx="42">
                  <c:v>4.54519938208666E-2</c:v>
                </c:pt>
                <c:pt idx="43">
                  <c:v>4.54519938208666E-2</c:v>
                </c:pt>
                <c:pt idx="44">
                  <c:v>3.1459155475229657E-2</c:v>
                </c:pt>
                <c:pt idx="45">
                  <c:v>3.1459155475229657E-2</c:v>
                </c:pt>
                <c:pt idx="46">
                  <c:v>5.1992664747024603E-2</c:v>
                </c:pt>
                <c:pt idx="47">
                  <c:v>5.1992664747024603E-2</c:v>
                </c:pt>
                <c:pt idx="48">
                  <c:v>4.6617359815494697E-2</c:v>
                </c:pt>
                <c:pt idx="49">
                  <c:v>4.6617359815494697E-2</c:v>
                </c:pt>
                <c:pt idx="50">
                  <c:v>7.5756186224642044E-2</c:v>
                </c:pt>
                <c:pt idx="51">
                  <c:v>7.5756186224642044E-2</c:v>
                </c:pt>
                <c:pt idx="52">
                  <c:v>7.1810233393234779E-2</c:v>
                </c:pt>
                <c:pt idx="53">
                  <c:v>7.1810233393234779E-2</c:v>
                </c:pt>
                <c:pt idx="54">
                  <c:v>5.7190308747470588E-2</c:v>
                </c:pt>
                <c:pt idx="55">
                  <c:v>5.7190308747470588E-2</c:v>
                </c:pt>
                <c:pt idx="56">
                  <c:v>7.4779838480893189E-3</c:v>
                </c:pt>
                <c:pt idx="57">
                  <c:v>7.4779838480893189E-3</c:v>
                </c:pt>
                <c:pt idx="58">
                  <c:v>4.2966888178090017E-2</c:v>
                </c:pt>
                <c:pt idx="59">
                  <c:v>4.2966888178090017E-2</c:v>
                </c:pt>
                <c:pt idx="60">
                  <c:v>3.7097635275125884E-2</c:v>
                </c:pt>
                <c:pt idx="61">
                  <c:v>3.7097635275125884E-2</c:v>
                </c:pt>
                <c:pt idx="62">
                  <c:v>1.355414993858498E-2</c:v>
                </c:pt>
                <c:pt idx="63">
                  <c:v>1.355414993858498E-2</c:v>
                </c:pt>
                <c:pt idx="64">
                  <c:v>3.8633307158878658E-3</c:v>
                </c:pt>
                <c:pt idx="65">
                  <c:v>3.8633307158878658E-3</c:v>
                </c:pt>
                <c:pt idx="66">
                  <c:v>1.6444969585142244E-2</c:v>
                </c:pt>
                <c:pt idx="67">
                  <c:v>1.6444969585142244E-2</c:v>
                </c:pt>
                <c:pt idx="68">
                  <c:v>8.5766852387087495E-3</c:v>
                </c:pt>
                <c:pt idx="69">
                  <c:v>8.5766852387087495E-3</c:v>
                </c:pt>
                <c:pt idx="70">
                  <c:v>5.0342990186838981E-3</c:v>
                </c:pt>
                <c:pt idx="71">
                  <c:v>5.0342990186838981E-3</c:v>
                </c:pt>
                <c:pt idx="72">
                  <c:v>4.9739334323768451E-3</c:v>
                </c:pt>
                <c:pt idx="73">
                  <c:v>4.9739334323768451E-3</c:v>
                </c:pt>
                <c:pt idx="74">
                  <c:v>5.5732945106508223E-3</c:v>
                </c:pt>
                <c:pt idx="75">
                  <c:v>5.5732945106508223E-3</c:v>
                </c:pt>
                <c:pt idx="76">
                  <c:v>6.4137361755044276E-3</c:v>
                </c:pt>
                <c:pt idx="77">
                  <c:v>6.4137361755044276E-3</c:v>
                </c:pt>
                <c:pt idx="78">
                  <c:v>6.4813074563034685E-3</c:v>
                </c:pt>
                <c:pt idx="79">
                  <c:v>6.4813074563034685E-3</c:v>
                </c:pt>
                <c:pt idx="80">
                  <c:v>2.0001003676853911E-3</c:v>
                </c:pt>
                <c:pt idx="81">
                  <c:v>2.0001003676853911E-3</c:v>
                </c:pt>
                <c:pt idx="82">
                  <c:v>2.4250216034728614E-2</c:v>
                </c:pt>
                <c:pt idx="83">
                  <c:v>2.4250216034728614E-2</c:v>
                </c:pt>
                <c:pt idx="84">
                  <c:v>0.10315166404520792</c:v>
                </c:pt>
                <c:pt idx="85">
                  <c:v>0.10315166404520792</c:v>
                </c:pt>
                <c:pt idx="86">
                  <c:v>4.2496466083374665E-3</c:v>
                </c:pt>
                <c:pt idx="87">
                  <c:v>4.2496466083374665E-3</c:v>
                </c:pt>
                <c:pt idx="88">
                  <c:v>2.904729977314978E-5</c:v>
                </c:pt>
                <c:pt idx="89">
                  <c:v>2.904729977314978E-5</c:v>
                </c:pt>
                <c:pt idx="90">
                  <c:v>2.7531861097771858E-6</c:v>
                </c:pt>
                <c:pt idx="91">
                  <c:v>2.7531861097771858E-6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'Plottable NFlux'!$E$1:$G$1</c:f>
              <c:strCache>
                <c:ptCount val="1"/>
                <c:pt idx="0">
                  <c:v>Objective Spectra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NFlux'!$A$3:$A$94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NFlux'!$E$3:$E$94</c:f>
              <c:numCache>
                <c:formatCode>0.00E+00</c:formatCode>
                <c:ptCount val="92"/>
                <c:pt idx="0">
                  <c:v>2.0393915358462236E-12</c:v>
                </c:pt>
                <c:pt idx="1">
                  <c:v>2.0393915358462236E-12</c:v>
                </c:pt>
                <c:pt idx="2">
                  <c:v>1.3615388190432968E-10</c:v>
                </c:pt>
                <c:pt idx="3">
                  <c:v>1.3615388190432968E-10</c:v>
                </c:pt>
                <c:pt idx="4">
                  <c:v>3.4809642985502746E-9</c:v>
                </c:pt>
                <c:pt idx="5">
                  <c:v>3.4809642985502746E-9</c:v>
                </c:pt>
                <c:pt idx="6">
                  <c:v>1.9244812041543738E-8</c:v>
                </c:pt>
                <c:pt idx="7">
                  <c:v>1.9244812041543738E-8</c:v>
                </c:pt>
                <c:pt idx="8">
                  <c:v>4.6588547105098206E-8</c:v>
                </c:pt>
                <c:pt idx="9">
                  <c:v>4.6588547105098206E-8</c:v>
                </c:pt>
                <c:pt idx="10">
                  <c:v>2.885912593881172E-7</c:v>
                </c:pt>
                <c:pt idx="11">
                  <c:v>2.885912593881172E-7</c:v>
                </c:pt>
                <c:pt idx="12">
                  <c:v>9.6010698646943949E-7</c:v>
                </c:pt>
                <c:pt idx="13">
                  <c:v>9.6010698646943949E-7</c:v>
                </c:pt>
                <c:pt idx="14">
                  <c:v>2.8723780245627565E-6</c:v>
                </c:pt>
                <c:pt idx="15">
                  <c:v>2.8723780245627565E-6</c:v>
                </c:pt>
                <c:pt idx="16">
                  <c:v>9.0838404090505472E-6</c:v>
                </c:pt>
                <c:pt idx="17">
                  <c:v>9.0838404090505472E-6</c:v>
                </c:pt>
                <c:pt idx="18">
                  <c:v>5.9042332800362418E-5</c:v>
                </c:pt>
                <c:pt idx="19">
                  <c:v>5.9042332800362418E-5</c:v>
                </c:pt>
                <c:pt idx="20">
                  <c:v>5.0085583704714105E-4</c:v>
                </c:pt>
                <c:pt idx="21">
                  <c:v>5.0085583704714105E-4</c:v>
                </c:pt>
                <c:pt idx="22">
                  <c:v>1.7220931770290356E-3</c:v>
                </c:pt>
                <c:pt idx="23">
                  <c:v>1.7220931770290356E-3</c:v>
                </c:pt>
                <c:pt idx="24">
                  <c:v>5.8644528321225703E-4</c:v>
                </c:pt>
                <c:pt idx="25">
                  <c:v>5.8644528321225703E-4</c:v>
                </c:pt>
                <c:pt idx="26">
                  <c:v>2.3036146682529593E-3</c:v>
                </c:pt>
                <c:pt idx="27">
                  <c:v>2.3036146682529593E-3</c:v>
                </c:pt>
                <c:pt idx="28">
                  <c:v>5.8471722118213307E-3</c:v>
                </c:pt>
                <c:pt idx="29">
                  <c:v>5.8471722118213307E-3</c:v>
                </c:pt>
                <c:pt idx="30">
                  <c:v>2.7020882095186927E-2</c:v>
                </c:pt>
                <c:pt idx="31">
                  <c:v>2.7020882095186927E-2</c:v>
                </c:pt>
                <c:pt idx="32">
                  <c:v>2.6560098222869762E-2</c:v>
                </c:pt>
                <c:pt idx="33">
                  <c:v>2.6560098222869762E-2</c:v>
                </c:pt>
                <c:pt idx="34">
                  <c:v>5.4580259019155086E-2</c:v>
                </c:pt>
                <c:pt idx="35">
                  <c:v>5.4580259019155086E-2</c:v>
                </c:pt>
                <c:pt idx="36">
                  <c:v>7.1609495342145807E-2</c:v>
                </c:pt>
                <c:pt idx="37">
                  <c:v>7.1609495342145807E-2</c:v>
                </c:pt>
                <c:pt idx="38">
                  <c:v>9.5729222118443716E-2</c:v>
                </c:pt>
                <c:pt idx="39">
                  <c:v>9.5729222118443716E-2</c:v>
                </c:pt>
                <c:pt idx="40">
                  <c:v>4.1024692213806592E-2</c:v>
                </c:pt>
                <c:pt idx="41">
                  <c:v>4.1024692213806592E-2</c:v>
                </c:pt>
                <c:pt idx="42">
                  <c:v>4.2370855235914683E-2</c:v>
                </c:pt>
                <c:pt idx="43">
                  <c:v>4.2370855235914683E-2</c:v>
                </c:pt>
                <c:pt idx="44">
                  <c:v>2.8799559372311549E-2</c:v>
                </c:pt>
                <c:pt idx="45">
                  <c:v>2.8799559372311549E-2</c:v>
                </c:pt>
                <c:pt idx="46">
                  <c:v>4.6116135229177957E-2</c:v>
                </c:pt>
                <c:pt idx="47">
                  <c:v>4.6116135229177957E-2</c:v>
                </c:pt>
                <c:pt idx="48">
                  <c:v>4.1396786151168728E-2</c:v>
                </c:pt>
                <c:pt idx="49">
                  <c:v>4.1396786151168728E-2</c:v>
                </c:pt>
                <c:pt idx="50">
                  <c:v>7.2206772680244752E-2</c:v>
                </c:pt>
                <c:pt idx="51">
                  <c:v>7.2206772680244752E-2</c:v>
                </c:pt>
                <c:pt idx="52">
                  <c:v>7.0519004655488826E-2</c:v>
                </c:pt>
                <c:pt idx="53">
                  <c:v>7.0519004655488826E-2</c:v>
                </c:pt>
                <c:pt idx="54">
                  <c:v>6.2421499470216371E-2</c:v>
                </c:pt>
                <c:pt idx="55">
                  <c:v>6.2421499470216371E-2</c:v>
                </c:pt>
                <c:pt idx="56">
                  <c:v>8.5587806178842839E-3</c:v>
                </c:pt>
                <c:pt idx="57">
                  <c:v>8.5587806178842839E-3</c:v>
                </c:pt>
                <c:pt idx="58">
                  <c:v>5.6089562561565262E-2</c:v>
                </c:pt>
                <c:pt idx="59">
                  <c:v>5.6089562561565262E-2</c:v>
                </c:pt>
                <c:pt idx="60">
                  <c:v>5.8069161025503045E-2</c:v>
                </c:pt>
                <c:pt idx="61">
                  <c:v>5.8069161025503045E-2</c:v>
                </c:pt>
                <c:pt idx="62">
                  <c:v>2.0995315530578918E-2</c:v>
                </c:pt>
                <c:pt idx="63">
                  <c:v>2.0995315530578918E-2</c:v>
                </c:pt>
                <c:pt idx="64">
                  <c:v>5.7431803119824473E-3</c:v>
                </c:pt>
                <c:pt idx="65">
                  <c:v>5.7431803119824473E-3</c:v>
                </c:pt>
                <c:pt idx="66">
                  <c:v>2.0215056669588619E-2</c:v>
                </c:pt>
                <c:pt idx="67">
                  <c:v>2.0215056669588619E-2</c:v>
                </c:pt>
                <c:pt idx="68">
                  <c:v>6.5648106035858097E-3</c:v>
                </c:pt>
                <c:pt idx="69">
                  <c:v>6.5648106035858097E-3</c:v>
                </c:pt>
                <c:pt idx="70">
                  <c:v>2.8284015639609972E-3</c:v>
                </c:pt>
                <c:pt idx="71">
                  <c:v>2.8284015639609972E-3</c:v>
                </c:pt>
                <c:pt idx="72">
                  <c:v>2.0682413554618667E-3</c:v>
                </c:pt>
                <c:pt idx="73">
                  <c:v>2.0682413554618667E-3</c:v>
                </c:pt>
                <c:pt idx="74">
                  <c:v>1.6070425862189915E-3</c:v>
                </c:pt>
                <c:pt idx="75">
                  <c:v>1.6070425862189915E-3</c:v>
                </c:pt>
                <c:pt idx="76">
                  <c:v>1.5453339101582648E-3</c:v>
                </c:pt>
                <c:pt idx="77">
                  <c:v>1.5453339101582648E-3</c:v>
                </c:pt>
                <c:pt idx="78">
                  <c:v>1.9297340388069433E-3</c:v>
                </c:pt>
                <c:pt idx="79">
                  <c:v>1.9297340388069433E-3</c:v>
                </c:pt>
                <c:pt idx="80">
                  <c:v>5.825647315756547E-4</c:v>
                </c:pt>
                <c:pt idx="81">
                  <c:v>5.825647315756547E-4</c:v>
                </c:pt>
                <c:pt idx="82">
                  <c:v>2.3182647571056442E-2</c:v>
                </c:pt>
                <c:pt idx="83">
                  <c:v>2.3182647571056442E-2</c:v>
                </c:pt>
                <c:pt idx="84">
                  <c:v>6.2937506221353232E-2</c:v>
                </c:pt>
                <c:pt idx="85">
                  <c:v>6.2937506221353232E-2</c:v>
                </c:pt>
                <c:pt idx="86">
                  <c:v>3.5661600382417946E-2</c:v>
                </c:pt>
                <c:pt idx="87">
                  <c:v>3.5661600382417946E-2</c:v>
                </c:pt>
                <c:pt idx="88">
                  <c:v>3.1160070238977442E-5</c:v>
                </c:pt>
                <c:pt idx="89">
                  <c:v>3.1160070238977442E-5</c:v>
                </c:pt>
                <c:pt idx="90">
                  <c:v>2.1405625721775737E-6</c:v>
                </c:pt>
                <c:pt idx="91">
                  <c:v>2.1405625721775737E-6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33736"/>
        <c:axId val="509034128"/>
      </c:scatterChart>
      <c:valAx>
        <c:axId val="509033736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E (MeV)</a:t>
                </a:r>
              </a:p>
            </c:rich>
          </c:tx>
          <c:layout>
            <c:manualLayout>
              <c:xMode val="edge"/>
              <c:yMode val="edge"/>
              <c:x val="0.51661679790026249"/>
              <c:y val="0.86793926800816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4128"/>
        <c:crossesAt val="1.0000000000000006E-12"/>
        <c:crossBetween val="midCat"/>
      </c:valAx>
      <c:valAx>
        <c:axId val="509034128"/>
        <c:scaling>
          <c:logBase val="10"/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>
                    <a:solidFill>
                      <a:sysClr val="windowText" lastClr="000000"/>
                    </a:solidFill>
                  </a:rPr>
                  <a:t>Normalized Flux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8374198016914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3736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7716535433072"/>
          <c:y val="7.4652230971128622E-2"/>
          <c:w val="0.45120122484689412"/>
          <c:h val="7.8125546806649168E-2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5336832895887"/>
          <c:y val="5.0925925925925923E-2"/>
          <c:w val="0.75622440944881886"/>
          <c:h val="0.7512806211723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'Plottable NFlux'!$B$1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'Plottable NFlux'!$D$3:$D$94</c:f>
                <c:numCache>
                  <c:formatCode>General</c:formatCode>
                  <c:ptCount val="92"/>
                  <c:pt idx="0">
                    <c:v>5.2738934904243419E-10</c:v>
                  </c:pt>
                  <c:pt idx="1">
                    <c:v>5.2738934904243419E-10</c:v>
                  </c:pt>
                  <c:pt idx="2">
                    <c:v>2.3727843430965004E-10</c:v>
                  </c:pt>
                  <c:pt idx="3">
                    <c:v>2.3727843430965004E-10</c:v>
                  </c:pt>
                  <c:pt idx="4">
                    <c:v>2.7593644917458389E-9</c:v>
                  </c:pt>
                  <c:pt idx="5">
                    <c:v>2.7593644917458389E-9</c:v>
                  </c:pt>
                  <c:pt idx="6">
                    <c:v>5.1422408661799534E-8</c:v>
                  </c:pt>
                  <c:pt idx="7">
                    <c:v>5.1422408661799534E-8</c:v>
                  </c:pt>
                  <c:pt idx="8">
                    <c:v>2.4996281712471289E-7</c:v>
                  </c:pt>
                  <c:pt idx="9">
                    <c:v>2.4996281712471289E-7</c:v>
                  </c:pt>
                  <c:pt idx="10">
                    <c:v>7.4756225849521428E-6</c:v>
                  </c:pt>
                  <c:pt idx="11">
                    <c:v>7.4756225849521428E-6</c:v>
                  </c:pt>
                  <c:pt idx="12">
                    <c:v>1.1049668135599608E-6</c:v>
                  </c:pt>
                  <c:pt idx="13">
                    <c:v>1.1049668135599608E-6</c:v>
                  </c:pt>
                  <c:pt idx="14">
                    <c:v>1.1654041704929467E-6</c:v>
                  </c:pt>
                  <c:pt idx="15">
                    <c:v>1.1654041704929467E-6</c:v>
                  </c:pt>
                  <c:pt idx="16">
                    <c:v>7.9619889155212286E-7</c:v>
                  </c:pt>
                  <c:pt idx="17">
                    <c:v>7.9619889155212286E-7</c:v>
                  </c:pt>
                  <c:pt idx="18">
                    <c:v>8.6661503780039765E-7</c:v>
                  </c:pt>
                  <c:pt idx="19">
                    <c:v>8.6661503780039765E-7</c:v>
                  </c:pt>
                  <c:pt idx="20">
                    <c:v>1.4331649146253603E-6</c:v>
                  </c:pt>
                  <c:pt idx="21">
                    <c:v>1.4331649146253603E-6</c:v>
                  </c:pt>
                  <c:pt idx="22">
                    <c:v>1.8225157883311888E-6</c:v>
                  </c:pt>
                  <c:pt idx="23">
                    <c:v>1.8225157883311888E-6</c:v>
                  </c:pt>
                  <c:pt idx="24">
                    <c:v>9.4619262809734704E-7</c:v>
                  </c:pt>
                  <c:pt idx="25">
                    <c:v>9.4619262809734704E-7</c:v>
                  </c:pt>
                  <c:pt idx="26">
                    <c:v>1.9511302770385153E-6</c:v>
                  </c:pt>
                  <c:pt idx="27">
                    <c:v>1.9511302770385153E-6</c:v>
                  </c:pt>
                  <c:pt idx="28">
                    <c:v>2.037503171280227E-6</c:v>
                  </c:pt>
                  <c:pt idx="29">
                    <c:v>2.037503171280227E-6</c:v>
                  </c:pt>
                  <c:pt idx="30">
                    <c:v>6.2721228048128787E-6</c:v>
                  </c:pt>
                  <c:pt idx="31">
                    <c:v>6.2721228048128787E-6</c:v>
                  </c:pt>
                  <c:pt idx="32">
                    <c:v>5.7774017721152702E-6</c:v>
                  </c:pt>
                  <c:pt idx="33">
                    <c:v>5.7774017721152702E-6</c:v>
                  </c:pt>
                  <c:pt idx="34">
                    <c:v>4.9235412907640017E-6</c:v>
                  </c:pt>
                  <c:pt idx="35">
                    <c:v>4.9235412907640017E-6</c:v>
                  </c:pt>
                  <c:pt idx="36">
                    <c:v>6.7879550907770803E-6</c:v>
                  </c:pt>
                  <c:pt idx="37">
                    <c:v>6.7879550907770803E-6</c:v>
                  </c:pt>
                  <c:pt idx="38">
                    <c:v>9.054790226226821E-6</c:v>
                  </c:pt>
                  <c:pt idx="39">
                    <c:v>9.054790226226821E-6</c:v>
                  </c:pt>
                  <c:pt idx="40">
                    <c:v>8.2441925437261236E-6</c:v>
                  </c:pt>
                  <c:pt idx="41">
                    <c:v>8.2441925437261236E-6</c:v>
                  </c:pt>
                  <c:pt idx="42">
                    <c:v>9.0903987641733211E-6</c:v>
                  </c:pt>
                  <c:pt idx="43">
                    <c:v>9.0903987641733211E-6</c:v>
                  </c:pt>
                  <c:pt idx="44">
                    <c:v>6.2918310950459315E-6</c:v>
                  </c:pt>
                  <c:pt idx="45">
                    <c:v>6.2918310950459315E-6</c:v>
                  </c:pt>
                  <c:pt idx="46">
                    <c:v>1.039853294940492E-5</c:v>
                  </c:pt>
                  <c:pt idx="47">
                    <c:v>1.039853294940492E-5</c:v>
                  </c:pt>
                  <c:pt idx="48">
                    <c:v>9.32347196309894E-6</c:v>
                  </c:pt>
                  <c:pt idx="49">
                    <c:v>9.32347196309894E-6</c:v>
                  </c:pt>
                  <c:pt idx="50">
                    <c:v>1.5151237244928409E-5</c:v>
                  </c:pt>
                  <c:pt idx="51">
                    <c:v>1.5151237244928409E-5</c:v>
                  </c:pt>
                  <c:pt idx="52">
                    <c:v>1.4362046678646956E-5</c:v>
                  </c:pt>
                  <c:pt idx="53">
                    <c:v>1.4362046678646956E-5</c:v>
                  </c:pt>
                  <c:pt idx="54">
                    <c:v>1.1438061749494118E-5</c:v>
                  </c:pt>
                  <c:pt idx="55">
                    <c:v>1.1438061749494118E-5</c:v>
                  </c:pt>
                  <c:pt idx="56">
                    <c:v>3.7389919240446594E-6</c:v>
                  </c:pt>
                  <c:pt idx="57">
                    <c:v>3.7389919240446594E-6</c:v>
                  </c:pt>
                  <c:pt idx="58">
                    <c:v>8.5933776356180029E-6</c:v>
                  </c:pt>
                  <c:pt idx="59">
                    <c:v>8.5933776356180029E-6</c:v>
                  </c:pt>
                  <c:pt idx="60">
                    <c:v>7.4195270550251775E-6</c:v>
                  </c:pt>
                  <c:pt idx="61">
                    <c:v>7.4195270550251775E-6</c:v>
                  </c:pt>
                  <c:pt idx="62">
                    <c:v>5.421659975433992E-6</c:v>
                  </c:pt>
                  <c:pt idx="63">
                    <c:v>5.421659975433992E-6</c:v>
                  </c:pt>
                  <c:pt idx="64">
                    <c:v>2.7043315011215059E-6</c:v>
                  </c:pt>
                  <c:pt idx="65">
                    <c:v>2.7043315011215059E-6</c:v>
                  </c:pt>
                  <c:pt idx="66">
                    <c:v>4.9334908755426732E-6</c:v>
                  </c:pt>
                  <c:pt idx="67">
                    <c:v>4.9334908755426732E-6</c:v>
                  </c:pt>
                  <c:pt idx="68">
                    <c:v>4.2883426193543747E-6</c:v>
                  </c:pt>
                  <c:pt idx="69">
                    <c:v>4.2883426193543747E-6</c:v>
                  </c:pt>
                  <c:pt idx="70">
                    <c:v>3.5240093130787286E-6</c:v>
                  </c:pt>
                  <c:pt idx="71">
                    <c:v>3.5240093130787286E-6</c:v>
                  </c:pt>
                  <c:pt idx="72">
                    <c:v>2.9843600594261069E-6</c:v>
                  </c:pt>
                  <c:pt idx="73">
                    <c:v>2.9843600594261069E-6</c:v>
                  </c:pt>
                  <c:pt idx="74">
                    <c:v>3.3439767063904933E-6</c:v>
                  </c:pt>
                  <c:pt idx="75">
                    <c:v>3.3439767063904933E-6</c:v>
                  </c:pt>
                  <c:pt idx="76">
                    <c:v>3.2068680877522137E-6</c:v>
                  </c:pt>
                  <c:pt idx="77">
                    <c:v>3.2068680877522137E-6</c:v>
                  </c:pt>
                  <c:pt idx="78">
                    <c:v>3.8887844737820806E-6</c:v>
                  </c:pt>
                  <c:pt idx="79">
                    <c:v>3.8887844737820806E-6</c:v>
                  </c:pt>
                  <c:pt idx="80">
                    <c:v>2.000100367685391E-6</c:v>
                  </c:pt>
                  <c:pt idx="81">
                    <c:v>2.000100367685391E-6</c:v>
                  </c:pt>
                  <c:pt idx="82">
                    <c:v>7.2750648104185834E-6</c:v>
                  </c:pt>
                  <c:pt idx="83">
                    <c:v>7.2750648104185834E-6</c:v>
                  </c:pt>
                  <c:pt idx="84">
                    <c:v>1.0315166404520794E-5</c:v>
                  </c:pt>
                  <c:pt idx="85">
                    <c:v>1.0315166404520794E-5</c:v>
                  </c:pt>
                  <c:pt idx="86">
                    <c:v>2.9747526258362264E-6</c:v>
                  </c:pt>
                  <c:pt idx="87">
                    <c:v>2.9747526258362264E-6</c:v>
                  </c:pt>
                  <c:pt idx="88">
                    <c:v>2.3528312816251321E-7</c:v>
                  </c:pt>
                  <c:pt idx="89">
                    <c:v>2.3528312816251321E-7</c:v>
                  </c:pt>
                  <c:pt idx="90">
                    <c:v>6.9655608577362796E-8</c:v>
                  </c:pt>
                  <c:pt idx="91">
                    <c:v>6.9655608577362796E-8</c:v>
                  </c:pt>
                </c:numCache>
              </c:numRef>
            </c:plus>
            <c:minus>
              <c:numRef>
                <c:f>'Plottable NFlux'!$D$3:$D$94</c:f>
                <c:numCache>
                  <c:formatCode>General</c:formatCode>
                  <c:ptCount val="92"/>
                  <c:pt idx="0">
                    <c:v>5.2738934904243419E-10</c:v>
                  </c:pt>
                  <c:pt idx="1">
                    <c:v>5.2738934904243419E-10</c:v>
                  </c:pt>
                  <c:pt idx="2">
                    <c:v>2.3727843430965004E-10</c:v>
                  </c:pt>
                  <c:pt idx="3">
                    <c:v>2.3727843430965004E-10</c:v>
                  </c:pt>
                  <c:pt idx="4">
                    <c:v>2.7593644917458389E-9</c:v>
                  </c:pt>
                  <c:pt idx="5">
                    <c:v>2.7593644917458389E-9</c:v>
                  </c:pt>
                  <c:pt idx="6">
                    <c:v>5.1422408661799534E-8</c:v>
                  </c:pt>
                  <c:pt idx="7">
                    <c:v>5.1422408661799534E-8</c:v>
                  </c:pt>
                  <c:pt idx="8">
                    <c:v>2.4996281712471289E-7</c:v>
                  </c:pt>
                  <c:pt idx="9">
                    <c:v>2.4996281712471289E-7</c:v>
                  </c:pt>
                  <c:pt idx="10">
                    <c:v>7.4756225849521428E-6</c:v>
                  </c:pt>
                  <c:pt idx="11">
                    <c:v>7.4756225849521428E-6</c:v>
                  </c:pt>
                  <c:pt idx="12">
                    <c:v>1.1049668135599608E-6</c:v>
                  </c:pt>
                  <c:pt idx="13">
                    <c:v>1.1049668135599608E-6</c:v>
                  </c:pt>
                  <c:pt idx="14">
                    <c:v>1.1654041704929467E-6</c:v>
                  </c:pt>
                  <c:pt idx="15">
                    <c:v>1.1654041704929467E-6</c:v>
                  </c:pt>
                  <c:pt idx="16">
                    <c:v>7.9619889155212286E-7</c:v>
                  </c:pt>
                  <c:pt idx="17">
                    <c:v>7.9619889155212286E-7</c:v>
                  </c:pt>
                  <c:pt idx="18">
                    <c:v>8.6661503780039765E-7</c:v>
                  </c:pt>
                  <c:pt idx="19">
                    <c:v>8.6661503780039765E-7</c:v>
                  </c:pt>
                  <c:pt idx="20">
                    <c:v>1.4331649146253603E-6</c:v>
                  </c:pt>
                  <c:pt idx="21">
                    <c:v>1.4331649146253603E-6</c:v>
                  </c:pt>
                  <c:pt idx="22">
                    <c:v>1.8225157883311888E-6</c:v>
                  </c:pt>
                  <c:pt idx="23">
                    <c:v>1.8225157883311888E-6</c:v>
                  </c:pt>
                  <c:pt idx="24">
                    <c:v>9.4619262809734704E-7</c:v>
                  </c:pt>
                  <c:pt idx="25">
                    <c:v>9.4619262809734704E-7</c:v>
                  </c:pt>
                  <c:pt idx="26">
                    <c:v>1.9511302770385153E-6</c:v>
                  </c:pt>
                  <c:pt idx="27">
                    <c:v>1.9511302770385153E-6</c:v>
                  </c:pt>
                  <c:pt idx="28">
                    <c:v>2.037503171280227E-6</c:v>
                  </c:pt>
                  <c:pt idx="29">
                    <c:v>2.037503171280227E-6</c:v>
                  </c:pt>
                  <c:pt idx="30">
                    <c:v>6.2721228048128787E-6</c:v>
                  </c:pt>
                  <c:pt idx="31">
                    <c:v>6.2721228048128787E-6</c:v>
                  </c:pt>
                  <c:pt idx="32">
                    <c:v>5.7774017721152702E-6</c:v>
                  </c:pt>
                  <c:pt idx="33">
                    <c:v>5.7774017721152702E-6</c:v>
                  </c:pt>
                  <c:pt idx="34">
                    <c:v>4.9235412907640017E-6</c:v>
                  </c:pt>
                  <c:pt idx="35">
                    <c:v>4.9235412907640017E-6</c:v>
                  </c:pt>
                  <c:pt idx="36">
                    <c:v>6.7879550907770803E-6</c:v>
                  </c:pt>
                  <c:pt idx="37">
                    <c:v>6.7879550907770803E-6</c:v>
                  </c:pt>
                  <c:pt idx="38">
                    <c:v>9.054790226226821E-6</c:v>
                  </c:pt>
                  <c:pt idx="39">
                    <c:v>9.054790226226821E-6</c:v>
                  </c:pt>
                  <c:pt idx="40">
                    <c:v>8.2441925437261236E-6</c:v>
                  </c:pt>
                  <c:pt idx="41">
                    <c:v>8.2441925437261236E-6</c:v>
                  </c:pt>
                  <c:pt idx="42">
                    <c:v>9.0903987641733211E-6</c:v>
                  </c:pt>
                  <c:pt idx="43">
                    <c:v>9.0903987641733211E-6</c:v>
                  </c:pt>
                  <c:pt idx="44">
                    <c:v>6.2918310950459315E-6</c:v>
                  </c:pt>
                  <c:pt idx="45">
                    <c:v>6.2918310950459315E-6</c:v>
                  </c:pt>
                  <c:pt idx="46">
                    <c:v>1.039853294940492E-5</c:v>
                  </c:pt>
                  <c:pt idx="47">
                    <c:v>1.039853294940492E-5</c:v>
                  </c:pt>
                  <c:pt idx="48">
                    <c:v>9.32347196309894E-6</c:v>
                  </c:pt>
                  <c:pt idx="49">
                    <c:v>9.32347196309894E-6</c:v>
                  </c:pt>
                  <c:pt idx="50">
                    <c:v>1.5151237244928409E-5</c:v>
                  </c:pt>
                  <c:pt idx="51">
                    <c:v>1.5151237244928409E-5</c:v>
                  </c:pt>
                  <c:pt idx="52">
                    <c:v>1.4362046678646956E-5</c:v>
                  </c:pt>
                  <c:pt idx="53">
                    <c:v>1.4362046678646956E-5</c:v>
                  </c:pt>
                  <c:pt idx="54">
                    <c:v>1.1438061749494118E-5</c:v>
                  </c:pt>
                  <c:pt idx="55">
                    <c:v>1.1438061749494118E-5</c:v>
                  </c:pt>
                  <c:pt idx="56">
                    <c:v>3.7389919240446594E-6</c:v>
                  </c:pt>
                  <c:pt idx="57">
                    <c:v>3.7389919240446594E-6</c:v>
                  </c:pt>
                  <c:pt idx="58">
                    <c:v>8.5933776356180029E-6</c:v>
                  </c:pt>
                  <c:pt idx="59">
                    <c:v>8.5933776356180029E-6</c:v>
                  </c:pt>
                  <c:pt idx="60">
                    <c:v>7.4195270550251775E-6</c:v>
                  </c:pt>
                  <c:pt idx="61">
                    <c:v>7.4195270550251775E-6</c:v>
                  </c:pt>
                  <c:pt idx="62">
                    <c:v>5.421659975433992E-6</c:v>
                  </c:pt>
                  <c:pt idx="63">
                    <c:v>5.421659975433992E-6</c:v>
                  </c:pt>
                  <c:pt idx="64">
                    <c:v>2.7043315011215059E-6</c:v>
                  </c:pt>
                  <c:pt idx="65">
                    <c:v>2.7043315011215059E-6</c:v>
                  </c:pt>
                  <c:pt idx="66">
                    <c:v>4.9334908755426732E-6</c:v>
                  </c:pt>
                  <c:pt idx="67">
                    <c:v>4.9334908755426732E-6</c:v>
                  </c:pt>
                  <c:pt idx="68">
                    <c:v>4.2883426193543747E-6</c:v>
                  </c:pt>
                  <c:pt idx="69">
                    <c:v>4.2883426193543747E-6</c:v>
                  </c:pt>
                  <c:pt idx="70">
                    <c:v>3.5240093130787286E-6</c:v>
                  </c:pt>
                  <c:pt idx="71">
                    <c:v>3.5240093130787286E-6</c:v>
                  </c:pt>
                  <c:pt idx="72">
                    <c:v>2.9843600594261069E-6</c:v>
                  </c:pt>
                  <c:pt idx="73">
                    <c:v>2.9843600594261069E-6</c:v>
                  </c:pt>
                  <c:pt idx="74">
                    <c:v>3.3439767063904933E-6</c:v>
                  </c:pt>
                  <c:pt idx="75">
                    <c:v>3.3439767063904933E-6</c:v>
                  </c:pt>
                  <c:pt idx="76">
                    <c:v>3.2068680877522137E-6</c:v>
                  </c:pt>
                  <c:pt idx="77">
                    <c:v>3.2068680877522137E-6</c:v>
                  </c:pt>
                  <c:pt idx="78">
                    <c:v>3.8887844737820806E-6</c:v>
                  </c:pt>
                  <c:pt idx="79">
                    <c:v>3.8887844737820806E-6</c:v>
                  </c:pt>
                  <c:pt idx="80">
                    <c:v>2.000100367685391E-6</c:v>
                  </c:pt>
                  <c:pt idx="81">
                    <c:v>2.000100367685391E-6</c:v>
                  </c:pt>
                  <c:pt idx="82">
                    <c:v>7.2750648104185834E-6</c:v>
                  </c:pt>
                  <c:pt idx="83">
                    <c:v>7.2750648104185834E-6</c:v>
                  </c:pt>
                  <c:pt idx="84">
                    <c:v>1.0315166404520794E-5</c:v>
                  </c:pt>
                  <c:pt idx="85">
                    <c:v>1.0315166404520794E-5</c:v>
                  </c:pt>
                  <c:pt idx="86">
                    <c:v>2.9747526258362264E-6</c:v>
                  </c:pt>
                  <c:pt idx="87">
                    <c:v>2.9747526258362264E-6</c:v>
                  </c:pt>
                  <c:pt idx="88">
                    <c:v>2.3528312816251321E-7</c:v>
                  </c:pt>
                  <c:pt idx="89">
                    <c:v>2.3528312816251321E-7</c:v>
                  </c:pt>
                  <c:pt idx="90">
                    <c:v>6.9655608577362796E-8</c:v>
                  </c:pt>
                  <c:pt idx="91">
                    <c:v>6.9655608577362796E-8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'Plottable NFlux'!$A$3:$A$96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NFlux'!$B$3:$B$96</c:f>
              <c:numCache>
                <c:formatCode>0.00E+00</c:formatCode>
                <c:ptCount val="94"/>
                <c:pt idx="0">
                  <c:v>6.7988829320927451E-10</c:v>
                </c:pt>
                <c:pt idx="1">
                  <c:v>6.7988829320927451E-10</c:v>
                </c:pt>
                <c:pt idx="2">
                  <c:v>3.551009193499701E-10</c:v>
                </c:pt>
                <c:pt idx="3">
                  <c:v>3.551009193499701E-10</c:v>
                </c:pt>
                <c:pt idx="4">
                  <c:v>5.9163046564018851E-9</c:v>
                </c:pt>
                <c:pt idx="5">
                  <c:v>5.9163046564018851E-9</c:v>
                </c:pt>
                <c:pt idx="6">
                  <c:v>1.4683726059908491E-7</c:v>
                </c:pt>
                <c:pt idx="7">
                  <c:v>1.4683726059908491E-7</c:v>
                </c:pt>
                <c:pt idx="8">
                  <c:v>1.2485655201034611E-6</c:v>
                </c:pt>
                <c:pt idx="9">
                  <c:v>1.2485655201034611E-6</c:v>
                </c:pt>
                <c:pt idx="10">
                  <c:v>3.3689150901091226E-5</c:v>
                </c:pt>
                <c:pt idx="11">
                  <c:v>3.3689150901091226E-5</c:v>
                </c:pt>
                <c:pt idx="12">
                  <c:v>6.0052544215215265E-5</c:v>
                </c:pt>
                <c:pt idx="13">
                  <c:v>6.0052544215215265E-5</c:v>
                </c:pt>
                <c:pt idx="14">
                  <c:v>9.7117014207745561E-5</c:v>
                </c:pt>
                <c:pt idx="15">
                  <c:v>9.7117014207745561E-5</c:v>
                </c:pt>
                <c:pt idx="16">
                  <c:v>1.2440607680501919E-4</c:v>
                </c:pt>
                <c:pt idx="17">
                  <c:v>1.2440607680501919E-4</c:v>
                </c:pt>
                <c:pt idx="18">
                  <c:v>3.3331347607707605E-4</c:v>
                </c:pt>
                <c:pt idx="19">
                  <c:v>3.3331347607707605E-4</c:v>
                </c:pt>
                <c:pt idx="20">
                  <c:v>1.4331649146253603E-3</c:v>
                </c:pt>
                <c:pt idx="21">
                  <c:v>1.4331649146253603E-3</c:v>
                </c:pt>
                <c:pt idx="22">
                  <c:v>3.6450315766623775E-3</c:v>
                </c:pt>
                <c:pt idx="23">
                  <c:v>3.6450315766623775E-3</c:v>
                </c:pt>
                <c:pt idx="24">
                  <c:v>1.0513251423303856E-3</c:v>
                </c:pt>
                <c:pt idx="25">
                  <c:v>1.0513251423303856E-3</c:v>
                </c:pt>
                <c:pt idx="26">
                  <c:v>4.8778256925962882E-3</c:v>
                </c:pt>
                <c:pt idx="27">
                  <c:v>4.8778256925962882E-3</c:v>
                </c:pt>
                <c:pt idx="28">
                  <c:v>6.7916772376007571E-3</c:v>
                </c:pt>
                <c:pt idx="29">
                  <c:v>6.7916772376007571E-3</c:v>
                </c:pt>
                <c:pt idx="30">
                  <c:v>3.1360614024064391E-2</c:v>
                </c:pt>
                <c:pt idx="31">
                  <c:v>3.1360614024064391E-2</c:v>
                </c:pt>
                <c:pt idx="32">
                  <c:v>2.8887008860576349E-2</c:v>
                </c:pt>
                <c:pt idx="33">
                  <c:v>2.8887008860576349E-2</c:v>
                </c:pt>
                <c:pt idx="34">
                  <c:v>4.9235412907640011E-2</c:v>
                </c:pt>
                <c:pt idx="35">
                  <c:v>4.9235412907640011E-2</c:v>
                </c:pt>
                <c:pt idx="36">
                  <c:v>6.78795509077708E-2</c:v>
                </c:pt>
                <c:pt idx="37">
                  <c:v>6.78795509077708E-2</c:v>
                </c:pt>
                <c:pt idx="38">
                  <c:v>9.0547902262268207E-2</c:v>
                </c:pt>
                <c:pt idx="39">
                  <c:v>9.0547902262268207E-2</c:v>
                </c:pt>
                <c:pt idx="40">
                  <c:v>4.122096271863062E-2</c:v>
                </c:pt>
                <c:pt idx="41">
                  <c:v>4.122096271863062E-2</c:v>
                </c:pt>
                <c:pt idx="42">
                  <c:v>4.54519938208666E-2</c:v>
                </c:pt>
                <c:pt idx="43">
                  <c:v>4.54519938208666E-2</c:v>
                </c:pt>
                <c:pt idx="44">
                  <c:v>3.1459155475229657E-2</c:v>
                </c:pt>
                <c:pt idx="45">
                  <c:v>3.1459155475229657E-2</c:v>
                </c:pt>
                <c:pt idx="46">
                  <c:v>5.1992664747024603E-2</c:v>
                </c:pt>
                <c:pt idx="47">
                  <c:v>5.1992664747024603E-2</c:v>
                </c:pt>
                <c:pt idx="48">
                  <c:v>4.6617359815494697E-2</c:v>
                </c:pt>
                <c:pt idx="49">
                  <c:v>4.6617359815494697E-2</c:v>
                </c:pt>
                <c:pt idx="50">
                  <c:v>7.5756186224642044E-2</c:v>
                </c:pt>
                <c:pt idx="51">
                  <c:v>7.5756186224642044E-2</c:v>
                </c:pt>
                <c:pt idx="52">
                  <c:v>7.1810233393234779E-2</c:v>
                </c:pt>
                <c:pt idx="53">
                  <c:v>7.1810233393234779E-2</c:v>
                </c:pt>
                <c:pt idx="54">
                  <c:v>5.7190308747470588E-2</c:v>
                </c:pt>
                <c:pt idx="55">
                  <c:v>5.7190308747470588E-2</c:v>
                </c:pt>
                <c:pt idx="56">
                  <c:v>7.4779838480893189E-3</c:v>
                </c:pt>
                <c:pt idx="57">
                  <c:v>7.4779838480893189E-3</c:v>
                </c:pt>
                <c:pt idx="58">
                  <c:v>4.2966888178090017E-2</c:v>
                </c:pt>
                <c:pt idx="59">
                  <c:v>4.2966888178090017E-2</c:v>
                </c:pt>
                <c:pt idx="60">
                  <c:v>3.7097635275125884E-2</c:v>
                </c:pt>
                <c:pt idx="61">
                  <c:v>3.7097635275125884E-2</c:v>
                </c:pt>
                <c:pt idx="62">
                  <c:v>1.355414993858498E-2</c:v>
                </c:pt>
                <c:pt idx="63">
                  <c:v>1.355414993858498E-2</c:v>
                </c:pt>
                <c:pt idx="64">
                  <c:v>3.8633307158878658E-3</c:v>
                </c:pt>
                <c:pt idx="65">
                  <c:v>3.8633307158878658E-3</c:v>
                </c:pt>
                <c:pt idx="66">
                  <c:v>1.6444969585142244E-2</c:v>
                </c:pt>
                <c:pt idx="67">
                  <c:v>1.6444969585142244E-2</c:v>
                </c:pt>
                <c:pt idx="68">
                  <c:v>8.5766852387087495E-3</c:v>
                </c:pt>
                <c:pt idx="69">
                  <c:v>8.5766852387087495E-3</c:v>
                </c:pt>
                <c:pt idx="70">
                  <c:v>5.0342990186838981E-3</c:v>
                </c:pt>
                <c:pt idx="71">
                  <c:v>5.0342990186838981E-3</c:v>
                </c:pt>
                <c:pt idx="72">
                  <c:v>4.9739334323768451E-3</c:v>
                </c:pt>
                <c:pt idx="73">
                  <c:v>4.9739334323768451E-3</c:v>
                </c:pt>
                <c:pt idx="74">
                  <c:v>5.5732945106508223E-3</c:v>
                </c:pt>
                <c:pt idx="75">
                  <c:v>5.5732945106508223E-3</c:v>
                </c:pt>
                <c:pt idx="76">
                  <c:v>6.4137361755044276E-3</c:v>
                </c:pt>
                <c:pt idx="77">
                  <c:v>6.4137361755044276E-3</c:v>
                </c:pt>
                <c:pt idx="78">
                  <c:v>6.4813074563034685E-3</c:v>
                </c:pt>
                <c:pt idx="79">
                  <c:v>6.4813074563034685E-3</c:v>
                </c:pt>
                <c:pt idx="80">
                  <c:v>2.0001003676853911E-3</c:v>
                </c:pt>
                <c:pt idx="81">
                  <c:v>2.0001003676853911E-3</c:v>
                </c:pt>
                <c:pt idx="82">
                  <c:v>2.4250216034728614E-2</c:v>
                </c:pt>
                <c:pt idx="83">
                  <c:v>2.4250216034728614E-2</c:v>
                </c:pt>
                <c:pt idx="84">
                  <c:v>0.10315166404520792</c:v>
                </c:pt>
                <c:pt idx="85">
                  <c:v>0.10315166404520792</c:v>
                </c:pt>
                <c:pt idx="86">
                  <c:v>4.2496466083374665E-3</c:v>
                </c:pt>
                <c:pt idx="87">
                  <c:v>4.2496466083374665E-3</c:v>
                </c:pt>
                <c:pt idx="88">
                  <c:v>2.904729977314978E-5</c:v>
                </c:pt>
                <c:pt idx="89">
                  <c:v>2.904729977314978E-5</c:v>
                </c:pt>
                <c:pt idx="90">
                  <c:v>2.7531861097771858E-6</c:v>
                </c:pt>
                <c:pt idx="91">
                  <c:v>2.7531861097771858E-6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'Plottable NFlux'!$E$1:$G$1</c:f>
              <c:strCache>
                <c:ptCount val="1"/>
                <c:pt idx="0">
                  <c:v>Objective Spectra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NFlux'!$A$3:$A$94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NFlux'!$E$3:$E$94</c:f>
              <c:numCache>
                <c:formatCode>0.00E+00</c:formatCode>
                <c:ptCount val="92"/>
                <c:pt idx="0">
                  <c:v>2.0393915358462236E-12</c:v>
                </c:pt>
                <c:pt idx="1">
                  <c:v>2.0393915358462236E-12</c:v>
                </c:pt>
                <c:pt idx="2">
                  <c:v>1.3615388190432968E-10</c:v>
                </c:pt>
                <c:pt idx="3">
                  <c:v>1.3615388190432968E-10</c:v>
                </c:pt>
                <c:pt idx="4">
                  <c:v>3.4809642985502746E-9</c:v>
                </c:pt>
                <c:pt idx="5">
                  <c:v>3.4809642985502746E-9</c:v>
                </c:pt>
                <c:pt idx="6">
                  <c:v>1.9244812041543738E-8</c:v>
                </c:pt>
                <c:pt idx="7">
                  <c:v>1.9244812041543738E-8</c:v>
                </c:pt>
                <c:pt idx="8">
                  <c:v>4.6588547105098206E-8</c:v>
                </c:pt>
                <c:pt idx="9">
                  <c:v>4.6588547105098206E-8</c:v>
                </c:pt>
                <c:pt idx="10">
                  <c:v>2.885912593881172E-7</c:v>
                </c:pt>
                <c:pt idx="11">
                  <c:v>2.885912593881172E-7</c:v>
                </c:pt>
                <c:pt idx="12">
                  <c:v>9.6010698646943949E-7</c:v>
                </c:pt>
                <c:pt idx="13">
                  <c:v>9.6010698646943949E-7</c:v>
                </c:pt>
                <c:pt idx="14">
                  <c:v>2.8723780245627565E-6</c:v>
                </c:pt>
                <c:pt idx="15">
                  <c:v>2.8723780245627565E-6</c:v>
                </c:pt>
                <c:pt idx="16">
                  <c:v>9.0838404090505472E-6</c:v>
                </c:pt>
                <c:pt idx="17">
                  <c:v>9.0838404090505472E-6</c:v>
                </c:pt>
                <c:pt idx="18">
                  <c:v>5.9042332800362418E-5</c:v>
                </c:pt>
                <c:pt idx="19">
                  <c:v>5.9042332800362418E-5</c:v>
                </c:pt>
                <c:pt idx="20">
                  <c:v>5.0085583704714105E-4</c:v>
                </c:pt>
                <c:pt idx="21">
                  <c:v>5.0085583704714105E-4</c:v>
                </c:pt>
                <c:pt idx="22">
                  <c:v>1.7220931770290356E-3</c:v>
                </c:pt>
                <c:pt idx="23">
                  <c:v>1.7220931770290356E-3</c:v>
                </c:pt>
                <c:pt idx="24">
                  <c:v>5.8644528321225703E-4</c:v>
                </c:pt>
                <c:pt idx="25">
                  <c:v>5.8644528321225703E-4</c:v>
                </c:pt>
                <c:pt idx="26">
                  <c:v>2.3036146682529593E-3</c:v>
                </c:pt>
                <c:pt idx="27">
                  <c:v>2.3036146682529593E-3</c:v>
                </c:pt>
                <c:pt idx="28">
                  <c:v>5.8471722118213307E-3</c:v>
                </c:pt>
                <c:pt idx="29">
                  <c:v>5.8471722118213307E-3</c:v>
                </c:pt>
                <c:pt idx="30">
                  <c:v>2.7020882095186927E-2</c:v>
                </c:pt>
                <c:pt idx="31">
                  <c:v>2.7020882095186927E-2</c:v>
                </c:pt>
                <c:pt idx="32">
                  <c:v>2.6560098222869762E-2</c:v>
                </c:pt>
                <c:pt idx="33">
                  <c:v>2.6560098222869762E-2</c:v>
                </c:pt>
                <c:pt idx="34">
                  <c:v>5.4580259019155086E-2</c:v>
                </c:pt>
                <c:pt idx="35">
                  <c:v>5.4580259019155086E-2</c:v>
                </c:pt>
                <c:pt idx="36">
                  <c:v>7.1609495342145807E-2</c:v>
                </c:pt>
                <c:pt idx="37">
                  <c:v>7.1609495342145807E-2</c:v>
                </c:pt>
                <c:pt idx="38">
                  <c:v>9.5729222118443716E-2</c:v>
                </c:pt>
                <c:pt idx="39">
                  <c:v>9.5729222118443716E-2</c:v>
                </c:pt>
                <c:pt idx="40">
                  <c:v>4.1024692213806592E-2</c:v>
                </c:pt>
                <c:pt idx="41">
                  <c:v>4.1024692213806592E-2</c:v>
                </c:pt>
                <c:pt idx="42">
                  <c:v>4.2370855235914683E-2</c:v>
                </c:pt>
                <c:pt idx="43">
                  <c:v>4.2370855235914683E-2</c:v>
                </c:pt>
                <c:pt idx="44">
                  <c:v>2.8799559372311549E-2</c:v>
                </c:pt>
                <c:pt idx="45">
                  <c:v>2.8799559372311549E-2</c:v>
                </c:pt>
                <c:pt idx="46">
                  <c:v>4.6116135229177957E-2</c:v>
                </c:pt>
                <c:pt idx="47">
                  <c:v>4.6116135229177957E-2</c:v>
                </c:pt>
                <c:pt idx="48">
                  <c:v>4.1396786151168728E-2</c:v>
                </c:pt>
                <c:pt idx="49">
                  <c:v>4.1396786151168728E-2</c:v>
                </c:pt>
                <c:pt idx="50">
                  <c:v>7.2206772680244752E-2</c:v>
                </c:pt>
                <c:pt idx="51">
                  <c:v>7.2206772680244752E-2</c:v>
                </c:pt>
                <c:pt idx="52">
                  <c:v>7.0519004655488826E-2</c:v>
                </c:pt>
                <c:pt idx="53">
                  <c:v>7.0519004655488826E-2</c:v>
                </c:pt>
                <c:pt idx="54">
                  <c:v>6.2421499470216371E-2</c:v>
                </c:pt>
                <c:pt idx="55">
                  <c:v>6.2421499470216371E-2</c:v>
                </c:pt>
                <c:pt idx="56">
                  <c:v>8.5587806178842839E-3</c:v>
                </c:pt>
                <c:pt idx="57">
                  <c:v>8.5587806178842839E-3</c:v>
                </c:pt>
                <c:pt idx="58">
                  <c:v>5.6089562561565262E-2</c:v>
                </c:pt>
                <c:pt idx="59">
                  <c:v>5.6089562561565262E-2</c:v>
                </c:pt>
                <c:pt idx="60">
                  <c:v>5.8069161025503045E-2</c:v>
                </c:pt>
                <c:pt idx="61">
                  <c:v>5.8069161025503045E-2</c:v>
                </c:pt>
                <c:pt idx="62">
                  <c:v>2.0995315530578918E-2</c:v>
                </c:pt>
                <c:pt idx="63">
                  <c:v>2.0995315530578918E-2</c:v>
                </c:pt>
                <c:pt idx="64">
                  <c:v>5.7431803119824473E-3</c:v>
                </c:pt>
                <c:pt idx="65">
                  <c:v>5.7431803119824473E-3</c:v>
                </c:pt>
                <c:pt idx="66">
                  <c:v>2.0215056669588619E-2</c:v>
                </c:pt>
                <c:pt idx="67">
                  <c:v>2.0215056669588619E-2</c:v>
                </c:pt>
                <c:pt idx="68">
                  <c:v>6.5648106035858097E-3</c:v>
                </c:pt>
                <c:pt idx="69">
                  <c:v>6.5648106035858097E-3</c:v>
                </c:pt>
                <c:pt idx="70">
                  <c:v>2.8284015639609972E-3</c:v>
                </c:pt>
                <c:pt idx="71">
                  <c:v>2.8284015639609972E-3</c:v>
                </c:pt>
                <c:pt idx="72">
                  <c:v>2.0682413554618667E-3</c:v>
                </c:pt>
                <c:pt idx="73">
                  <c:v>2.0682413554618667E-3</c:v>
                </c:pt>
                <c:pt idx="74">
                  <c:v>1.6070425862189915E-3</c:v>
                </c:pt>
                <c:pt idx="75">
                  <c:v>1.6070425862189915E-3</c:v>
                </c:pt>
                <c:pt idx="76">
                  <c:v>1.5453339101582648E-3</c:v>
                </c:pt>
                <c:pt idx="77">
                  <c:v>1.5453339101582648E-3</c:v>
                </c:pt>
                <c:pt idx="78">
                  <c:v>1.9297340388069433E-3</c:v>
                </c:pt>
                <c:pt idx="79">
                  <c:v>1.9297340388069433E-3</c:v>
                </c:pt>
                <c:pt idx="80">
                  <c:v>5.825647315756547E-4</c:v>
                </c:pt>
                <c:pt idx="81">
                  <c:v>5.825647315756547E-4</c:v>
                </c:pt>
                <c:pt idx="82">
                  <c:v>2.3182647571056442E-2</c:v>
                </c:pt>
                <c:pt idx="83">
                  <c:v>2.3182647571056442E-2</c:v>
                </c:pt>
                <c:pt idx="84">
                  <c:v>6.2937506221353232E-2</c:v>
                </c:pt>
                <c:pt idx="85">
                  <c:v>6.2937506221353232E-2</c:v>
                </c:pt>
                <c:pt idx="86">
                  <c:v>3.5661600382417946E-2</c:v>
                </c:pt>
                <c:pt idx="87">
                  <c:v>3.5661600382417946E-2</c:v>
                </c:pt>
                <c:pt idx="88">
                  <c:v>3.1160070238977442E-5</c:v>
                </c:pt>
                <c:pt idx="89">
                  <c:v>3.1160070238977442E-5</c:v>
                </c:pt>
                <c:pt idx="90">
                  <c:v>2.1405625721775737E-6</c:v>
                </c:pt>
                <c:pt idx="91">
                  <c:v>2.1405625721775737E-6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35696"/>
        <c:axId val="509036088"/>
      </c:scatterChart>
      <c:valAx>
        <c:axId val="509035696"/>
        <c:scaling>
          <c:logBase val="10"/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E (MeV)</a:t>
                </a:r>
              </a:p>
            </c:rich>
          </c:tx>
          <c:layout>
            <c:manualLayout>
              <c:xMode val="edge"/>
              <c:yMode val="edge"/>
              <c:x val="0.51661679790026249"/>
              <c:y val="0.86793926800816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6088"/>
        <c:crossesAt val="1.0000000000000006E-12"/>
        <c:crossBetween val="midCat"/>
      </c:valAx>
      <c:valAx>
        <c:axId val="509036088"/>
        <c:scaling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>
                    <a:solidFill>
                      <a:sysClr val="windowText" lastClr="000000"/>
                    </a:solidFill>
                  </a:rPr>
                  <a:t>Normalized Flux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8374198016914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5696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7716535433072"/>
          <c:y val="7.4652230971128622E-2"/>
          <c:w val="0.45120122484689412"/>
          <c:h val="7.8125546806649168E-2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'Plottable NDFlux'!$F$1:$F$2</c:f>
              <c:strCache>
                <c:ptCount val="2"/>
                <c:pt idx="0">
                  <c:v>MCNP</c:v>
                </c:pt>
                <c:pt idx="1">
                  <c:v>Differential 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NDFlux'!$A$4:$A$96</c:f>
              <c:numCache>
                <c:formatCode>0.00E+00</c:formatCode>
                <c:ptCount val="93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NDFlux'!$E$4:$E$95</c:f>
              <c:numCache>
                <c:formatCode>0.00E+00</c:formatCode>
                <c:ptCount val="92"/>
                <c:pt idx="0">
                  <c:v>1.7775534837289613E-4</c:v>
                </c:pt>
                <c:pt idx="1">
                  <c:v>1.7775534837289613E-4</c:v>
                </c:pt>
                <c:pt idx="2">
                  <c:v>5.4034090612854139E-5</c:v>
                </c:pt>
                <c:pt idx="3">
                  <c:v>5.4034090612854139E-5</c:v>
                </c:pt>
                <c:pt idx="4">
                  <c:v>3.311588736252518E-4</c:v>
                </c:pt>
                <c:pt idx="5">
                  <c:v>3.311588736252518E-4</c:v>
                </c:pt>
                <c:pt idx="6">
                  <c:v>2.0862688310506802E-3</c:v>
                </c:pt>
                <c:pt idx="7">
                  <c:v>2.0862688310506802E-3</c:v>
                </c:pt>
                <c:pt idx="8">
                  <c:v>7.3662238546575937E-3</c:v>
                </c:pt>
                <c:pt idx="9">
                  <c:v>7.3662238546575937E-3</c:v>
                </c:pt>
                <c:pt idx="10">
                  <c:v>5.0450434572844691E-2</c:v>
                </c:pt>
                <c:pt idx="11">
                  <c:v>5.0450434572844691E-2</c:v>
                </c:pt>
                <c:pt idx="12">
                  <c:v>3.7342844554689267E-2</c:v>
                </c:pt>
                <c:pt idx="13">
                  <c:v>3.7342844554689267E-2</c:v>
                </c:pt>
                <c:pt idx="14">
                  <c:v>3.4174177760709329E-2</c:v>
                </c:pt>
                <c:pt idx="15">
                  <c:v>3.4174177760709329E-2</c:v>
                </c:pt>
                <c:pt idx="16">
                  <c:v>2.0679284783474489E-2</c:v>
                </c:pt>
                <c:pt idx="17">
                  <c:v>2.0679284783474489E-2</c:v>
                </c:pt>
                <c:pt idx="18">
                  <c:v>1.7013339185551118E-2</c:v>
                </c:pt>
                <c:pt idx="19">
                  <c:v>1.7013339185551118E-2</c:v>
                </c:pt>
                <c:pt idx="20">
                  <c:v>2.2228761825283435E-2</c:v>
                </c:pt>
                <c:pt idx="21">
                  <c:v>2.2228761825283435E-2</c:v>
                </c:pt>
                <c:pt idx="22">
                  <c:v>3.41818205075783E-2</c:v>
                </c:pt>
                <c:pt idx="23">
                  <c:v>3.41818205075783E-2</c:v>
                </c:pt>
                <c:pt idx="24">
                  <c:v>3.9063533990139114E-2</c:v>
                </c:pt>
                <c:pt idx="25">
                  <c:v>3.9063533990139114E-2</c:v>
                </c:pt>
                <c:pt idx="26">
                  <c:v>5.546383745529701E-2</c:v>
                </c:pt>
                <c:pt idx="27">
                  <c:v>5.546383745529701E-2</c:v>
                </c:pt>
                <c:pt idx="28">
                  <c:v>4.0461770441364384E-2</c:v>
                </c:pt>
                <c:pt idx="29">
                  <c:v>4.0461770441364384E-2</c:v>
                </c:pt>
                <c:pt idx="30">
                  <c:v>5.7909624968443173E-2</c:v>
                </c:pt>
                <c:pt idx="31">
                  <c:v>5.7909624968443173E-2</c:v>
                </c:pt>
                <c:pt idx="32">
                  <c:v>6.7167294255276414E-2</c:v>
                </c:pt>
                <c:pt idx="33">
                  <c:v>6.7167294255276414E-2</c:v>
                </c:pt>
                <c:pt idx="34">
                  <c:v>5.9476381587642596E-2</c:v>
                </c:pt>
                <c:pt idx="35">
                  <c:v>5.9476381587642596E-2</c:v>
                </c:pt>
                <c:pt idx="36">
                  <c:v>6.0424917517760468E-2</c:v>
                </c:pt>
                <c:pt idx="37">
                  <c:v>6.0424917517760468E-2</c:v>
                </c:pt>
                <c:pt idx="38">
                  <c:v>5.4027649659209073E-2</c:v>
                </c:pt>
                <c:pt idx="39">
                  <c:v>5.4027649659209073E-2</c:v>
                </c:pt>
                <c:pt idx="40">
                  <c:v>5.0102473972678627E-2</c:v>
                </c:pt>
                <c:pt idx="41">
                  <c:v>5.0102473972678627E-2</c:v>
                </c:pt>
                <c:pt idx="42">
                  <c:v>4.7550537367059456E-2</c:v>
                </c:pt>
                <c:pt idx="43">
                  <c:v>4.7550537367059456E-2</c:v>
                </c:pt>
                <c:pt idx="44">
                  <c:v>4.3592862365485104E-2</c:v>
                </c:pt>
                <c:pt idx="45">
                  <c:v>4.3592862365485104E-2</c:v>
                </c:pt>
                <c:pt idx="46">
                  <c:v>3.997102010204906E-2</c:v>
                </c:pt>
                <c:pt idx="47">
                  <c:v>3.997102010204906E-2</c:v>
                </c:pt>
                <c:pt idx="48">
                  <c:v>3.4474679475343842E-2</c:v>
                </c:pt>
                <c:pt idx="49">
                  <c:v>3.4474679475343842E-2</c:v>
                </c:pt>
                <c:pt idx="50">
                  <c:v>2.6055314783973819E-2</c:v>
                </c:pt>
                <c:pt idx="51">
                  <c:v>2.6055314783973819E-2</c:v>
                </c:pt>
                <c:pt idx="52">
                  <c:v>1.9234125798123718E-2</c:v>
                </c:pt>
                <c:pt idx="53">
                  <c:v>1.9234125798123718E-2</c:v>
                </c:pt>
                <c:pt idx="54">
                  <c:v>1.2893347845770424E-2</c:v>
                </c:pt>
                <c:pt idx="55">
                  <c:v>1.2893347845770424E-2</c:v>
                </c:pt>
                <c:pt idx="56">
                  <c:v>1.0337076375580416E-2</c:v>
                </c:pt>
                <c:pt idx="57">
                  <c:v>1.0337076375580416E-2</c:v>
                </c:pt>
                <c:pt idx="58">
                  <c:v>7.4207734177734741E-3</c:v>
                </c:pt>
                <c:pt idx="59">
                  <c:v>7.4207734177734741E-3</c:v>
                </c:pt>
                <c:pt idx="60">
                  <c:v>3.8103335722673368E-3</c:v>
                </c:pt>
                <c:pt idx="61">
                  <c:v>3.8103335722673368E-3</c:v>
                </c:pt>
                <c:pt idx="62">
                  <c:v>2.2295712538297893E-3</c:v>
                </c:pt>
                <c:pt idx="63">
                  <c:v>2.2295712538297893E-3</c:v>
                </c:pt>
                <c:pt idx="64">
                  <c:v>1.726484614704522E-3</c:v>
                </c:pt>
                <c:pt idx="65">
                  <c:v>1.726484614704522E-3</c:v>
                </c:pt>
                <c:pt idx="66">
                  <c:v>1.2620185533504956E-3</c:v>
                </c:pt>
                <c:pt idx="67">
                  <c:v>1.2620185533504956E-3</c:v>
                </c:pt>
                <c:pt idx="68">
                  <c:v>8.9961528100884563E-4</c:v>
                </c:pt>
                <c:pt idx="69">
                  <c:v>8.9961528100884563E-4</c:v>
                </c:pt>
                <c:pt idx="70">
                  <c:v>6.9939217255037976E-4</c:v>
                </c:pt>
                <c:pt idx="71">
                  <c:v>6.9939217255037976E-4</c:v>
                </c:pt>
                <c:pt idx="72">
                  <c:v>6.2520341822660966E-4</c:v>
                </c:pt>
                <c:pt idx="73">
                  <c:v>6.2520341822660966E-4</c:v>
                </c:pt>
                <c:pt idx="74">
                  <c:v>6.3391718331304574E-4</c:v>
                </c:pt>
                <c:pt idx="75">
                  <c:v>6.3391718331304574E-4</c:v>
                </c:pt>
                <c:pt idx="76">
                  <c:v>6.5988812956871369E-4</c:v>
                </c:pt>
                <c:pt idx="77">
                  <c:v>6.5988812956871369E-4</c:v>
                </c:pt>
                <c:pt idx="78">
                  <c:v>6.0371429591703761E-4</c:v>
                </c:pt>
                <c:pt idx="79">
                  <c:v>6.0371429591703761E-4</c:v>
                </c:pt>
                <c:pt idx="80">
                  <c:v>7.0059700210750326E-4</c:v>
                </c:pt>
                <c:pt idx="81">
                  <c:v>7.0059700210750326E-4</c:v>
                </c:pt>
                <c:pt idx="82">
                  <c:v>1.9929885393044212E-3</c:v>
                </c:pt>
                <c:pt idx="83">
                  <c:v>1.9929885393044212E-3</c:v>
                </c:pt>
                <c:pt idx="84">
                  <c:v>3.1808565685587216E-2</c:v>
                </c:pt>
                <c:pt idx="85">
                  <c:v>3.1808565685587216E-2</c:v>
                </c:pt>
                <c:pt idx="86">
                  <c:v>6.32693496058378E-4</c:v>
                </c:pt>
                <c:pt idx="87">
                  <c:v>6.32693496058378E-4</c:v>
                </c:pt>
                <c:pt idx="88">
                  <c:v>1.5822782706816866E-6</c:v>
                </c:pt>
                <c:pt idx="89">
                  <c:v>1.5822782706816866E-6</c:v>
                </c:pt>
                <c:pt idx="90">
                  <c:v>1.0895651492930981E-7</c:v>
                </c:pt>
                <c:pt idx="91">
                  <c:v>1.0895651492930981E-7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'Plottable NDFlux'!#REF!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NDFlux'!$A$4:$A$96</c:f>
              <c:numCache>
                <c:formatCode>0.00E+00</c:formatCode>
                <c:ptCount val="93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'Plottable NDFlux'!$H$1:$M$1</c:f>
              <c:strCache>
                <c:ptCount val="1"/>
                <c:pt idx="0">
                  <c:v>Objective Spectrum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NDFlux'!$A$4:$A$95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NDFlux'!$K$4:$K$95</c:f>
              <c:numCache>
                <c:formatCode>0.00E+00</c:formatCode>
                <c:ptCount val="92"/>
                <c:pt idx="0">
                  <c:v>7.262044338652429E-7</c:v>
                </c:pt>
                <c:pt idx="1">
                  <c:v>7.262044338652429E-7</c:v>
                </c:pt>
                <c:pt idx="2">
                  <c:v>2.8217546426204592E-5</c:v>
                </c:pt>
                <c:pt idx="3">
                  <c:v>2.8217546426204592E-5</c:v>
                </c:pt>
                <c:pt idx="4">
                  <c:v>2.6537414402347687E-4</c:v>
                </c:pt>
                <c:pt idx="5">
                  <c:v>2.6537414402347687E-4</c:v>
                </c:pt>
                <c:pt idx="6">
                  <c:v>3.7240957619795272E-4</c:v>
                </c:pt>
                <c:pt idx="7">
                  <c:v>3.7240957619795272E-4</c:v>
                </c:pt>
                <c:pt idx="8">
                  <c:v>3.7435696026235586E-4</c:v>
                </c:pt>
                <c:pt idx="9">
                  <c:v>3.7435696026235586E-4</c:v>
                </c:pt>
                <c:pt idx="10">
                  <c:v>5.8861481648240144E-4</c:v>
                </c:pt>
                <c:pt idx="11">
                  <c:v>5.8861481648240144E-4</c:v>
                </c:pt>
                <c:pt idx="12">
                  <c:v>8.1314647795086232E-4</c:v>
                </c:pt>
                <c:pt idx="13">
                  <c:v>8.1314647795086232E-4</c:v>
                </c:pt>
                <c:pt idx="14">
                  <c:v>1.3766309135710367E-3</c:v>
                </c:pt>
                <c:pt idx="15">
                  <c:v>1.3766309135710367E-3</c:v>
                </c:pt>
                <c:pt idx="16">
                  <c:v>2.0565372733739556E-3</c:v>
                </c:pt>
                <c:pt idx="17">
                  <c:v>2.0565372733739556E-3</c:v>
                </c:pt>
                <c:pt idx="18">
                  <c:v>4.1046238669054614E-3</c:v>
                </c:pt>
                <c:pt idx="19">
                  <c:v>4.1046238669054614E-3</c:v>
                </c:pt>
                <c:pt idx="20">
                  <c:v>1.0580471324033067E-2</c:v>
                </c:pt>
                <c:pt idx="21">
                  <c:v>1.0580471324033067E-2</c:v>
                </c:pt>
                <c:pt idx="22">
                  <c:v>2.199498704705052E-2</c:v>
                </c:pt>
                <c:pt idx="23">
                  <c:v>2.199498704705052E-2</c:v>
                </c:pt>
                <c:pt idx="24">
                  <c:v>2.9678035326120702E-2</c:v>
                </c:pt>
                <c:pt idx="25">
                  <c:v>2.9678035326120702E-2</c:v>
                </c:pt>
                <c:pt idx="26">
                  <c:v>3.5675218595776895E-2</c:v>
                </c:pt>
                <c:pt idx="27">
                  <c:v>3.5675218595776895E-2</c:v>
                </c:pt>
                <c:pt idx="28">
                  <c:v>4.7444611874135824E-2</c:v>
                </c:pt>
                <c:pt idx="29">
                  <c:v>4.7444611874135824E-2</c:v>
                </c:pt>
                <c:pt idx="30">
                  <c:v>6.7957733745216548E-2</c:v>
                </c:pt>
                <c:pt idx="31">
                  <c:v>6.7957733745216548E-2</c:v>
                </c:pt>
                <c:pt idx="32">
                  <c:v>8.4112032199916573E-2</c:v>
                </c:pt>
                <c:pt idx="33">
                  <c:v>8.4112032199916573E-2</c:v>
                </c:pt>
                <c:pt idx="34">
                  <c:v>8.9799871903013598E-2</c:v>
                </c:pt>
                <c:pt idx="35">
                  <c:v>8.9799871903013598E-2</c:v>
                </c:pt>
                <c:pt idx="36">
                  <c:v>8.6820221423826324E-2</c:v>
                </c:pt>
                <c:pt idx="37">
                  <c:v>8.6820221423826324E-2</c:v>
                </c:pt>
                <c:pt idx="38">
                  <c:v>7.7795662159708054E-2</c:v>
                </c:pt>
                <c:pt idx="39">
                  <c:v>7.7795662159708054E-2</c:v>
                </c:pt>
                <c:pt idx="40">
                  <c:v>6.7914036252415114E-2</c:v>
                </c:pt>
                <c:pt idx="41">
                  <c:v>6.7914036252415114E-2</c:v>
                </c:pt>
                <c:pt idx="42">
                  <c:v>6.0373018567108597E-2</c:v>
                </c:pt>
                <c:pt idx="43">
                  <c:v>6.0373018567108597E-2</c:v>
                </c:pt>
                <c:pt idx="44">
                  <c:v>5.4353478083729465E-2</c:v>
                </c:pt>
                <c:pt idx="45">
                  <c:v>5.4353478083729465E-2</c:v>
                </c:pt>
                <c:pt idx="46">
                  <c:v>4.8286889415184671E-2</c:v>
                </c:pt>
                <c:pt idx="47">
                  <c:v>4.8286889415184671E-2</c:v>
                </c:pt>
                <c:pt idx="48">
                  <c:v>4.1695804671213171E-2</c:v>
                </c:pt>
                <c:pt idx="49">
                  <c:v>4.1695804671213171E-2</c:v>
                </c:pt>
                <c:pt idx="50">
                  <c:v>3.382433959625953E-2</c:v>
                </c:pt>
                <c:pt idx="51">
                  <c:v>3.382433959625953E-2</c:v>
                </c:pt>
                <c:pt idx="52">
                  <c:v>2.572559675329977E-2</c:v>
                </c:pt>
                <c:pt idx="53">
                  <c:v>2.572559675329977E-2</c:v>
                </c:pt>
                <c:pt idx="54">
                  <c:v>1.9166844764628009E-2</c:v>
                </c:pt>
                <c:pt idx="55">
                  <c:v>1.9166844764628009E-2</c:v>
                </c:pt>
                <c:pt idx="56">
                  <c:v>1.6113811053877426E-2</c:v>
                </c:pt>
                <c:pt idx="57">
                  <c:v>1.6113811053877426E-2</c:v>
                </c:pt>
                <c:pt idx="58">
                  <c:v>1.3193818114867868E-2</c:v>
                </c:pt>
                <c:pt idx="59">
                  <c:v>1.3193818114867868E-2</c:v>
                </c:pt>
                <c:pt idx="60">
                  <c:v>8.1233561011601445E-3</c:v>
                </c:pt>
                <c:pt idx="61">
                  <c:v>8.1233561011601445E-3</c:v>
                </c:pt>
                <c:pt idx="62">
                  <c:v>4.7037544990767028E-3</c:v>
                </c:pt>
                <c:pt idx="63">
                  <c:v>4.7037544990767028E-3</c:v>
                </c:pt>
                <c:pt idx="64">
                  <c:v>3.4956379631118461E-3</c:v>
                </c:pt>
                <c:pt idx="65">
                  <c:v>3.4956379631118461E-3</c:v>
                </c:pt>
                <c:pt idx="66">
                  <c:v>2.1129090258668118E-3</c:v>
                </c:pt>
                <c:pt idx="67">
                  <c:v>2.1129090258668118E-3</c:v>
                </c:pt>
                <c:pt idx="68">
                  <c:v>9.3784857554517177E-4</c:v>
                </c:pt>
                <c:pt idx="69">
                  <c:v>9.3784857554517177E-4</c:v>
                </c:pt>
                <c:pt idx="70">
                  <c:v>5.351752231676168E-4</c:v>
                </c:pt>
                <c:pt idx="71">
                  <c:v>5.351752231676168E-4</c:v>
                </c:pt>
                <c:pt idx="72">
                  <c:v>3.5407540700607644E-4</c:v>
                </c:pt>
                <c:pt idx="73">
                  <c:v>3.5407540700607644E-4</c:v>
                </c:pt>
                <c:pt idx="74">
                  <c:v>2.4895513394643866E-4</c:v>
                </c:pt>
                <c:pt idx="75">
                  <c:v>2.4895513394643866E-4</c:v>
                </c:pt>
                <c:pt idx="76">
                  <c:v>2.1654827539671319E-4</c:v>
                </c:pt>
                <c:pt idx="77">
                  <c:v>2.1654827539671319E-4</c:v>
                </c:pt>
                <c:pt idx="78">
                  <c:v>2.4481581177457172E-4</c:v>
                </c:pt>
                <c:pt idx="79">
                  <c:v>2.4481581177457172E-4</c:v>
                </c:pt>
                <c:pt idx="80">
                  <c:v>2.7792898666460395E-4</c:v>
                </c:pt>
                <c:pt idx="81">
                  <c:v>2.7792898666460395E-4</c:v>
                </c:pt>
                <c:pt idx="82">
                  <c:v>2.5949284796827517E-3</c:v>
                </c:pt>
                <c:pt idx="83">
                  <c:v>2.5949284796827517E-3</c:v>
                </c:pt>
                <c:pt idx="84">
                  <c:v>2.6433249110531794E-2</c:v>
                </c:pt>
                <c:pt idx="85">
                  <c:v>2.6433249110531794E-2</c:v>
                </c:pt>
                <c:pt idx="86">
                  <c:v>7.2312695875206461E-3</c:v>
                </c:pt>
                <c:pt idx="87">
                  <c:v>7.2312695875206461E-3</c:v>
                </c:pt>
                <c:pt idx="88">
                  <c:v>2.3117916742516642E-6</c:v>
                </c:pt>
                <c:pt idx="89">
                  <c:v>2.3117916742516642E-6</c:v>
                </c:pt>
                <c:pt idx="90">
                  <c:v>1.1537686422750382E-7</c:v>
                </c:pt>
                <c:pt idx="91">
                  <c:v>1.1537686422750382E-7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37264"/>
        <c:axId val="509037656"/>
      </c:scatterChart>
      <c:valAx>
        <c:axId val="509037264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7656"/>
        <c:crossesAt val="1.0000000000000004E-5"/>
        <c:crossBetween val="midCat"/>
      </c:valAx>
      <c:valAx>
        <c:axId val="509037656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7264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7</xdr:row>
      <xdr:rowOff>7620</xdr:rowOff>
    </xdr:from>
    <xdr:to>
      <xdr:col>15</xdr:col>
      <xdr:colOff>327660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</xdr:row>
      <xdr:rowOff>53340</xdr:rowOff>
    </xdr:from>
    <xdr:to>
      <xdr:col>14</xdr:col>
      <xdr:colOff>472440</xdr:colOff>
      <xdr:row>16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16</xdr:row>
      <xdr:rowOff>99060</xdr:rowOff>
    </xdr:from>
    <xdr:to>
      <xdr:col>14</xdr:col>
      <xdr:colOff>487680</xdr:colOff>
      <xdr:row>31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754380</xdr:colOff>
      <xdr:row>13</xdr:row>
      <xdr:rowOff>175260</xdr:rowOff>
    </xdr:from>
    <xdr:to>
      <xdr:col>12</xdr:col>
      <xdr:colOff>502920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ripTally.resul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ripTally.result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6"/>
  <sheetViews>
    <sheetView tabSelected="1" workbookViewId="0">
      <selection activeCell="H20" sqref="H20"/>
    </sheetView>
  </sheetViews>
  <sheetFormatPr defaultRowHeight="14.4" x14ac:dyDescent="0.3"/>
  <cols>
    <col min="1" max="1" width="15.5546875" customWidth="1"/>
    <col min="2" max="2" width="8.5546875" bestFit="1" customWidth="1"/>
    <col min="3" max="3" width="12.44140625" bestFit="1" customWidth="1"/>
    <col min="4" max="4" width="19.77734375" bestFit="1" customWidth="1"/>
    <col min="5" max="5" width="12.5546875" bestFit="1" customWidth="1"/>
    <col min="8" max="8" width="12" bestFit="1" customWidth="1"/>
    <col min="9" max="9" width="11.5546875" bestFit="1" customWidth="1"/>
    <col min="10" max="10" width="11.5546875" style="58" bestFit="1" customWidth="1"/>
  </cols>
  <sheetData>
    <row r="1" spans="1:12" ht="15" thickBot="1" x14ac:dyDescent="0.35">
      <c r="A1" s="46"/>
      <c r="B1" s="67" t="s">
        <v>21</v>
      </c>
      <c r="C1" s="68"/>
      <c r="D1" s="68"/>
      <c r="E1" s="68"/>
    </row>
    <row r="2" spans="1:12" x14ac:dyDescent="0.3">
      <c r="A2" s="23"/>
      <c r="B2" s="52" t="s">
        <v>19</v>
      </c>
      <c r="C2" s="30" t="s">
        <v>18</v>
      </c>
      <c r="D2" s="54" t="s">
        <v>22</v>
      </c>
      <c r="E2" s="51" t="s">
        <v>23</v>
      </c>
    </row>
    <row r="3" spans="1:12" ht="15" thickBot="1" x14ac:dyDescent="0.35">
      <c r="A3" s="24" t="s">
        <v>0</v>
      </c>
      <c r="B3" s="24" t="s">
        <v>4</v>
      </c>
      <c r="C3" s="43" t="s">
        <v>4</v>
      </c>
      <c r="D3" s="55" t="s">
        <v>4</v>
      </c>
      <c r="E3" s="48" t="s">
        <v>4</v>
      </c>
    </row>
    <row r="4" spans="1:12" x14ac:dyDescent="0.3">
      <c r="A4" s="29" t="s">
        <v>20</v>
      </c>
      <c r="B4" s="47">
        <f>SUM(B5:B50)</f>
        <v>0.44024931100011966</v>
      </c>
      <c r="C4" s="50">
        <f>SUM(C5:C50)</f>
        <v>9.8729111026612058E-3</v>
      </c>
      <c r="D4" s="56">
        <f t="shared" ref="D4" si="0">SUM(D5:D50)</f>
        <v>69666.570232149897</v>
      </c>
      <c r="E4" s="57">
        <f>SUM(E5:E50)</f>
        <v>0.82692941337782255</v>
      </c>
      <c r="H4" t="s">
        <v>28</v>
      </c>
      <c r="I4" s="1">
        <v>1500000000000000</v>
      </c>
    </row>
    <row r="5" spans="1:12" x14ac:dyDescent="0.3">
      <c r="A5" s="9">
        <v>4.1399000000000002E-7</v>
      </c>
      <c r="B5" s="9">
        <f>ABS('Normed Diff'!$F4-'Normed Diff'!$M4)</f>
        <v>1.7702914393903088E-4</v>
      </c>
      <c r="C5" s="31">
        <f>('Normed Diff'!$F4-'Normed Diff'!$M4)^2</f>
        <v>3.1339317803786111E-8</v>
      </c>
      <c r="D5" s="31">
        <f>(('Normed Diff'!$F4-'Normed Diff'!$M4)/'Normed Diff'!$M4)^2</f>
        <v>59425.349702698208</v>
      </c>
      <c r="E5" s="17">
        <f>(('Tally Results'!B3-'Tally Results'!E3)/'Tally Results'!E3)^2*('Tally Results'!E3/SUM('Tally Results'!$E$3:'Tally Results'!$E$48))</f>
        <v>1.7664631146243335E-9</v>
      </c>
      <c r="F5" s="1"/>
      <c r="H5" t="s">
        <v>24</v>
      </c>
      <c r="I5" s="1">
        <v>1.6403299999999999E-5</v>
      </c>
    </row>
    <row r="6" spans="1:12" x14ac:dyDescent="0.3">
      <c r="A6" s="9">
        <v>1.1253000000000001E-6</v>
      </c>
      <c r="B6" s="9">
        <f>ABS('Normed Diff'!$F5-'Normed Diff'!$M5)</f>
        <v>2.5816544186649547E-5</v>
      </c>
      <c r="C6" s="31">
        <f>('Normed Diff'!$F5-'Normed Diff'!$M5)^2</f>
        <v>6.6649395374122858E-10</v>
      </c>
      <c r="D6" s="31">
        <f>(('Normed Diff'!$F5-'Normed Diff'!$M5)/'Normed Diff'!$M5)^2</f>
        <v>0.83706217477380307</v>
      </c>
      <c r="E6" s="17">
        <f>(('Tally Results'!B4-'Tally Results'!E4)/'Tally Results'!E4)^2*('Tally Results'!E4/SUM('Tally Results'!$E$3:'Tally Results'!$E$48))</f>
        <v>7.9043157440400586E-11</v>
      </c>
      <c r="H6" t="s">
        <v>25</v>
      </c>
      <c r="I6" s="1">
        <v>6.4092800000000005E-2</v>
      </c>
    </row>
    <row r="7" spans="1:12" x14ac:dyDescent="0.3">
      <c r="A7" s="9">
        <v>3.0589999999999998E-6</v>
      </c>
      <c r="B7" s="9">
        <f>ABS('Normed Diff'!$F6-'Normed Diff'!$M6)</f>
        <v>6.578472960177493E-5</v>
      </c>
      <c r="C7" s="31">
        <f>('Normed Diff'!$F6-'Normed Diff'!$M6)^2</f>
        <v>4.3276306487786427E-9</v>
      </c>
      <c r="D7" s="31">
        <f>(('Normed Diff'!$F6-'Normed Diff'!$M6)/'Normed Diff'!$M6)^2</f>
        <v>6.1451568897434708E-2</v>
      </c>
      <c r="E7" s="17">
        <f>(('Tally Results'!B5-'Tally Results'!E5)/'Tally Results'!E5)^2*('Tally Results'!E5/SUM('Tally Results'!$E$3:'Tally Results'!$E$48))</f>
        <v>2.4846646339433327E-9</v>
      </c>
      <c r="H7" t="s">
        <v>26</v>
      </c>
      <c r="I7" s="1">
        <f>I4*I5*I6</f>
        <v>1577000139.3600001</v>
      </c>
    </row>
    <row r="8" spans="1:12" x14ac:dyDescent="0.3">
      <c r="A8" s="9">
        <v>1.0677E-5</v>
      </c>
      <c r="B8" s="9">
        <f>ABS('Normed Diff'!$F7-'Normed Diff'!$M7)</f>
        <v>1.7138592548527273E-3</v>
      </c>
      <c r="C8" s="31">
        <f>('Normed Diff'!$F7-'Normed Diff'!$M7)^2</f>
        <v>2.9373135454443456E-6</v>
      </c>
      <c r="D8" s="31">
        <f>(('Normed Diff'!$F7-'Normed Diff'!$M7)/'Normed Diff'!$M7)^2</f>
        <v>21.179154968244312</v>
      </c>
      <c r="E8" s="17">
        <f>(('Tally Results'!B6-'Tally Results'!E6)/'Tally Results'!E6)^2*('Tally Results'!E6/SUM('Tally Results'!$E$3:'Tally Results'!$E$48))</f>
        <v>1.773098592909767E-9</v>
      </c>
      <c r="H8" t="s">
        <v>27</v>
      </c>
      <c r="I8">
        <f>(I7-1000000000)/1000000000*0.01</f>
        <v>5.7700013936000018E-3</v>
      </c>
    </row>
    <row r="9" spans="1:12" x14ac:dyDescent="0.3">
      <c r="A9" s="9">
        <v>2.9023E-5</v>
      </c>
      <c r="B9" s="9">
        <f>ABS('Normed Diff'!$F8-'Normed Diff'!$M8)</f>
        <v>6.9918668943952378E-3</v>
      </c>
      <c r="C9" s="31">
        <f>('Normed Diff'!$F8-'Normed Diff'!$M8)^2</f>
        <v>4.8886202668940108E-5</v>
      </c>
      <c r="D9" s="31">
        <f>(('Normed Diff'!$F8-'Normed Diff'!$M8)/'Normed Diff'!$M8)^2</f>
        <v>348.83052333252886</v>
      </c>
      <c r="E9" s="17">
        <f>(('Tally Results'!B7-'Tally Results'!E7)/'Tally Results'!E7)^2*('Tally Results'!E7/SUM('Tally Results'!$E$3:'Tally Results'!$E$48))</f>
        <v>9.7452244565461729E-8</v>
      </c>
      <c r="H9" t="s">
        <v>29</v>
      </c>
      <c r="I9" s="58">
        <f>E4-I8</f>
        <v>0.8211594119842226</v>
      </c>
      <c r="L9" s="1"/>
    </row>
    <row r="10" spans="1:12" x14ac:dyDescent="0.3">
      <c r="A10" s="9">
        <v>1.013E-4</v>
      </c>
      <c r="B10" s="9">
        <f>ABS('Normed Diff'!$F9-'Normed Diff'!$M9)</f>
        <v>4.9861819756362287E-2</v>
      </c>
      <c r="C10" s="31">
        <f>('Normed Diff'!$F9-'Normed Diff'!$M9)^2</f>
        <v>2.4862010694159603E-3</v>
      </c>
      <c r="D10" s="31">
        <f>(('Normed Diff'!$F9-'Normed Diff'!$M9)/'Normed Diff'!$M9)^2</f>
        <v>7175.8585475974132</v>
      </c>
      <c r="E10" s="17">
        <f>(('Tally Results'!B8-'Tally Results'!E8)/'Tally Results'!E8)^2*('Tally Results'!E8/SUM('Tally Results'!$E$3:'Tally Results'!$E$48))</f>
        <v>2.6906266651463344E-5</v>
      </c>
    </row>
    <row r="11" spans="1:12" x14ac:dyDescent="0.3">
      <c r="A11" s="9">
        <v>2.7535999999999999E-4</v>
      </c>
      <c r="B11" s="9">
        <f>ABS('Normed Diff'!$F10-'Normed Diff'!$M10)</f>
        <v>3.6529698076738407E-2</v>
      </c>
      <c r="C11" s="31">
        <f>('Normed Diff'!$F10-'Normed Diff'!$M10)^2</f>
        <v>1.3344188415776656E-3</v>
      </c>
      <c r="D11" s="31">
        <f>(('Normed Diff'!$F10-'Normed Diff'!$M10)/'Normed Diff'!$M10)^2</f>
        <v>2018.1553565476138</v>
      </c>
      <c r="E11" s="17">
        <f>(('Tally Results'!B9-'Tally Results'!E9)/'Tally Results'!E9)^2*('Tally Results'!E9/SUM('Tally Results'!$E$3:'Tally Results'!$E$48))</f>
        <v>2.1293403353642303E-5</v>
      </c>
    </row>
    <row r="12" spans="1:12" x14ac:dyDescent="0.3">
      <c r="A12" s="9">
        <v>5.8295000000000005E-4</v>
      </c>
      <c r="B12" s="9">
        <f>ABS('Normed Diff'!$F11-'Normed Diff'!$M11)</f>
        <v>3.2797546847138294E-2</v>
      </c>
      <c r="C12" s="31">
        <f>('Normed Diff'!$F11-'Normed Diff'!$M11)^2</f>
        <v>1.0756790791902309E-3</v>
      </c>
      <c r="D12" s="31">
        <f>(('Normed Diff'!$F11-'Normed Diff'!$M11)/'Normed Diff'!$M11)^2</f>
        <v>567.60692647462531</v>
      </c>
      <c r="E12" s="17">
        <f>(('Tally Results'!B10-'Tally Results'!E10)/'Tally Results'!E10)^2*('Tally Results'!E10/SUM('Tally Results'!$E$3:'Tally Results'!$E$48))</f>
        <v>1.2501761599256733E-5</v>
      </c>
    </row>
    <row r="13" spans="1:12" x14ac:dyDescent="0.3">
      <c r="A13" s="9">
        <v>1.2340999999999999E-3</v>
      </c>
      <c r="B13" s="9">
        <f>ABS('Normed Diff'!$F12-'Normed Diff'!$M12)</f>
        <v>1.8622747510100533E-2</v>
      </c>
      <c r="C13" s="31">
        <f>('Normed Diff'!$F12-'Normed Diff'!$M12)^2</f>
        <v>3.468067248249556E-4</v>
      </c>
      <c r="D13" s="31">
        <f>(('Normed Diff'!$F12-'Normed Diff'!$M12)/'Normed Diff'!$M12)^2</f>
        <v>82.00009201643303</v>
      </c>
      <c r="E13" s="17">
        <f>(('Tally Results'!B11-'Tally Results'!E11)/'Tally Results'!E11)^2*('Tally Results'!E11/SUM('Tally Results'!$E$3:'Tally Results'!$E$48))</f>
        <v>5.6824242329296928E-7</v>
      </c>
    </row>
    <row r="14" spans="1:12" x14ac:dyDescent="0.3">
      <c r="A14" s="9">
        <v>3.3546000000000001E-3</v>
      </c>
      <c r="B14" s="9">
        <f>ABS('Normed Diff'!$F13-'Normed Diff'!$M13)</f>
        <v>1.2908715318645656E-2</v>
      </c>
      <c r="C14" s="31">
        <f>('Normed Diff'!$F13-'Normed Diff'!$M13)^2</f>
        <v>1.6663493117783702E-4</v>
      </c>
      <c r="D14" s="31">
        <f>(('Normed Diff'!$F13-'Normed Diff'!$M13)/'Normed Diff'!$M13)^2</f>
        <v>9.8905242997914655</v>
      </c>
      <c r="E14" s="17">
        <f>(('Tally Results'!B12-'Tally Results'!E12)/'Tally Results'!E12)^2*('Tally Results'!E12/SUM('Tally Results'!$E$3:'Tally Results'!$E$48))</f>
        <v>1.3870679356941488E-5</v>
      </c>
    </row>
    <row r="15" spans="1:12" x14ac:dyDescent="0.3">
      <c r="A15" s="9">
        <v>1.0333E-2</v>
      </c>
      <c r="B15" s="9">
        <f>ABS('Normed Diff'!$F14-'Normed Diff'!$M14)</f>
        <v>1.1648290501250368E-2</v>
      </c>
      <c r="C15" s="31">
        <f>('Normed Diff'!$F14-'Normed Diff'!$M14)^2</f>
        <v>1.3568267160151955E-4</v>
      </c>
      <c r="D15" s="31">
        <f>(('Normed Diff'!$F14-'Normed Diff'!$M14)/'Normed Diff'!$M14)^2</f>
        <v>1.2120327567005471</v>
      </c>
      <c r="E15" s="17">
        <f>(('Tally Results'!B13-'Tally Results'!E13)/'Tally Results'!E13)^2*('Tally Results'!E13/SUM('Tally Results'!$E$3:'Tally Results'!$E$48))</f>
        <v>2.7338582618225722E-4</v>
      </c>
    </row>
    <row r="16" spans="1:12" x14ac:dyDescent="0.3">
      <c r="A16" s="9">
        <v>2.1874999999999999E-2</v>
      </c>
      <c r="B16" s="9">
        <f>ABS('Normed Diff'!$F15-'Normed Diff'!$M15)</f>
        <v>1.218683346052778E-2</v>
      </c>
      <c r="C16" s="31">
        <f>('Normed Diff'!$F15-'Normed Diff'!$M15)^2</f>
        <v>1.4851890979463952E-4</v>
      </c>
      <c r="D16" s="31">
        <f>(('Normed Diff'!$F15-'Normed Diff'!$M15)/'Normed Diff'!$M15)^2</f>
        <v>0.3069971413591025</v>
      </c>
      <c r="E16" s="17">
        <f>(('Tally Results'!B14-'Tally Results'!E14)/'Tally Results'!E14)^2*('Tally Results'!E14/SUM('Tally Results'!$E$3:'Tally Results'!$E$48))</f>
        <v>1.1209385011826595E-3</v>
      </c>
    </row>
    <row r="17" spans="1:8" x14ac:dyDescent="0.3">
      <c r="A17" s="9">
        <v>2.4788000000000001E-2</v>
      </c>
      <c r="B17" s="9">
        <f>ABS('Normed Diff'!$F16-'Normed Diff'!$M16)</f>
        <v>9.3854986640184122E-3</v>
      </c>
      <c r="C17" s="31">
        <f>('Normed Diff'!$F16-'Normed Diff'!$M16)^2</f>
        <v>8.80875851722914E-5</v>
      </c>
      <c r="D17" s="31">
        <f>(('Normed Diff'!$F16-'Normed Diff'!$M16)/'Normed Diff'!$M16)^2</f>
        <v>0.10001022619874292</v>
      </c>
      <c r="E17" s="17">
        <f>(('Tally Results'!B15-'Tally Results'!E15)/'Tally Results'!E15)^2*('Tally Results'!E15/SUM('Tally Results'!$E$3:'Tally Results'!$E$48))</f>
        <v>4.102186561165263E-4</v>
      </c>
    </row>
    <row r="18" spans="1:8" x14ac:dyDescent="0.3">
      <c r="A18" s="9">
        <v>3.4306999999999997E-2</v>
      </c>
      <c r="B18" s="9">
        <f>ABS('Normed Diff'!$F17-'Normed Diff'!$M17)</f>
        <v>1.9788618859520116E-2</v>
      </c>
      <c r="C18" s="31">
        <f>('Normed Diff'!$F17-'Normed Diff'!$M17)^2</f>
        <v>3.9158943636735519E-4</v>
      </c>
      <c r="D18" s="31">
        <f>(('Normed Diff'!$F17-'Normed Diff'!$M17)/'Normed Diff'!$M17)^2</f>
        <v>0.30767887707267105</v>
      </c>
      <c r="E18" s="17">
        <f>(('Tally Results'!B16-'Tally Results'!E16)/'Tally Results'!E16)^2*('Tally Results'!E16/SUM('Tally Results'!$E$3:'Tally Results'!$E$48))</f>
        <v>1.4991761876780336E-3</v>
      </c>
    </row>
    <row r="19" spans="1:8" x14ac:dyDescent="0.3">
      <c r="A19" s="9">
        <v>5.2475000000000001E-2</v>
      </c>
      <c r="B19" s="9">
        <f>ABS('Normed Diff'!$F18-'Normed Diff'!$M18)</f>
        <v>6.9828414327714403E-3</v>
      </c>
      <c r="C19" s="31">
        <f>('Normed Diff'!$F18-'Normed Diff'!$M18)^2</f>
        <v>4.8760074475229498E-5</v>
      </c>
      <c r="D19" s="31">
        <f>(('Normed Diff'!$F18-'Normed Diff'!$M18)/'Normed Diff'!$M18)^2</f>
        <v>2.1661601593251555E-2</v>
      </c>
      <c r="E19" s="17">
        <f>(('Tally Results'!B17-'Tally Results'!E17)/'Tally Results'!E17)^2*('Tally Results'!E17/SUM('Tally Results'!$E$3:'Tally Results'!$E$48))</f>
        <v>4.6730111877235376E-3</v>
      </c>
      <c r="H19" s="1"/>
    </row>
    <row r="20" spans="1:8" x14ac:dyDescent="0.3">
      <c r="A20" s="9">
        <v>0.11108999999999999</v>
      </c>
      <c r="B20" s="9">
        <f>ABS('Normed Diff'!$F19-'Normed Diff'!$M19)</f>
        <v>1.0048108776773375E-2</v>
      </c>
      <c r="C20" s="31">
        <f>('Normed Diff'!$F19-'Normed Diff'!$M19)^2</f>
        <v>1.0096448998987012E-4</v>
      </c>
      <c r="D20" s="31">
        <f>(('Normed Diff'!$F19-'Normed Diff'!$M19)/'Normed Diff'!$M19)^2</f>
        <v>2.1862049870809048E-2</v>
      </c>
      <c r="E20" s="17">
        <f>(('Tally Results'!B18-'Tally Results'!E18)/'Tally Results'!E18)^2*('Tally Results'!E18/SUM('Tally Results'!$E$3:'Tally Results'!$E$48))</f>
        <v>2.1598944105172574E-2</v>
      </c>
      <c r="H20" s="1"/>
    </row>
    <row r="21" spans="1:8" x14ac:dyDescent="0.3">
      <c r="A21" s="9">
        <v>0.15764</v>
      </c>
      <c r="B21" s="9">
        <f>ABS('Normed Diff'!$F20-'Normed Diff'!$M20)</f>
        <v>1.6944737944640159E-2</v>
      </c>
      <c r="C21" s="31">
        <f>('Normed Diff'!$F20-'Normed Diff'!$M20)^2</f>
        <v>2.8712414401252802E-4</v>
      </c>
      <c r="D21" s="31">
        <f>(('Normed Diff'!$F20-'Normed Diff'!$M20)/'Normed Diff'!$M20)^2</f>
        <v>4.0583870321681571E-2</v>
      </c>
      <c r="E21" s="17">
        <f>(('Tally Results'!B19-'Tally Results'!E19)/'Tally Results'!E19)^2*('Tally Results'!E19/SUM('Tally Results'!$E$3:'Tally Results'!$E$48))</f>
        <v>2.1548252327529376E-2</v>
      </c>
      <c r="H21" s="1"/>
    </row>
    <row r="22" spans="1:8" x14ac:dyDescent="0.3">
      <c r="A22" s="9">
        <v>0.24723999999999999</v>
      </c>
      <c r="B22" s="9">
        <f>ABS('Normed Diff'!$F21-'Normed Diff'!$M21)</f>
        <v>3.0323490315371002E-2</v>
      </c>
      <c r="C22" s="31">
        <f>('Normed Diff'!$F21-'Normed Diff'!$M21)^2</f>
        <v>9.1951406490639891E-4</v>
      </c>
      <c r="D22" s="31">
        <f>(('Normed Diff'!$F21-'Normed Diff'!$M21)/'Normed Diff'!$M21)^2</f>
        <v>0.11402680148288788</v>
      </c>
      <c r="E22" s="17">
        <f>(('Tally Results'!B20-'Tally Results'!E20)/'Tally Results'!E20)^2*('Tally Results'!E20/SUM('Tally Results'!$E$3:'Tally Results'!$E$48))</f>
        <v>4.596188756624258E-2</v>
      </c>
      <c r="H22" s="63"/>
    </row>
    <row r="23" spans="1:8" x14ac:dyDescent="0.3">
      <c r="A23" s="9">
        <v>0.36882999999999999</v>
      </c>
      <c r="B23" s="9">
        <f>ABS('Normed Diff'!$F22-'Normed Diff'!$M22)</f>
        <v>2.6395303906065856E-2</v>
      </c>
      <c r="C23" s="31">
        <f>('Normed Diff'!$F22-'Normed Diff'!$M22)^2</f>
        <v>6.9671206829357549E-4</v>
      </c>
      <c r="D23" s="31">
        <f>(('Normed Diff'!$F22-'Normed Diff'!$M22)/'Normed Diff'!$M22)^2</f>
        <v>9.2429702484904258E-2</v>
      </c>
      <c r="E23" s="17">
        <f>(('Tally Results'!B21-'Tally Results'!E21)/'Tally Results'!E21)^2*('Tally Results'!E21/SUM('Tally Results'!$E$3:'Tally Results'!$E$48))</f>
        <v>5.9753501948129055E-2</v>
      </c>
    </row>
    <row r="24" spans="1:8" x14ac:dyDescent="0.3">
      <c r="A24" s="9">
        <v>0.55023</v>
      </c>
      <c r="B24" s="9">
        <f>ABS('Normed Diff'!$F23-'Normed Diff'!$M23)</f>
        <v>2.3768012500498981E-2</v>
      </c>
      <c r="C24" s="31">
        <f>('Normed Diff'!$F23-'Normed Diff'!$M23)^2</f>
        <v>5.6491841822387575E-4</v>
      </c>
      <c r="D24" s="31">
        <f>(('Normed Diff'!$F23-'Normed Diff'!$M23)/'Normed Diff'!$M23)^2</f>
        <v>9.3341541989656801E-2</v>
      </c>
      <c r="E24" s="17">
        <f>(('Tally Results'!B22-'Tally Results'!E22)/'Tally Results'!E22)^2*('Tally Results'!E22/SUM('Tally Results'!$E$3:'Tally Results'!$E$48))</f>
        <v>7.9912386877393757E-2</v>
      </c>
    </row>
    <row r="25" spans="1:8" x14ac:dyDescent="0.3">
      <c r="A25" s="9">
        <v>0.63927999999999996</v>
      </c>
      <c r="B25" s="9">
        <f>ABS('Normed Diff'!$F24-'Normed Diff'!$M24)</f>
        <v>1.7811562279736487E-2</v>
      </c>
      <c r="C25" s="31">
        <f>('Normed Diff'!$F24-'Normed Diff'!$M24)^2</f>
        <v>3.1725175084493164E-4</v>
      </c>
      <c r="D25" s="31">
        <f>(('Normed Diff'!$F24-'Normed Diff'!$M24)/'Normed Diff'!$M24)^2</f>
        <v>6.8783606506511594E-2</v>
      </c>
      <c r="E25" s="17">
        <f>(('Tally Results'!B23-'Tally Results'!E23)/'Tally Results'!E23)^2*('Tally Results'!E23/SUM('Tally Results'!$E$3:'Tally Results'!$E$48))</f>
        <v>3.3844479989975182E-2</v>
      </c>
    </row>
    <row r="26" spans="1:8" x14ac:dyDescent="0.3">
      <c r="A26" s="9">
        <v>0.74273999999999996</v>
      </c>
      <c r="B26" s="9">
        <f>ABS('Normed Diff'!$F25-'Normed Diff'!$M25)</f>
        <v>1.2822481200049141E-2</v>
      </c>
      <c r="C26" s="31">
        <f>('Normed Diff'!$F25-'Normed Diff'!$M25)^2</f>
        <v>1.6441602412561364E-4</v>
      </c>
      <c r="D26" s="31">
        <f>(('Normed Diff'!$F25-'Normed Diff'!$M25)/'Normed Diff'!$M25)^2</f>
        <v>4.5108497430978708E-2</v>
      </c>
      <c r="E26" s="17">
        <f>(('Tally Results'!B24-'Tally Results'!E24)/'Tally Results'!E24)^2*('Tally Results'!E24/SUM('Tally Results'!$E$3:'Tally Results'!$E$48))</f>
        <v>3.4479373879903914E-2</v>
      </c>
    </row>
    <row r="27" spans="1:8" x14ac:dyDescent="0.3">
      <c r="A27" s="9">
        <v>0.82084999999999997</v>
      </c>
      <c r="B27" s="9">
        <f>ABS('Normed Diff'!$F26-'Normed Diff'!$M26)</f>
        <v>1.0760615718244361E-2</v>
      </c>
      <c r="C27" s="31">
        <f>('Normed Diff'!$F26-'Normed Diff'!$M26)^2</f>
        <v>1.157908506357276E-4</v>
      </c>
      <c r="D27" s="31">
        <f>(('Normed Diff'!$F26-'Normed Diff'!$M26)/'Normed Diff'!$M26)^2</f>
        <v>3.9193997871275102E-2</v>
      </c>
      <c r="E27" s="17">
        <f>(('Tally Results'!B25-'Tally Results'!E25)/'Tally Results'!E25)^2*('Tally Results'!E25/SUM('Tally Results'!$E$3:'Tally Results'!$E$48))</f>
        <v>2.3342692751501488E-2</v>
      </c>
    </row>
    <row r="28" spans="1:8" x14ac:dyDescent="0.3">
      <c r="A28" s="9">
        <v>0.96164000000000005</v>
      </c>
      <c r="B28" s="9">
        <f>ABS('Normed Diff'!$F27-'Normed Diff'!$M27)</f>
        <v>8.3158693131356112E-3</v>
      </c>
      <c r="C28" s="31">
        <f>('Normed Diff'!$F27-'Normed Diff'!$M27)^2</f>
        <v>6.9153682433150537E-5</v>
      </c>
      <c r="D28" s="31">
        <f>(('Normed Diff'!$F27-'Normed Diff'!$M27)/'Normed Diff'!$M27)^2</f>
        <v>2.9659023772878115E-2</v>
      </c>
      <c r="E28" s="17">
        <f>(('Tally Results'!B26-'Tally Results'!E26)/'Tally Results'!E26)^2*('Tally Results'!E26/SUM('Tally Results'!$E$3:'Tally Results'!$E$48))</f>
        <v>3.7112748271703543E-2</v>
      </c>
    </row>
    <row r="29" spans="1:8" x14ac:dyDescent="0.3">
      <c r="A29" s="9">
        <v>1.1080000000000001</v>
      </c>
      <c r="B29" s="9">
        <f>ABS('Normed Diff'!$F28-'Normed Diff'!$M28)</f>
        <v>7.2211251958693295E-3</v>
      </c>
      <c r="C29" s="31">
        <f>('Normed Diff'!$F28-'Normed Diff'!$M28)^2</f>
        <v>5.214464909441886E-5</v>
      </c>
      <c r="D29" s="31">
        <f>(('Normed Diff'!$F28-'Normed Diff'!$M28)/'Normed Diff'!$M28)^2</f>
        <v>2.9993353779530676E-2</v>
      </c>
      <c r="E29" s="17">
        <f>(('Tally Results'!B27-'Tally Results'!E27)/'Tally Results'!E27)^2*('Tally Results'!E27/SUM('Tally Results'!$E$3:'Tally Results'!$E$48))</f>
        <v>3.3323709789092722E-2</v>
      </c>
    </row>
    <row r="30" spans="1:8" x14ac:dyDescent="0.3">
      <c r="A30" s="9">
        <v>1.4227000000000001</v>
      </c>
      <c r="B30" s="9">
        <f>ABS('Normed Diff'!$F29-'Normed Diff'!$M29)</f>
        <v>7.7690248122857103E-3</v>
      </c>
      <c r="C30" s="31">
        <f>('Normed Diff'!$F29-'Normed Diff'!$M29)^2</f>
        <v>6.0357746533911015E-5</v>
      </c>
      <c r="D30" s="31">
        <f>(('Normed Diff'!$F29-'Normed Diff'!$M29)/'Normed Diff'!$M29)^2</f>
        <v>5.2756304349488366E-2</v>
      </c>
      <c r="E30" s="17">
        <f>(('Tally Results'!B28-'Tally Results'!E28)/'Tally Results'!E28)^2*('Tally Results'!E28/SUM('Tally Results'!$E$3:'Tally Results'!$E$48))</f>
        <v>5.903893410875808E-2</v>
      </c>
    </row>
    <row r="31" spans="1:8" x14ac:dyDescent="0.3">
      <c r="A31" s="9">
        <v>1.8268</v>
      </c>
      <c r="B31" s="9">
        <f>ABS('Normed Diff'!$F30-'Normed Diff'!$M30)</f>
        <v>6.491470955176052E-3</v>
      </c>
      <c r="C31" s="31">
        <f>('Normed Diff'!$F30-'Normed Diff'!$M30)^2</f>
        <v>4.2139195161894286E-5</v>
      </c>
      <c r="D31" s="31">
        <f>(('Normed Diff'!$F30-'Normed Diff'!$M30)/'Normed Diff'!$M30)^2</f>
        <v>6.3673001237818258E-2</v>
      </c>
      <c r="E31" s="17">
        <f>(('Tally Results'!B29-'Tally Results'!E29)/'Tally Results'!E29)^2*('Tally Results'!E29/SUM('Tally Results'!$E$3:'Tally Results'!$E$48))</f>
        <v>5.8018590369167497E-2</v>
      </c>
    </row>
    <row r="32" spans="1:8" x14ac:dyDescent="0.3">
      <c r="A32" s="9">
        <v>2.3069000000000002</v>
      </c>
      <c r="B32" s="9">
        <f>ABS('Normed Diff'!$F31-'Normed Diff'!$M31)</f>
        <v>6.2734969188575854E-3</v>
      </c>
      <c r="C32" s="31">
        <f>('Normed Diff'!$F31-'Normed Diff'!$M31)^2</f>
        <v>3.9356763590915616E-5</v>
      </c>
      <c r="D32" s="31">
        <f>(('Normed Diff'!$F31-'Normed Diff'!$M31)/'Normed Diff'!$M31)^2</f>
        <v>0.10713173223660823</v>
      </c>
      <c r="E32" s="17">
        <f>(('Tally Results'!B30-'Tally Results'!E30)/'Tally Results'!E30)^2*('Tally Results'!E30/SUM('Tally Results'!$E$3:'Tally Results'!$E$48))</f>
        <v>5.2417399309755204E-2</v>
      </c>
    </row>
    <row r="33" spans="1:5" x14ac:dyDescent="0.3">
      <c r="A33" s="9">
        <v>2.3852000000000002</v>
      </c>
      <c r="B33" s="9">
        <f>ABS('Normed Diff'!$F32-'Normed Diff'!$M32)</f>
        <v>5.7767346782970092E-3</v>
      </c>
      <c r="C33" s="31">
        <f>('Normed Diff'!$F32-'Normed Diff'!$M32)^2</f>
        <v>3.337066354343925E-5</v>
      </c>
      <c r="D33" s="31">
        <f>(('Normed Diff'!$F32-'Normed Diff'!$M32)/'Normed Diff'!$M32)^2</f>
        <v>0.12851928727292419</v>
      </c>
      <c r="E33" s="17">
        <f>(('Tally Results'!B31-'Tally Results'!E31)/'Tally Results'!E31)^2*('Tally Results'!E31/SUM('Tally Results'!$E$3:'Tally Results'!$E$48))</f>
        <v>7.2480366354064447E-3</v>
      </c>
    </row>
    <row r="34" spans="1:5" x14ac:dyDescent="0.3">
      <c r="A34" s="9">
        <v>3.0118999999999998</v>
      </c>
      <c r="B34" s="9">
        <f>ABS('Normed Diff'!$F33-'Normed Diff'!$M33)</f>
        <v>5.7730446970943941E-3</v>
      </c>
      <c r="C34" s="31">
        <f>('Normed Diff'!$F33-'Normed Diff'!$M33)^2</f>
        <v>3.3328045074649705E-5</v>
      </c>
      <c r="D34" s="31">
        <f>(('Normed Diff'!$F33-'Normed Diff'!$M33)/'Normed Diff'!$M33)^2</f>
        <v>0.19145594413742778</v>
      </c>
      <c r="E34" s="17">
        <f>(('Tally Results'!B32-'Tally Results'!E32)/'Tally Results'!E32)^2*('Tally Results'!E32/SUM('Tally Results'!$E$3:'Tally Results'!$E$48))</f>
        <v>4.8519759561791186E-2</v>
      </c>
    </row>
    <row r="35" spans="1:5" x14ac:dyDescent="0.3">
      <c r="A35" s="9">
        <v>4.0656999999999996</v>
      </c>
      <c r="B35" s="9">
        <f>ABS('Normed Diff'!$F34-'Normed Diff'!$M34)</f>
        <v>4.3130225288928077E-3</v>
      </c>
      <c r="C35" s="31">
        <f>('Normed Diff'!$F34-'Normed Diff'!$M34)^2</f>
        <v>1.8602163334736909E-5</v>
      </c>
      <c r="D35" s="31">
        <f>(('Normed Diff'!$F34-'Normed Diff'!$M34)/'Normed Diff'!$M34)^2</f>
        <v>0.28189830851176001</v>
      </c>
      <c r="E35" s="17">
        <f>(('Tally Results'!B33-'Tally Results'!E33)/'Tally Results'!E33)^2*('Tally Results'!E33/SUM('Tally Results'!$E$3:'Tally Results'!$E$48))</f>
        <v>5.1494075053271596E-2</v>
      </c>
    </row>
    <row r="36" spans="1:5" x14ac:dyDescent="0.3">
      <c r="A36" s="9">
        <v>4.7237</v>
      </c>
      <c r="B36" s="9">
        <f>ABS('Normed Diff'!$F35-'Normed Diff'!$M35)</f>
        <v>2.4741832452469135E-3</v>
      </c>
      <c r="C36" s="31">
        <f>('Normed Diff'!$F35-'Normed Diff'!$M35)^2</f>
        <v>6.1215827310605486E-6</v>
      </c>
      <c r="D36" s="31">
        <f>(('Normed Diff'!$F35-'Normed Diff'!$M35)/'Normed Diff'!$M35)^2</f>
        <v>0.27667787391616383</v>
      </c>
      <c r="E36" s="17">
        <f>(('Tally Results'!B34-'Tally Results'!E34)/'Tally Results'!E34)^2*('Tally Results'!E34/SUM('Tally Results'!$E$3:'Tally Results'!$E$48))</f>
        <v>1.8593773851009805E-2</v>
      </c>
    </row>
    <row r="37" spans="1:5" x14ac:dyDescent="0.3">
      <c r="A37" s="9">
        <v>4.9659000000000004</v>
      </c>
      <c r="B37" s="9">
        <f>ABS('Normed Diff'!$F36-'Normed Diff'!$M36)</f>
        <v>1.7691533484073241E-3</v>
      </c>
      <c r="C37" s="31">
        <f>('Normed Diff'!$F36-'Normed Diff'!$M36)^2</f>
        <v>3.129903570180847E-6</v>
      </c>
      <c r="D37" s="31">
        <f>(('Normed Diff'!$F36-'Normed Diff'!$M36)/'Normed Diff'!$M36)^2</f>
        <v>0.25614038802054084</v>
      </c>
      <c r="E37" s="17">
        <f>(('Tally Results'!B35-'Tally Results'!E35)/'Tally Results'!E35)^2*('Tally Results'!E35/SUM('Tally Results'!$E$3:'Tally Results'!$E$48))</f>
        <v>5.0595428090566396E-3</v>
      </c>
    </row>
    <row r="38" spans="1:5" x14ac:dyDescent="0.3">
      <c r="A38" s="9">
        <v>6.3762999999999996</v>
      </c>
      <c r="B38" s="9">
        <f>ABS('Normed Diff'!$F37-'Normed Diff'!$M37)</f>
        <v>8.508904725163162E-4</v>
      </c>
      <c r="C38" s="31">
        <f>('Normed Diff'!$F37-'Normed Diff'!$M37)^2</f>
        <v>7.2401459621903984E-7</v>
      </c>
      <c r="D38" s="31">
        <f>(('Normed Diff'!$F37-'Normed Diff'!$M37)/'Normed Diff'!$M37)^2</f>
        <v>0.16217567905553104</v>
      </c>
      <c r="E38" s="17">
        <f>(('Tally Results'!B36-'Tally Results'!E36)/'Tally Results'!E36)^2*('Tally Results'!E36/SUM('Tally Results'!$E$3:'Tally Results'!$E$48))</f>
        <v>1.7324324528632831E-2</v>
      </c>
    </row>
    <row r="39" spans="1:5" x14ac:dyDescent="0.3">
      <c r="A39" s="9">
        <v>7.4081999999999999</v>
      </c>
      <c r="B39" s="9">
        <f>ABS('Normed Diff'!$F38-'Normed Diff'!$M38)</f>
        <v>3.823329453632614E-5</v>
      </c>
      <c r="C39" s="31">
        <f>('Normed Diff'!$F38-'Normed Diff'!$M38)^2</f>
        <v>1.4617848111014663E-9</v>
      </c>
      <c r="D39" s="31">
        <f>(('Normed Diff'!$F38-'Normed Diff'!$M38)/'Normed Diff'!$M38)^2</f>
        <v>1.6619501718077273E-3</v>
      </c>
      <c r="E39" s="17">
        <f>(('Tally Results'!B37-'Tally Results'!E37)/'Tally Results'!E37)^2*('Tally Results'!E37/SUM('Tally Results'!$E$3:'Tally Results'!$E$48))</f>
        <v>5.0924102524126961E-3</v>
      </c>
    </row>
    <row r="40" spans="1:5" x14ac:dyDescent="0.3">
      <c r="A40" s="9">
        <v>8.1873000000000005</v>
      </c>
      <c r="B40" s="9">
        <f>ABS('Normed Diff'!$F39-'Normed Diff'!$M39)</f>
        <v>1.6421694938276296E-4</v>
      </c>
      <c r="C40" s="31">
        <f>('Normed Diff'!$F39-'Normed Diff'!$M39)^2</f>
        <v>2.6967206464580931E-8</v>
      </c>
      <c r="D40" s="31">
        <f>(('Normed Diff'!$F39-'Normed Diff'!$M39)/'Normed Diff'!$M39)^2</f>
        <v>9.415512461663289E-2</v>
      </c>
      <c r="E40" s="17">
        <f>(('Tally Results'!B38-'Tally Results'!E38)/'Tally Results'!E38)^2*('Tally Results'!E38/SUM('Tally Results'!$E$3:'Tally Results'!$E$48))</f>
        <v>1.9839987267131773E-3</v>
      </c>
    </row>
    <row r="41" spans="1:5" x14ac:dyDescent="0.3">
      <c r="A41" s="9">
        <v>9.0484000000000009</v>
      </c>
      <c r="B41" s="9">
        <f>ABS('Normed Diff'!$F40-'Normed Diff'!$M40)</f>
        <v>2.7112801122053322E-4</v>
      </c>
      <c r="C41" s="31">
        <f>('Normed Diff'!$F40-'Normed Diff'!$M40)^2</f>
        <v>7.3510398468401586E-8</v>
      </c>
      <c r="D41" s="31">
        <f>(('Normed Diff'!$F40-'Normed Diff'!$M40)/'Normed Diff'!$M40)^2</f>
        <v>0.58635043380998886</v>
      </c>
      <c r="E41" s="17">
        <f>(('Tally Results'!B39-'Tally Results'!E39)/'Tally Results'!E39)^2*('Tally Results'!E39/SUM('Tally Results'!$E$3:'Tally Results'!$E$48))</f>
        <v>1.2598655979606632E-3</v>
      </c>
    </row>
    <row r="42" spans="1:5" x14ac:dyDescent="0.3">
      <c r="A42" s="9">
        <v>10</v>
      </c>
      <c r="B42" s="9">
        <f>ABS('Normed Diff'!$F41-'Normed Diff'!$M41)</f>
        <v>3.8496204936660708E-4</v>
      </c>
      <c r="C42" s="31">
        <f>('Normed Diff'!$F41-'Normed Diff'!$M41)^2</f>
        <v>1.4819577945253802E-7</v>
      </c>
      <c r="D42" s="31">
        <f>(('Normed Diff'!$F41-'Normed Diff'!$M41)/'Normed Diff'!$M41)^2</f>
        <v>2.3910775501956305</v>
      </c>
      <c r="E42" s="17">
        <f>(('Tally Results'!B40-'Tally Results'!E40)/'Tally Results'!E40)^2*('Tally Results'!E40/SUM('Tally Results'!$E$3:'Tally Results'!$E$48))</f>
        <v>7.5062604311171809E-4</v>
      </c>
    </row>
    <row r="43" spans="1:5" x14ac:dyDescent="0.3">
      <c r="A43" s="9">
        <v>11.052</v>
      </c>
      <c r="B43" s="9">
        <f>ABS('Normed Diff'!$F42-'Normed Diff'!$M42)</f>
        <v>4.433398541720005E-4</v>
      </c>
      <c r="C43" s="31">
        <f>('Normed Diff'!$F42-'Normed Diff'!$M42)^2</f>
        <v>1.9655022629725067E-7</v>
      </c>
      <c r="D43" s="31">
        <f>(('Normed Diff'!$F42-'Normed Diff'!$M42)/'Normed Diff'!$M42)^2</f>
        <v>4.1914480669421064</v>
      </c>
      <c r="E43" s="17">
        <f>(('Tally Results'!B41-'Tally Results'!E41)/'Tally Results'!E41)^2*('Tally Results'!E41/SUM('Tally Results'!$E$3:'Tally Results'!$E$48))</f>
        <v>5.962357289376846E-4</v>
      </c>
    </row>
    <row r="44" spans="1:5" x14ac:dyDescent="0.3">
      <c r="A44" s="9">
        <v>12.214</v>
      </c>
      <c r="B44" s="9">
        <f>ABS('Normed Diff'!$F43-'Normed Diff'!$M43)</f>
        <v>3.5889848414246588E-4</v>
      </c>
      <c r="C44" s="31">
        <f>('Normed Diff'!$F43-'Normed Diff'!$M43)^2</f>
        <v>1.2880812191975984E-7</v>
      </c>
      <c r="D44" s="31">
        <f>(('Normed Diff'!$F43-'Normed Diff'!$M43)/'Normed Diff'!$M43)^2</f>
        <v>2.1491380843862147</v>
      </c>
      <c r="E44" s="17">
        <f>(('Tally Results'!B42-'Tally Results'!E42)/'Tally Results'!E42)^2*('Tally Results'!E42/SUM('Tally Results'!$E$3:'Tally Results'!$E$48))</f>
        <v>9.27880900238201E-4</v>
      </c>
    </row>
    <row r="45" spans="1:5" x14ac:dyDescent="0.3">
      <c r="A45" s="9">
        <v>12.523</v>
      </c>
      <c r="B45" s="9">
        <f>ABS('Normed Diff'!$F44-'Normed Diff'!$M44)</f>
        <v>4.2266801544289931E-4</v>
      </c>
      <c r="C45" s="31">
        <f>('Normed Diff'!$F44-'Normed Diff'!$M44)^2</f>
        <v>1.7864825127843896E-7</v>
      </c>
      <c r="D45" s="31">
        <f>(('Normed Diff'!$F44-'Normed Diff'!$M44)/'Normed Diff'!$M44)^2</f>
        <v>2.3127627372440744</v>
      </c>
      <c r="E45" s="17">
        <f>(('Tally Results'!B43-'Tally Results'!E43)/'Tally Results'!E43)^2*('Tally Results'!E43/SUM('Tally Results'!$E$3:'Tally Results'!$E$48))</f>
        <v>2.7464110129621225E-4</v>
      </c>
    </row>
    <row r="46" spans="1:5" x14ac:dyDescent="0.3">
      <c r="A46" s="9">
        <v>13.84</v>
      </c>
      <c r="B46" s="9">
        <f>ABS('Normed Diff'!$F45-'Normed Diff'!$M45)</f>
        <v>6.0193994037833045E-4</v>
      </c>
      <c r="C46" s="31">
        <f>('Normed Diff'!$F45-'Normed Diff'!$M45)^2</f>
        <v>3.6233169182266803E-7</v>
      </c>
      <c r="D46" s="31">
        <f>(('Normed Diff'!$F45-'Normed Diff'!$M45)/'Normed Diff'!$M45)^2</f>
        <v>5.3809076289808994E-2</v>
      </c>
      <c r="E46" s="17">
        <f>(('Tally Results'!B44-'Tally Results'!E44)/'Tally Results'!E44)^2*('Tally Results'!E44/SUM('Tally Results'!$E$3:'Tally Results'!$E$48))</f>
        <v>1.8966880016801579E-2</v>
      </c>
    </row>
    <row r="47" spans="1:5" x14ac:dyDescent="0.3">
      <c r="A47" s="9">
        <v>14.191000000000001</v>
      </c>
      <c r="B47" s="9">
        <f>ABS('Normed Diff'!$F46-'Normed Diff'!$M46)</f>
        <v>5.3753165750554215E-3</v>
      </c>
      <c r="C47" s="31">
        <f>('Normed Diff'!$F46-'Normed Diff'!$M46)^2</f>
        <v>2.8894028282065547E-5</v>
      </c>
      <c r="D47" s="31">
        <f>(('Normed Diff'!$F46-'Normed Diff'!$M46)/'Normed Diff'!$M46)^2</f>
        <v>4.1352997569092602E-2</v>
      </c>
      <c r="E47" s="17">
        <f>(('Tally Results'!B45-'Tally Results'!E45)/'Tally Results'!E45)^2*('Tally Results'!E45/SUM('Tally Results'!$E$3:'Tally Results'!$E$48))</f>
        <v>4.5514733656714573E-2</v>
      </c>
    </row>
    <row r="48" spans="1:5" x14ac:dyDescent="0.3">
      <c r="A48" s="9">
        <v>14.917999999999999</v>
      </c>
      <c r="B48" s="9">
        <f>ABS('Normed Diff'!$F47-'Normed Diff'!$M47)</f>
        <v>6.5985760914622684E-3</v>
      </c>
      <c r="C48" s="31">
        <f>('Normed Diff'!$F47-'Normed Diff'!$M47)^2</f>
        <v>4.3541206434817464E-5</v>
      </c>
      <c r="D48" s="31">
        <f>(('Normed Diff'!$F47-'Normed Diff'!$M47)/'Normed Diff'!$M47)^2</f>
        <v>0.83266699945424172</v>
      </c>
      <c r="E48" s="17">
        <f>(('Tally Results'!B46-'Tally Results'!E46)/'Tally Results'!E46)^2*('Tally Results'!E46/SUM('Tally Results'!$E$3:'Tally Results'!$E$48))</f>
        <v>3.4890003106778714E-2</v>
      </c>
    </row>
    <row r="49" spans="1:5" x14ac:dyDescent="0.3">
      <c r="A49" s="9">
        <v>16.905000000000001</v>
      </c>
      <c r="B49" s="9">
        <f>ABS('Normed Diff'!$F48-'Normed Diff'!$M48)</f>
        <v>7.2951340356997756E-7</v>
      </c>
      <c r="C49" s="31">
        <f>('Normed Diff'!$F48-'Normed Diff'!$M48)^2</f>
        <v>5.3218980598825294E-13</v>
      </c>
      <c r="D49" s="31">
        <f>(('Normed Diff'!$F48-'Normed Diff'!$M48)/'Normed Diff'!$M48)^2</f>
        <v>9.9579321041502689E-2</v>
      </c>
      <c r="E49" s="17">
        <f>(('Tally Results'!B47-'Tally Results'!E47)/'Tally Results'!E47)^2*('Tally Results'!E47/SUM('Tally Results'!$E$3:'Tally Results'!$E$48))</f>
        <v>2.608280046260365E-5</v>
      </c>
    </row>
    <row r="50" spans="1:5" ht="15" thickBot="1" x14ac:dyDescent="0.35">
      <c r="A50" s="18">
        <v>19.64</v>
      </c>
      <c r="B50" s="18">
        <f>ABS('Normed Diff'!$F49-'Normed Diff'!$M49)</f>
        <v>6.4203492981940143E-9</v>
      </c>
      <c r="C50" s="32">
        <f>('Normed Diff'!$F49-'Normed Diff'!$M49)^2</f>
        <v>4.1220885110820371E-17</v>
      </c>
      <c r="D50" s="32">
        <f>(('Normed Diff'!$F49-'Normed Diff'!$M49)/'Normed Diff'!$M49)^2</f>
        <v>3.0965625013524897E-3</v>
      </c>
      <c r="E50" s="17">
        <f>(('Tally Results'!B48-'Tally Results'!E48)/'Tally Results'!E48)^2*('Tally Results'!E48/SUM('Tally Results'!$E$3:'Tally Results'!$E$48))</f>
        <v>1.6674451197022492E-6</v>
      </c>
    </row>
    <row r="51" spans="1:5" x14ac:dyDescent="0.3">
      <c r="A51" s="1"/>
    </row>
    <row r="52" spans="1:5" x14ac:dyDescent="0.3">
      <c r="A52" s="1"/>
    </row>
    <row r="53" spans="1:5" x14ac:dyDescent="0.3">
      <c r="A53" s="1"/>
    </row>
    <row r="54" spans="1:5" x14ac:dyDescent="0.3">
      <c r="A54" s="1"/>
    </row>
    <row r="55" spans="1:5" x14ac:dyDescent="0.3">
      <c r="A55" s="1"/>
    </row>
    <row r="56" spans="1:5" x14ac:dyDescent="0.3">
      <c r="A56" s="1"/>
    </row>
    <row r="57" spans="1:5" x14ac:dyDescent="0.3">
      <c r="A57" s="1"/>
    </row>
    <row r="58" spans="1:5" x14ac:dyDescent="0.3">
      <c r="A58" s="1"/>
    </row>
    <row r="59" spans="1:5" x14ac:dyDescent="0.3">
      <c r="A59" s="1"/>
    </row>
    <row r="60" spans="1:5" x14ac:dyDescent="0.3">
      <c r="A60" s="1"/>
    </row>
    <row r="61" spans="1:5" x14ac:dyDescent="0.3">
      <c r="A61" s="1"/>
    </row>
    <row r="62" spans="1:5" x14ac:dyDescent="0.3">
      <c r="A62" s="1"/>
    </row>
    <row r="63" spans="1:5" x14ac:dyDescent="0.3">
      <c r="A63" s="1"/>
    </row>
    <row r="64" spans="1:5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</sheetData>
  <mergeCells count="1">
    <mergeCell ref="B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4"/>
  <sheetViews>
    <sheetView workbookViewId="0">
      <selection activeCell="B3" sqref="B3:C48"/>
    </sheetView>
  </sheetViews>
  <sheetFormatPr defaultRowHeight="14.4" x14ac:dyDescent="0.3"/>
  <cols>
    <col min="1" max="4" width="15.5546875" customWidth="1"/>
    <col min="5" max="7" width="14.6640625" customWidth="1"/>
  </cols>
  <sheetData>
    <row r="1" spans="1:11" s="2" customFormat="1" x14ac:dyDescent="0.3">
      <c r="A1" s="23"/>
      <c r="B1" s="69" t="s">
        <v>4</v>
      </c>
      <c r="C1" s="70"/>
      <c r="D1" s="71"/>
      <c r="E1" s="69" t="s">
        <v>15</v>
      </c>
      <c r="F1" s="70"/>
      <c r="G1" s="71"/>
      <c r="H1" s="1"/>
      <c r="I1" s="1"/>
    </row>
    <row r="2" spans="1:11" s="2" customFormat="1" ht="15" thickBot="1" x14ac:dyDescent="0.35">
      <c r="A2" s="24" t="s">
        <v>0</v>
      </c>
      <c r="B2" s="25" t="s">
        <v>5</v>
      </c>
      <c r="C2" s="26" t="s">
        <v>9</v>
      </c>
      <c r="D2" s="27" t="s">
        <v>6</v>
      </c>
      <c r="E2" s="25" t="s">
        <v>5</v>
      </c>
      <c r="F2" s="26" t="s">
        <v>9</v>
      </c>
      <c r="G2" s="27" t="s">
        <v>6</v>
      </c>
      <c r="H2" s="1"/>
      <c r="I2" s="1"/>
    </row>
    <row r="3" spans="1:11" x14ac:dyDescent="0.3">
      <c r="A3" s="44">
        <v>4.1399000000000002E-7</v>
      </c>
      <c r="B3" s="1">
        <v>1.4247500000000001E-13</v>
      </c>
      <c r="C3">
        <v>0.77569999999999995</v>
      </c>
      <c r="D3" s="45">
        <f>C3*B3</f>
        <v>1.105178575E-13</v>
      </c>
      <c r="E3" s="46">
        <v>4.6819349999999998E-15</v>
      </c>
      <c r="F3" s="60">
        <v>0.15</v>
      </c>
      <c r="G3" s="61">
        <v>7.0229024999999997E-16</v>
      </c>
      <c r="H3" s="1"/>
      <c r="I3" s="1">
        <v>4.1399000000000002E-7</v>
      </c>
      <c r="J3" s="1">
        <v>1.4247500000000001E-13</v>
      </c>
      <c r="K3">
        <v>0.77569999999999995</v>
      </c>
    </row>
    <row r="4" spans="1:11" x14ac:dyDescent="0.3">
      <c r="A4" s="9">
        <v>1.1253000000000001E-6</v>
      </c>
      <c r="B4" s="1">
        <v>7.4413699999999998E-14</v>
      </c>
      <c r="C4">
        <v>0.66820000000000002</v>
      </c>
      <c r="D4" s="17">
        <f>C4*B4</f>
        <v>4.9723234340000003E-14</v>
      </c>
      <c r="E4" s="59">
        <v>3.1257539999999999E-13</v>
      </c>
      <c r="F4" s="7">
        <v>0.26859148315797354</v>
      </c>
      <c r="G4" s="8">
        <v>8.3955090284696837E-14</v>
      </c>
      <c r="H4" s="1"/>
      <c r="I4" s="1">
        <v>1.1253000000000001E-6</v>
      </c>
      <c r="J4" s="1">
        <v>7.4413699999999998E-14</v>
      </c>
      <c r="K4">
        <v>0.66820000000000002</v>
      </c>
    </row>
    <row r="5" spans="1:11" x14ac:dyDescent="0.3">
      <c r="A5" s="9">
        <v>3.0589999999999998E-6</v>
      </c>
      <c r="B5" s="1">
        <v>1.2398E-12</v>
      </c>
      <c r="C5">
        <v>0.46639999999999998</v>
      </c>
      <c r="D5" s="17">
        <f t="shared" ref="D5:D48" si="0">C5*B5</f>
        <v>5.7824271999999998E-13</v>
      </c>
      <c r="E5" s="59">
        <v>7.9914269999999995E-12</v>
      </c>
      <c r="F5" s="7">
        <v>7.0948974094062839E-2</v>
      </c>
      <c r="G5" s="8">
        <v>5.6698354719759428E-13</v>
      </c>
      <c r="H5" s="1"/>
      <c r="I5" s="1">
        <v>3.0589999999999998E-6</v>
      </c>
      <c r="J5" s="1">
        <v>1.2398E-12</v>
      </c>
      <c r="K5">
        <v>0.46639999999999998</v>
      </c>
    </row>
    <row r="6" spans="1:11" x14ac:dyDescent="0.3">
      <c r="A6" s="9">
        <v>1.0677E-5</v>
      </c>
      <c r="B6" s="1">
        <v>3.0770699999999998E-11</v>
      </c>
      <c r="C6">
        <v>0.35020000000000001</v>
      </c>
      <c r="D6" s="17">
        <f t="shared" si="0"/>
        <v>1.0775899139999999E-11</v>
      </c>
      <c r="E6" s="59">
        <v>4.4181294999999994E-11</v>
      </c>
      <c r="F6" s="7">
        <v>5.5604895692735551E-2</v>
      </c>
      <c r="G6" s="8">
        <v>2.4566963000449785E-12</v>
      </c>
      <c r="H6" s="1"/>
      <c r="I6" s="1">
        <v>1.0677E-5</v>
      </c>
      <c r="J6" s="1">
        <v>3.0770699999999998E-11</v>
      </c>
      <c r="K6">
        <v>0.35020000000000001</v>
      </c>
    </row>
    <row r="7" spans="1:11" x14ac:dyDescent="0.3">
      <c r="A7" s="9">
        <v>2.9023E-5</v>
      </c>
      <c r="B7" s="1">
        <v>2.6164499999999998E-10</v>
      </c>
      <c r="C7">
        <v>0.20019999999999999</v>
      </c>
      <c r="D7" s="17">
        <f t="shared" si="0"/>
        <v>5.2381328999999996E-11</v>
      </c>
      <c r="E7" s="59">
        <v>1.069557E-10</v>
      </c>
      <c r="F7" s="7">
        <v>2.9582388341714397E-2</v>
      </c>
      <c r="G7" s="8">
        <v>3.1640050527599026E-12</v>
      </c>
      <c r="H7" s="1"/>
      <c r="I7" s="1">
        <v>2.9023E-5</v>
      </c>
      <c r="J7" s="1">
        <v>2.6164499999999998E-10</v>
      </c>
      <c r="K7">
        <v>0.20019999999999999</v>
      </c>
    </row>
    <row r="8" spans="1:11" x14ac:dyDescent="0.3">
      <c r="A8" s="9">
        <v>1.013E-4</v>
      </c>
      <c r="B8" s="1">
        <v>7.0597800000000002E-9</v>
      </c>
      <c r="C8">
        <v>0.22189999999999999</v>
      </c>
      <c r="D8" s="17">
        <f t="shared" si="0"/>
        <v>1.566565182E-9</v>
      </c>
      <c r="E8" s="59">
        <v>6.6253365000000001E-10</v>
      </c>
      <c r="F8" s="7">
        <v>1.0592801801223318E-2</v>
      </c>
      <c r="G8" s="8">
        <v>7.0180876410910595E-12</v>
      </c>
      <c r="H8" s="1"/>
      <c r="I8" s="1">
        <v>1.013E-4</v>
      </c>
      <c r="J8" s="1">
        <v>7.0597800000000002E-9</v>
      </c>
      <c r="K8">
        <v>0.22189999999999999</v>
      </c>
    </row>
    <row r="9" spans="1:11" x14ac:dyDescent="0.3">
      <c r="A9" s="9">
        <v>2.7535999999999999E-4</v>
      </c>
      <c r="B9" s="1">
        <v>1.2584400000000001E-8</v>
      </c>
      <c r="C9">
        <v>1.84E-2</v>
      </c>
      <c r="D9" s="17">
        <f t="shared" si="0"/>
        <v>2.3155295999999999E-10</v>
      </c>
      <c r="E9" s="59">
        <v>2.2041665E-9</v>
      </c>
      <c r="F9" s="7">
        <v>4.3570747067269806E-3</v>
      </c>
      <c r="G9" s="8">
        <v>9.6037181065649354E-12</v>
      </c>
      <c r="H9" s="1"/>
      <c r="I9" s="1">
        <v>2.7535999999999999E-4</v>
      </c>
      <c r="J9" s="1">
        <v>1.2584400000000001E-8</v>
      </c>
      <c r="K9">
        <v>1.84E-2</v>
      </c>
    </row>
    <row r="10" spans="1:11" x14ac:dyDescent="0.3">
      <c r="A10" s="9">
        <v>5.8295000000000005E-4</v>
      </c>
      <c r="B10" s="1">
        <v>2.0351499999999999E-8</v>
      </c>
      <c r="C10">
        <v>1.2E-2</v>
      </c>
      <c r="D10" s="17">
        <f t="shared" si="0"/>
        <v>2.4421799999999999E-10</v>
      </c>
      <c r="E10" s="59">
        <v>6.5942644999999993E-9</v>
      </c>
      <c r="F10" s="7">
        <v>2.2647571613751438E-3</v>
      </c>
      <c r="G10" s="8">
        <v>1.4934407750376881E-11</v>
      </c>
      <c r="H10" s="1"/>
      <c r="I10" s="1">
        <v>5.8295000000000005E-4</v>
      </c>
      <c r="J10" s="1">
        <v>2.0351499999999999E-8</v>
      </c>
      <c r="K10">
        <v>1.2E-2</v>
      </c>
    </row>
    <row r="11" spans="1:11" x14ac:dyDescent="0.3">
      <c r="A11" s="9">
        <v>1.2340999999999999E-3</v>
      </c>
      <c r="B11" s="1">
        <v>2.60701E-8</v>
      </c>
      <c r="C11">
        <v>6.4000000000000003E-3</v>
      </c>
      <c r="D11" s="17">
        <f t="shared" si="0"/>
        <v>1.6684864000000001E-10</v>
      </c>
      <c r="E11" s="59">
        <v>2.0854234999999998E-8</v>
      </c>
      <c r="F11" s="7">
        <v>1.2202458768625279E-3</v>
      </c>
      <c r="G11" s="8">
        <v>2.5447294273872216E-11</v>
      </c>
      <c r="H11" s="1"/>
      <c r="I11" s="1">
        <v>1.2340999999999999E-3</v>
      </c>
      <c r="J11" s="1">
        <v>2.60701E-8</v>
      </c>
      <c r="K11">
        <v>6.4000000000000003E-3</v>
      </c>
    </row>
    <row r="12" spans="1:11" x14ac:dyDescent="0.3">
      <c r="A12" s="9">
        <v>3.3546000000000001E-3</v>
      </c>
      <c r="B12" s="1">
        <v>6.9848000000000004E-8</v>
      </c>
      <c r="C12">
        <v>2.5999999999999999E-3</v>
      </c>
      <c r="D12" s="17">
        <f t="shared" si="0"/>
        <v>1.816048E-10</v>
      </c>
      <c r="E12" s="59">
        <v>1.3554648999999999E-7</v>
      </c>
      <c r="F12" s="7">
        <v>4.3777848279695063E-4</v>
      </c>
      <c r="G12" s="8">
        <v>5.9339336740652044E-11</v>
      </c>
      <c r="H12" s="1"/>
      <c r="I12" s="1">
        <v>3.3546000000000001E-3</v>
      </c>
      <c r="J12" s="1">
        <v>6.9848000000000004E-8</v>
      </c>
      <c r="K12">
        <v>2.5999999999999999E-3</v>
      </c>
    </row>
    <row r="13" spans="1:11" x14ac:dyDescent="0.3">
      <c r="A13" s="9">
        <v>1.0333E-2</v>
      </c>
      <c r="B13" s="1">
        <v>3.0032900000000002E-7</v>
      </c>
      <c r="C13">
        <v>1E-3</v>
      </c>
      <c r="D13" s="17">
        <f t="shared" si="0"/>
        <v>3.0032900000000003E-10</v>
      </c>
      <c r="E13" s="59">
        <v>1.1498402500000001E-6</v>
      </c>
      <c r="F13" s="7">
        <v>1.7585505395068974E-4</v>
      </c>
      <c r="G13" s="8">
        <v>2.0220521919842461E-10</v>
      </c>
      <c r="H13" s="1"/>
      <c r="I13" s="1">
        <v>1.0333E-2</v>
      </c>
      <c r="J13" s="1">
        <v>3.0032900000000002E-7</v>
      </c>
      <c r="K13">
        <v>1E-3</v>
      </c>
    </row>
    <row r="14" spans="1:11" x14ac:dyDescent="0.3">
      <c r="A14" s="9">
        <v>2.1874999999999999E-2</v>
      </c>
      <c r="B14" s="1">
        <v>7.6384000000000004E-7</v>
      </c>
      <c r="C14">
        <v>5.0000000000000001E-4</v>
      </c>
      <c r="D14" s="17">
        <f t="shared" si="0"/>
        <v>3.8192000000000001E-10</v>
      </c>
      <c r="E14" s="59">
        <v>3.9534969999999996E-6</v>
      </c>
      <c r="F14" s="7">
        <v>8.6313382508160358E-5</v>
      </c>
      <c r="G14" s="8">
        <v>3.412396988058644E-10</v>
      </c>
      <c r="H14" s="1"/>
      <c r="I14" s="1">
        <v>2.1874999999999999E-2</v>
      </c>
      <c r="J14" s="1">
        <v>7.6384000000000004E-7</v>
      </c>
      <c r="K14">
        <v>5.0000000000000001E-4</v>
      </c>
    </row>
    <row r="15" spans="1:11" x14ac:dyDescent="0.3">
      <c r="A15" s="9">
        <v>2.4788000000000001E-2</v>
      </c>
      <c r="B15" s="1">
        <v>2.2031199999999999E-7</v>
      </c>
      <c r="C15">
        <v>8.9999999999999998E-4</v>
      </c>
      <c r="D15" s="17">
        <f t="shared" si="0"/>
        <v>1.9828079999999998E-10</v>
      </c>
      <c r="E15" s="59">
        <v>1.3463322999999998E-6</v>
      </c>
      <c r="F15" s="7">
        <v>9.0138781886599746E-5</v>
      </c>
      <c r="G15" s="8">
        <v>1.2135675353658417E-10</v>
      </c>
      <c r="H15" s="1"/>
      <c r="I15" s="1">
        <v>2.4788000000000001E-2</v>
      </c>
      <c r="J15" s="1">
        <v>2.2031199999999999E-7</v>
      </c>
      <c r="K15">
        <v>8.9999999999999998E-4</v>
      </c>
    </row>
    <row r="16" spans="1:11" x14ac:dyDescent="0.3">
      <c r="A16" s="9">
        <v>3.4306999999999997E-2</v>
      </c>
      <c r="B16" s="1">
        <v>1.02218E-6</v>
      </c>
      <c r="C16">
        <v>4.0000000000000002E-4</v>
      </c>
      <c r="D16" s="17">
        <f t="shared" si="0"/>
        <v>4.0887200000000002E-10</v>
      </c>
      <c r="E16" s="59">
        <v>5.2885255E-6</v>
      </c>
      <c r="F16" s="7">
        <v>8.6313382508160358E-5</v>
      </c>
      <c r="G16" s="8">
        <v>4.5647052438566003E-10</v>
      </c>
      <c r="H16" s="1"/>
      <c r="I16" s="1">
        <v>3.4306999999999997E-2</v>
      </c>
      <c r="J16" s="1">
        <v>1.02218E-6</v>
      </c>
      <c r="K16">
        <v>4.0000000000000002E-4</v>
      </c>
    </row>
    <row r="17" spans="1:11" x14ac:dyDescent="0.3">
      <c r="A17" s="9">
        <v>5.2475000000000001E-2</v>
      </c>
      <c r="B17" s="1">
        <v>1.42324E-6</v>
      </c>
      <c r="C17">
        <v>2.9999999999999997E-4</v>
      </c>
      <c r="D17" s="17">
        <f t="shared" si="0"/>
        <v>4.2697199999999999E-10</v>
      </c>
      <c r="E17" s="59">
        <v>1.3423651000000001E-5</v>
      </c>
      <c r="F17" s="7">
        <v>1.5E-5</v>
      </c>
      <c r="G17" s="8">
        <v>2.0135476500000001E-10</v>
      </c>
      <c r="H17" s="1"/>
      <c r="I17" s="1">
        <v>5.2475000000000001E-2</v>
      </c>
      <c r="J17" s="1">
        <v>1.42324E-6</v>
      </c>
      <c r="K17">
        <v>2.9999999999999997E-4</v>
      </c>
    </row>
    <row r="18" spans="1:11" x14ac:dyDescent="0.3">
      <c r="A18" s="9">
        <v>0.11108999999999999</v>
      </c>
      <c r="B18" s="1">
        <v>6.57182E-6</v>
      </c>
      <c r="C18">
        <v>2.0000000000000001E-4</v>
      </c>
      <c r="D18" s="17">
        <f t="shared" si="0"/>
        <v>1.314364E-9</v>
      </c>
      <c r="E18" s="59">
        <v>6.2033215000000002E-5</v>
      </c>
      <c r="F18" s="7">
        <v>0</v>
      </c>
      <c r="G18" s="8">
        <v>0</v>
      </c>
      <c r="H18" s="1"/>
      <c r="I18" s="1">
        <v>0.11108999999999999</v>
      </c>
      <c r="J18" s="1">
        <v>6.57182E-6</v>
      </c>
      <c r="K18">
        <v>2.0000000000000001E-4</v>
      </c>
    </row>
    <row r="19" spans="1:11" x14ac:dyDescent="0.3">
      <c r="A19" s="9">
        <v>0.15764</v>
      </c>
      <c r="B19" s="1">
        <v>6.0534600000000003E-6</v>
      </c>
      <c r="C19">
        <v>2.0000000000000001E-4</v>
      </c>
      <c r="D19" s="17">
        <f t="shared" si="0"/>
        <v>1.2106920000000001E-9</v>
      </c>
      <c r="E19" s="59">
        <v>6.097536999999999E-5</v>
      </c>
      <c r="F19" s="7">
        <v>0</v>
      </c>
      <c r="G19" s="8">
        <v>0</v>
      </c>
      <c r="H19" s="1"/>
      <c r="I19" s="1">
        <v>0.15764</v>
      </c>
      <c r="J19" s="1">
        <v>6.0534600000000003E-6</v>
      </c>
      <c r="K19">
        <v>2.0000000000000001E-4</v>
      </c>
    </row>
    <row r="20" spans="1:11" x14ac:dyDescent="0.3">
      <c r="A20" s="9">
        <v>0.24723999999999999</v>
      </c>
      <c r="B20" s="1">
        <v>1.0317599999999999E-5</v>
      </c>
      <c r="C20">
        <v>1E-4</v>
      </c>
      <c r="D20" s="17">
        <f t="shared" si="0"/>
        <v>1.03176E-9</v>
      </c>
      <c r="E20" s="59">
        <v>1.2530267999999998E-4</v>
      </c>
      <c r="F20" s="7">
        <v>0</v>
      </c>
      <c r="G20" s="8">
        <v>0</v>
      </c>
      <c r="H20" s="1"/>
      <c r="I20" s="1">
        <v>0.24723999999999999</v>
      </c>
      <c r="J20" s="1">
        <v>1.0317599999999999E-5</v>
      </c>
      <c r="K20">
        <v>1E-4</v>
      </c>
    </row>
    <row r="21" spans="1:11" x14ac:dyDescent="0.3">
      <c r="A21" s="9">
        <v>0.36882999999999999</v>
      </c>
      <c r="B21" s="1">
        <v>1.4224599999999999E-5</v>
      </c>
      <c r="C21">
        <v>1E-4</v>
      </c>
      <c r="D21" s="17">
        <f t="shared" si="0"/>
        <v>1.4224600000000001E-9</v>
      </c>
      <c r="E21" s="59">
        <v>1.6439756500000001E-4</v>
      </c>
      <c r="F21" s="7">
        <v>0</v>
      </c>
      <c r="G21" s="8">
        <v>0</v>
      </c>
      <c r="H21" s="1"/>
      <c r="I21" s="1">
        <v>0.36882999999999999</v>
      </c>
      <c r="J21" s="1">
        <v>1.4224599999999999E-5</v>
      </c>
      <c r="K21">
        <v>1E-4</v>
      </c>
    </row>
    <row r="22" spans="1:11" x14ac:dyDescent="0.3">
      <c r="A22" s="9">
        <v>0.55023</v>
      </c>
      <c r="B22" s="1">
        <v>1.89749E-5</v>
      </c>
      <c r="C22">
        <v>1E-4</v>
      </c>
      <c r="D22" s="17">
        <f t="shared" si="0"/>
        <v>1.8974900000000002E-9</v>
      </c>
      <c r="E22" s="59">
        <v>2.1977045000000001E-4</v>
      </c>
      <c r="F22" s="7">
        <v>0</v>
      </c>
      <c r="G22" s="8">
        <v>0</v>
      </c>
      <c r="H22" s="1"/>
      <c r="I22" s="1">
        <v>0.55023</v>
      </c>
      <c r="J22" s="1">
        <v>1.89749E-5</v>
      </c>
      <c r="K22">
        <v>1E-4</v>
      </c>
    </row>
    <row r="23" spans="1:11" x14ac:dyDescent="0.3">
      <c r="A23" s="9">
        <v>0.63927999999999996</v>
      </c>
      <c r="B23" s="1">
        <v>8.6381199999999992E-6</v>
      </c>
      <c r="C23">
        <v>2.0000000000000001E-4</v>
      </c>
      <c r="D23" s="17">
        <f t="shared" si="0"/>
        <v>1.7276239999999999E-9</v>
      </c>
      <c r="E23" s="59">
        <v>9.4182474999999986E-5</v>
      </c>
      <c r="F23" s="7">
        <v>0</v>
      </c>
      <c r="G23" s="8">
        <v>0</v>
      </c>
      <c r="H23" s="1"/>
      <c r="I23" s="1">
        <v>0.63927999999999996</v>
      </c>
      <c r="J23" s="1">
        <v>8.6381199999999992E-6</v>
      </c>
      <c r="K23">
        <v>2.0000000000000001E-4</v>
      </c>
    </row>
    <row r="24" spans="1:11" x14ac:dyDescent="0.3">
      <c r="A24" s="9">
        <v>0.74273999999999996</v>
      </c>
      <c r="B24" s="1">
        <v>9.5247599999999996E-6</v>
      </c>
      <c r="C24">
        <v>2.0000000000000001E-4</v>
      </c>
      <c r="D24" s="17">
        <f t="shared" si="0"/>
        <v>1.9049519999999999E-9</v>
      </c>
      <c r="E24" s="59">
        <v>9.7272929999999997E-5</v>
      </c>
      <c r="F24" s="7">
        <v>0</v>
      </c>
      <c r="G24" s="8">
        <v>0</v>
      </c>
      <c r="H24" s="1"/>
      <c r="I24" s="1">
        <v>0.74273999999999996</v>
      </c>
      <c r="J24" s="1">
        <v>9.5247599999999996E-6</v>
      </c>
      <c r="K24">
        <v>2.0000000000000001E-4</v>
      </c>
    </row>
    <row r="25" spans="1:11" x14ac:dyDescent="0.3">
      <c r="A25" s="9">
        <v>0.82084999999999997</v>
      </c>
      <c r="B25" s="1">
        <v>6.5924699999999996E-6</v>
      </c>
      <c r="C25">
        <v>2.0000000000000001E-4</v>
      </c>
      <c r="D25" s="17">
        <f t="shared" si="0"/>
        <v>1.3184939999999999E-9</v>
      </c>
      <c r="E25" s="59">
        <v>6.6116614999999998E-5</v>
      </c>
      <c r="F25" s="7">
        <v>0</v>
      </c>
      <c r="G25" s="8">
        <v>0</v>
      </c>
      <c r="H25" s="1"/>
      <c r="I25" s="1">
        <v>0.82084999999999997</v>
      </c>
      <c r="J25" s="1">
        <v>6.5924699999999996E-6</v>
      </c>
      <c r="K25">
        <v>2.0000000000000001E-4</v>
      </c>
    </row>
    <row r="26" spans="1:11" x14ac:dyDescent="0.3">
      <c r="A26" s="9">
        <v>0.96164000000000005</v>
      </c>
      <c r="B26" s="1">
        <v>1.0895400000000001E-5</v>
      </c>
      <c r="C26">
        <v>2.0000000000000001E-4</v>
      </c>
      <c r="D26" s="17">
        <f t="shared" si="0"/>
        <v>2.1790800000000003E-9</v>
      </c>
      <c r="E26" s="59">
        <v>1.0587116E-4</v>
      </c>
      <c r="F26" s="7">
        <v>0</v>
      </c>
      <c r="G26" s="8">
        <v>0</v>
      </c>
      <c r="H26" s="1"/>
      <c r="I26" s="1">
        <v>0.96164000000000005</v>
      </c>
      <c r="J26" s="1">
        <v>1.0895400000000001E-5</v>
      </c>
      <c r="K26">
        <v>2.0000000000000001E-4</v>
      </c>
    </row>
    <row r="27" spans="1:11" x14ac:dyDescent="0.3">
      <c r="A27" s="9">
        <v>1.1080000000000001</v>
      </c>
      <c r="B27" s="1">
        <v>9.7689700000000004E-6</v>
      </c>
      <c r="C27">
        <v>2.0000000000000001E-4</v>
      </c>
      <c r="D27" s="17">
        <f t="shared" si="0"/>
        <v>1.9537940000000002E-9</v>
      </c>
      <c r="E27" s="59">
        <v>9.5036709999999998E-5</v>
      </c>
      <c r="F27" s="7">
        <v>0</v>
      </c>
      <c r="G27" s="8">
        <v>0</v>
      </c>
      <c r="H27" s="1"/>
      <c r="I27" s="1">
        <v>1.1080000000000001</v>
      </c>
      <c r="J27" s="1">
        <v>9.7689700000000004E-6</v>
      </c>
      <c r="K27">
        <v>2.0000000000000001E-4</v>
      </c>
    </row>
    <row r="28" spans="1:11" x14ac:dyDescent="0.3">
      <c r="A28" s="9">
        <v>1.4227000000000001</v>
      </c>
      <c r="B28" s="1">
        <v>1.58752E-5</v>
      </c>
      <c r="C28">
        <v>2.0000000000000001E-4</v>
      </c>
      <c r="D28" s="17">
        <f t="shared" si="0"/>
        <v>3.1750400000000002E-9</v>
      </c>
      <c r="E28" s="59">
        <v>1.6576876499999998E-4</v>
      </c>
      <c r="F28" s="7">
        <v>0</v>
      </c>
      <c r="G28" s="8">
        <v>0</v>
      </c>
      <c r="H28" s="1"/>
      <c r="I28" s="1">
        <v>1.4227000000000001</v>
      </c>
      <c r="J28" s="1">
        <v>1.58752E-5</v>
      </c>
      <c r="K28">
        <v>2.0000000000000001E-4</v>
      </c>
    </row>
    <row r="29" spans="1:11" x14ac:dyDescent="0.3">
      <c r="A29" s="9">
        <v>1.8268</v>
      </c>
      <c r="B29" s="1">
        <v>1.50483E-5</v>
      </c>
      <c r="C29">
        <v>2.0000000000000001E-4</v>
      </c>
      <c r="D29" s="17">
        <f t="shared" si="0"/>
        <v>3.0096600000000001E-9</v>
      </c>
      <c r="E29" s="59">
        <v>1.6189407000000001E-4</v>
      </c>
      <c r="F29" s="7">
        <v>0</v>
      </c>
      <c r="G29" s="8">
        <v>0</v>
      </c>
      <c r="H29" s="1"/>
      <c r="I29" s="1">
        <v>1.8268</v>
      </c>
      <c r="J29" s="1">
        <v>1.50483E-5</v>
      </c>
      <c r="K29">
        <v>2.0000000000000001E-4</v>
      </c>
    </row>
    <row r="30" spans="1:11" x14ac:dyDescent="0.3">
      <c r="A30" s="9">
        <v>2.3069000000000002</v>
      </c>
      <c r="B30" s="1">
        <v>1.19846E-5</v>
      </c>
      <c r="C30">
        <v>2.0000000000000001E-4</v>
      </c>
      <c r="D30" s="17">
        <f t="shared" si="0"/>
        <v>2.39692E-9</v>
      </c>
      <c r="E30" s="59">
        <v>1.43304215E-4</v>
      </c>
      <c r="F30" s="7">
        <v>0</v>
      </c>
      <c r="G30" s="8">
        <v>0</v>
      </c>
      <c r="H30" s="1"/>
      <c r="I30" s="1">
        <v>2.3069000000000002</v>
      </c>
      <c r="J30" s="1">
        <v>1.19846E-5</v>
      </c>
      <c r="K30">
        <v>2.0000000000000001E-4</v>
      </c>
    </row>
    <row r="31" spans="1:11" x14ac:dyDescent="0.3">
      <c r="A31" s="9">
        <v>2.3852000000000002</v>
      </c>
      <c r="B31" s="1">
        <v>1.56706E-6</v>
      </c>
      <c r="C31">
        <v>5.0000000000000001E-4</v>
      </c>
      <c r="D31" s="17">
        <f t="shared" si="0"/>
        <v>7.8352999999999998E-10</v>
      </c>
      <c r="E31" s="59">
        <v>1.9648828500000002E-5</v>
      </c>
      <c r="F31" s="7">
        <v>0</v>
      </c>
      <c r="G31" s="8">
        <v>0</v>
      </c>
      <c r="H31" s="1"/>
      <c r="I31" s="1">
        <v>2.3852000000000002</v>
      </c>
      <c r="J31" s="1">
        <v>1.56706E-6</v>
      </c>
      <c r="K31">
        <v>5.0000000000000001E-4</v>
      </c>
    </row>
    <row r="32" spans="1:11" x14ac:dyDescent="0.3">
      <c r="A32" s="9">
        <v>3.0118999999999998</v>
      </c>
      <c r="B32" s="1">
        <v>9.0039899999999998E-6</v>
      </c>
      <c r="C32">
        <v>2.0000000000000001E-4</v>
      </c>
      <c r="D32" s="17">
        <f t="shared" si="0"/>
        <v>1.800798E-9</v>
      </c>
      <c r="E32" s="59">
        <v>1.2876766500000001E-4</v>
      </c>
      <c r="F32" s="7">
        <v>0</v>
      </c>
      <c r="G32" s="8">
        <v>0</v>
      </c>
      <c r="H32" s="1"/>
      <c r="I32" s="1">
        <v>3.0118999999999998</v>
      </c>
      <c r="J32" s="1">
        <v>9.0039899999999998E-6</v>
      </c>
      <c r="K32">
        <v>2.0000000000000001E-4</v>
      </c>
    </row>
    <row r="33" spans="1:11" x14ac:dyDescent="0.3">
      <c r="A33" s="9">
        <v>4.0656999999999996</v>
      </c>
      <c r="B33" s="1">
        <v>7.7740500000000006E-6</v>
      </c>
      <c r="C33">
        <v>2.0000000000000001E-4</v>
      </c>
      <c r="D33" s="17">
        <f t="shared" si="0"/>
        <v>1.5548100000000001E-9</v>
      </c>
      <c r="E33" s="59">
        <v>1.3331233E-4</v>
      </c>
      <c r="F33" s="7">
        <v>0</v>
      </c>
      <c r="G33" s="8">
        <v>0</v>
      </c>
      <c r="H33" s="1"/>
      <c r="I33" s="1">
        <v>4.0656999999999996</v>
      </c>
      <c r="J33" s="1">
        <v>7.7740500000000006E-6</v>
      </c>
      <c r="K33">
        <v>2.0000000000000001E-4</v>
      </c>
    </row>
    <row r="34" spans="1:11" x14ac:dyDescent="0.3">
      <c r="A34" s="9">
        <v>4.7237</v>
      </c>
      <c r="B34" s="1">
        <v>2.8403600000000001E-6</v>
      </c>
      <c r="C34">
        <v>4.0000000000000002E-4</v>
      </c>
      <c r="D34" s="17">
        <f t="shared" si="0"/>
        <v>1.136144E-9</v>
      </c>
      <c r="E34" s="59">
        <v>4.8200014999999994E-5</v>
      </c>
      <c r="F34" s="7">
        <v>0</v>
      </c>
      <c r="G34" s="8">
        <v>0</v>
      </c>
      <c r="H34" s="1"/>
      <c r="I34" s="1">
        <v>4.7237</v>
      </c>
      <c r="J34" s="1">
        <v>2.8403600000000001E-6</v>
      </c>
      <c r="K34">
        <v>4.0000000000000002E-4</v>
      </c>
    </row>
    <row r="35" spans="1:11" x14ac:dyDescent="0.3">
      <c r="A35" s="9">
        <v>4.9659000000000004</v>
      </c>
      <c r="B35" s="1">
        <v>8.0958599999999998E-7</v>
      </c>
      <c r="C35">
        <v>6.9999999999999999E-4</v>
      </c>
      <c r="D35" s="17">
        <f t="shared" si="0"/>
        <v>5.6671019999999996E-10</v>
      </c>
      <c r="E35" s="59">
        <v>1.31849115E-5</v>
      </c>
      <c r="F35" s="7">
        <v>1.5E-5</v>
      </c>
      <c r="G35" s="8">
        <v>1.977736725E-10</v>
      </c>
      <c r="H35" s="1"/>
      <c r="I35" s="1">
        <v>4.9659000000000004</v>
      </c>
      <c r="J35" s="1">
        <v>8.0958599999999998E-7</v>
      </c>
      <c r="K35">
        <v>6.9999999999999999E-4</v>
      </c>
    </row>
    <row r="36" spans="1:11" x14ac:dyDescent="0.3">
      <c r="A36" s="9">
        <v>6.3762999999999996</v>
      </c>
      <c r="B36" s="1">
        <v>3.44615E-6</v>
      </c>
      <c r="C36">
        <v>2.9999999999999997E-4</v>
      </c>
      <c r="D36" s="17">
        <f t="shared" si="0"/>
        <v>1.033845E-9</v>
      </c>
      <c r="E36" s="59">
        <v>4.6408734999999997E-5</v>
      </c>
      <c r="F36" s="7">
        <v>0</v>
      </c>
      <c r="G36" s="8">
        <v>0</v>
      </c>
      <c r="H36" s="1"/>
      <c r="I36" s="1">
        <v>6.3762999999999996</v>
      </c>
      <c r="J36" s="1">
        <v>3.44615E-6</v>
      </c>
      <c r="K36">
        <v>2.9999999999999997E-4</v>
      </c>
    </row>
    <row r="37" spans="1:11" x14ac:dyDescent="0.3">
      <c r="A37" s="9">
        <v>7.4081999999999999</v>
      </c>
      <c r="B37" s="1">
        <v>1.7972999999999999E-6</v>
      </c>
      <c r="C37">
        <v>5.0000000000000001E-4</v>
      </c>
      <c r="D37" s="17">
        <f t="shared" si="0"/>
        <v>8.9864999999999999E-10</v>
      </c>
      <c r="E37" s="59">
        <v>1.5071169999999997E-5</v>
      </c>
      <c r="F37" s="7">
        <v>0</v>
      </c>
      <c r="G37" s="8">
        <v>0</v>
      </c>
      <c r="H37" s="1"/>
      <c r="I37" s="1">
        <v>7.4081999999999999</v>
      </c>
      <c r="J37" s="1">
        <v>1.7972999999999999E-6</v>
      </c>
      <c r="K37">
        <v>5.0000000000000001E-4</v>
      </c>
    </row>
    <row r="38" spans="1:11" x14ac:dyDescent="0.3">
      <c r="A38" s="9">
        <v>8.1873000000000005</v>
      </c>
      <c r="B38" s="1">
        <v>1.0549700000000001E-6</v>
      </c>
      <c r="C38">
        <v>6.9999999999999999E-4</v>
      </c>
      <c r="D38" s="17">
        <f t="shared" si="0"/>
        <v>7.3847900000000001E-10</v>
      </c>
      <c r="E38" s="59">
        <v>6.4933054999999994E-6</v>
      </c>
      <c r="F38" s="7">
        <v>8.5000000000000006E-5</v>
      </c>
      <c r="G38" s="8">
        <v>5.5193096749999999E-10</v>
      </c>
      <c r="H38" s="1"/>
      <c r="I38" s="1">
        <v>8.1873000000000005</v>
      </c>
      <c r="J38" s="1">
        <v>1.0549700000000001E-6</v>
      </c>
      <c r="K38">
        <v>6.9999999999999999E-4</v>
      </c>
    </row>
    <row r="39" spans="1:11" x14ac:dyDescent="0.3">
      <c r="A39" s="9">
        <v>9.0484000000000009</v>
      </c>
      <c r="B39" s="1">
        <v>1.0423200000000001E-6</v>
      </c>
      <c r="C39">
        <v>5.9999999999999995E-4</v>
      </c>
      <c r="D39" s="17">
        <f t="shared" si="0"/>
        <v>6.2539199999999996E-10</v>
      </c>
      <c r="E39" s="59">
        <v>4.7481669999999994E-6</v>
      </c>
      <c r="F39" s="7">
        <v>8.5000000000000006E-5</v>
      </c>
      <c r="G39" s="8">
        <v>4.0359419499999997E-10</v>
      </c>
      <c r="H39" s="1"/>
      <c r="I39" s="1">
        <v>9.0484000000000009</v>
      </c>
      <c r="J39" s="1">
        <v>1.0423200000000001E-6</v>
      </c>
      <c r="K39">
        <v>5.9999999999999995E-4</v>
      </c>
    </row>
    <row r="40" spans="1:11" x14ac:dyDescent="0.3">
      <c r="A40" s="9">
        <v>10</v>
      </c>
      <c r="B40" s="1">
        <v>1.16792E-6</v>
      </c>
      <c r="C40">
        <v>5.9999999999999995E-4</v>
      </c>
      <c r="D40" s="17">
        <f t="shared" si="0"/>
        <v>7.007519999999999E-10</v>
      </c>
      <c r="E40" s="59">
        <v>3.6893694999999997E-6</v>
      </c>
      <c r="F40" s="7">
        <v>8.5000000000000006E-5</v>
      </c>
      <c r="G40" s="8">
        <v>3.1359640750000001E-10</v>
      </c>
      <c r="H40" s="1"/>
      <c r="I40" s="1">
        <v>10</v>
      </c>
      <c r="J40" s="1">
        <v>1.16792E-6</v>
      </c>
      <c r="K40">
        <v>5.9999999999999995E-4</v>
      </c>
    </row>
    <row r="41" spans="1:11" x14ac:dyDescent="0.3">
      <c r="A41" s="9">
        <v>11.052</v>
      </c>
      <c r="B41" s="1">
        <v>1.34404E-6</v>
      </c>
      <c r="C41">
        <v>5.0000000000000001E-4</v>
      </c>
      <c r="D41" s="17">
        <f t="shared" si="0"/>
        <v>6.7202000000000002E-10</v>
      </c>
      <c r="E41" s="59">
        <v>3.5477017499999997E-6</v>
      </c>
      <c r="F41" s="7">
        <v>8.5000000000000006E-5</v>
      </c>
      <c r="G41" s="8">
        <v>3.0155464875000001E-10</v>
      </c>
      <c r="H41" s="1"/>
      <c r="I41" s="1">
        <v>11.052</v>
      </c>
      <c r="J41" s="1">
        <v>1.34404E-6</v>
      </c>
      <c r="K41">
        <v>5.0000000000000001E-4</v>
      </c>
    </row>
    <row r="42" spans="1:11" x14ac:dyDescent="0.3">
      <c r="A42" s="9">
        <v>12.214</v>
      </c>
      <c r="B42" s="1">
        <v>1.3582E-6</v>
      </c>
      <c r="C42">
        <v>5.9999999999999995E-4</v>
      </c>
      <c r="D42" s="17">
        <f t="shared" si="0"/>
        <v>8.1491999999999991E-10</v>
      </c>
      <c r="E42" s="59">
        <v>4.4301887000000005E-6</v>
      </c>
      <c r="F42" s="7">
        <v>1.7000000000000001E-4</v>
      </c>
      <c r="G42" s="8">
        <v>7.5313207900000008E-10</v>
      </c>
      <c r="H42" s="1"/>
      <c r="I42" s="1">
        <v>12.214</v>
      </c>
      <c r="J42" s="1">
        <v>1.3582E-6</v>
      </c>
      <c r="K42">
        <v>5.9999999999999995E-4</v>
      </c>
    </row>
    <row r="43" spans="1:11" x14ac:dyDescent="0.3">
      <c r="A43" s="9">
        <v>12.523</v>
      </c>
      <c r="B43" s="1">
        <v>4.1913400000000003E-7</v>
      </c>
      <c r="C43">
        <v>1E-3</v>
      </c>
      <c r="D43" s="17">
        <f t="shared" si="0"/>
        <v>4.1913400000000001E-10</v>
      </c>
      <c r="E43" s="59">
        <v>1.3374235200000001E-6</v>
      </c>
      <c r="F43" s="7">
        <v>5.0999999999999993E-4</v>
      </c>
      <c r="G43" s="8">
        <v>6.8208599519999998E-10</v>
      </c>
      <c r="H43" s="1"/>
      <c r="I43" s="1">
        <v>12.523</v>
      </c>
      <c r="J43" s="1">
        <v>4.1913400000000003E-7</v>
      </c>
      <c r="K43">
        <v>1E-3</v>
      </c>
    </row>
    <row r="44" spans="1:11" x14ac:dyDescent="0.3">
      <c r="A44" s="9">
        <v>13.84</v>
      </c>
      <c r="B44" s="1">
        <v>5.0817900000000003E-6</v>
      </c>
      <c r="C44">
        <v>2.9999999999999997E-4</v>
      </c>
      <c r="D44" s="17">
        <f t="shared" si="0"/>
        <v>1.5245370000000001E-9</v>
      </c>
      <c r="E44" s="59">
        <v>5.3221584549999995E-5</v>
      </c>
      <c r="F44" s="10">
        <v>3.4000000000000002E-4</v>
      </c>
      <c r="G44" s="8">
        <v>1.8095338747E-8</v>
      </c>
      <c r="H44" s="1"/>
      <c r="I44" s="1">
        <v>13.84</v>
      </c>
      <c r="J44" s="1">
        <v>5.0817900000000003E-6</v>
      </c>
      <c r="K44">
        <v>2.9999999999999997E-4</v>
      </c>
    </row>
    <row r="45" spans="1:11" x14ac:dyDescent="0.3">
      <c r="A45" s="9">
        <v>14.191000000000001</v>
      </c>
      <c r="B45" s="1">
        <v>2.1616100000000001E-5</v>
      </c>
      <c r="C45">
        <v>1E-4</v>
      </c>
      <c r="D45" s="17">
        <f t="shared" si="0"/>
        <v>2.1616100000000004E-9</v>
      </c>
      <c r="E45" s="59">
        <v>1.4448883797500001E-4</v>
      </c>
      <c r="F45" s="7">
        <v>8.4999999999999995E-4</v>
      </c>
      <c r="G45" s="11">
        <v>1.2281551227875E-7</v>
      </c>
      <c r="H45" s="1"/>
      <c r="I45" s="1">
        <v>14.191000000000001</v>
      </c>
      <c r="J45" s="1">
        <v>2.1616100000000001E-5</v>
      </c>
      <c r="K45">
        <v>1E-4</v>
      </c>
    </row>
    <row r="46" spans="1:11" x14ac:dyDescent="0.3">
      <c r="A46" s="9">
        <v>14.917999999999999</v>
      </c>
      <c r="B46" s="1">
        <v>8.9054099999999995E-7</v>
      </c>
      <c r="C46">
        <v>6.9999999999999999E-4</v>
      </c>
      <c r="D46" s="17">
        <f t="shared" si="0"/>
        <v>6.2337869999999997E-10</v>
      </c>
      <c r="E46" s="59">
        <v>8.1870151979999997E-5</v>
      </c>
      <c r="F46" s="12">
        <v>7.6499999999999995E-4</v>
      </c>
      <c r="G46" s="11">
        <v>6.2630666264699999E-8</v>
      </c>
      <c r="H46" s="1"/>
      <c r="I46" s="1">
        <v>14.917999999999999</v>
      </c>
      <c r="J46" s="1">
        <v>8.9054099999999995E-7</v>
      </c>
      <c r="K46">
        <v>6.9999999999999999E-4</v>
      </c>
    </row>
    <row r="47" spans="1:11" x14ac:dyDescent="0.3">
      <c r="A47" s="9">
        <v>16.905000000000001</v>
      </c>
      <c r="B47" s="1">
        <v>6.0870500000000004E-9</v>
      </c>
      <c r="C47">
        <v>8.0999999999999996E-3</v>
      </c>
      <c r="D47" s="17">
        <f t="shared" si="0"/>
        <v>4.9305105E-11</v>
      </c>
      <c r="E47" s="59">
        <v>7.1535759999999989E-8</v>
      </c>
      <c r="F47" s="14">
        <v>7.6632238646668792E-4</v>
      </c>
      <c r="G47" s="11">
        <v>5.4819454320908227E-11</v>
      </c>
      <c r="H47" s="53"/>
      <c r="I47" s="53">
        <v>16.905000000000001</v>
      </c>
      <c r="J47" s="1">
        <v>6.0870500000000004E-9</v>
      </c>
      <c r="K47">
        <v>8.0999999999999996E-3</v>
      </c>
    </row>
    <row r="48" spans="1:11" ht="15" thickBot="1" x14ac:dyDescent="0.35">
      <c r="A48" s="18">
        <v>19.64</v>
      </c>
      <c r="B48" s="1">
        <v>5.7694800000000004E-10</v>
      </c>
      <c r="C48">
        <v>2.53E-2</v>
      </c>
      <c r="D48" s="20">
        <f t="shared" si="0"/>
        <v>1.4596784400000002E-11</v>
      </c>
      <c r="E48" s="62">
        <v>4.9141984999999998E-9</v>
      </c>
      <c r="F48" s="15">
        <v>1.6149999999999999E-3</v>
      </c>
      <c r="G48" s="16">
        <v>7.936430577499999E-12</v>
      </c>
      <c r="H48" s="53"/>
      <c r="I48" s="53">
        <v>19.64</v>
      </c>
      <c r="J48" s="1">
        <v>5.7694800000000004E-10</v>
      </c>
      <c r="K48">
        <v>2.53E-2</v>
      </c>
    </row>
    <row r="49" spans="1:6" x14ac:dyDescent="0.3">
      <c r="A49" s="1"/>
      <c r="B49" s="1"/>
      <c r="C49" s="1"/>
      <c r="D49" s="1"/>
      <c r="E49" s="2"/>
      <c r="F49" s="2"/>
    </row>
    <row r="50" spans="1:6" x14ac:dyDescent="0.3">
      <c r="A50" s="1"/>
      <c r="B50" s="1"/>
      <c r="C50" s="1"/>
      <c r="D50" s="1"/>
    </row>
    <row r="51" spans="1:6" x14ac:dyDescent="0.3">
      <c r="A51" s="1"/>
      <c r="B51" s="1"/>
      <c r="C51" s="1"/>
      <c r="D51" s="1"/>
    </row>
    <row r="52" spans="1:6" x14ac:dyDescent="0.3">
      <c r="A52" s="1"/>
      <c r="B52" s="1"/>
      <c r="C52" s="1"/>
      <c r="D52" s="1"/>
    </row>
    <row r="53" spans="1:6" x14ac:dyDescent="0.3">
      <c r="A53" s="1"/>
      <c r="B53" s="1"/>
      <c r="C53" s="1"/>
      <c r="D53" s="1"/>
    </row>
    <row r="54" spans="1:6" x14ac:dyDescent="0.3">
      <c r="A54" s="1"/>
      <c r="B54" s="1"/>
      <c r="C54" s="1"/>
      <c r="D54" s="1"/>
    </row>
    <row r="55" spans="1:6" x14ac:dyDescent="0.3">
      <c r="A55" s="1"/>
      <c r="B55" s="1"/>
      <c r="C55" s="1"/>
      <c r="D55" s="1"/>
    </row>
    <row r="56" spans="1:6" x14ac:dyDescent="0.3">
      <c r="A56" s="1"/>
      <c r="B56" s="1"/>
      <c r="C56" s="1"/>
      <c r="D56" s="1"/>
    </row>
    <row r="57" spans="1:6" x14ac:dyDescent="0.3">
      <c r="A57" s="1"/>
      <c r="B57" s="1"/>
      <c r="C57" s="1"/>
      <c r="D57" s="1"/>
    </row>
    <row r="58" spans="1:6" x14ac:dyDescent="0.3">
      <c r="A58" s="1"/>
      <c r="B58" s="1"/>
      <c r="C58" s="1"/>
      <c r="D58" s="1"/>
    </row>
    <row r="59" spans="1:6" x14ac:dyDescent="0.3">
      <c r="A59" s="1"/>
      <c r="B59" s="1"/>
      <c r="C59" s="1"/>
      <c r="D59" s="1"/>
    </row>
    <row r="60" spans="1:6" x14ac:dyDescent="0.3">
      <c r="A60" s="1"/>
      <c r="B60" s="1"/>
      <c r="C60" s="1"/>
      <c r="D60" s="1"/>
    </row>
    <row r="61" spans="1:6" x14ac:dyDescent="0.3">
      <c r="A61" s="1"/>
      <c r="B61" s="1"/>
      <c r="C61" s="1"/>
      <c r="D61" s="1"/>
    </row>
    <row r="62" spans="1:6" x14ac:dyDescent="0.3">
      <c r="A62" s="1"/>
      <c r="B62" s="1"/>
      <c r="C62" s="1"/>
      <c r="D62" s="1"/>
    </row>
    <row r="63" spans="1:6" x14ac:dyDescent="0.3">
      <c r="A63" s="1"/>
      <c r="B63" s="1"/>
      <c r="C63" s="1"/>
      <c r="D63" s="1"/>
    </row>
    <row r="64" spans="1:6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  <c r="C474" s="1"/>
      <c r="D474" s="1"/>
    </row>
    <row r="475" spans="1:4" x14ac:dyDescent="0.3">
      <c r="A475" s="1"/>
      <c r="B475" s="1"/>
      <c r="C475" s="1"/>
      <c r="D475" s="1"/>
    </row>
    <row r="476" spans="1:4" x14ac:dyDescent="0.3">
      <c r="A476" s="1"/>
      <c r="B476" s="1"/>
      <c r="C476" s="1"/>
      <c r="D476" s="1"/>
    </row>
    <row r="477" spans="1:4" x14ac:dyDescent="0.3">
      <c r="A477" s="1"/>
      <c r="B477" s="1"/>
      <c r="C477" s="1"/>
      <c r="D477" s="1"/>
    </row>
    <row r="478" spans="1:4" x14ac:dyDescent="0.3">
      <c r="A478" s="1"/>
      <c r="B478" s="1"/>
      <c r="C478" s="1"/>
      <c r="D478" s="1"/>
    </row>
    <row r="479" spans="1:4" x14ac:dyDescent="0.3">
      <c r="A479" s="1"/>
      <c r="B479" s="1"/>
      <c r="C479" s="1"/>
      <c r="D479" s="1"/>
    </row>
    <row r="480" spans="1:4" x14ac:dyDescent="0.3">
      <c r="A480" s="1"/>
      <c r="B480" s="1"/>
      <c r="C480" s="1"/>
      <c r="D480" s="1"/>
    </row>
    <row r="481" spans="1:4" x14ac:dyDescent="0.3">
      <c r="A481" s="1"/>
      <c r="B481" s="1"/>
      <c r="C481" s="1"/>
      <c r="D481" s="1"/>
    </row>
    <row r="482" spans="1:4" x14ac:dyDescent="0.3">
      <c r="A482" s="1"/>
      <c r="B482" s="1"/>
      <c r="C482" s="1"/>
      <c r="D482" s="1"/>
    </row>
    <row r="483" spans="1:4" x14ac:dyDescent="0.3">
      <c r="A483" s="1"/>
      <c r="B483" s="1"/>
      <c r="C483" s="1"/>
      <c r="D483" s="1"/>
    </row>
    <row r="484" spans="1:4" x14ac:dyDescent="0.3">
      <c r="A484" s="1"/>
      <c r="B484" s="1"/>
      <c r="C484" s="1"/>
      <c r="D484" s="1"/>
    </row>
    <row r="485" spans="1:4" x14ac:dyDescent="0.3">
      <c r="A485" s="1"/>
      <c r="B485" s="1"/>
      <c r="C485" s="1"/>
      <c r="D485" s="1"/>
    </row>
    <row r="486" spans="1:4" x14ac:dyDescent="0.3">
      <c r="A486" s="1"/>
      <c r="B486" s="1"/>
      <c r="C486" s="1"/>
      <c r="D486" s="1"/>
    </row>
    <row r="487" spans="1:4" x14ac:dyDescent="0.3">
      <c r="A487" s="1"/>
      <c r="B487" s="1"/>
      <c r="C487" s="1"/>
      <c r="D487" s="1"/>
    </row>
    <row r="488" spans="1:4" x14ac:dyDescent="0.3">
      <c r="A488" s="1"/>
      <c r="B488" s="1"/>
      <c r="C488" s="1"/>
      <c r="D488" s="1"/>
    </row>
    <row r="489" spans="1:4" x14ac:dyDescent="0.3">
      <c r="A489" s="1"/>
      <c r="B489" s="1"/>
      <c r="C489" s="1"/>
      <c r="D489" s="1"/>
    </row>
    <row r="490" spans="1:4" x14ac:dyDescent="0.3">
      <c r="A490" s="1"/>
      <c r="B490" s="1"/>
      <c r="C490" s="1"/>
      <c r="D490" s="1"/>
    </row>
    <row r="491" spans="1:4" x14ac:dyDescent="0.3">
      <c r="A491" s="1"/>
      <c r="B491" s="1"/>
      <c r="C491" s="1"/>
      <c r="D491" s="1"/>
    </row>
    <row r="492" spans="1:4" x14ac:dyDescent="0.3">
      <c r="A492" s="1"/>
      <c r="B492" s="1"/>
      <c r="C492" s="1"/>
      <c r="D492" s="1"/>
    </row>
    <row r="493" spans="1:4" x14ac:dyDescent="0.3">
      <c r="A493" s="1"/>
      <c r="B493" s="1"/>
      <c r="C493" s="1"/>
      <c r="D493" s="1"/>
    </row>
    <row r="494" spans="1:4" x14ac:dyDescent="0.3">
      <c r="A494" s="1"/>
      <c r="B494" s="1"/>
      <c r="C494" s="1"/>
      <c r="D494" s="1"/>
    </row>
    <row r="495" spans="1:4" x14ac:dyDescent="0.3">
      <c r="A495" s="1"/>
      <c r="B495" s="1"/>
      <c r="C495" s="1"/>
      <c r="D495" s="1"/>
    </row>
    <row r="496" spans="1:4" x14ac:dyDescent="0.3">
      <c r="A496" s="1"/>
      <c r="B496" s="1"/>
      <c r="C496" s="1"/>
      <c r="D496" s="1"/>
    </row>
    <row r="497" spans="1:4" x14ac:dyDescent="0.3">
      <c r="A497" s="1"/>
      <c r="B497" s="1"/>
      <c r="C497" s="1"/>
      <c r="D497" s="1"/>
    </row>
    <row r="498" spans="1:4" x14ac:dyDescent="0.3">
      <c r="A498" s="1"/>
      <c r="B498" s="1"/>
      <c r="C498" s="1"/>
      <c r="D498" s="1"/>
    </row>
    <row r="499" spans="1:4" x14ac:dyDescent="0.3">
      <c r="A499" s="1"/>
      <c r="B499" s="1"/>
      <c r="C499" s="1"/>
      <c r="D499" s="1"/>
    </row>
    <row r="500" spans="1:4" x14ac:dyDescent="0.3">
      <c r="A500" s="1"/>
      <c r="B500" s="1"/>
      <c r="C500" s="1"/>
      <c r="D500" s="1"/>
    </row>
    <row r="501" spans="1:4" x14ac:dyDescent="0.3">
      <c r="A501" s="1"/>
      <c r="B501" s="1"/>
      <c r="C501" s="1"/>
      <c r="D501" s="1"/>
    </row>
    <row r="502" spans="1:4" x14ac:dyDescent="0.3">
      <c r="A502" s="1"/>
      <c r="B502" s="1"/>
      <c r="C502" s="1"/>
      <c r="D502" s="1"/>
    </row>
    <row r="503" spans="1:4" x14ac:dyDescent="0.3">
      <c r="A503" s="1"/>
      <c r="B503" s="1"/>
      <c r="C503" s="1"/>
      <c r="D503" s="1"/>
    </row>
    <row r="504" spans="1:4" x14ac:dyDescent="0.3">
      <c r="A504" s="1"/>
      <c r="B504" s="1"/>
      <c r="C504" s="1"/>
      <c r="D504" s="1"/>
    </row>
    <row r="505" spans="1:4" x14ac:dyDescent="0.3">
      <c r="A505" s="1"/>
      <c r="B505" s="1"/>
      <c r="C505" s="1"/>
      <c r="D505" s="1"/>
    </row>
    <row r="506" spans="1:4" x14ac:dyDescent="0.3">
      <c r="A506" s="1"/>
      <c r="B506" s="1"/>
      <c r="C506" s="1"/>
      <c r="D506" s="1"/>
    </row>
    <row r="507" spans="1:4" x14ac:dyDescent="0.3">
      <c r="A507" s="1"/>
      <c r="B507" s="1"/>
      <c r="C507" s="1"/>
      <c r="D507" s="1"/>
    </row>
    <row r="508" spans="1:4" x14ac:dyDescent="0.3">
      <c r="A508" s="1"/>
      <c r="B508" s="1"/>
      <c r="C508" s="1"/>
      <c r="D508" s="1"/>
    </row>
    <row r="509" spans="1:4" x14ac:dyDescent="0.3">
      <c r="A509" s="1"/>
      <c r="B509" s="1"/>
      <c r="C509" s="1"/>
      <c r="D509" s="1"/>
    </row>
    <row r="510" spans="1:4" x14ac:dyDescent="0.3">
      <c r="A510" s="1"/>
      <c r="B510" s="1"/>
      <c r="C510" s="1"/>
      <c r="D510" s="1"/>
    </row>
    <row r="511" spans="1:4" x14ac:dyDescent="0.3">
      <c r="A511" s="1"/>
      <c r="B511" s="1"/>
      <c r="C511" s="1"/>
      <c r="D511" s="1"/>
    </row>
    <row r="512" spans="1:4" x14ac:dyDescent="0.3">
      <c r="A512" s="1"/>
      <c r="B512" s="1"/>
      <c r="C512" s="1"/>
      <c r="D512" s="1"/>
    </row>
    <row r="513" spans="1:4" x14ac:dyDescent="0.3">
      <c r="A513" s="1"/>
      <c r="B513" s="1"/>
      <c r="C513" s="1"/>
      <c r="D513" s="1"/>
    </row>
    <row r="514" spans="1:4" x14ac:dyDescent="0.3">
      <c r="A514" s="1"/>
      <c r="B514" s="1"/>
      <c r="C514" s="1"/>
      <c r="D514" s="1"/>
    </row>
    <row r="515" spans="1:4" x14ac:dyDescent="0.3">
      <c r="A515" s="1"/>
      <c r="B515" s="1"/>
      <c r="C515" s="1"/>
      <c r="D515" s="1"/>
    </row>
    <row r="516" spans="1:4" x14ac:dyDescent="0.3">
      <c r="A516" s="1"/>
      <c r="B516" s="1"/>
      <c r="C516" s="1"/>
      <c r="D516" s="1"/>
    </row>
    <row r="517" spans="1:4" x14ac:dyDescent="0.3">
      <c r="A517" s="1"/>
      <c r="B517" s="1"/>
      <c r="C517" s="1"/>
      <c r="D517" s="1"/>
    </row>
    <row r="518" spans="1:4" x14ac:dyDescent="0.3">
      <c r="A518" s="1"/>
      <c r="B518" s="1"/>
      <c r="C518" s="1"/>
      <c r="D518" s="1"/>
    </row>
    <row r="519" spans="1:4" x14ac:dyDescent="0.3">
      <c r="A519" s="1"/>
      <c r="B519" s="1"/>
      <c r="C519" s="1"/>
      <c r="D519" s="1"/>
    </row>
    <row r="520" spans="1:4" x14ac:dyDescent="0.3">
      <c r="A520" s="1"/>
      <c r="B520" s="1"/>
      <c r="C520" s="1"/>
      <c r="D520" s="1"/>
    </row>
    <row r="521" spans="1:4" x14ac:dyDescent="0.3">
      <c r="A521" s="1"/>
      <c r="B521" s="1"/>
      <c r="C521" s="1"/>
      <c r="D521" s="1"/>
    </row>
    <row r="522" spans="1:4" x14ac:dyDescent="0.3">
      <c r="A522" s="1"/>
      <c r="B522" s="1"/>
      <c r="C522" s="1"/>
      <c r="D522" s="1"/>
    </row>
    <row r="523" spans="1:4" x14ac:dyDescent="0.3">
      <c r="A523" s="1"/>
      <c r="B523" s="1"/>
      <c r="C523" s="1"/>
      <c r="D523" s="1"/>
    </row>
    <row r="524" spans="1:4" x14ac:dyDescent="0.3">
      <c r="A524" s="1"/>
      <c r="B524" s="1"/>
      <c r="C524" s="1"/>
      <c r="D524" s="1"/>
    </row>
    <row r="525" spans="1:4" x14ac:dyDescent="0.3">
      <c r="A525" s="1"/>
      <c r="B525" s="1"/>
      <c r="C525" s="1"/>
      <c r="D525" s="1"/>
    </row>
    <row r="526" spans="1:4" x14ac:dyDescent="0.3">
      <c r="A526" s="1"/>
      <c r="B526" s="1"/>
      <c r="C526" s="1"/>
      <c r="D526" s="1"/>
    </row>
    <row r="527" spans="1:4" x14ac:dyDescent="0.3">
      <c r="A527" s="1"/>
      <c r="B527" s="1"/>
      <c r="C527" s="1"/>
      <c r="D527" s="1"/>
    </row>
    <row r="528" spans="1:4" x14ac:dyDescent="0.3">
      <c r="A528" s="1"/>
      <c r="B528" s="1"/>
      <c r="C528" s="1"/>
      <c r="D528" s="1"/>
    </row>
    <row r="529" spans="1:4" x14ac:dyDescent="0.3">
      <c r="A529" s="1"/>
      <c r="B529" s="1"/>
      <c r="C529" s="1"/>
      <c r="D529" s="1"/>
    </row>
    <row r="530" spans="1:4" x14ac:dyDescent="0.3">
      <c r="A530" s="1"/>
      <c r="B530" s="1"/>
      <c r="C530" s="1"/>
      <c r="D530" s="1"/>
    </row>
    <row r="531" spans="1:4" x14ac:dyDescent="0.3">
      <c r="A531" s="1"/>
      <c r="B531" s="1"/>
      <c r="C531" s="1"/>
      <c r="D531" s="1"/>
    </row>
    <row r="532" spans="1:4" x14ac:dyDescent="0.3">
      <c r="A532" s="1"/>
      <c r="B532" s="1"/>
      <c r="C532" s="1"/>
      <c r="D532" s="1"/>
    </row>
    <row r="533" spans="1:4" x14ac:dyDescent="0.3">
      <c r="A533" s="1"/>
      <c r="B533" s="1"/>
      <c r="C533" s="1"/>
      <c r="D533" s="1"/>
    </row>
    <row r="534" spans="1:4" x14ac:dyDescent="0.3">
      <c r="A534" s="1"/>
      <c r="B534" s="1"/>
      <c r="C534" s="1"/>
      <c r="D534" s="1"/>
    </row>
    <row r="535" spans="1:4" x14ac:dyDescent="0.3">
      <c r="A535" s="1"/>
      <c r="B535" s="1"/>
      <c r="C535" s="1"/>
      <c r="D535" s="1"/>
    </row>
    <row r="536" spans="1:4" x14ac:dyDescent="0.3">
      <c r="A536" s="1"/>
      <c r="B536" s="1"/>
      <c r="C536" s="1"/>
      <c r="D536" s="1"/>
    </row>
    <row r="537" spans="1:4" x14ac:dyDescent="0.3">
      <c r="A537" s="1"/>
      <c r="B537" s="1"/>
      <c r="C537" s="1"/>
      <c r="D537" s="1"/>
    </row>
    <row r="538" spans="1:4" x14ac:dyDescent="0.3">
      <c r="A538" s="1"/>
      <c r="B538" s="1"/>
      <c r="C538" s="1"/>
      <c r="D538" s="1"/>
    </row>
    <row r="539" spans="1:4" x14ac:dyDescent="0.3">
      <c r="A539" s="1"/>
      <c r="B539" s="1"/>
      <c r="C539" s="1"/>
      <c r="D539" s="1"/>
    </row>
    <row r="540" spans="1:4" x14ac:dyDescent="0.3">
      <c r="A540" s="1"/>
      <c r="B540" s="1"/>
      <c r="C540" s="1"/>
      <c r="D540" s="1"/>
    </row>
    <row r="541" spans="1:4" x14ac:dyDescent="0.3">
      <c r="A541" s="1"/>
      <c r="B541" s="1"/>
      <c r="C541" s="1"/>
      <c r="D541" s="1"/>
    </row>
    <row r="542" spans="1:4" x14ac:dyDescent="0.3">
      <c r="A542" s="1"/>
      <c r="B542" s="1"/>
      <c r="C542" s="1"/>
      <c r="D542" s="1"/>
    </row>
    <row r="543" spans="1:4" x14ac:dyDescent="0.3">
      <c r="A543" s="1"/>
      <c r="B543" s="1"/>
      <c r="C543" s="1"/>
      <c r="D543" s="1"/>
    </row>
    <row r="544" spans="1:4" x14ac:dyDescent="0.3">
      <c r="A544" s="1"/>
      <c r="B544" s="1"/>
      <c r="C544" s="1"/>
      <c r="D544" s="1"/>
    </row>
    <row r="545" spans="1:4" x14ac:dyDescent="0.3">
      <c r="A545" s="1"/>
      <c r="B545" s="1"/>
      <c r="C545" s="1"/>
      <c r="D545" s="1"/>
    </row>
    <row r="546" spans="1:4" x14ac:dyDescent="0.3">
      <c r="A546" s="1"/>
      <c r="B546" s="1"/>
      <c r="C546" s="1"/>
      <c r="D546" s="1"/>
    </row>
    <row r="547" spans="1:4" x14ac:dyDescent="0.3">
      <c r="A547" s="1"/>
      <c r="B547" s="1"/>
      <c r="C547" s="1"/>
      <c r="D547" s="1"/>
    </row>
    <row r="548" spans="1:4" x14ac:dyDescent="0.3">
      <c r="A548" s="1"/>
      <c r="B548" s="1"/>
      <c r="C548" s="1"/>
      <c r="D548" s="1"/>
    </row>
    <row r="549" spans="1:4" x14ac:dyDescent="0.3">
      <c r="A549" s="1"/>
      <c r="B549" s="1"/>
      <c r="C549" s="1"/>
      <c r="D549" s="1"/>
    </row>
    <row r="550" spans="1:4" x14ac:dyDescent="0.3">
      <c r="A550" s="1"/>
      <c r="B550" s="1"/>
      <c r="C550" s="1"/>
      <c r="D550" s="1"/>
    </row>
    <row r="551" spans="1:4" x14ac:dyDescent="0.3">
      <c r="A551" s="1"/>
      <c r="B551" s="1"/>
      <c r="C551" s="1"/>
      <c r="D551" s="1"/>
    </row>
    <row r="552" spans="1:4" x14ac:dyDescent="0.3">
      <c r="A552" s="1"/>
      <c r="B552" s="1"/>
      <c r="C552" s="1"/>
      <c r="D552" s="1"/>
    </row>
    <row r="553" spans="1:4" x14ac:dyDescent="0.3">
      <c r="A553" s="1"/>
      <c r="B553" s="1"/>
      <c r="C553" s="1"/>
      <c r="D553" s="1"/>
    </row>
    <row r="554" spans="1:4" x14ac:dyDescent="0.3">
      <c r="A554" s="1"/>
      <c r="B554" s="1"/>
      <c r="C554" s="1"/>
      <c r="D554" s="1"/>
    </row>
    <row r="555" spans="1:4" x14ac:dyDescent="0.3">
      <c r="A555" s="1"/>
      <c r="B555" s="1"/>
      <c r="C555" s="1"/>
      <c r="D555" s="1"/>
    </row>
    <row r="556" spans="1:4" x14ac:dyDescent="0.3">
      <c r="A556" s="1"/>
      <c r="B556" s="1"/>
      <c r="C556" s="1"/>
      <c r="D556" s="1"/>
    </row>
    <row r="557" spans="1:4" x14ac:dyDescent="0.3">
      <c r="A557" s="1"/>
      <c r="B557" s="1"/>
      <c r="C557" s="1"/>
      <c r="D557" s="1"/>
    </row>
    <row r="558" spans="1:4" x14ac:dyDescent="0.3">
      <c r="A558" s="1"/>
      <c r="B558" s="1"/>
      <c r="C558" s="1"/>
      <c r="D558" s="1"/>
    </row>
    <row r="559" spans="1:4" x14ac:dyDescent="0.3">
      <c r="A559" s="1"/>
      <c r="B559" s="1"/>
      <c r="C559" s="1"/>
      <c r="D559" s="1"/>
    </row>
    <row r="560" spans="1:4" x14ac:dyDescent="0.3">
      <c r="A560" s="1"/>
      <c r="B560" s="1"/>
      <c r="C560" s="1"/>
      <c r="D560" s="1"/>
    </row>
    <row r="561" spans="1:4" x14ac:dyDescent="0.3">
      <c r="A561" s="1"/>
      <c r="B561" s="1"/>
      <c r="C561" s="1"/>
      <c r="D561" s="1"/>
    </row>
    <row r="562" spans="1:4" x14ac:dyDescent="0.3">
      <c r="A562" s="1"/>
      <c r="B562" s="1"/>
      <c r="C562" s="1"/>
      <c r="D562" s="1"/>
    </row>
    <row r="563" spans="1:4" x14ac:dyDescent="0.3">
      <c r="A563" s="1"/>
      <c r="B563" s="1"/>
      <c r="C563" s="1"/>
      <c r="D563" s="1"/>
    </row>
    <row r="564" spans="1:4" x14ac:dyDescent="0.3">
      <c r="A564" s="1"/>
      <c r="B564" s="1"/>
      <c r="C564" s="1"/>
      <c r="D564" s="1"/>
    </row>
    <row r="565" spans="1:4" x14ac:dyDescent="0.3">
      <c r="A565" s="1"/>
      <c r="B565" s="1"/>
      <c r="C565" s="1"/>
      <c r="D565" s="1"/>
    </row>
    <row r="566" spans="1:4" x14ac:dyDescent="0.3">
      <c r="A566" s="1"/>
      <c r="B566" s="1"/>
      <c r="C566" s="1"/>
      <c r="D566" s="1"/>
    </row>
    <row r="567" spans="1:4" x14ac:dyDescent="0.3">
      <c r="A567" s="1"/>
      <c r="B567" s="1"/>
      <c r="C567" s="1"/>
      <c r="D567" s="1"/>
    </row>
    <row r="568" spans="1:4" x14ac:dyDescent="0.3">
      <c r="A568" s="1"/>
      <c r="B568" s="1"/>
      <c r="C568" s="1"/>
      <c r="D568" s="1"/>
    </row>
    <row r="569" spans="1:4" x14ac:dyDescent="0.3">
      <c r="A569" s="1"/>
      <c r="B569" s="1"/>
      <c r="C569" s="1"/>
      <c r="D569" s="1"/>
    </row>
    <row r="570" spans="1:4" x14ac:dyDescent="0.3">
      <c r="A570" s="1"/>
      <c r="B570" s="1"/>
      <c r="C570" s="1"/>
      <c r="D570" s="1"/>
    </row>
    <row r="571" spans="1:4" x14ac:dyDescent="0.3">
      <c r="A571" s="1"/>
      <c r="B571" s="1"/>
      <c r="C571" s="1"/>
      <c r="D571" s="1"/>
    </row>
    <row r="572" spans="1:4" x14ac:dyDescent="0.3">
      <c r="A572" s="1"/>
      <c r="B572" s="1"/>
      <c r="C572" s="1"/>
      <c r="D572" s="1"/>
    </row>
    <row r="573" spans="1:4" x14ac:dyDescent="0.3">
      <c r="A573" s="1"/>
      <c r="B573" s="1"/>
      <c r="C573" s="1"/>
      <c r="D573" s="1"/>
    </row>
    <row r="574" spans="1:4" x14ac:dyDescent="0.3">
      <c r="A574" s="1"/>
      <c r="B574" s="1"/>
      <c r="C574" s="1"/>
      <c r="D574" s="1"/>
    </row>
    <row r="575" spans="1:4" x14ac:dyDescent="0.3">
      <c r="A575" s="1"/>
      <c r="B575" s="1"/>
      <c r="C575" s="1"/>
      <c r="D575" s="1"/>
    </row>
    <row r="576" spans="1:4" x14ac:dyDescent="0.3">
      <c r="A576" s="1"/>
      <c r="B576" s="1"/>
      <c r="C576" s="1"/>
      <c r="D576" s="1"/>
    </row>
    <row r="577" spans="1:4" x14ac:dyDescent="0.3">
      <c r="A577" s="1"/>
      <c r="B577" s="1"/>
      <c r="C577" s="1"/>
      <c r="D577" s="1"/>
    </row>
    <row r="578" spans="1:4" x14ac:dyDescent="0.3">
      <c r="A578" s="1"/>
      <c r="B578" s="1"/>
      <c r="C578" s="1"/>
      <c r="D578" s="1"/>
    </row>
    <row r="579" spans="1:4" x14ac:dyDescent="0.3">
      <c r="A579" s="1"/>
      <c r="B579" s="1"/>
      <c r="C579" s="1"/>
      <c r="D579" s="1"/>
    </row>
    <row r="580" spans="1:4" x14ac:dyDescent="0.3">
      <c r="A580" s="1"/>
      <c r="B580" s="1"/>
      <c r="C580" s="1"/>
      <c r="D580" s="1"/>
    </row>
    <row r="581" spans="1:4" x14ac:dyDescent="0.3">
      <c r="A581" s="1"/>
      <c r="B581" s="1"/>
      <c r="C581" s="1"/>
      <c r="D581" s="1"/>
    </row>
    <row r="582" spans="1:4" x14ac:dyDescent="0.3">
      <c r="A582" s="1"/>
      <c r="B582" s="1"/>
      <c r="C582" s="1"/>
      <c r="D582" s="1"/>
    </row>
    <row r="583" spans="1:4" x14ac:dyDescent="0.3">
      <c r="A583" s="1"/>
      <c r="B583" s="1"/>
      <c r="C583" s="1"/>
      <c r="D583" s="1"/>
    </row>
    <row r="584" spans="1:4" x14ac:dyDescent="0.3">
      <c r="A584" s="1"/>
      <c r="B584" s="1"/>
      <c r="C584" s="1"/>
      <c r="D584" s="1"/>
    </row>
    <row r="585" spans="1:4" x14ac:dyDescent="0.3">
      <c r="A585" s="1"/>
      <c r="B585" s="1"/>
      <c r="C585" s="1"/>
      <c r="D585" s="1"/>
    </row>
    <row r="586" spans="1:4" x14ac:dyDescent="0.3">
      <c r="A586" s="1"/>
      <c r="B586" s="1"/>
      <c r="C586" s="1"/>
      <c r="D586" s="1"/>
    </row>
    <row r="587" spans="1:4" x14ac:dyDescent="0.3">
      <c r="A587" s="1"/>
      <c r="B587" s="1"/>
      <c r="C587" s="1"/>
      <c r="D587" s="1"/>
    </row>
    <row r="588" spans="1:4" x14ac:dyDescent="0.3">
      <c r="A588" s="1"/>
      <c r="B588" s="1"/>
      <c r="C588" s="1"/>
      <c r="D588" s="1"/>
    </row>
    <row r="589" spans="1:4" x14ac:dyDescent="0.3">
      <c r="A589" s="1"/>
      <c r="B589" s="1"/>
      <c r="C589" s="1"/>
      <c r="D589" s="1"/>
    </row>
    <row r="590" spans="1:4" x14ac:dyDescent="0.3">
      <c r="A590" s="1"/>
      <c r="B590" s="1"/>
      <c r="C590" s="1"/>
      <c r="D590" s="1"/>
    </row>
    <row r="591" spans="1:4" x14ac:dyDescent="0.3">
      <c r="A591" s="1"/>
      <c r="B591" s="1"/>
      <c r="C591" s="1"/>
      <c r="D591" s="1"/>
    </row>
    <row r="592" spans="1:4" x14ac:dyDescent="0.3">
      <c r="A592" s="1"/>
      <c r="B592" s="1"/>
      <c r="C592" s="1"/>
      <c r="D592" s="1"/>
    </row>
    <row r="593" spans="1:4" x14ac:dyDescent="0.3">
      <c r="A593" s="1"/>
      <c r="B593" s="1"/>
      <c r="C593" s="1"/>
      <c r="D593" s="1"/>
    </row>
    <row r="594" spans="1:4" x14ac:dyDescent="0.3">
      <c r="A594" s="1"/>
      <c r="B594" s="1"/>
      <c r="C594" s="1"/>
      <c r="D594" s="1"/>
    </row>
    <row r="595" spans="1:4" x14ac:dyDescent="0.3">
      <c r="A595" s="1"/>
      <c r="B595" s="1"/>
      <c r="C595" s="1"/>
      <c r="D595" s="1"/>
    </row>
    <row r="596" spans="1:4" x14ac:dyDescent="0.3">
      <c r="A596" s="1"/>
      <c r="B596" s="1"/>
      <c r="C596" s="1"/>
      <c r="D596" s="1"/>
    </row>
    <row r="597" spans="1:4" x14ac:dyDescent="0.3">
      <c r="A597" s="1"/>
      <c r="B597" s="1"/>
      <c r="C597" s="1"/>
      <c r="D597" s="1"/>
    </row>
    <row r="598" spans="1:4" x14ac:dyDescent="0.3">
      <c r="A598" s="1"/>
      <c r="B598" s="1"/>
      <c r="C598" s="1"/>
      <c r="D598" s="1"/>
    </row>
    <row r="599" spans="1:4" x14ac:dyDescent="0.3">
      <c r="A599" s="1"/>
      <c r="B599" s="1"/>
      <c r="C599" s="1"/>
      <c r="D599" s="1"/>
    </row>
    <row r="600" spans="1:4" x14ac:dyDescent="0.3">
      <c r="A600" s="1"/>
      <c r="B600" s="1"/>
      <c r="C600" s="1"/>
      <c r="D600" s="1"/>
    </row>
    <row r="601" spans="1:4" x14ac:dyDescent="0.3">
      <c r="A601" s="1"/>
      <c r="B601" s="1"/>
      <c r="C601" s="1"/>
      <c r="D601" s="1"/>
    </row>
    <row r="602" spans="1:4" x14ac:dyDescent="0.3">
      <c r="A602" s="1"/>
      <c r="B602" s="1"/>
      <c r="C602" s="1"/>
      <c r="D602" s="1"/>
    </row>
    <row r="603" spans="1:4" x14ac:dyDescent="0.3">
      <c r="A603" s="1"/>
      <c r="B603" s="1"/>
      <c r="C603" s="1"/>
      <c r="D603" s="1"/>
    </row>
    <row r="604" spans="1:4" x14ac:dyDescent="0.3">
      <c r="A604" s="1"/>
      <c r="B604" s="1"/>
      <c r="C604" s="1"/>
      <c r="D604" s="1"/>
    </row>
    <row r="605" spans="1:4" x14ac:dyDescent="0.3">
      <c r="A605" s="1"/>
      <c r="B605" s="1"/>
      <c r="C605" s="1"/>
      <c r="D605" s="1"/>
    </row>
    <row r="606" spans="1:4" x14ac:dyDescent="0.3">
      <c r="A606" s="1"/>
      <c r="B606" s="1"/>
      <c r="C606" s="1"/>
      <c r="D606" s="1"/>
    </row>
    <row r="607" spans="1:4" x14ac:dyDescent="0.3">
      <c r="A607" s="1"/>
      <c r="B607" s="1"/>
      <c r="C607" s="1"/>
      <c r="D607" s="1"/>
    </row>
    <row r="608" spans="1:4" x14ac:dyDescent="0.3">
      <c r="A608" s="1"/>
      <c r="B608" s="1"/>
      <c r="C608" s="1"/>
      <c r="D608" s="1"/>
    </row>
    <row r="609" spans="1:4" x14ac:dyDescent="0.3">
      <c r="A609" s="1"/>
      <c r="B609" s="1"/>
      <c r="C609" s="1"/>
      <c r="D609" s="1"/>
    </row>
    <row r="610" spans="1:4" x14ac:dyDescent="0.3">
      <c r="A610" s="1"/>
      <c r="B610" s="1"/>
      <c r="C610" s="1"/>
      <c r="D610" s="1"/>
    </row>
    <row r="611" spans="1:4" x14ac:dyDescent="0.3">
      <c r="A611" s="1"/>
      <c r="B611" s="1"/>
      <c r="C611" s="1"/>
      <c r="D611" s="1"/>
    </row>
    <row r="612" spans="1:4" x14ac:dyDescent="0.3">
      <c r="A612" s="1"/>
      <c r="B612" s="1"/>
      <c r="C612" s="1"/>
      <c r="D612" s="1"/>
    </row>
    <row r="613" spans="1:4" x14ac:dyDescent="0.3">
      <c r="A613" s="1"/>
      <c r="B613" s="1"/>
      <c r="C613" s="1"/>
      <c r="D613" s="1"/>
    </row>
    <row r="614" spans="1:4" x14ac:dyDescent="0.3">
      <c r="A614" s="1"/>
      <c r="B614" s="1"/>
      <c r="C614" s="1"/>
      <c r="D614" s="1"/>
    </row>
    <row r="615" spans="1:4" x14ac:dyDescent="0.3">
      <c r="A615" s="1"/>
      <c r="B615" s="1"/>
      <c r="C615" s="1"/>
      <c r="D615" s="1"/>
    </row>
    <row r="616" spans="1:4" x14ac:dyDescent="0.3">
      <c r="A616" s="1"/>
      <c r="B616" s="1"/>
      <c r="C616" s="1"/>
      <c r="D616" s="1"/>
    </row>
    <row r="617" spans="1:4" x14ac:dyDescent="0.3">
      <c r="A617" s="1"/>
      <c r="B617" s="1"/>
      <c r="C617" s="1"/>
      <c r="D617" s="1"/>
    </row>
    <row r="618" spans="1:4" x14ac:dyDescent="0.3">
      <c r="A618" s="1"/>
      <c r="B618" s="1"/>
      <c r="C618" s="1"/>
      <c r="D618" s="1"/>
    </row>
    <row r="619" spans="1:4" x14ac:dyDescent="0.3">
      <c r="A619" s="1"/>
      <c r="B619" s="1"/>
      <c r="C619" s="1"/>
      <c r="D619" s="1"/>
    </row>
    <row r="620" spans="1:4" x14ac:dyDescent="0.3">
      <c r="A620" s="1"/>
      <c r="B620" s="1"/>
      <c r="C620" s="1"/>
      <c r="D620" s="1"/>
    </row>
    <row r="621" spans="1:4" x14ac:dyDescent="0.3">
      <c r="A621" s="1"/>
      <c r="B621" s="1"/>
      <c r="C621" s="1"/>
      <c r="D621" s="1"/>
    </row>
    <row r="622" spans="1:4" x14ac:dyDescent="0.3">
      <c r="A622" s="1"/>
      <c r="B622" s="1"/>
      <c r="C622" s="1"/>
      <c r="D622" s="1"/>
    </row>
    <row r="623" spans="1:4" x14ac:dyDescent="0.3">
      <c r="A623" s="1"/>
      <c r="B623" s="1"/>
      <c r="C623" s="1"/>
      <c r="D623" s="1"/>
    </row>
    <row r="624" spans="1:4" x14ac:dyDescent="0.3">
      <c r="A624" s="1"/>
      <c r="B624" s="1"/>
      <c r="C624" s="1"/>
      <c r="D624" s="1"/>
    </row>
    <row r="625" spans="1:4" x14ac:dyDescent="0.3">
      <c r="A625" s="1"/>
      <c r="B625" s="1"/>
      <c r="C625" s="1"/>
      <c r="D625" s="1"/>
    </row>
    <row r="626" spans="1:4" x14ac:dyDescent="0.3">
      <c r="A626" s="1"/>
      <c r="B626" s="1"/>
      <c r="C626" s="1"/>
      <c r="D626" s="1"/>
    </row>
    <row r="627" spans="1:4" x14ac:dyDescent="0.3">
      <c r="A627" s="1"/>
      <c r="B627" s="1"/>
      <c r="C627" s="1"/>
      <c r="D627" s="1"/>
    </row>
    <row r="628" spans="1:4" x14ac:dyDescent="0.3">
      <c r="A628" s="1"/>
      <c r="B628" s="1"/>
      <c r="C628" s="1"/>
      <c r="D628" s="1"/>
    </row>
    <row r="629" spans="1:4" x14ac:dyDescent="0.3">
      <c r="A629" s="1"/>
      <c r="B629" s="1"/>
      <c r="C629" s="1"/>
      <c r="D629" s="1"/>
    </row>
    <row r="630" spans="1:4" x14ac:dyDescent="0.3">
      <c r="A630" s="1"/>
      <c r="B630" s="1"/>
      <c r="C630" s="1"/>
      <c r="D630" s="1"/>
    </row>
    <row r="631" spans="1:4" x14ac:dyDescent="0.3">
      <c r="A631" s="1"/>
      <c r="B631" s="1"/>
      <c r="C631" s="1"/>
      <c r="D631" s="1"/>
    </row>
    <row r="632" spans="1:4" x14ac:dyDescent="0.3">
      <c r="A632" s="1"/>
      <c r="B632" s="1"/>
      <c r="C632" s="1"/>
      <c r="D632" s="1"/>
    </row>
    <row r="633" spans="1:4" x14ac:dyDescent="0.3">
      <c r="A633" s="1"/>
      <c r="B633" s="1"/>
      <c r="C633" s="1"/>
      <c r="D633" s="1"/>
    </row>
    <row r="634" spans="1:4" x14ac:dyDescent="0.3">
      <c r="A634" s="1"/>
      <c r="B634" s="1"/>
      <c r="C634" s="1"/>
      <c r="D634" s="1"/>
    </row>
    <row r="635" spans="1:4" x14ac:dyDescent="0.3">
      <c r="A635" s="1"/>
      <c r="B635" s="1"/>
      <c r="C635" s="1"/>
      <c r="D635" s="1"/>
    </row>
    <row r="636" spans="1:4" x14ac:dyDescent="0.3">
      <c r="A636" s="1"/>
      <c r="B636" s="1"/>
      <c r="C636" s="1"/>
      <c r="D636" s="1"/>
    </row>
    <row r="637" spans="1:4" x14ac:dyDescent="0.3">
      <c r="A637" s="1"/>
      <c r="B637" s="1"/>
      <c r="C637" s="1"/>
      <c r="D637" s="1"/>
    </row>
    <row r="638" spans="1:4" x14ac:dyDescent="0.3">
      <c r="A638" s="1"/>
      <c r="B638" s="1"/>
      <c r="C638" s="1"/>
      <c r="D638" s="1"/>
    </row>
    <row r="639" spans="1:4" x14ac:dyDescent="0.3">
      <c r="A639" s="1"/>
      <c r="B639" s="1"/>
      <c r="C639" s="1"/>
      <c r="D639" s="1"/>
    </row>
    <row r="640" spans="1:4" x14ac:dyDescent="0.3">
      <c r="A640" s="1"/>
      <c r="B640" s="1"/>
      <c r="C640" s="1"/>
      <c r="D640" s="1"/>
    </row>
    <row r="641" spans="1:4" x14ac:dyDescent="0.3">
      <c r="A641" s="1"/>
      <c r="B641" s="1"/>
      <c r="C641" s="1"/>
      <c r="D641" s="1"/>
    </row>
    <row r="642" spans="1:4" x14ac:dyDescent="0.3">
      <c r="A642" s="1"/>
      <c r="B642" s="1"/>
      <c r="C642" s="1"/>
      <c r="D642" s="1"/>
    </row>
    <row r="643" spans="1:4" x14ac:dyDescent="0.3">
      <c r="A643" s="1"/>
      <c r="B643" s="1"/>
      <c r="C643" s="1"/>
      <c r="D643" s="1"/>
    </row>
    <row r="644" spans="1:4" x14ac:dyDescent="0.3">
      <c r="A644" s="1"/>
      <c r="B644" s="1"/>
      <c r="C644" s="1"/>
      <c r="D644" s="1"/>
    </row>
    <row r="645" spans="1:4" x14ac:dyDescent="0.3">
      <c r="A645" s="1"/>
      <c r="B645" s="1"/>
      <c r="C645" s="1"/>
      <c r="D645" s="1"/>
    </row>
    <row r="646" spans="1:4" x14ac:dyDescent="0.3">
      <c r="A646" s="1"/>
      <c r="B646" s="1"/>
      <c r="C646" s="1"/>
      <c r="D646" s="1"/>
    </row>
    <row r="647" spans="1:4" x14ac:dyDescent="0.3">
      <c r="A647" s="1"/>
      <c r="B647" s="1"/>
      <c r="C647" s="1"/>
      <c r="D647" s="1"/>
    </row>
    <row r="648" spans="1:4" x14ac:dyDescent="0.3">
      <c r="A648" s="1"/>
      <c r="B648" s="1"/>
      <c r="C648" s="1"/>
      <c r="D648" s="1"/>
    </row>
    <row r="649" spans="1:4" x14ac:dyDescent="0.3">
      <c r="A649" s="1"/>
      <c r="B649" s="1"/>
      <c r="C649" s="1"/>
      <c r="D649" s="1"/>
    </row>
    <row r="650" spans="1:4" x14ac:dyDescent="0.3">
      <c r="A650" s="1"/>
      <c r="B650" s="1"/>
      <c r="C650" s="1"/>
      <c r="D650" s="1"/>
    </row>
    <row r="651" spans="1:4" x14ac:dyDescent="0.3">
      <c r="A651" s="1"/>
      <c r="B651" s="1"/>
      <c r="C651" s="1"/>
      <c r="D651" s="1"/>
    </row>
    <row r="652" spans="1:4" x14ac:dyDescent="0.3">
      <c r="A652" s="1"/>
      <c r="B652" s="1"/>
      <c r="C652" s="1"/>
      <c r="D652" s="1"/>
    </row>
    <row r="653" spans="1:4" x14ac:dyDescent="0.3">
      <c r="A653" s="1"/>
      <c r="B653" s="1"/>
      <c r="C653" s="1"/>
      <c r="D653" s="1"/>
    </row>
    <row r="654" spans="1:4" x14ac:dyDescent="0.3">
      <c r="A654" s="1"/>
      <c r="B654" s="1"/>
      <c r="C654" s="1"/>
      <c r="D654" s="1"/>
    </row>
    <row r="655" spans="1:4" x14ac:dyDescent="0.3">
      <c r="A655" s="1"/>
      <c r="B655" s="1"/>
      <c r="C655" s="1"/>
      <c r="D655" s="1"/>
    </row>
    <row r="656" spans="1:4" x14ac:dyDescent="0.3">
      <c r="A656" s="1"/>
      <c r="B656" s="1"/>
      <c r="C656" s="1"/>
      <c r="D656" s="1"/>
    </row>
    <row r="657" spans="1:4" x14ac:dyDescent="0.3">
      <c r="A657" s="1"/>
      <c r="B657" s="1"/>
      <c r="C657" s="1"/>
      <c r="D657" s="1"/>
    </row>
    <row r="658" spans="1:4" x14ac:dyDescent="0.3">
      <c r="A658" s="1"/>
      <c r="B658" s="1"/>
      <c r="C658" s="1"/>
      <c r="D658" s="1"/>
    </row>
    <row r="659" spans="1:4" x14ac:dyDescent="0.3">
      <c r="A659" s="1"/>
      <c r="B659" s="1"/>
      <c r="C659" s="1"/>
      <c r="D659" s="1"/>
    </row>
    <row r="660" spans="1:4" x14ac:dyDescent="0.3">
      <c r="A660" s="1"/>
      <c r="B660" s="1"/>
      <c r="C660" s="1"/>
      <c r="D660" s="1"/>
    </row>
    <row r="661" spans="1:4" x14ac:dyDescent="0.3">
      <c r="A661" s="1"/>
      <c r="B661" s="1"/>
      <c r="C661" s="1"/>
      <c r="D661" s="1"/>
    </row>
    <row r="662" spans="1:4" x14ac:dyDescent="0.3">
      <c r="A662" s="1"/>
      <c r="B662" s="1"/>
      <c r="C662" s="1"/>
      <c r="D662" s="1"/>
    </row>
    <row r="663" spans="1:4" x14ac:dyDescent="0.3">
      <c r="A663" s="1"/>
      <c r="B663" s="1"/>
      <c r="C663" s="1"/>
      <c r="D663" s="1"/>
    </row>
    <row r="664" spans="1:4" x14ac:dyDescent="0.3">
      <c r="A664" s="1"/>
      <c r="B664" s="1"/>
      <c r="C664" s="1"/>
      <c r="D664" s="1"/>
    </row>
    <row r="665" spans="1:4" x14ac:dyDescent="0.3">
      <c r="A665" s="1"/>
      <c r="B665" s="1"/>
      <c r="C665" s="1"/>
      <c r="D665" s="1"/>
    </row>
    <row r="666" spans="1:4" x14ac:dyDescent="0.3">
      <c r="A666" s="1"/>
      <c r="B666" s="1"/>
      <c r="C666" s="1"/>
      <c r="D666" s="1"/>
    </row>
    <row r="667" spans="1:4" x14ac:dyDescent="0.3">
      <c r="A667" s="1"/>
      <c r="B667" s="1"/>
      <c r="C667" s="1"/>
      <c r="D667" s="1"/>
    </row>
    <row r="668" spans="1:4" x14ac:dyDescent="0.3">
      <c r="A668" s="1"/>
      <c r="B668" s="1"/>
      <c r="C668" s="1"/>
      <c r="D668" s="1"/>
    </row>
    <row r="669" spans="1:4" x14ac:dyDescent="0.3">
      <c r="A669" s="1"/>
      <c r="B669" s="1"/>
      <c r="C669" s="1"/>
      <c r="D669" s="1"/>
    </row>
    <row r="670" spans="1:4" x14ac:dyDescent="0.3">
      <c r="A670" s="1"/>
      <c r="B670" s="1"/>
      <c r="C670" s="1"/>
      <c r="D670" s="1"/>
    </row>
    <row r="671" spans="1:4" x14ac:dyDescent="0.3">
      <c r="A671" s="1"/>
      <c r="B671" s="1"/>
      <c r="C671" s="1"/>
      <c r="D671" s="1"/>
    </row>
    <row r="672" spans="1:4" x14ac:dyDescent="0.3">
      <c r="A672" s="1"/>
      <c r="B672" s="1"/>
      <c r="C672" s="1"/>
      <c r="D672" s="1"/>
    </row>
    <row r="673" spans="1:4" x14ac:dyDescent="0.3">
      <c r="A673" s="1"/>
      <c r="B673" s="1"/>
      <c r="C673" s="1"/>
      <c r="D673" s="1"/>
    </row>
    <row r="674" spans="1:4" x14ac:dyDescent="0.3">
      <c r="A674" s="1"/>
      <c r="B674" s="1"/>
      <c r="C674" s="1"/>
      <c r="D674" s="1"/>
    </row>
    <row r="675" spans="1:4" x14ac:dyDescent="0.3">
      <c r="A675" s="1"/>
      <c r="B675" s="1"/>
      <c r="C675" s="1"/>
      <c r="D675" s="1"/>
    </row>
    <row r="676" spans="1:4" x14ac:dyDescent="0.3">
      <c r="A676" s="1"/>
      <c r="B676" s="1"/>
      <c r="C676" s="1"/>
      <c r="D676" s="1"/>
    </row>
    <row r="677" spans="1:4" x14ac:dyDescent="0.3">
      <c r="A677" s="1"/>
      <c r="B677" s="1"/>
      <c r="C677" s="1"/>
      <c r="D677" s="1"/>
    </row>
    <row r="678" spans="1:4" x14ac:dyDescent="0.3">
      <c r="A678" s="1"/>
      <c r="B678" s="1"/>
      <c r="C678" s="1"/>
      <c r="D678" s="1"/>
    </row>
    <row r="679" spans="1:4" x14ac:dyDescent="0.3">
      <c r="A679" s="1"/>
      <c r="B679" s="1"/>
      <c r="C679" s="1"/>
      <c r="D679" s="1"/>
    </row>
    <row r="680" spans="1:4" x14ac:dyDescent="0.3">
      <c r="A680" s="1"/>
      <c r="B680" s="1"/>
      <c r="C680" s="1"/>
      <c r="D680" s="1"/>
    </row>
    <row r="681" spans="1:4" x14ac:dyDescent="0.3">
      <c r="A681" s="1"/>
      <c r="B681" s="1"/>
      <c r="C681" s="1"/>
      <c r="D681" s="1"/>
    </row>
    <row r="682" spans="1:4" x14ac:dyDescent="0.3">
      <c r="A682" s="1"/>
      <c r="B682" s="1"/>
      <c r="C682" s="1"/>
      <c r="D682" s="1"/>
    </row>
    <row r="683" spans="1:4" x14ac:dyDescent="0.3">
      <c r="A683" s="1"/>
      <c r="B683" s="1"/>
      <c r="C683" s="1"/>
      <c r="D683" s="1"/>
    </row>
    <row r="684" spans="1:4" x14ac:dyDescent="0.3">
      <c r="A684" s="1"/>
      <c r="B684" s="1"/>
      <c r="C684" s="1"/>
      <c r="D684" s="1"/>
    </row>
    <row r="685" spans="1:4" x14ac:dyDescent="0.3">
      <c r="A685" s="1"/>
      <c r="B685" s="1"/>
      <c r="C685" s="1"/>
      <c r="D685" s="1"/>
    </row>
    <row r="686" spans="1:4" x14ac:dyDescent="0.3">
      <c r="A686" s="1"/>
      <c r="B686" s="1"/>
      <c r="C686" s="1"/>
      <c r="D686" s="1"/>
    </row>
    <row r="687" spans="1:4" x14ac:dyDescent="0.3">
      <c r="A687" s="1"/>
      <c r="B687" s="1"/>
      <c r="C687" s="1"/>
      <c r="D687" s="1"/>
    </row>
    <row r="688" spans="1:4" x14ac:dyDescent="0.3">
      <c r="A688" s="1"/>
      <c r="B688" s="1"/>
      <c r="C688" s="1"/>
      <c r="D688" s="1"/>
    </row>
    <row r="689" spans="1:4" x14ac:dyDescent="0.3">
      <c r="A689" s="1"/>
      <c r="B689" s="1"/>
      <c r="C689" s="1"/>
      <c r="D689" s="1"/>
    </row>
    <row r="690" spans="1:4" x14ac:dyDescent="0.3">
      <c r="A690" s="1"/>
      <c r="B690" s="1"/>
      <c r="C690" s="1"/>
      <c r="D690" s="1"/>
    </row>
    <row r="691" spans="1:4" x14ac:dyDescent="0.3">
      <c r="A691" s="1"/>
      <c r="B691" s="1"/>
      <c r="C691" s="1"/>
      <c r="D691" s="1"/>
    </row>
    <row r="692" spans="1:4" x14ac:dyDescent="0.3">
      <c r="A692" s="1"/>
      <c r="B692" s="1"/>
      <c r="C692" s="1"/>
      <c r="D692" s="1"/>
    </row>
    <row r="693" spans="1:4" x14ac:dyDescent="0.3">
      <c r="A693" s="1"/>
      <c r="B693" s="1"/>
      <c r="C693" s="1"/>
      <c r="D693" s="1"/>
    </row>
    <row r="694" spans="1:4" x14ac:dyDescent="0.3">
      <c r="A694" s="1"/>
      <c r="B694" s="1"/>
      <c r="C694" s="1"/>
      <c r="D694" s="1"/>
    </row>
    <row r="695" spans="1:4" x14ac:dyDescent="0.3">
      <c r="A695" s="1"/>
      <c r="B695" s="1"/>
      <c r="C695" s="1"/>
      <c r="D695" s="1"/>
    </row>
    <row r="696" spans="1:4" x14ac:dyDescent="0.3">
      <c r="A696" s="1"/>
      <c r="B696" s="1"/>
      <c r="C696" s="1"/>
      <c r="D696" s="1"/>
    </row>
    <row r="697" spans="1:4" x14ac:dyDescent="0.3">
      <c r="A697" s="1"/>
      <c r="B697" s="1"/>
      <c r="C697" s="1"/>
      <c r="D697" s="1"/>
    </row>
    <row r="698" spans="1:4" x14ac:dyDescent="0.3">
      <c r="A698" s="1"/>
      <c r="B698" s="1"/>
      <c r="C698" s="1"/>
      <c r="D698" s="1"/>
    </row>
    <row r="699" spans="1:4" x14ac:dyDescent="0.3">
      <c r="A699" s="1"/>
      <c r="B699" s="1"/>
      <c r="C699" s="1"/>
      <c r="D699" s="1"/>
    </row>
    <row r="700" spans="1:4" x14ac:dyDescent="0.3">
      <c r="A700" s="1"/>
      <c r="B700" s="1"/>
      <c r="C700" s="1"/>
      <c r="D700" s="1"/>
    </row>
    <row r="701" spans="1:4" x14ac:dyDescent="0.3">
      <c r="A701" s="1"/>
      <c r="B701" s="1"/>
      <c r="C701" s="1"/>
      <c r="D701" s="1"/>
    </row>
    <row r="702" spans="1:4" x14ac:dyDescent="0.3">
      <c r="A702" s="1"/>
      <c r="B702" s="1"/>
      <c r="C702" s="1"/>
      <c r="D702" s="1"/>
    </row>
    <row r="703" spans="1:4" x14ac:dyDescent="0.3">
      <c r="A703" s="1"/>
      <c r="B703" s="1"/>
      <c r="C703" s="1"/>
      <c r="D703" s="1"/>
    </row>
    <row r="704" spans="1:4" x14ac:dyDescent="0.3">
      <c r="A704" s="1"/>
      <c r="B704" s="1"/>
      <c r="C704" s="1"/>
      <c r="D704" s="1"/>
    </row>
    <row r="705" spans="1:4" x14ac:dyDescent="0.3">
      <c r="A705" s="1"/>
      <c r="B705" s="1"/>
      <c r="C705" s="1"/>
      <c r="D705" s="1"/>
    </row>
    <row r="706" spans="1:4" x14ac:dyDescent="0.3">
      <c r="A706" s="1"/>
      <c r="B706" s="1"/>
      <c r="C706" s="1"/>
      <c r="D706" s="1"/>
    </row>
    <row r="707" spans="1:4" x14ac:dyDescent="0.3">
      <c r="A707" s="1"/>
      <c r="B707" s="1"/>
      <c r="C707" s="1"/>
      <c r="D707" s="1"/>
    </row>
    <row r="708" spans="1:4" x14ac:dyDescent="0.3">
      <c r="A708" s="1"/>
      <c r="B708" s="1"/>
      <c r="C708" s="1"/>
      <c r="D708" s="1"/>
    </row>
    <row r="709" spans="1:4" x14ac:dyDescent="0.3">
      <c r="A709" s="1"/>
      <c r="B709" s="1"/>
      <c r="C709" s="1"/>
      <c r="D709" s="1"/>
    </row>
    <row r="710" spans="1:4" x14ac:dyDescent="0.3">
      <c r="A710" s="1"/>
      <c r="B710" s="1"/>
      <c r="C710" s="1"/>
      <c r="D710" s="1"/>
    </row>
    <row r="711" spans="1:4" x14ac:dyDescent="0.3">
      <c r="A711" s="1"/>
      <c r="B711" s="1"/>
      <c r="C711" s="1"/>
      <c r="D711" s="1"/>
    </row>
    <row r="712" spans="1:4" x14ac:dyDescent="0.3">
      <c r="A712" s="1"/>
      <c r="B712" s="1"/>
      <c r="C712" s="1"/>
      <c r="D712" s="1"/>
    </row>
    <row r="713" spans="1:4" x14ac:dyDescent="0.3">
      <c r="A713" s="1"/>
      <c r="B713" s="1"/>
      <c r="C713" s="1"/>
      <c r="D713" s="1"/>
    </row>
    <row r="714" spans="1:4" x14ac:dyDescent="0.3">
      <c r="A714" s="1"/>
      <c r="B714" s="1"/>
      <c r="C714" s="1"/>
      <c r="D714" s="1"/>
    </row>
    <row r="715" spans="1:4" x14ac:dyDescent="0.3">
      <c r="A715" s="1"/>
      <c r="B715" s="1"/>
      <c r="C715" s="1"/>
      <c r="D715" s="1"/>
    </row>
    <row r="716" spans="1:4" x14ac:dyDescent="0.3">
      <c r="A716" s="1"/>
      <c r="B716" s="1"/>
      <c r="C716" s="1"/>
      <c r="D716" s="1"/>
    </row>
    <row r="717" spans="1:4" x14ac:dyDescent="0.3">
      <c r="A717" s="1"/>
      <c r="B717" s="1"/>
      <c r="C717" s="1"/>
      <c r="D717" s="1"/>
    </row>
    <row r="718" spans="1:4" x14ac:dyDescent="0.3">
      <c r="A718" s="1"/>
      <c r="B718" s="1"/>
      <c r="C718" s="1"/>
      <c r="D718" s="1"/>
    </row>
    <row r="719" spans="1:4" x14ac:dyDescent="0.3">
      <c r="A719" s="1"/>
      <c r="B719" s="1"/>
      <c r="C719" s="1"/>
      <c r="D719" s="1"/>
    </row>
    <row r="720" spans="1:4" x14ac:dyDescent="0.3">
      <c r="A720" s="1"/>
      <c r="B720" s="1"/>
      <c r="C720" s="1"/>
      <c r="D720" s="1"/>
    </row>
    <row r="721" spans="1:4" x14ac:dyDescent="0.3">
      <c r="A721" s="1"/>
      <c r="B721" s="1"/>
      <c r="C721" s="1"/>
      <c r="D721" s="1"/>
    </row>
    <row r="722" spans="1:4" x14ac:dyDescent="0.3">
      <c r="A722" s="1"/>
      <c r="B722" s="1"/>
      <c r="C722" s="1"/>
      <c r="D722" s="1"/>
    </row>
    <row r="723" spans="1:4" x14ac:dyDescent="0.3">
      <c r="A723" s="1"/>
      <c r="B723" s="1"/>
      <c r="C723" s="1"/>
      <c r="D723" s="1"/>
    </row>
    <row r="724" spans="1:4" x14ac:dyDescent="0.3">
      <c r="A724" s="1"/>
      <c r="B724" s="1"/>
      <c r="C724" s="1"/>
      <c r="D724" s="1"/>
    </row>
    <row r="725" spans="1:4" x14ac:dyDescent="0.3">
      <c r="A725" s="1"/>
      <c r="B725" s="1"/>
      <c r="C725" s="1"/>
      <c r="D725" s="1"/>
    </row>
    <row r="726" spans="1:4" x14ac:dyDescent="0.3">
      <c r="A726" s="1"/>
      <c r="B726" s="1"/>
      <c r="C726" s="1"/>
      <c r="D726" s="1"/>
    </row>
    <row r="727" spans="1:4" x14ac:dyDescent="0.3">
      <c r="A727" s="1"/>
      <c r="B727" s="1"/>
      <c r="C727" s="1"/>
      <c r="D727" s="1"/>
    </row>
    <row r="728" spans="1:4" x14ac:dyDescent="0.3">
      <c r="A728" s="1"/>
      <c r="B728" s="1"/>
      <c r="C728" s="1"/>
      <c r="D728" s="1"/>
    </row>
    <row r="729" spans="1:4" x14ac:dyDescent="0.3">
      <c r="A729" s="1"/>
      <c r="B729" s="1"/>
      <c r="C729" s="1"/>
      <c r="D729" s="1"/>
    </row>
    <row r="730" spans="1:4" x14ac:dyDescent="0.3">
      <c r="A730" s="1"/>
      <c r="B730" s="1"/>
      <c r="C730" s="1"/>
      <c r="D730" s="1"/>
    </row>
    <row r="731" spans="1:4" x14ac:dyDescent="0.3">
      <c r="A731" s="1"/>
      <c r="B731" s="1"/>
      <c r="C731" s="1"/>
      <c r="D731" s="1"/>
    </row>
    <row r="732" spans="1:4" x14ac:dyDescent="0.3">
      <c r="A732" s="1"/>
      <c r="B732" s="1"/>
      <c r="C732" s="1"/>
      <c r="D732" s="1"/>
    </row>
    <row r="733" spans="1:4" x14ac:dyDescent="0.3">
      <c r="A733" s="1"/>
      <c r="B733" s="1"/>
      <c r="C733" s="1"/>
      <c r="D733" s="1"/>
    </row>
    <row r="734" spans="1:4" x14ac:dyDescent="0.3">
      <c r="A734" s="1"/>
      <c r="B734" s="1"/>
      <c r="C734" s="1"/>
      <c r="D734" s="1"/>
    </row>
    <row r="735" spans="1:4" x14ac:dyDescent="0.3">
      <c r="A735" s="1"/>
      <c r="B735" s="1"/>
      <c r="C735" s="1"/>
      <c r="D735" s="1"/>
    </row>
    <row r="736" spans="1:4" x14ac:dyDescent="0.3">
      <c r="A736" s="1"/>
      <c r="B736" s="1"/>
      <c r="C736" s="1"/>
      <c r="D736" s="1"/>
    </row>
    <row r="737" spans="1:4" x14ac:dyDescent="0.3">
      <c r="A737" s="1"/>
      <c r="B737" s="1"/>
      <c r="C737" s="1"/>
      <c r="D737" s="1"/>
    </row>
    <row r="738" spans="1:4" x14ac:dyDescent="0.3">
      <c r="A738" s="1"/>
      <c r="B738" s="1"/>
      <c r="C738" s="1"/>
      <c r="D738" s="1"/>
    </row>
    <row r="739" spans="1:4" x14ac:dyDescent="0.3">
      <c r="A739" s="1"/>
      <c r="B739" s="1"/>
      <c r="C739" s="1"/>
      <c r="D739" s="1"/>
    </row>
    <row r="740" spans="1:4" x14ac:dyDescent="0.3">
      <c r="A740" s="1"/>
      <c r="B740" s="1"/>
      <c r="C740" s="1"/>
      <c r="D740" s="1"/>
    </row>
    <row r="741" spans="1:4" x14ac:dyDescent="0.3">
      <c r="A741" s="1"/>
      <c r="B741" s="1"/>
      <c r="C741" s="1"/>
      <c r="D741" s="1"/>
    </row>
    <row r="742" spans="1:4" x14ac:dyDescent="0.3">
      <c r="A742" s="1"/>
      <c r="B742" s="1"/>
      <c r="C742" s="1"/>
      <c r="D742" s="1"/>
    </row>
    <row r="743" spans="1:4" x14ac:dyDescent="0.3">
      <c r="A743" s="1"/>
      <c r="B743" s="1"/>
      <c r="C743" s="1"/>
      <c r="D743" s="1"/>
    </row>
    <row r="744" spans="1:4" x14ac:dyDescent="0.3">
      <c r="A744" s="1"/>
      <c r="B744" s="1"/>
      <c r="C744" s="1"/>
      <c r="D744" s="1"/>
    </row>
    <row r="745" spans="1:4" x14ac:dyDescent="0.3">
      <c r="A745" s="1"/>
      <c r="B745" s="1"/>
      <c r="C745" s="1"/>
      <c r="D745" s="1"/>
    </row>
    <row r="746" spans="1:4" x14ac:dyDescent="0.3">
      <c r="A746" s="1"/>
      <c r="B746" s="1"/>
      <c r="C746" s="1"/>
      <c r="D746" s="1"/>
    </row>
    <row r="747" spans="1:4" x14ac:dyDescent="0.3">
      <c r="A747" s="1"/>
      <c r="B747" s="1"/>
      <c r="C747" s="1"/>
      <c r="D747" s="1"/>
    </row>
    <row r="748" spans="1:4" x14ac:dyDescent="0.3">
      <c r="A748" s="1"/>
      <c r="B748" s="1"/>
      <c r="C748" s="1"/>
      <c r="D748" s="1"/>
    </row>
    <row r="749" spans="1:4" x14ac:dyDescent="0.3">
      <c r="A749" s="1"/>
      <c r="B749" s="1"/>
      <c r="C749" s="1"/>
      <c r="D749" s="1"/>
    </row>
    <row r="750" spans="1:4" x14ac:dyDescent="0.3">
      <c r="A750" s="1"/>
      <c r="B750" s="1"/>
      <c r="C750" s="1"/>
      <c r="D750" s="1"/>
    </row>
    <row r="751" spans="1:4" x14ac:dyDescent="0.3">
      <c r="A751" s="1"/>
      <c r="B751" s="1"/>
      <c r="C751" s="1"/>
      <c r="D751" s="1"/>
    </row>
    <row r="752" spans="1:4" x14ac:dyDescent="0.3">
      <c r="A752" s="1"/>
      <c r="B752" s="1"/>
      <c r="C752" s="1"/>
      <c r="D752" s="1"/>
    </row>
    <row r="753" spans="1:4" x14ac:dyDescent="0.3">
      <c r="A753" s="1"/>
      <c r="B753" s="1"/>
      <c r="C753" s="1"/>
      <c r="D753" s="1"/>
    </row>
    <row r="754" spans="1:4" x14ac:dyDescent="0.3">
      <c r="A754" s="1"/>
      <c r="B754" s="1"/>
      <c r="C754" s="1"/>
      <c r="D754" s="1"/>
    </row>
    <row r="755" spans="1:4" x14ac:dyDescent="0.3">
      <c r="A755" s="1"/>
      <c r="B755" s="1"/>
      <c r="C755" s="1"/>
      <c r="D755" s="1"/>
    </row>
    <row r="756" spans="1:4" x14ac:dyDescent="0.3">
      <c r="A756" s="1"/>
      <c r="B756" s="1"/>
      <c r="C756" s="1"/>
      <c r="D756" s="1"/>
    </row>
    <row r="757" spans="1:4" x14ac:dyDescent="0.3">
      <c r="A757" s="1"/>
      <c r="B757" s="1"/>
      <c r="C757" s="1"/>
      <c r="D757" s="1"/>
    </row>
    <row r="758" spans="1:4" x14ac:dyDescent="0.3">
      <c r="A758" s="1"/>
      <c r="B758" s="1"/>
      <c r="C758" s="1"/>
      <c r="D758" s="1"/>
    </row>
    <row r="759" spans="1:4" x14ac:dyDescent="0.3">
      <c r="A759" s="1"/>
      <c r="B759" s="1"/>
      <c r="C759" s="1"/>
      <c r="D759" s="1"/>
    </row>
    <row r="760" spans="1:4" x14ac:dyDescent="0.3">
      <c r="A760" s="1"/>
      <c r="B760" s="1"/>
      <c r="C760" s="1"/>
      <c r="D760" s="1"/>
    </row>
    <row r="761" spans="1:4" x14ac:dyDescent="0.3">
      <c r="A761" s="1"/>
      <c r="B761" s="1"/>
      <c r="C761" s="1"/>
      <c r="D761" s="1"/>
    </row>
    <row r="762" spans="1:4" x14ac:dyDescent="0.3">
      <c r="A762" s="1"/>
      <c r="B762" s="1"/>
      <c r="C762" s="1"/>
      <c r="D762" s="1"/>
    </row>
    <row r="763" spans="1:4" x14ac:dyDescent="0.3">
      <c r="A763" s="1"/>
      <c r="B763" s="1"/>
      <c r="C763" s="1"/>
      <c r="D763" s="1"/>
    </row>
    <row r="764" spans="1:4" x14ac:dyDescent="0.3">
      <c r="A764" s="1"/>
      <c r="B764" s="1"/>
      <c r="C764" s="1"/>
      <c r="D764" s="1"/>
    </row>
    <row r="765" spans="1:4" x14ac:dyDescent="0.3">
      <c r="A765" s="1"/>
      <c r="B765" s="1"/>
      <c r="C765" s="1"/>
      <c r="D765" s="1"/>
    </row>
    <row r="766" spans="1:4" x14ac:dyDescent="0.3">
      <c r="A766" s="1"/>
      <c r="B766" s="1"/>
      <c r="C766" s="1"/>
      <c r="D766" s="1"/>
    </row>
    <row r="767" spans="1:4" x14ac:dyDescent="0.3">
      <c r="A767" s="1"/>
      <c r="B767" s="1"/>
      <c r="C767" s="1"/>
      <c r="D767" s="1"/>
    </row>
    <row r="768" spans="1:4" x14ac:dyDescent="0.3">
      <c r="A768" s="1"/>
      <c r="B768" s="1"/>
      <c r="C768" s="1"/>
      <c r="D768" s="1"/>
    </row>
    <row r="769" spans="1:4" x14ac:dyDescent="0.3">
      <c r="A769" s="1"/>
      <c r="B769" s="1"/>
      <c r="C769" s="1"/>
      <c r="D769" s="1"/>
    </row>
    <row r="770" spans="1:4" x14ac:dyDescent="0.3">
      <c r="A770" s="1"/>
      <c r="B770" s="1"/>
      <c r="C770" s="1"/>
      <c r="D770" s="1"/>
    </row>
    <row r="771" spans="1:4" x14ac:dyDescent="0.3">
      <c r="A771" s="1"/>
      <c r="B771" s="1"/>
      <c r="C771" s="1"/>
      <c r="D771" s="1"/>
    </row>
    <row r="772" spans="1:4" x14ac:dyDescent="0.3">
      <c r="A772" s="1"/>
      <c r="B772" s="1"/>
      <c r="C772" s="1"/>
      <c r="D772" s="1"/>
    </row>
    <row r="773" spans="1:4" x14ac:dyDescent="0.3">
      <c r="A773" s="1"/>
      <c r="B773" s="1"/>
      <c r="C773" s="1"/>
      <c r="D773" s="1"/>
    </row>
    <row r="774" spans="1:4" x14ac:dyDescent="0.3">
      <c r="A774" s="1"/>
      <c r="B774" s="1"/>
      <c r="C774" s="1"/>
      <c r="D774" s="1"/>
    </row>
    <row r="775" spans="1:4" x14ac:dyDescent="0.3">
      <c r="A775" s="1"/>
      <c r="B775" s="1"/>
      <c r="C775" s="1"/>
      <c r="D775" s="1"/>
    </row>
    <row r="776" spans="1:4" x14ac:dyDescent="0.3">
      <c r="A776" s="1"/>
      <c r="B776" s="1"/>
      <c r="C776" s="1"/>
      <c r="D776" s="1"/>
    </row>
    <row r="777" spans="1:4" x14ac:dyDescent="0.3">
      <c r="A777" s="1"/>
      <c r="B777" s="1"/>
      <c r="C777" s="1"/>
      <c r="D777" s="1"/>
    </row>
    <row r="778" spans="1:4" x14ac:dyDescent="0.3">
      <c r="A778" s="1"/>
      <c r="B778" s="1"/>
      <c r="C778" s="1"/>
      <c r="D778" s="1"/>
    </row>
    <row r="779" spans="1:4" x14ac:dyDescent="0.3">
      <c r="A779" s="1"/>
      <c r="B779" s="1"/>
      <c r="C779" s="1"/>
      <c r="D779" s="1"/>
    </row>
    <row r="780" spans="1:4" x14ac:dyDescent="0.3">
      <c r="A780" s="1"/>
      <c r="B780" s="1"/>
      <c r="C780" s="1"/>
      <c r="D780" s="1"/>
    </row>
    <row r="781" spans="1:4" x14ac:dyDescent="0.3">
      <c r="A781" s="1"/>
      <c r="B781" s="1"/>
      <c r="C781" s="1"/>
      <c r="D781" s="1"/>
    </row>
    <row r="782" spans="1:4" x14ac:dyDescent="0.3">
      <c r="A782" s="1"/>
      <c r="B782" s="1"/>
      <c r="C782" s="1"/>
      <c r="D782" s="1"/>
    </row>
    <row r="783" spans="1:4" x14ac:dyDescent="0.3">
      <c r="A783" s="1"/>
      <c r="B783" s="1"/>
      <c r="C783" s="1"/>
      <c r="D783" s="1"/>
    </row>
    <row r="784" spans="1:4" x14ac:dyDescent="0.3">
      <c r="A784" s="1"/>
      <c r="B784" s="1"/>
      <c r="C784" s="1"/>
      <c r="D784" s="1"/>
    </row>
    <row r="785" spans="1:4" x14ac:dyDescent="0.3">
      <c r="A785" s="1"/>
      <c r="B785" s="1"/>
      <c r="C785" s="1"/>
      <c r="D785" s="1"/>
    </row>
    <row r="786" spans="1:4" x14ac:dyDescent="0.3">
      <c r="A786" s="1"/>
      <c r="B786" s="1"/>
      <c r="C786" s="1"/>
      <c r="D786" s="1"/>
    </row>
    <row r="787" spans="1:4" x14ac:dyDescent="0.3">
      <c r="A787" s="1"/>
      <c r="B787" s="1"/>
      <c r="C787" s="1"/>
      <c r="D787" s="1"/>
    </row>
    <row r="788" spans="1:4" x14ac:dyDescent="0.3">
      <c r="A788" s="1"/>
      <c r="B788" s="1"/>
      <c r="C788" s="1"/>
      <c r="D788" s="1"/>
    </row>
    <row r="789" spans="1:4" x14ac:dyDescent="0.3">
      <c r="A789" s="1"/>
      <c r="B789" s="1"/>
      <c r="C789" s="1"/>
      <c r="D789" s="1"/>
    </row>
    <row r="790" spans="1:4" x14ac:dyDescent="0.3">
      <c r="A790" s="1"/>
      <c r="B790" s="1"/>
      <c r="C790" s="1"/>
      <c r="D790" s="1"/>
    </row>
    <row r="791" spans="1:4" x14ac:dyDescent="0.3">
      <c r="A791" s="1"/>
      <c r="B791" s="1"/>
      <c r="C791" s="1"/>
      <c r="D791" s="1"/>
    </row>
    <row r="792" spans="1:4" x14ac:dyDescent="0.3">
      <c r="A792" s="1"/>
      <c r="B792" s="1"/>
      <c r="C792" s="1"/>
      <c r="D792" s="1"/>
    </row>
    <row r="793" spans="1:4" x14ac:dyDescent="0.3">
      <c r="A793" s="1"/>
      <c r="B793" s="1"/>
      <c r="C793" s="1"/>
      <c r="D793" s="1"/>
    </row>
    <row r="794" spans="1:4" x14ac:dyDescent="0.3">
      <c r="A794" s="1"/>
      <c r="B794" s="1"/>
      <c r="C794" s="1"/>
      <c r="D794" s="1"/>
    </row>
    <row r="795" spans="1:4" x14ac:dyDescent="0.3">
      <c r="A795" s="1"/>
      <c r="B795" s="1"/>
      <c r="C795" s="1"/>
      <c r="D795" s="1"/>
    </row>
    <row r="796" spans="1:4" x14ac:dyDescent="0.3">
      <c r="A796" s="1"/>
      <c r="B796" s="1"/>
      <c r="C796" s="1"/>
      <c r="D796" s="1"/>
    </row>
    <row r="797" spans="1:4" x14ac:dyDescent="0.3">
      <c r="A797" s="1"/>
      <c r="B797" s="1"/>
      <c r="C797" s="1"/>
      <c r="D797" s="1"/>
    </row>
    <row r="798" spans="1:4" x14ac:dyDescent="0.3">
      <c r="A798" s="1"/>
      <c r="B798" s="1"/>
      <c r="C798" s="1"/>
      <c r="D798" s="1"/>
    </row>
    <row r="799" spans="1:4" x14ac:dyDescent="0.3">
      <c r="A799" s="1"/>
      <c r="B799" s="1"/>
      <c r="C799" s="1"/>
      <c r="D799" s="1"/>
    </row>
    <row r="800" spans="1:4" x14ac:dyDescent="0.3">
      <c r="A800" s="1"/>
      <c r="B800" s="1"/>
      <c r="C800" s="1"/>
      <c r="D800" s="1"/>
    </row>
    <row r="801" spans="1:4" x14ac:dyDescent="0.3">
      <c r="A801" s="1"/>
      <c r="B801" s="1"/>
      <c r="C801" s="1"/>
      <c r="D801" s="1"/>
    </row>
    <row r="802" spans="1:4" x14ac:dyDescent="0.3">
      <c r="A802" s="1"/>
      <c r="B802" s="1"/>
      <c r="C802" s="1"/>
      <c r="D802" s="1"/>
    </row>
    <row r="803" spans="1:4" x14ac:dyDescent="0.3">
      <c r="A803" s="1"/>
      <c r="B803" s="1"/>
      <c r="C803" s="1"/>
      <c r="D803" s="1"/>
    </row>
    <row r="804" spans="1:4" x14ac:dyDescent="0.3">
      <c r="A804" s="1"/>
      <c r="B804" s="1"/>
      <c r="C804" s="1"/>
      <c r="D804" s="1"/>
    </row>
    <row r="805" spans="1:4" x14ac:dyDescent="0.3">
      <c r="A805" s="1"/>
      <c r="B805" s="1"/>
      <c r="C805" s="1"/>
      <c r="D805" s="1"/>
    </row>
    <row r="806" spans="1:4" x14ac:dyDescent="0.3">
      <c r="A806" s="1"/>
      <c r="B806" s="1"/>
      <c r="C806" s="1"/>
      <c r="D806" s="1"/>
    </row>
    <row r="807" spans="1:4" x14ac:dyDescent="0.3">
      <c r="A807" s="1"/>
      <c r="B807" s="1"/>
      <c r="C807" s="1"/>
      <c r="D807" s="1"/>
    </row>
    <row r="808" spans="1:4" x14ac:dyDescent="0.3">
      <c r="A808" s="1"/>
      <c r="B808" s="1"/>
      <c r="C808" s="1"/>
      <c r="D808" s="1"/>
    </row>
    <row r="809" spans="1:4" x14ac:dyDescent="0.3">
      <c r="A809" s="1"/>
      <c r="B809" s="1"/>
      <c r="C809" s="1"/>
      <c r="D809" s="1"/>
    </row>
    <row r="810" spans="1:4" x14ac:dyDescent="0.3">
      <c r="A810" s="1"/>
      <c r="B810" s="1"/>
      <c r="C810" s="1"/>
      <c r="D810" s="1"/>
    </row>
    <row r="811" spans="1:4" x14ac:dyDescent="0.3">
      <c r="A811" s="1"/>
      <c r="B811" s="1"/>
      <c r="C811" s="1"/>
      <c r="D811" s="1"/>
    </row>
    <row r="812" spans="1:4" x14ac:dyDescent="0.3">
      <c r="A812" s="1"/>
      <c r="B812" s="1"/>
      <c r="C812" s="1"/>
      <c r="D812" s="1"/>
    </row>
    <row r="813" spans="1:4" x14ac:dyDescent="0.3">
      <c r="A813" s="1"/>
      <c r="B813" s="1"/>
      <c r="C813" s="1"/>
      <c r="D813" s="1"/>
    </row>
    <row r="814" spans="1:4" x14ac:dyDescent="0.3">
      <c r="A814" s="1"/>
      <c r="B814" s="1"/>
      <c r="C814" s="1"/>
      <c r="D814" s="1"/>
    </row>
    <row r="815" spans="1:4" x14ac:dyDescent="0.3">
      <c r="A815" s="1"/>
      <c r="B815" s="1"/>
      <c r="C815" s="1"/>
      <c r="D815" s="1"/>
    </row>
    <row r="816" spans="1:4" x14ac:dyDescent="0.3">
      <c r="A816" s="1"/>
      <c r="B816" s="1"/>
      <c r="C816" s="1"/>
      <c r="D816" s="1"/>
    </row>
    <row r="817" spans="1:4" x14ac:dyDescent="0.3">
      <c r="A817" s="1"/>
      <c r="B817" s="1"/>
      <c r="C817" s="1"/>
      <c r="D817" s="1"/>
    </row>
    <row r="818" spans="1:4" x14ac:dyDescent="0.3">
      <c r="A818" s="1"/>
      <c r="B818" s="1"/>
      <c r="C818" s="1"/>
      <c r="D818" s="1"/>
    </row>
    <row r="819" spans="1:4" x14ac:dyDescent="0.3">
      <c r="A819" s="1"/>
      <c r="B819" s="1"/>
      <c r="C819" s="1"/>
      <c r="D819" s="1"/>
    </row>
    <row r="820" spans="1:4" x14ac:dyDescent="0.3">
      <c r="A820" s="1"/>
      <c r="B820" s="1"/>
      <c r="C820" s="1"/>
      <c r="D820" s="1"/>
    </row>
    <row r="821" spans="1:4" x14ac:dyDescent="0.3">
      <c r="A821" s="1"/>
      <c r="B821" s="1"/>
      <c r="C821" s="1"/>
      <c r="D821" s="1"/>
    </row>
    <row r="822" spans="1:4" x14ac:dyDescent="0.3">
      <c r="A822" s="1"/>
      <c r="B822" s="1"/>
      <c r="C822" s="1"/>
      <c r="D822" s="1"/>
    </row>
    <row r="823" spans="1:4" x14ac:dyDescent="0.3">
      <c r="A823" s="1"/>
      <c r="B823" s="1"/>
      <c r="C823" s="1"/>
      <c r="D823" s="1"/>
    </row>
    <row r="824" spans="1:4" x14ac:dyDescent="0.3">
      <c r="A824" s="1"/>
      <c r="B824" s="1"/>
      <c r="C824" s="1"/>
      <c r="D824" s="1"/>
    </row>
    <row r="825" spans="1:4" x14ac:dyDescent="0.3">
      <c r="A825" s="1"/>
      <c r="B825" s="1"/>
      <c r="C825" s="1"/>
      <c r="D825" s="1"/>
    </row>
    <row r="826" spans="1:4" x14ac:dyDescent="0.3">
      <c r="A826" s="1"/>
      <c r="B826" s="1"/>
      <c r="C826" s="1"/>
      <c r="D826" s="1"/>
    </row>
    <row r="827" spans="1:4" x14ac:dyDescent="0.3">
      <c r="A827" s="1"/>
      <c r="B827" s="1"/>
      <c r="C827" s="1"/>
      <c r="D827" s="1"/>
    </row>
    <row r="828" spans="1:4" x14ac:dyDescent="0.3">
      <c r="A828" s="1"/>
      <c r="B828" s="1"/>
      <c r="C828" s="1"/>
      <c r="D828" s="1"/>
    </row>
    <row r="829" spans="1:4" x14ac:dyDescent="0.3">
      <c r="A829" s="1"/>
      <c r="B829" s="1"/>
      <c r="C829" s="1"/>
      <c r="D829" s="1"/>
    </row>
    <row r="830" spans="1:4" x14ac:dyDescent="0.3">
      <c r="A830" s="1"/>
      <c r="B830" s="1"/>
      <c r="C830" s="1"/>
      <c r="D830" s="1"/>
    </row>
    <row r="831" spans="1:4" x14ac:dyDescent="0.3">
      <c r="A831" s="1"/>
      <c r="B831" s="1"/>
      <c r="C831" s="1"/>
      <c r="D831" s="1"/>
    </row>
    <row r="832" spans="1:4" x14ac:dyDescent="0.3">
      <c r="A832" s="1"/>
      <c r="B832" s="1"/>
      <c r="C832" s="1"/>
      <c r="D832" s="1"/>
    </row>
    <row r="833" spans="1:4" x14ac:dyDescent="0.3">
      <c r="A833" s="1"/>
      <c r="B833" s="1"/>
      <c r="C833" s="1"/>
      <c r="D833" s="1"/>
    </row>
    <row r="834" spans="1:4" x14ac:dyDescent="0.3">
      <c r="A834" s="1"/>
      <c r="B834" s="1"/>
      <c r="C834" s="1"/>
      <c r="D834" s="1"/>
    </row>
    <row r="835" spans="1:4" x14ac:dyDescent="0.3">
      <c r="A835" s="1"/>
      <c r="B835" s="1"/>
      <c r="C835" s="1"/>
      <c r="D835" s="1"/>
    </row>
    <row r="836" spans="1:4" x14ac:dyDescent="0.3">
      <c r="A836" s="1"/>
      <c r="B836" s="1"/>
      <c r="C836" s="1"/>
      <c r="D836" s="1"/>
    </row>
    <row r="837" spans="1:4" x14ac:dyDescent="0.3">
      <c r="A837" s="1"/>
      <c r="B837" s="1"/>
      <c r="C837" s="1"/>
      <c r="D837" s="1"/>
    </row>
    <row r="838" spans="1:4" x14ac:dyDescent="0.3">
      <c r="A838" s="1"/>
      <c r="B838" s="1"/>
      <c r="C838" s="1"/>
      <c r="D838" s="1"/>
    </row>
    <row r="839" spans="1:4" x14ac:dyDescent="0.3">
      <c r="A839" s="1"/>
      <c r="B839" s="1"/>
      <c r="C839" s="1"/>
      <c r="D839" s="1"/>
    </row>
    <row r="840" spans="1:4" x14ac:dyDescent="0.3">
      <c r="A840" s="1"/>
      <c r="B840" s="1"/>
      <c r="C840" s="1"/>
      <c r="D840" s="1"/>
    </row>
    <row r="841" spans="1:4" x14ac:dyDescent="0.3">
      <c r="A841" s="1"/>
      <c r="B841" s="1"/>
      <c r="C841" s="1"/>
      <c r="D841" s="1"/>
    </row>
    <row r="842" spans="1:4" x14ac:dyDescent="0.3">
      <c r="A842" s="1"/>
      <c r="B842" s="1"/>
      <c r="C842" s="1"/>
      <c r="D842" s="1"/>
    </row>
    <row r="843" spans="1:4" x14ac:dyDescent="0.3">
      <c r="A843" s="1"/>
      <c r="B843" s="1"/>
      <c r="C843" s="1"/>
      <c r="D843" s="1"/>
    </row>
    <row r="844" spans="1:4" x14ac:dyDescent="0.3">
      <c r="A844" s="1"/>
      <c r="B844" s="1"/>
      <c r="C844" s="1"/>
      <c r="D844" s="1"/>
    </row>
    <row r="845" spans="1:4" x14ac:dyDescent="0.3">
      <c r="A845" s="1"/>
      <c r="B845" s="1"/>
      <c r="C845" s="1"/>
      <c r="D845" s="1"/>
    </row>
    <row r="846" spans="1:4" x14ac:dyDescent="0.3">
      <c r="A846" s="1"/>
      <c r="B846" s="1"/>
      <c r="C846" s="1"/>
      <c r="D846" s="1"/>
    </row>
    <row r="847" spans="1:4" x14ac:dyDescent="0.3">
      <c r="A847" s="1"/>
      <c r="B847" s="1"/>
      <c r="C847" s="1"/>
      <c r="D847" s="1"/>
    </row>
    <row r="848" spans="1:4" x14ac:dyDescent="0.3">
      <c r="A848" s="1"/>
      <c r="B848" s="1"/>
      <c r="C848" s="1"/>
      <c r="D848" s="1"/>
    </row>
    <row r="849" spans="1:4" x14ac:dyDescent="0.3">
      <c r="A849" s="1"/>
      <c r="B849" s="1"/>
      <c r="C849" s="1"/>
      <c r="D849" s="1"/>
    </row>
    <row r="850" spans="1:4" x14ac:dyDescent="0.3">
      <c r="A850" s="1"/>
      <c r="B850" s="1"/>
      <c r="C850" s="1"/>
      <c r="D850" s="1"/>
    </row>
    <row r="851" spans="1:4" x14ac:dyDescent="0.3">
      <c r="A851" s="1"/>
      <c r="B851" s="1"/>
      <c r="C851" s="1"/>
      <c r="D851" s="1"/>
    </row>
    <row r="852" spans="1:4" x14ac:dyDescent="0.3">
      <c r="A852" s="1"/>
      <c r="B852" s="1"/>
      <c r="C852" s="1"/>
      <c r="D852" s="1"/>
    </row>
    <row r="853" spans="1:4" x14ac:dyDescent="0.3">
      <c r="A853" s="1"/>
      <c r="B853" s="1"/>
      <c r="C853" s="1"/>
      <c r="D853" s="1"/>
    </row>
    <row r="854" spans="1:4" x14ac:dyDescent="0.3">
      <c r="A854" s="1"/>
      <c r="B854" s="1"/>
      <c r="C854" s="1"/>
      <c r="D854" s="1"/>
    </row>
    <row r="855" spans="1:4" x14ac:dyDescent="0.3">
      <c r="A855" s="1"/>
      <c r="B855" s="1"/>
      <c r="C855" s="1"/>
      <c r="D855" s="1"/>
    </row>
    <row r="856" spans="1:4" x14ac:dyDescent="0.3">
      <c r="A856" s="1"/>
      <c r="B856" s="1"/>
      <c r="C856" s="1"/>
      <c r="D856" s="1"/>
    </row>
    <row r="857" spans="1:4" x14ac:dyDescent="0.3">
      <c r="A857" s="1"/>
      <c r="B857" s="1"/>
      <c r="C857" s="1"/>
      <c r="D857" s="1"/>
    </row>
    <row r="858" spans="1:4" x14ac:dyDescent="0.3">
      <c r="A858" s="1"/>
      <c r="B858" s="1"/>
      <c r="C858" s="1"/>
      <c r="D858" s="1"/>
    </row>
    <row r="859" spans="1:4" x14ac:dyDescent="0.3">
      <c r="A859" s="1"/>
      <c r="B859" s="1"/>
      <c r="C859" s="1"/>
      <c r="D859" s="1"/>
    </row>
    <row r="860" spans="1:4" x14ac:dyDescent="0.3">
      <c r="A860" s="1"/>
      <c r="B860" s="1"/>
      <c r="C860" s="1"/>
      <c r="D860" s="1"/>
    </row>
    <row r="861" spans="1:4" x14ac:dyDescent="0.3">
      <c r="A861" s="1"/>
      <c r="B861" s="1"/>
      <c r="C861" s="1"/>
      <c r="D861" s="1"/>
    </row>
    <row r="862" spans="1:4" x14ac:dyDescent="0.3">
      <c r="A862" s="1"/>
      <c r="B862" s="1"/>
      <c r="C862" s="1"/>
      <c r="D862" s="1"/>
    </row>
    <row r="863" spans="1:4" x14ac:dyDescent="0.3">
      <c r="A863" s="1"/>
      <c r="B863" s="1"/>
      <c r="C863" s="1"/>
      <c r="D863" s="1"/>
    </row>
    <row r="864" spans="1:4" x14ac:dyDescent="0.3">
      <c r="A864" s="1"/>
      <c r="B864" s="1"/>
      <c r="C864" s="1"/>
      <c r="D864" s="1"/>
    </row>
    <row r="865" spans="1:4" x14ac:dyDescent="0.3">
      <c r="A865" s="1"/>
      <c r="B865" s="1"/>
      <c r="C865" s="1"/>
      <c r="D865" s="1"/>
    </row>
    <row r="866" spans="1:4" x14ac:dyDescent="0.3">
      <c r="A866" s="1"/>
      <c r="B866" s="1"/>
      <c r="C866" s="1"/>
      <c r="D866" s="1"/>
    </row>
    <row r="867" spans="1:4" x14ac:dyDescent="0.3">
      <c r="A867" s="1"/>
      <c r="B867" s="1"/>
      <c r="C867" s="1"/>
      <c r="D867" s="1"/>
    </row>
    <row r="868" spans="1:4" x14ac:dyDescent="0.3">
      <c r="A868" s="1"/>
      <c r="B868" s="1"/>
      <c r="C868" s="1"/>
      <c r="D868" s="1"/>
    </row>
    <row r="869" spans="1:4" x14ac:dyDescent="0.3">
      <c r="A869" s="1"/>
      <c r="B869" s="1"/>
      <c r="C869" s="1"/>
      <c r="D869" s="1"/>
    </row>
    <row r="870" spans="1:4" x14ac:dyDescent="0.3">
      <c r="A870" s="1"/>
      <c r="B870" s="1"/>
      <c r="C870" s="1"/>
      <c r="D870" s="1"/>
    </row>
    <row r="871" spans="1:4" x14ac:dyDescent="0.3">
      <c r="A871" s="1"/>
      <c r="B871" s="1"/>
      <c r="C871" s="1"/>
      <c r="D871" s="1"/>
    </row>
    <row r="872" spans="1:4" x14ac:dyDescent="0.3">
      <c r="A872" s="1"/>
      <c r="B872" s="1"/>
      <c r="C872" s="1"/>
      <c r="D872" s="1"/>
    </row>
    <row r="873" spans="1:4" x14ac:dyDescent="0.3">
      <c r="A873" s="1"/>
      <c r="B873" s="1"/>
      <c r="C873" s="1"/>
      <c r="D873" s="1"/>
    </row>
    <row r="874" spans="1:4" x14ac:dyDescent="0.3">
      <c r="A874" s="1"/>
      <c r="B874" s="1"/>
      <c r="C874" s="1"/>
      <c r="D874" s="1"/>
    </row>
    <row r="875" spans="1:4" x14ac:dyDescent="0.3">
      <c r="A875" s="1"/>
      <c r="B875" s="1"/>
      <c r="C875" s="1"/>
      <c r="D875" s="1"/>
    </row>
    <row r="876" spans="1:4" x14ac:dyDescent="0.3">
      <c r="A876" s="1"/>
      <c r="B876" s="1"/>
      <c r="C876" s="1"/>
      <c r="D876" s="1"/>
    </row>
    <row r="877" spans="1:4" x14ac:dyDescent="0.3">
      <c r="A877" s="1"/>
      <c r="B877" s="1"/>
      <c r="C877" s="1"/>
      <c r="D877" s="1"/>
    </row>
    <row r="878" spans="1:4" x14ac:dyDescent="0.3">
      <c r="A878" s="1"/>
      <c r="B878" s="1"/>
      <c r="C878" s="1"/>
      <c r="D878" s="1"/>
    </row>
    <row r="879" spans="1:4" x14ac:dyDescent="0.3">
      <c r="A879" s="1"/>
      <c r="B879" s="1"/>
      <c r="C879" s="1"/>
      <c r="D879" s="1"/>
    </row>
    <row r="880" spans="1:4" x14ac:dyDescent="0.3">
      <c r="A880" s="1"/>
      <c r="B880" s="1"/>
      <c r="C880" s="1"/>
      <c r="D880" s="1"/>
    </row>
    <row r="881" spans="1:4" x14ac:dyDescent="0.3">
      <c r="A881" s="1"/>
      <c r="B881" s="1"/>
      <c r="C881" s="1"/>
      <c r="D881" s="1"/>
    </row>
    <row r="882" spans="1:4" x14ac:dyDescent="0.3">
      <c r="A882" s="1"/>
      <c r="B882" s="1"/>
      <c r="C882" s="1"/>
      <c r="D882" s="1"/>
    </row>
    <row r="883" spans="1:4" x14ac:dyDescent="0.3">
      <c r="A883" s="1"/>
      <c r="B883" s="1"/>
      <c r="C883" s="1"/>
      <c r="D883" s="1"/>
    </row>
    <row r="884" spans="1:4" x14ac:dyDescent="0.3">
      <c r="A884" s="1"/>
      <c r="B884" s="1"/>
      <c r="C884" s="1"/>
      <c r="D884" s="1"/>
    </row>
    <row r="885" spans="1:4" x14ac:dyDescent="0.3">
      <c r="A885" s="1"/>
      <c r="B885" s="1"/>
      <c r="C885" s="1"/>
      <c r="D885" s="1"/>
    </row>
    <row r="886" spans="1:4" x14ac:dyDescent="0.3">
      <c r="A886" s="1"/>
      <c r="B886" s="1"/>
      <c r="C886" s="1"/>
      <c r="D886" s="1"/>
    </row>
    <row r="887" spans="1:4" x14ac:dyDescent="0.3">
      <c r="A887" s="1"/>
      <c r="B887" s="1"/>
      <c r="C887" s="1"/>
      <c r="D887" s="1"/>
    </row>
    <row r="888" spans="1:4" x14ac:dyDescent="0.3">
      <c r="A888" s="1"/>
      <c r="B888" s="1"/>
      <c r="C888" s="1"/>
      <c r="D888" s="1"/>
    </row>
    <row r="889" spans="1:4" x14ac:dyDescent="0.3">
      <c r="A889" s="1"/>
      <c r="B889" s="1"/>
      <c r="C889" s="1"/>
      <c r="D889" s="1"/>
    </row>
    <row r="890" spans="1:4" x14ac:dyDescent="0.3">
      <c r="A890" s="1"/>
      <c r="B890" s="1"/>
      <c r="C890" s="1"/>
      <c r="D890" s="1"/>
    </row>
    <row r="891" spans="1:4" x14ac:dyDescent="0.3">
      <c r="A891" s="1"/>
      <c r="B891" s="1"/>
      <c r="C891" s="1"/>
      <c r="D891" s="1"/>
    </row>
    <row r="892" spans="1:4" x14ac:dyDescent="0.3">
      <c r="A892" s="1"/>
      <c r="B892" s="1"/>
      <c r="C892" s="1"/>
      <c r="D892" s="1"/>
    </row>
    <row r="893" spans="1:4" x14ac:dyDescent="0.3">
      <c r="A893" s="1"/>
      <c r="B893" s="1"/>
      <c r="C893" s="1"/>
      <c r="D893" s="1"/>
    </row>
    <row r="894" spans="1:4" x14ac:dyDescent="0.3">
      <c r="A894" s="1"/>
      <c r="B894" s="1"/>
      <c r="C894" s="1"/>
      <c r="D894" s="1"/>
    </row>
    <row r="895" spans="1:4" x14ac:dyDescent="0.3">
      <c r="A895" s="1"/>
      <c r="B895" s="1"/>
      <c r="C895" s="1"/>
      <c r="D895" s="1"/>
    </row>
    <row r="896" spans="1:4" x14ac:dyDescent="0.3">
      <c r="A896" s="1"/>
      <c r="B896" s="1"/>
      <c r="C896" s="1"/>
      <c r="D896" s="1"/>
    </row>
    <row r="897" spans="1:4" x14ac:dyDescent="0.3">
      <c r="A897" s="1"/>
      <c r="B897" s="1"/>
      <c r="C897" s="1"/>
      <c r="D897" s="1"/>
    </row>
    <row r="898" spans="1:4" x14ac:dyDescent="0.3">
      <c r="A898" s="1"/>
      <c r="B898" s="1"/>
      <c r="C898" s="1"/>
      <c r="D898" s="1"/>
    </row>
    <row r="899" spans="1:4" x14ac:dyDescent="0.3">
      <c r="A899" s="1"/>
      <c r="B899" s="1"/>
      <c r="C899" s="1"/>
      <c r="D899" s="1"/>
    </row>
    <row r="900" spans="1:4" x14ac:dyDescent="0.3">
      <c r="A900" s="1"/>
      <c r="B900" s="1"/>
      <c r="C900" s="1"/>
      <c r="D900" s="1"/>
    </row>
    <row r="901" spans="1:4" x14ac:dyDescent="0.3">
      <c r="A901" s="1"/>
      <c r="B901" s="1"/>
      <c r="C901" s="1"/>
      <c r="D901" s="1"/>
    </row>
    <row r="902" spans="1:4" x14ac:dyDescent="0.3">
      <c r="A902" s="1"/>
      <c r="B902" s="1"/>
      <c r="C902" s="1"/>
      <c r="D902" s="1"/>
    </row>
    <row r="903" spans="1:4" x14ac:dyDescent="0.3">
      <c r="A903" s="1"/>
      <c r="B903" s="1"/>
      <c r="C903" s="1"/>
      <c r="D903" s="1"/>
    </row>
    <row r="904" spans="1:4" x14ac:dyDescent="0.3">
      <c r="A904" s="1"/>
      <c r="B904" s="1"/>
      <c r="C904" s="1"/>
      <c r="D904" s="1"/>
    </row>
    <row r="905" spans="1:4" x14ac:dyDescent="0.3">
      <c r="A905" s="1"/>
      <c r="B905" s="1"/>
      <c r="C905" s="1"/>
      <c r="D905" s="1"/>
    </row>
    <row r="906" spans="1:4" x14ac:dyDescent="0.3">
      <c r="A906" s="1"/>
      <c r="B906" s="1"/>
      <c r="C906" s="1"/>
      <c r="D906" s="1"/>
    </row>
    <row r="907" spans="1:4" x14ac:dyDescent="0.3">
      <c r="A907" s="1"/>
      <c r="B907" s="1"/>
      <c r="C907" s="1"/>
      <c r="D907" s="1"/>
    </row>
    <row r="908" spans="1:4" x14ac:dyDescent="0.3">
      <c r="A908" s="1"/>
      <c r="B908" s="1"/>
      <c r="C908" s="1"/>
      <c r="D908" s="1"/>
    </row>
    <row r="909" spans="1:4" x14ac:dyDescent="0.3">
      <c r="A909" s="1"/>
      <c r="B909" s="1"/>
      <c r="C909" s="1"/>
      <c r="D909" s="1"/>
    </row>
    <row r="910" spans="1:4" x14ac:dyDescent="0.3">
      <c r="A910" s="1"/>
      <c r="B910" s="1"/>
      <c r="C910" s="1"/>
      <c r="D910" s="1"/>
    </row>
    <row r="911" spans="1:4" x14ac:dyDescent="0.3">
      <c r="A911" s="1"/>
      <c r="B911" s="1"/>
      <c r="C911" s="1"/>
      <c r="D911" s="1"/>
    </row>
    <row r="912" spans="1:4" x14ac:dyDescent="0.3">
      <c r="A912" s="1"/>
      <c r="B912" s="1"/>
      <c r="C912" s="1"/>
      <c r="D912" s="1"/>
    </row>
    <row r="913" spans="1:4" x14ac:dyDescent="0.3">
      <c r="A913" s="1"/>
      <c r="B913" s="1"/>
      <c r="C913" s="1"/>
      <c r="D913" s="1"/>
    </row>
    <row r="914" spans="1:4" x14ac:dyDescent="0.3">
      <c r="A914" s="1"/>
      <c r="B914" s="1"/>
      <c r="C914" s="1"/>
      <c r="D914" s="1"/>
    </row>
    <row r="915" spans="1:4" x14ac:dyDescent="0.3">
      <c r="A915" s="1"/>
      <c r="B915" s="1"/>
      <c r="C915" s="1"/>
      <c r="D915" s="1"/>
    </row>
    <row r="916" spans="1:4" x14ac:dyDescent="0.3">
      <c r="A916" s="1"/>
      <c r="B916" s="1"/>
      <c r="C916" s="1"/>
      <c r="D916" s="1"/>
    </row>
    <row r="917" spans="1:4" x14ac:dyDescent="0.3">
      <c r="A917" s="1"/>
      <c r="B917" s="1"/>
      <c r="C917" s="1"/>
      <c r="D917" s="1"/>
    </row>
    <row r="918" spans="1:4" x14ac:dyDescent="0.3">
      <c r="A918" s="1"/>
      <c r="B918" s="1"/>
      <c r="C918" s="1"/>
      <c r="D918" s="1"/>
    </row>
    <row r="919" spans="1:4" x14ac:dyDescent="0.3">
      <c r="A919" s="1"/>
      <c r="B919" s="1"/>
      <c r="C919" s="1"/>
      <c r="D919" s="1"/>
    </row>
    <row r="920" spans="1:4" x14ac:dyDescent="0.3">
      <c r="A920" s="1"/>
      <c r="B920" s="1"/>
      <c r="C920" s="1"/>
      <c r="D920" s="1"/>
    </row>
    <row r="921" spans="1:4" x14ac:dyDescent="0.3">
      <c r="A921" s="1"/>
      <c r="B921" s="1"/>
      <c r="C921" s="1"/>
      <c r="D921" s="1"/>
    </row>
    <row r="922" spans="1:4" x14ac:dyDescent="0.3">
      <c r="A922" s="1"/>
      <c r="B922" s="1"/>
      <c r="C922" s="1"/>
      <c r="D922" s="1"/>
    </row>
    <row r="923" spans="1:4" x14ac:dyDescent="0.3">
      <c r="A923" s="1"/>
      <c r="B923" s="1"/>
      <c r="C923" s="1"/>
      <c r="D923" s="1"/>
    </row>
    <row r="924" spans="1:4" x14ac:dyDescent="0.3">
      <c r="A924" s="1"/>
      <c r="B924" s="1"/>
      <c r="C924" s="1"/>
      <c r="D924" s="1"/>
    </row>
    <row r="925" spans="1:4" x14ac:dyDescent="0.3">
      <c r="A925" s="1"/>
      <c r="B925" s="1"/>
      <c r="C925" s="1"/>
      <c r="D925" s="1"/>
    </row>
    <row r="926" spans="1:4" x14ac:dyDescent="0.3">
      <c r="A926" s="1"/>
      <c r="B926" s="1"/>
      <c r="C926" s="1"/>
      <c r="D926" s="1"/>
    </row>
    <row r="927" spans="1:4" x14ac:dyDescent="0.3">
      <c r="A927" s="1"/>
      <c r="B927" s="1"/>
      <c r="C927" s="1"/>
      <c r="D927" s="1"/>
    </row>
    <row r="928" spans="1:4" x14ac:dyDescent="0.3">
      <c r="A928" s="1"/>
      <c r="B928" s="1"/>
      <c r="C928" s="1"/>
      <c r="D928" s="1"/>
    </row>
    <row r="929" spans="1:4" x14ac:dyDescent="0.3">
      <c r="A929" s="1"/>
      <c r="B929" s="1"/>
      <c r="C929" s="1"/>
      <c r="D929" s="1"/>
    </row>
    <row r="930" spans="1:4" x14ac:dyDescent="0.3">
      <c r="A930" s="1"/>
      <c r="B930" s="1"/>
      <c r="C930" s="1"/>
      <c r="D930" s="1"/>
    </row>
    <row r="931" spans="1:4" x14ac:dyDescent="0.3">
      <c r="A931" s="1"/>
      <c r="B931" s="1"/>
      <c r="C931" s="1"/>
      <c r="D931" s="1"/>
    </row>
    <row r="932" spans="1:4" x14ac:dyDescent="0.3">
      <c r="A932" s="1"/>
      <c r="B932" s="1"/>
      <c r="C932" s="1"/>
      <c r="D932" s="1"/>
    </row>
    <row r="933" spans="1:4" x14ac:dyDescent="0.3">
      <c r="A933" s="1"/>
      <c r="B933" s="1"/>
      <c r="C933" s="1"/>
      <c r="D933" s="1"/>
    </row>
    <row r="934" spans="1:4" x14ac:dyDescent="0.3">
      <c r="A934" s="1"/>
      <c r="B934" s="1"/>
      <c r="C934" s="1"/>
      <c r="D934" s="1"/>
    </row>
    <row r="935" spans="1:4" x14ac:dyDescent="0.3">
      <c r="A935" s="1"/>
      <c r="B935" s="1"/>
      <c r="C935" s="1"/>
      <c r="D935" s="1"/>
    </row>
    <row r="936" spans="1:4" x14ac:dyDescent="0.3">
      <c r="A936" s="1"/>
      <c r="B936" s="1"/>
      <c r="C936" s="1"/>
      <c r="D936" s="1"/>
    </row>
    <row r="937" spans="1:4" x14ac:dyDescent="0.3">
      <c r="A937" s="1"/>
      <c r="B937" s="1"/>
      <c r="C937" s="1"/>
      <c r="D937" s="1"/>
    </row>
    <row r="938" spans="1:4" x14ac:dyDescent="0.3">
      <c r="A938" s="1"/>
      <c r="B938" s="1"/>
      <c r="C938" s="1"/>
      <c r="D938" s="1"/>
    </row>
    <row r="939" spans="1:4" x14ac:dyDescent="0.3">
      <c r="A939" s="1"/>
      <c r="B939" s="1"/>
      <c r="C939" s="1"/>
      <c r="D939" s="1"/>
    </row>
    <row r="940" spans="1:4" x14ac:dyDescent="0.3">
      <c r="A940" s="1"/>
      <c r="B940" s="1"/>
      <c r="C940" s="1"/>
      <c r="D940" s="1"/>
    </row>
    <row r="941" spans="1:4" x14ac:dyDescent="0.3">
      <c r="A941" s="1"/>
      <c r="B941" s="1"/>
      <c r="C941" s="1"/>
      <c r="D941" s="1"/>
    </row>
    <row r="942" spans="1:4" x14ac:dyDescent="0.3">
      <c r="A942" s="1"/>
      <c r="B942" s="1"/>
      <c r="C942" s="1"/>
      <c r="D942" s="1"/>
    </row>
    <row r="943" spans="1:4" x14ac:dyDescent="0.3">
      <c r="A943" s="1"/>
      <c r="B943" s="1"/>
      <c r="C943" s="1"/>
      <c r="D943" s="1"/>
    </row>
    <row r="944" spans="1:4" x14ac:dyDescent="0.3">
      <c r="A944" s="1"/>
      <c r="B944" s="1"/>
      <c r="C944" s="1"/>
      <c r="D944" s="1"/>
    </row>
    <row r="945" spans="1:4" x14ac:dyDescent="0.3">
      <c r="A945" s="1"/>
      <c r="B945" s="1"/>
      <c r="C945" s="1"/>
      <c r="D945" s="1"/>
    </row>
    <row r="946" spans="1:4" x14ac:dyDescent="0.3">
      <c r="A946" s="1"/>
      <c r="B946" s="1"/>
      <c r="C946" s="1"/>
      <c r="D946" s="1"/>
    </row>
    <row r="947" spans="1:4" x14ac:dyDescent="0.3">
      <c r="A947" s="1"/>
      <c r="B947" s="1"/>
      <c r="C947" s="1"/>
      <c r="D947" s="1"/>
    </row>
    <row r="948" spans="1:4" x14ac:dyDescent="0.3">
      <c r="A948" s="1"/>
      <c r="B948" s="1"/>
      <c r="C948" s="1"/>
      <c r="D948" s="1"/>
    </row>
    <row r="949" spans="1:4" x14ac:dyDescent="0.3">
      <c r="A949" s="1"/>
      <c r="B949" s="1"/>
      <c r="C949" s="1"/>
      <c r="D949" s="1"/>
    </row>
    <row r="950" spans="1:4" x14ac:dyDescent="0.3">
      <c r="A950" s="1"/>
      <c r="B950" s="1"/>
      <c r="C950" s="1"/>
      <c r="D950" s="1"/>
    </row>
    <row r="951" spans="1:4" x14ac:dyDescent="0.3">
      <c r="A951" s="1"/>
      <c r="B951" s="1"/>
      <c r="C951" s="1"/>
      <c r="D951" s="1"/>
    </row>
    <row r="952" spans="1:4" x14ac:dyDescent="0.3">
      <c r="A952" s="1"/>
      <c r="B952" s="1"/>
      <c r="C952" s="1"/>
      <c r="D952" s="1"/>
    </row>
    <row r="953" spans="1:4" x14ac:dyDescent="0.3">
      <c r="A953" s="1"/>
      <c r="B953" s="1"/>
      <c r="C953" s="1"/>
      <c r="D953" s="1"/>
    </row>
    <row r="954" spans="1:4" x14ac:dyDescent="0.3">
      <c r="A954" s="1"/>
      <c r="B954" s="1"/>
      <c r="C954" s="1"/>
      <c r="D954" s="1"/>
    </row>
    <row r="955" spans="1:4" x14ac:dyDescent="0.3">
      <c r="A955" s="1"/>
      <c r="B955" s="1"/>
      <c r="C955" s="1"/>
      <c r="D955" s="1"/>
    </row>
    <row r="956" spans="1:4" x14ac:dyDescent="0.3">
      <c r="A956" s="1"/>
      <c r="B956" s="1"/>
      <c r="C956" s="1"/>
      <c r="D956" s="1"/>
    </row>
    <row r="957" spans="1:4" x14ac:dyDescent="0.3">
      <c r="A957" s="1"/>
      <c r="B957" s="1"/>
      <c r="C957" s="1"/>
      <c r="D957" s="1"/>
    </row>
    <row r="958" spans="1:4" x14ac:dyDescent="0.3">
      <c r="A958" s="1"/>
      <c r="B958" s="1"/>
      <c r="C958" s="1"/>
      <c r="D958" s="1"/>
    </row>
    <row r="959" spans="1:4" x14ac:dyDescent="0.3">
      <c r="A959" s="1"/>
      <c r="B959" s="1"/>
      <c r="C959" s="1"/>
      <c r="D959" s="1"/>
    </row>
    <row r="960" spans="1:4" x14ac:dyDescent="0.3">
      <c r="A960" s="1"/>
      <c r="B960" s="1"/>
      <c r="C960" s="1"/>
      <c r="D960" s="1"/>
    </row>
    <row r="961" spans="1:4" x14ac:dyDescent="0.3">
      <c r="A961" s="1"/>
      <c r="B961" s="1"/>
      <c r="C961" s="1"/>
      <c r="D961" s="1"/>
    </row>
    <row r="962" spans="1:4" x14ac:dyDescent="0.3">
      <c r="A962" s="1"/>
      <c r="B962" s="1"/>
      <c r="C962" s="1"/>
      <c r="D962" s="1"/>
    </row>
    <row r="963" spans="1:4" x14ac:dyDescent="0.3">
      <c r="A963" s="1"/>
      <c r="B963" s="1"/>
      <c r="C963" s="1"/>
      <c r="D963" s="1"/>
    </row>
    <row r="964" spans="1:4" x14ac:dyDescent="0.3">
      <c r="A964" s="1"/>
      <c r="B964" s="1"/>
      <c r="C964" s="1"/>
      <c r="D964" s="1"/>
    </row>
    <row r="965" spans="1:4" x14ac:dyDescent="0.3">
      <c r="A965" s="1"/>
      <c r="B965" s="1"/>
      <c r="C965" s="1"/>
      <c r="D965" s="1"/>
    </row>
    <row r="966" spans="1:4" x14ac:dyDescent="0.3">
      <c r="A966" s="1"/>
      <c r="B966" s="1"/>
      <c r="C966" s="1"/>
      <c r="D966" s="1"/>
    </row>
    <row r="967" spans="1:4" x14ac:dyDescent="0.3">
      <c r="A967" s="1"/>
      <c r="B967" s="1"/>
      <c r="C967" s="1"/>
      <c r="D967" s="1"/>
    </row>
    <row r="968" spans="1:4" x14ac:dyDescent="0.3">
      <c r="A968" s="1"/>
      <c r="B968" s="1"/>
      <c r="C968" s="1"/>
      <c r="D968" s="1"/>
    </row>
    <row r="969" spans="1:4" x14ac:dyDescent="0.3">
      <c r="A969" s="1"/>
      <c r="B969" s="1"/>
      <c r="C969" s="1"/>
      <c r="D969" s="1"/>
    </row>
    <row r="970" spans="1:4" x14ac:dyDescent="0.3">
      <c r="A970" s="1"/>
      <c r="B970" s="1"/>
      <c r="C970" s="1"/>
      <c r="D970" s="1"/>
    </row>
    <row r="971" spans="1:4" x14ac:dyDescent="0.3">
      <c r="A971" s="1"/>
      <c r="B971" s="1"/>
      <c r="C971" s="1"/>
      <c r="D971" s="1"/>
    </row>
    <row r="972" spans="1:4" x14ac:dyDescent="0.3">
      <c r="A972" s="1"/>
      <c r="B972" s="1"/>
      <c r="C972" s="1"/>
      <c r="D972" s="1"/>
    </row>
    <row r="973" spans="1:4" x14ac:dyDescent="0.3">
      <c r="A973" s="1"/>
      <c r="B973" s="1"/>
      <c r="C973" s="1"/>
      <c r="D973" s="1"/>
    </row>
    <row r="974" spans="1:4" x14ac:dyDescent="0.3">
      <c r="A974" s="1"/>
      <c r="B974" s="1"/>
      <c r="C974" s="1"/>
      <c r="D974" s="1"/>
    </row>
    <row r="975" spans="1:4" x14ac:dyDescent="0.3">
      <c r="A975" s="1"/>
      <c r="B975" s="1"/>
      <c r="C975" s="1"/>
      <c r="D975" s="1"/>
    </row>
    <row r="976" spans="1:4" x14ac:dyDescent="0.3">
      <c r="A976" s="1"/>
      <c r="B976" s="1"/>
      <c r="C976" s="1"/>
      <c r="D976" s="1"/>
    </row>
    <row r="977" spans="1:4" x14ac:dyDescent="0.3">
      <c r="A977" s="1"/>
      <c r="B977" s="1"/>
      <c r="C977" s="1"/>
      <c r="D977" s="1"/>
    </row>
    <row r="978" spans="1:4" x14ac:dyDescent="0.3">
      <c r="A978" s="1"/>
      <c r="B978" s="1"/>
      <c r="C978" s="1"/>
      <c r="D978" s="1"/>
    </row>
    <row r="979" spans="1:4" x14ac:dyDescent="0.3">
      <c r="A979" s="1"/>
      <c r="B979" s="1"/>
      <c r="C979" s="1"/>
      <c r="D979" s="1"/>
    </row>
    <row r="980" spans="1:4" x14ac:dyDescent="0.3">
      <c r="A980" s="1"/>
      <c r="B980" s="1"/>
      <c r="C980" s="1"/>
      <c r="D980" s="1"/>
    </row>
    <row r="981" spans="1:4" x14ac:dyDescent="0.3">
      <c r="A981" s="1"/>
      <c r="B981" s="1"/>
      <c r="C981" s="1"/>
      <c r="D981" s="1"/>
    </row>
    <row r="982" spans="1:4" x14ac:dyDescent="0.3">
      <c r="A982" s="1"/>
      <c r="B982" s="1"/>
      <c r="C982" s="1"/>
      <c r="D982" s="1"/>
    </row>
    <row r="983" spans="1:4" x14ac:dyDescent="0.3">
      <c r="A983" s="1"/>
      <c r="B983" s="1"/>
      <c r="C983" s="1"/>
      <c r="D983" s="1"/>
    </row>
    <row r="984" spans="1:4" x14ac:dyDescent="0.3">
      <c r="A984" s="1"/>
      <c r="B984" s="1"/>
      <c r="C984" s="1"/>
      <c r="D984" s="1"/>
    </row>
    <row r="985" spans="1:4" x14ac:dyDescent="0.3">
      <c r="A985" s="1"/>
      <c r="B985" s="1"/>
      <c r="C985" s="1"/>
      <c r="D985" s="1"/>
    </row>
    <row r="986" spans="1:4" x14ac:dyDescent="0.3">
      <c r="A986" s="1"/>
      <c r="B986" s="1"/>
      <c r="C986" s="1"/>
      <c r="D986" s="1"/>
    </row>
    <row r="987" spans="1:4" x14ac:dyDescent="0.3">
      <c r="A987" s="1"/>
      <c r="B987" s="1"/>
      <c r="C987" s="1"/>
      <c r="D987" s="1"/>
    </row>
    <row r="988" spans="1:4" x14ac:dyDescent="0.3">
      <c r="A988" s="1"/>
      <c r="B988" s="1"/>
      <c r="C988" s="1"/>
      <c r="D988" s="1"/>
    </row>
    <row r="989" spans="1:4" x14ac:dyDescent="0.3">
      <c r="A989" s="1"/>
      <c r="B989" s="1"/>
      <c r="C989" s="1"/>
      <c r="D989" s="1"/>
    </row>
    <row r="990" spans="1:4" x14ac:dyDescent="0.3">
      <c r="A990" s="1"/>
      <c r="B990" s="1"/>
      <c r="C990" s="1"/>
      <c r="D990" s="1"/>
    </row>
    <row r="991" spans="1:4" x14ac:dyDescent="0.3">
      <c r="A991" s="1"/>
      <c r="B991" s="1"/>
      <c r="C991" s="1"/>
      <c r="D991" s="1"/>
    </row>
    <row r="992" spans="1:4" x14ac:dyDescent="0.3">
      <c r="A992" s="1"/>
      <c r="B992" s="1"/>
      <c r="C992" s="1"/>
      <c r="D992" s="1"/>
    </row>
    <row r="993" spans="1:4" x14ac:dyDescent="0.3">
      <c r="A993" s="1"/>
      <c r="B993" s="1"/>
      <c r="C993" s="1"/>
      <c r="D993" s="1"/>
    </row>
    <row r="994" spans="1:4" x14ac:dyDescent="0.3">
      <c r="A994" s="1"/>
      <c r="B994" s="1"/>
      <c r="C994" s="1"/>
      <c r="D994" s="1"/>
    </row>
    <row r="995" spans="1:4" x14ac:dyDescent="0.3">
      <c r="A995" s="1"/>
      <c r="B995" s="1"/>
      <c r="C995" s="1"/>
      <c r="D995" s="1"/>
    </row>
    <row r="996" spans="1:4" x14ac:dyDescent="0.3">
      <c r="A996" s="1"/>
      <c r="B996" s="1"/>
      <c r="C996" s="1"/>
      <c r="D996" s="1"/>
    </row>
    <row r="997" spans="1:4" x14ac:dyDescent="0.3">
      <c r="A997" s="1"/>
      <c r="B997" s="1"/>
      <c r="C997" s="1"/>
      <c r="D997" s="1"/>
    </row>
    <row r="998" spans="1:4" x14ac:dyDescent="0.3">
      <c r="A998" s="1"/>
      <c r="B998" s="1"/>
      <c r="C998" s="1"/>
      <c r="D998" s="1"/>
    </row>
    <row r="999" spans="1:4" x14ac:dyDescent="0.3">
      <c r="A999" s="1"/>
      <c r="B999" s="1"/>
      <c r="C999" s="1"/>
      <c r="D999" s="1"/>
    </row>
    <row r="1000" spans="1:4" x14ac:dyDescent="0.3">
      <c r="A1000" s="1"/>
      <c r="B1000" s="1"/>
      <c r="C1000" s="1"/>
      <c r="D1000" s="1"/>
    </row>
    <row r="1001" spans="1:4" x14ac:dyDescent="0.3">
      <c r="A1001" s="1"/>
      <c r="B1001" s="1"/>
      <c r="C1001" s="1"/>
      <c r="D1001" s="1"/>
    </row>
    <row r="1002" spans="1:4" x14ac:dyDescent="0.3">
      <c r="A1002" s="1"/>
      <c r="B1002" s="1"/>
      <c r="C1002" s="1"/>
      <c r="D1002" s="1"/>
    </row>
    <row r="1003" spans="1:4" x14ac:dyDescent="0.3">
      <c r="A1003" s="1"/>
      <c r="B1003" s="1"/>
      <c r="C1003" s="1"/>
      <c r="D1003" s="1"/>
    </row>
    <row r="1004" spans="1:4" x14ac:dyDescent="0.3">
      <c r="A1004" s="1"/>
      <c r="B1004" s="1"/>
      <c r="C1004" s="1"/>
      <c r="D1004" s="1"/>
    </row>
  </sheetData>
  <sortState ref="H1:I1004">
    <sortCondition ref="I1:I1004"/>
  </sortState>
  <mergeCells count="2">
    <mergeCell ref="E1:G1"/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N22" sqref="N22"/>
    </sheetView>
  </sheetViews>
  <sheetFormatPr defaultRowHeight="14.4" x14ac:dyDescent="0.3"/>
  <cols>
    <col min="1" max="7" width="10.77734375" customWidth="1"/>
  </cols>
  <sheetData>
    <row r="1" spans="1:7" s="2" customFormat="1" x14ac:dyDescent="0.3">
      <c r="B1" s="5" t="s">
        <v>4</v>
      </c>
      <c r="C1" s="5"/>
      <c r="D1" s="5"/>
      <c r="E1" s="72" t="s">
        <v>15</v>
      </c>
      <c r="F1" s="72"/>
      <c r="G1" s="72"/>
    </row>
    <row r="2" spans="1:7" s="2" customFormat="1" x14ac:dyDescent="0.3">
      <c r="A2" s="5" t="s">
        <v>0</v>
      </c>
      <c r="B2" s="3" t="s">
        <v>13</v>
      </c>
      <c r="C2" s="3" t="s">
        <v>9</v>
      </c>
      <c r="D2" s="3" t="s">
        <v>6</v>
      </c>
      <c r="E2" s="4" t="s">
        <v>13</v>
      </c>
      <c r="F2" s="4" t="s">
        <v>9</v>
      </c>
      <c r="G2" s="4" t="s">
        <v>6</v>
      </c>
    </row>
    <row r="3" spans="1:7" x14ac:dyDescent="0.3">
      <c r="A3">
        <v>0</v>
      </c>
      <c r="B3" s="1">
        <f>'Tally Results'!B3</f>
        <v>1.4247500000000001E-13</v>
      </c>
      <c r="C3" s="1">
        <f>'Tally Results'!C3</f>
        <v>0.77569999999999995</v>
      </c>
      <c r="D3" s="1">
        <f>'Tally Results'!D3</f>
        <v>1.105178575E-13</v>
      </c>
      <c r="E3" s="1">
        <f>'Tally Results'!E3</f>
        <v>4.6819349999999998E-15</v>
      </c>
      <c r="F3" s="1">
        <f>'Tally Results'!F3</f>
        <v>0.15</v>
      </c>
      <c r="G3" s="1">
        <f>'Tally Results'!G3</f>
        <v>7.0229024999999997E-16</v>
      </c>
    </row>
    <row r="4" spans="1:7" x14ac:dyDescent="0.3">
      <c r="A4" s="1">
        <f>'Tally Results'!A3</f>
        <v>4.1399000000000002E-7</v>
      </c>
      <c r="B4" s="1">
        <f>'Tally Results'!B3</f>
        <v>1.4247500000000001E-13</v>
      </c>
      <c r="C4" s="1">
        <f>'Tally Results'!C3</f>
        <v>0.77569999999999995</v>
      </c>
      <c r="D4" s="1">
        <f>'Tally Results'!D3</f>
        <v>1.105178575E-13</v>
      </c>
      <c r="E4" s="1">
        <f>'Tally Results'!E3</f>
        <v>4.6819349999999998E-15</v>
      </c>
      <c r="F4" s="1">
        <f>'Tally Results'!F3</f>
        <v>0.15</v>
      </c>
      <c r="G4" s="1">
        <f>'Tally Results'!G3</f>
        <v>7.0229024999999997E-16</v>
      </c>
    </row>
    <row r="5" spans="1:7" x14ac:dyDescent="0.3">
      <c r="A5" s="1">
        <f>'Tally Results'!A3</f>
        <v>4.1399000000000002E-7</v>
      </c>
      <c r="B5" s="1">
        <f>'Tally Results'!B4</f>
        <v>7.4413699999999998E-14</v>
      </c>
      <c r="C5" s="1">
        <f>'Tally Results'!C4</f>
        <v>0.66820000000000002</v>
      </c>
      <c r="D5" s="1">
        <f>'Tally Results'!D4</f>
        <v>4.9723234340000003E-14</v>
      </c>
      <c r="E5" s="1">
        <f>'Tally Results'!E4</f>
        <v>3.1257539999999999E-13</v>
      </c>
      <c r="F5" s="1">
        <f>'Tally Results'!F4</f>
        <v>0.26859148315797354</v>
      </c>
      <c r="G5" s="1">
        <f>'Tally Results'!G4</f>
        <v>8.3955090284696837E-14</v>
      </c>
    </row>
    <row r="6" spans="1:7" x14ac:dyDescent="0.3">
      <c r="A6" s="1">
        <f>'Tally Results'!A4</f>
        <v>1.1253000000000001E-6</v>
      </c>
      <c r="B6" s="1">
        <f>'Tally Results'!B4</f>
        <v>7.4413699999999998E-14</v>
      </c>
      <c r="C6" s="1">
        <f>'Tally Results'!C4</f>
        <v>0.66820000000000002</v>
      </c>
      <c r="D6" s="1">
        <f>'Tally Results'!D4</f>
        <v>4.9723234340000003E-14</v>
      </c>
      <c r="E6" s="1">
        <f>'Tally Results'!E4</f>
        <v>3.1257539999999999E-13</v>
      </c>
      <c r="F6" s="1">
        <f>'Tally Results'!F4</f>
        <v>0.26859148315797354</v>
      </c>
      <c r="G6" s="1">
        <f>'Tally Results'!G4</f>
        <v>8.3955090284696837E-14</v>
      </c>
    </row>
    <row r="7" spans="1:7" x14ac:dyDescent="0.3">
      <c r="A7" s="1">
        <f>'Tally Results'!A4</f>
        <v>1.1253000000000001E-6</v>
      </c>
      <c r="B7" s="1">
        <f>'Tally Results'!B5</f>
        <v>1.2398E-12</v>
      </c>
      <c r="C7" s="1">
        <f>'Tally Results'!C5</f>
        <v>0.46639999999999998</v>
      </c>
      <c r="D7" s="1">
        <f>'Tally Results'!D5</f>
        <v>5.7824271999999998E-13</v>
      </c>
      <c r="E7" s="1">
        <f>'Tally Results'!E5</f>
        <v>7.9914269999999995E-12</v>
      </c>
      <c r="F7" s="1">
        <f>'Tally Results'!F5</f>
        <v>7.0948974094062839E-2</v>
      </c>
      <c r="G7" s="1">
        <f>'Tally Results'!G5</f>
        <v>5.6698354719759428E-13</v>
      </c>
    </row>
    <row r="8" spans="1:7" x14ac:dyDescent="0.3">
      <c r="A8" s="1">
        <f>'Tally Results'!A5</f>
        <v>3.0589999999999998E-6</v>
      </c>
      <c r="B8" s="1">
        <f>'Tally Results'!B5</f>
        <v>1.2398E-12</v>
      </c>
      <c r="C8" s="1">
        <f>'Tally Results'!C5</f>
        <v>0.46639999999999998</v>
      </c>
      <c r="D8" s="1">
        <f>'Tally Results'!D5</f>
        <v>5.7824271999999998E-13</v>
      </c>
      <c r="E8" s="1">
        <f>'Tally Results'!E5</f>
        <v>7.9914269999999995E-12</v>
      </c>
      <c r="F8" s="1">
        <f>'Tally Results'!F5</f>
        <v>7.0948974094062839E-2</v>
      </c>
      <c r="G8" s="1">
        <f>'Tally Results'!G5</f>
        <v>5.6698354719759428E-13</v>
      </c>
    </row>
    <row r="9" spans="1:7" x14ac:dyDescent="0.3">
      <c r="A9" s="1">
        <f>'Tally Results'!A5</f>
        <v>3.0589999999999998E-6</v>
      </c>
      <c r="B9" s="1">
        <f>'Tally Results'!B6</f>
        <v>3.0770699999999998E-11</v>
      </c>
      <c r="C9" s="1">
        <f>'Tally Results'!C6</f>
        <v>0.35020000000000001</v>
      </c>
      <c r="D9" s="1">
        <f>'Tally Results'!D6</f>
        <v>1.0775899139999999E-11</v>
      </c>
      <c r="E9" s="1">
        <f>'Tally Results'!E6</f>
        <v>4.4181294999999994E-11</v>
      </c>
      <c r="F9" s="1">
        <f>'Tally Results'!F6</f>
        <v>5.5604895692735551E-2</v>
      </c>
      <c r="G9" s="1">
        <f>'Tally Results'!G6</f>
        <v>2.4566963000449785E-12</v>
      </c>
    </row>
    <row r="10" spans="1:7" x14ac:dyDescent="0.3">
      <c r="A10" s="1">
        <f>'Tally Results'!A6</f>
        <v>1.0677E-5</v>
      </c>
      <c r="B10" s="1">
        <f>'Tally Results'!B6</f>
        <v>3.0770699999999998E-11</v>
      </c>
      <c r="C10" s="1">
        <f>'Tally Results'!C6</f>
        <v>0.35020000000000001</v>
      </c>
      <c r="D10" s="1">
        <f>'Tally Results'!D6</f>
        <v>1.0775899139999999E-11</v>
      </c>
      <c r="E10" s="1">
        <f>'Tally Results'!E6</f>
        <v>4.4181294999999994E-11</v>
      </c>
      <c r="F10" s="1">
        <f>'Tally Results'!F6</f>
        <v>5.5604895692735551E-2</v>
      </c>
      <c r="G10" s="1">
        <f>'Tally Results'!G6</f>
        <v>2.4566963000449785E-12</v>
      </c>
    </row>
    <row r="11" spans="1:7" x14ac:dyDescent="0.3">
      <c r="A11" s="1">
        <f>'Tally Results'!A6</f>
        <v>1.0677E-5</v>
      </c>
      <c r="B11" s="1">
        <f>'Tally Results'!B7</f>
        <v>2.6164499999999998E-10</v>
      </c>
      <c r="C11" s="1">
        <f>'Tally Results'!C7</f>
        <v>0.20019999999999999</v>
      </c>
      <c r="D11" s="1">
        <f>'Tally Results'!D7</f>
        <v>5.2381328999999996E-11</v>
      </c>
      <c r="E11" s="1">
        <f>'Tally Results'!E7</f>
        <v>1.069557E-10</v>
      </c>
      <c r="F11" s="1">
        <f>'Tally Results'!F7</f>
        <v>2.9582388341714397E-2</v>
      </c>
      <c r="G11" s="1">
        <f>'Tally Results'!G7</f>
        <v>3.1640050527599026E-12</v>
      </c>
    </row>
    <row r="12" spans="1:7" x14ac:dyDescent="0.3">
      <c r="A12" s="1">
        <f>'Tally Results'!A7</f>
        <v>2.9023E-5</v>
      </c>
      <c r="B12" s="1">
        <f>'Tally Results'!B7</f>
        <v>2.6164499999999998E-10</v>
      </c>
      <c r="C12" s="1">
        <f>'Tally Results'!C7</f>
        <v>0.20019999999999999</v>
      </c>
      <c r="D12" s="1">
        <f>'Tally Results'!D7</f>
        <v>5.2381328999999996E-11</v>
      </c>
      <c r="E12" s="1">
        <f>'Tally Results'!E7</f>
        <v>1.069557E-10</v>
      </c>
      <c r="F12" s="1">
        <f>'Tally Results'!F7</f>
        <v>2.9582388341714397E-2</v>
      </c>
      <c r="G12" s="1">
        <f>'Tally Results'!G7</f>
        <v>3.1640050527599026E-12</v>
      </c>
    </row>
    <row r="13" spans="1:7" x14ac:dyDescent="0.3">
      <c r="A13" s="1">
        <f>'Tally Results'!A7</f>
        <v>2.9023E-5</v>
      </c>
      <c r="B13" s="1">
        <f>'Tally Results'!B8</f>
        <v>7.0597800000000002E-9</v>
      </c>
      <c r="C13" s="1">
        <f>'Tally Results'!C8</f>
        <v>0.22189999999999999</v>
      </c>
      <c r="D13" s="1">
        <f>'Tally Results'!D8</f>
        <v>1.566565182E-9</v>
      </c>
      <c r="E13" s="1">
        <f>'Tally Results'!E8</f>
        <v>6.6253365000000001E-10</v>
      </c>
      <c r="F13" s="1">
        <f>'Tally Results'!F8</f>
        <v>1.0592801801223318E-2</v>
      </c>
      <c r="G13" s="1">
        <f>'Tally Results'!G8</f>
        <v>7.0180876410910595E-12</v>
      </c>
    </row>
    <row r="14" spans="1:7" x14ac:dyDescent="0.3">
      <c r="A14" s="1">
        <f>'Tally Results'!A8</f>
        <v>1.013E-4</v>
      </c>
      <c r="B14" s="1">
        <f>'Tally Results'!B8</f>
        <v>7.0597800000000002E-9</v>
      </c>
      <c r="C14" s="1">
        <f>'Tally Results'!C8</f>
        <v>0.22189999999999999</v>
      </c>
      <c r="D14" s="1">
        <f>'Tally Results'!D8</f>
        <v>1.566565182E-9</v>
      </c>
      <c r="E14" s="1">
        <f>'Tally Results'!E8</f>
        <v>6.6253365000000001E-10</v>
      </c>
      <c r="F14" s="1">
        <f>'Tally Results'!F8</f>
        <v>1.0592801801223318E-2</v>
      </c>
      <c r="G14" s="1">
        <f>'Tally Results'!G8</f>
        <v>7.0180876410910595E-12</v>
      </c>
    </row>
    <row r="15" spans="1:7" x14ac:dyDescent="0.3">
      <c r="A15" s="1">
        <f>'Tally Results'!A8</f>
        <v>1.013E-4</v>
      </c>
      <c r="B15" s="1">
        <f>'Tally Results'!B9</f>
        <v>1.2584400000000001E-8</v>
      </c>
      <c r="C15" s="1">
        <f>'Tally Results'!C9</f>
        <v>1.84E-2</v>
      </c>
      <c r="D15" s="1">
        <f>'Tally Results'!D9</f>
        <v>2.3155295999999999E-10</v>
      </c>
      <c r="E15" s="1">
        <f>'Tally Results'!E9</f>
        <v>2.2041665E-9</v>
      </c>
      <c r="F15" s="1">
        <f>'Tally Results'!F9</f>
        <v>4.3570747067269806E-3</v>
      </c>
      <c r="G15" s="1">
        <f>'Tally Results'!G9</f>
        <v>9.6037181065649354E-12</v>
      </c>
    </row>
    <row r="16" spans="1:7" x14ac:dyDescent="0.3">
      <c r="A16" s="1">
        <f>'Tally Results'!A9</f>
        <v>2.7535999999999999E-4</v>
      </c>
      <c r="B16" s="1">
        <f>'Tally Results'!B9</f>
        <v>1.2584400000000001E-8</v>
      </c>
      <c r="C16" s="1">
        <f>'Tally Results'!C9</f>
        <v>1.84E-2</v>
      </c>
      <c r="D16" s="1">
        <f>'Tally Results'!D9</f>
        <v>2.3155295999999999E-10</v>
      </c>
      <c r="E16" s="1">
        <f>'Tally Results'!E9</f>
        <v>2.2041665E-9</v>
      </c>
      <c r="F16" s="1">
        <f>'Tally Results'!F9</f>
        <v>4.3570747067269806E-3</v>
      </c>
      <c r="G16" s="1">
        <f>'Tally Results'!G9</f>
        <v>9.6037181065649354E-12</v>
      </c>
    </row>
    <row r="17" spans="1:7" x14ac:dyDescent="0.3">
      <c r="A17" s="1">
        <f>'Tally Results'!A9</f>
        <v>2.7535999999999999E-4</v>
      </c>
      <c r="B17" s="1">
        <f>'Tally Results'!B10</f>
        <v>2.0351499999999999E-8</v>
      </c>
      <c r="C17" s="1">
        <f>'Tally Results'!C10</f>
        <v>1.2E-2</v>
      </c>
      <c r="D17" s="1">
        <f>'Tally Results'!D10</f>
        <v>2.4421799999999999E-10</v>
      </c>
      <c r="E17" s="1">
        <f>'Tally Results'!E10</f>
        <v>6.5942644999999993E-9</v>
      </c>
      <c r="F17" s="1">
        <f>'Tally Results'!F10</f>
        <v>2.2647571613751438E-3</v>
      </c>
      <c r="G17" s="1">
        <f>'Tally Results'!G10</f>
        <v>1.4934407750376881E-11</v>
      </c>
    </row>
    <row r="18" spans="1:7" x14ac:dyDescent="0.3">
      <c r="A18" s="1">
        <f>'Tally Results'!A10</f>
        <v>5.8295000000000005E-4</v>
      </c>
      <c r="B18" s="1">
        <f>'Tally Results'!B10</f>
        <v>2.0351499999999999E-8</v>
      </c>
      <c r="C18" s="1">
        <f>'Tally Results'!C10</f>
        <v>1.2E-2</v>
      </c>
      <c r="D18" s="1">
        <f>'Tally Results'!D10</f>
        <v>2.4421799999999999E-10</v>
      </c>
      <c r="E18" s="1">
        <f>'Tally Results'!E10</f>
        <v>6.5942644999999993E-9</v>
      </c>
      <c r="F18" s="1">
        <f>'Tally Results'!F10</f>
        <v>2.2647571613751438E-3</v>
      </c>
      <c r="G18" s="1">
        <f>'Tally Results'!G10</f>
        <v>1.4934407750376881E-11</v>
      </c>
    </row>
    <row r="19" spans="1:7" x14ac:dyDescent="0.3">
      <c r="A19" s="1">
        <f>'Tally Results'!A10</f>
        <v>5.8295000000000005E-4</v>
      </c>
      <c r="B19" s="1">
        <f>'Tally Results'!B11</f>
        <v>2.60701E-8</v>
      </c>
      <c r="C19" s="1">
        <f>'Tally Results'!C11</f>
        <v>6.4000000000000003E-3</v>
      </c>
      <c r="D19" s="1">
        <f>'Tally Results'!D11</f>
        <v>1.6684864000000001E-10</v>
      </c>
      <c r="E19" s="1">
        <f>'Tally Results'!E11</f>
        <v>2.0854234999999998E-8</v>
      </c>
      <c r="F19" s="1">
        <f>'Tally Results'!F11</f>
        <v>1.2202458768625279E-3</v>
      </c>
      <c r="G19" s="1">
        <f>'Tally Results'!G11</f>
        <v>2.5447294273872216E-11</v>
      </c>
    </row>
    <row r="20" spans="1:7" x14ac:dyDescent="0.3">
      <c r="A20" s="1">
        <f>'Tally Results'!A11</f>
        <v>1.2340999999999999E-3</v>
      </c>
      <c r="B20" s="1">
        <f>'Tally Results'!B11</f>
        <v>2.60701E-8</v>
      </c>
      <c r="C20" s="1">
        <f>'Tally Results'!C11</f>
        <v>6.4000000000000003E-3</v>
      </c>
      <c r="D20" s="1">
        <f>'Tally Results'!D11</f>
        <v>1.6684864000000001E-10</v>
      </c>
      <c r="E20" s="1">
        <f>'Tally Results'!E11</f>
        <v>2.0854234999999998E-8</v>
      </c>
      <c r="F20" s="1">
        <f>'Tally Results'!F11</f>
        <v>1.2202458768625279E-3</v>
      </c>
      <c r="G20" s="1">
        <f>'Tally Results'!G11</f>
        <v>2.5447294273872216E-11</v>
      </c>
    </row>
    <row r="21" spans="1:7" x14ac:dyDescent="0.3">
      <c r="A21" s="1">
        <f>'Tally Results'!A11</f>
        <v>1.2340999999999999E-3</v>
      </c>
      <c r="B21" s="1">
        <f>'Tally Results'!B12</f>
        <v>6.9848000000000004E-8</v>
      </c>
      <c r="C21" s="1">
        <f>'Tally Results'!C12</f>
        <v>2.5999999999999999E-3</v>
      </c>
      <c r="D21" s="1">
        <f>'Tally Results'!D12</f>
        <v>1.816048E-10</v>
      </c>
      <c r="E21" s="1">
        <f>'Tally Results'!E12</f>
        <v>1.3554648999999999E-7</v>
      </c>
      <c r="F21" s="1">
        <f>'Tally Results'!F12</f>
        <v>4.3777848279695063E-4</v>
      </c>
      <c r="G21" s="1">
        <f>'Tally Results'!G12</f>
        <v>5.9339336740652044E-11</v>
      </c>
    </row>
    <row r="22" spans="1:7" x14ac:dyDescent="0.3">
      <c r="A22" s="1">
        <f>'Tally Results'!A12</f>
        <v>3.3546000000000001E-3</v>
      </c>
      <c r="B22" s="1">
        <f>'Tally Results'!B12</f>
        <v>6.9848000000000004E-8</v>
      </c>
      <c r="C22" s="1">
        <f>'Tally Results'!C12</f>
        <v>2.5999999999999999E-3</v>
      </c>
      <c r="D22" s="1">
        <f>'Tally Results'!D12</f>
        <v>1.816048E-10</v>
      </c>
      <c r="E22" s="1">
        <f>'Tally Results'!E12</f>
        <v>1.3554648999999999E-7</v>
      </c>
      <c r="F22" s="1">
        <f>'Tally Results'!F12</f>
        <v>4.3777848279695063E-4</v>
      </c>
      <c r="G22" s="1">
        <f>'Tally Results'!G12</f>
        <v>5.9339336740652044E-11</v>
      </c>
    </row>
    <row r="23" spans="1:7" x14ac:dyDescent="0.3">
      <c r="A23" s="1">
        <f>'Tally Results'!A12</f>
        <v>3.3546000000000001E-3</v>
      </c>
      <c r="B23" s="1">
        <f>'Tally Results'!B13</f>
        <v>3.0032900000000002E-7</v>
      </c>
      <c r="C23" s="1">
        <f>'Tally Results'!C13</f>
        <v>1E-3</v>
      </c>
      <c r="D23" s="1">
        <f>'Tally Results'!D13</f>
        <v>3.0032900000000003E-10</v>
      </c>
      <c r="E23" s="1">
        <f>'Tally Results'!E13</f>
        <v>1.1498402500000001E-6</v>
      </c>
      <c r="F23" s="1">
        <f>'Tally Results'!F13</f>
        <v>1.7585505395068974E-4</v>
      </c>
      <c r="G23" s="1">
        <f>'Tally Results'!G13</f>
        <v>2.0220521919842461E-10</v>
      </c>
    </row>
    <row r="24" spans="1:7" x14ac:dyDescent="0.3">
      <c r="A24" s="1">
        <f>'Tally Results'!A13</f>
        <v>1.0333E-2</v>
      </c>
      <c r="B24" s="1">
        <f>'Tally Results'!B13</f>
        <v>3.0032900000000002E-7</v>
      </c>
      <c r="C24" s="1">
        <f>'Tally Results'!C13</f>
        <v>1E-3</v>
      </c>
      <c r="D24" s="1">
        <f>'Tally Results'!D13</f>
        <v>3.0032900000000003E-10</v>
      </c>
      <c r="E24" s="1">
        <f>'Tally Results'!E13</f>
        <v>1.1498402500000001E-6</v>
      </c>
      <c r="F24" s="1">
        <f>'Tally Results'!F13</f>
        <v>1.7585505395068974E-4</v>
      </c>
      <c r="G24" s="1">
        <f>'Tally Results'!G13</f>
        <v>2.0220521919842461E-10</v>
      </c>
    </row>
    <row r="25" spans="1:7" x14ac:dyDescent="0.3">
      <c r="A25" s="1">
        <f>'Tally Results'!A13</f>
        <v>1.0333E-2</v>
      </c>
      <c r="B25" s="1">
        <f>'Tally Results'!B14</f>
        <v>7.6384000000000004E-7</v>
      </c>
      <c r="C25" s="1">
        <f>'Tally Results'!C14</f>
        <v>5.0000000000000001E-4</v>
      </c>
      <c r="D25" s="1">
        <f>'Tally Results'!D14</f>
        <v>3.8192000000000001E-10</v>
      </c>
      <c r="E25" s="1">
        <f>'Tally Results'!E14</f>
        <v>3.9534969999999996E-6</v>
      </c>
      <c r="F25" s="1">
        <f>'Tally Results'!F14</f>
        <v>8.6313382508160358E-5</v>
      </c>
      <c r="G25" s="1">
        <f>'Tally Results'!G14</f>
        <v>3.412396988058644E-10</v>
      </c>
    </row>
    <row r="26" spans="1:7" x14ac:dyDescent="0.3">
      <c r="A26" s="1">
        <f>'Tally Results'!A14</f>
        <v>2.1874999999999999E-2</v>
      </c>
      <c r="B26" s="1">
        <f>'Tally Results'!B14</f>
        <v>7.6384000000000004E-7</v>
      </c>
      <c r="C26" s="1">
        <f>'Tally Results'!C14</f>
        <v>5.0000000000000001E-4</v>
      </c>
      <c r="D26" s="1">
        <f>'Tally Results'!D14</f>
        <v>3.8192000000000001E-10</v>
      </c>
      <c r="E26" s="1">
        <f>'Tally Results'!E14</f>
        <v>3.9534969999999996E-6</v>
      </c>
      <c r="F26" s="1">
        <f>'Tally Results'!F14</f>
        <v>8.6313382508160358E-5</v>
      </c>
      <c r="G26" s="1">
        <f>'Tally Results'!G14</f>
        <v>3.412396988058644E-10</v>
      </c>
    </row>
    <row r="27" spans="1:7" x14ac:dyDescent="0.3">
      <c r="A27" s="1">
        <f>'Tally Results'!A14</f>
        <v>2.1874999999999999E-2</v>
      </c>
      <c r="B27" s="1">
        <f>'Tally Results'!B15</f>
        <v>2.2031199999999999E-7</v>
      </c>
      <c r="C27" s="1">
        <f>'Tally Results'!C15</f>
        <v>8.9999999999999998E-4</v>
      </c>
      <c r="D27" s="1">
        <f>'Tally Results'!D15</f>
        <v>1.9828079999999998E-10</v>
      </c>
      <c r="E27" s="1">
        <f>'Tally Results'!E15</f>
        <v>1.3463322999999998E-6</v>
      </c>
      <c r="F27" s="1">
        <f>'Tally Results'!F15</f>
        <v>9.0138781886599746E-5</v>
      </c>
      <c r="G27" s="1">
        <f>'Tally Results'!G15</f>
        <v>1.2135675353658417E-10</v>
      </c>
    </row>
    <row r="28" spans="1:7" x14ac:dyDescent="0.3">
      <c r="A28" s="1">
        <f>'Tally Results'!A15</f>
        <v>2.4788000000000001E-2</v>
      </c>
      <c r="B28" s="1">
        <f>'Tally Results'!B15</f>
        <v>2.2031199999999999E-7</v>
      </c>
      <c r="C28" s="1">
        <f>'Tally Results'!C15</f>
        <v>8.9999999999999998E-4</v>
      </c>
      <c r="D28" s="1">
        <f>'Tally Results'!D15</f>
        <v>1.9828079999999998E-10</v>
      </c>
      <c r="E28" s="1">
        <f>'Tally Results'!E15</f>
        <v>1.3463322999999998E-6</v>
      </c>
      <c r="F28" s="1">
        <f>'Tally Results'!F15</f>
        <v>9.0138781886599746E-5</v>
      </c>
      <c r="G28" s="1">
        <f>'Tally Results'!G15</f>
        <v>1.2135675353658417E-10</v>
      </c>
    </row>
    <row r="29" spans="1:7" x14ac:dyDescent="0.3">
      <c r="A29" s="1">
        <f>'Tally Results'!A15</f>
        <v>2.4788000000000001E-2</v>
      </c>
      <c r="B29" s="1">
        <f>'Tally Results'!B16</f>
        <v>1.02218E-6</v>
      </c>
      <c r="C29" s="1">
        <f>'Tally Results'!C16</f>
        <v>4.0000000000000002E-4</v>
      </c>
      <c r="D29" s="1">
        <f>'Tally Results'!D16</f>
        <v>4.0887200000000002E-10</v>
      </c>
      <c r="E29" s="1">
        <f>'Tally Results'!E16</f>
        <v>5.2885255E-6</v>
      </c>
      <c r="F29" s="1">
        <f>'Tally Results'!F16</f>
        <v>8.6313382508160358E-5</v>
      </c>
      <c r="G29" s="1">
        <f>'Tally Results'!G16</f>
        <v>4.5647052438566003E-10</v>
      </c>
    </row>
    <row r="30" spans="1:7" x14ac:dyDescent="0.3">
      <c r="A30" s="1">
        <f>'Tally Results'!A16</f>
        <v>3.4306999999999997E-2</v>
      </c>
      <c r="B30" s="1">
        <f>'Tally Results'!B16</f>
        <v>1.02218E-6</v>
      </c>
      <c r="C30" s="1">
        <f>'Tally Results'!C16</f>
        <v>4.0000000000000002E-4</v>
      </c>
      <c r="D30" s="1">
        <f>'Tally Results'!D16</f>
        <v>4.0887200000000002E-10</v>
      </c>
      <c r="E30" s="1">
        <f>'Tally Results'!E16</f>
        <v>5.2885255E-6</v>
      </c>
      <c r="F30" s="1">
        <f>'Tally Results'!F16</f>
        <v>8.6313382508160358E-5</v>
      </c>
      <c r="G30" s="1">
        <f>'Tally Results'!G16</f>
        <v>4.5647052438566003E-10</v>
      </c>
    </row>
    <row r="31" spans="1:7" x14ac:dyDescent="0.3">
      <c r="A31" s="1">
        <f>'Tally Results'!A16</f>
        <v>3.4306999999999997E-2</v>
      </c>
      <c r="B31" s="1">
        <f>'Tally Results'!B17</f>
        <v>1.42324E-6</v>
      </c>
      <c r="C31" s="1">
        <f>'Tally Results'!C17</f>
        <v>2.9999999999999997E-4</v>
      </c>
      <c r="D31" s="1">
        <f>'Tally Results'!D17</f>
        <v>4.2697199999999999E-10</v>
      </c>
      <c r="E31" s="1">
        <f>'Tally Results'!E17</f>
        <v>1.3423651000000001E-5</v>
      </c>
      <c r="F31" s="1">
        <f>'Tally Results'!F17</f>
        <v>1.5E-5</v>
      </c>
      <c r="G31" s="1">
        <f>'Tally Results'!G17</f>
        <v>2.0135476500000001E-10</v>
      </c>
    </row>
    <row r="32" spans="1:7" x14ac:dyDescent="0.3">
      <c r="A32" s="1">
        <f>'Tally Results'!A17</f>
        <v>5.2475000000000001E-2</v>
      </c>
      <c r="B32" s="1">
        <f>'Tally Results'!B17</f>
        <v>1.42324E-6</v>
      </c>
      <c r="C32" s="1">
        <f>'Tally Results'!C17</f>
        <v>2.9999999999999997E-4</v>
      </c>
      <c r="D32" s="1">
        <f>'Tally Results'!D17</f>
        <v>4.2697199999999999E-10</v>
      </c>
      <c r="E32" s="1">
        <f>'Tally Results'!E17</f>
        <v>1.3423651000000001E-5</v>
      </c>
      <c r="F32" s="1">
        <f>'Tally Results'!F17</f>
        <v>1.5E-5</v>
      </c>
      <c r="G32" s="1">
        <f>'Tally Results'!G17</f>
        <v>2.0135476500000001E-10</v>
      </c>
    </row>
    <row r="33" spans="1:7" x14ac:dyDescent="0.3">
      <c r="A33" s="1">
        <f>'Tally Results'!A17</f>
        <v>5.2475000000000001E-2</v>
      </c>
      <c r="B33" s="1">
        <f>'Tally Results'!B18</f>
        <v>6.57182E-6</v>
      </c>
      <c r="C33" s="1">
        <f>'Tally Results'!C18</f>
        <v>2.0000000000000001E-4</v>
      </c>
      <c r="D33" s="1">
        <f>'Tally Results'!D18</f>
        <v>1.314364E-9</v>
      </c>
      <c r="E33" s="1">
        <f>'Tally Results'!E18</f>
        <v>6.2033215000000002E-5</v>
      </c>
      <c r="F33" s="1">
        <f>'Tally Results'!F18</f>
        <v>0</v>
      </c>
      <c r="G33" s="1">
        <f>'Tally Results'!G18</f>
        <v>0</v>
      </c>
    </row>
    <row r="34" spans="1:7" x14ac:dyDescent="0.3">
      <c r="A34" s="1">
        <f>'Tally Results'!A18</f>
        <v>0.11108999999999999</v>
      </c>
      <c r="B34" s="1">
        <f>'Tally Results'!B18</f>
        <v>6.57182E-6</v>
      </c>
      <c r="C34" s="1">
        <f>'Tally Results'!C18</f>
        <v>2.0000000000000001E-4</v>
      </c>
      <c r="D34" s="1">
        <f>'Tally Results'!D18</f>
        <v>1.314364E-9</v>
      </c>
      <c r="E34" s="1">
        <f>'Tally Results'!E18</f>
        <v>6.2033215000000002E-5</v>
      </c>
      <c r="F34" s="1">
        <f>'Tally Results'!F18</f>
        <v>0</v>
      </c>
      <c r="G34" s="1">
        <f>'Tally Results'!G18</f>
        <v>0</v>
      </c>
    </row>
    <row r="35" spans="1:7" x14ac:dyDescent="0.3">
      <c r="A35" s="1">
        <f>'Tally Results'!A18</f>
        <v>0.11108999999999999</v>
      </c>
      <c r="B35" s="1">
        <f>'Tally Results'!B19</f>
        <v>6.0534600000000003E-6</v>
      </c>
      <c r="C35" s="1">
        <f>'Tally Results'!C19</f>
        <v>2.0000000000000001E-4</v>
      </c>
      <c r="D35" s="1">
        <f>'Tally Results'!D19</f>
        <v>1.2106920000000001E-9</v>
      </c>
      <c r="E35" s="1">
        <f>'Tally Results'!E19</f>
        <v>6.097536999999999E-5</v>
      </c>
      <c r="F35" s="1">
        <f>'Tally Results'!F19</f>
        <v>0</v>
      </c>
      <c r="G35" s="1">
        <f>'Tally Results'!G19</f>
        <v>0</v>
      </c>
    </row>
    <row r="36" spans="1:7" x14ac:dyDescent="0.3">
      <c r="A36" s="1">
        <f>'Tally Results'!A19</f>
        <v>0.15764</v>
      </c>
      <c r="B36" s="1">
        <f>'Tally Results'!B19</f>
        <v>6.0534600000000003E-6</v>
      </c>
      <c r="C36" s="1">
        <f>'Tally Results'!C19</f>
        <v>2.0000000000000001E-4</v>
      </c>
      <c r="D36" s="1">
        <f>'Tally Results'!D19</f>
        <v>1.2106920000000001E-9</v>
      </c>
      <c r="E36" s="1">
        <f>'Tally Results'!E19</f>
        <v>6.097536999999999E-5</v>
      </c>
      <c r="F36" s="1">
        <f>'Tally Results'!F19</f>
        <v>0</v>
      </c>
      <c r="G36" s="1">
        <f>'Tally Results'!G19</f>
        <v>0</v>
      </c>
    </row>
    <row r="37" spans="1:7" x14ac:dyDescent="0.3">
      <c r="A37" s="1">
        <f>'Tally Results'!A19</f>
        <v>0.15764</v>
      </c>
      <c r="B37" s="1">
        <f>'Tally Results'!B20</f>
        <v>1.0317599999999999E-5</v>
      </c>
      <c r="C37" s="1">
        <f>'Tally Results'!C20</f>
        <v>1E-4</v>
      </c>
      <c r="D37" s="1">
        <f>'Tally Results'!D20</f>
        <v>1.03176E-9</v>
      </c>
      <c r="E37" s="1">
        <f>'Tally Results'!E20</f>
        <v>1.2530267999999998E-4</v>
      </c>
      <c r="F37" s="1">
        <f>'Tally Results'!F20</f>
        <v>0</v>
      </c>
      <c r="G37" s="1">
        <f>'Tally Results'!G20</f>
        <v>0</v>
      </c>
    </row>
    <row r="38" spans="1:7" x14ac:dyDescent="0.3">
      <c r="A38" s="1">
        <f>'Tally Results'!A20</f>
        <v>0.24723999999999999</v>
      </c>
      <c r="B38" s="1">
        <f>'Tally Results'!B20</f>
        <v>1.0317599999999999E-5</v>
      </c>
      <c r="C38" s="1">
        <f>'Tally Results'!C20</f>
        <v>1E-4</v>
      </c>
      <c r="D38" s="1">
        <f>'Tally Results'!D20</f>
        <v>1.03176E-9</v>
      </c>
      <c r="E38" s="1">
        <f>'Tally Results'!E20</f>
        <v>1.2530267999999998E-4</v>
      </c>
      <c r="F38" s="1">
        <f>'Tally Results'!F20</f>
        <v>0</v>
      </c>
      <c r="G38" s="1">
        <f>'Tally Results'!G20</f>
        <v>0</v>
      </c>
    </row>
    <row r="39" spans="1:7" x14ac:dyDescent="0.3">
      <c r="A39" s="1">
        <f>'Tally Results'!A20</f>
        <v>0.24723999999999999</v>
      </c>
      <c r="B39" s="1">
        <f>'Tally Results'!B21</f>
        <v>1.4224599999999999E-5</v>
      </c>
      <c r="C39" s="1">
        <f>'Tally Results'!C21</f>
        <v>1E-4</v>
      </c>
      <c r="D39" s="1">
        <f>'Tally Results'!D21</f>
        <v>1.4224600000000001E-9</v>
      </c>
      <c r="E39" s="1">
        <f>'Tally Results'!E21</f>
        <v>1.6439756500000001E-4</v>
      </c>
      <c r="F39" s="1">
        <f>'Tally Results'!F21</f>
        <v>0</v>
      </c>
      <c r="G39" s="1">
        <f>'Tally Results'!G21</f>
        <v>0</v>
      </c>
    </row>
    <row r="40" spans="1:7" x14ac:dyDescent="0.3">
      <c r="A40" s="1">
        <f>'Tally Results'!A21</f>
        <v>0.36882999999999999</v>
      </c>
      <c r="B40" s="1">
        <f>'Tally Results'!B21</f>
        <v>1.4224599999999999E-5</v>
      </c>
      <c r="C40" s="1">
        <f>'Tally Results'!C21</f>
        <v>1E-4</v>
      </c>
      <c r="D40" s="1">
        <f>'Tally Results'!D21</f>
        <v>1.4224600000000001E-9</v>
      </c>
      <c r="E40" s="1">
        <f>'Tally Results'!E21</f>
        <v>1.6439756500000001E-4</v>
      </c>
      <c r="F40" s="1">
        <f>'Tally Results'!F21</f>
        <v>0</v>
      </c>
      <c r="G40" s="1">
        <f>'Tally Results'!G21</f>
        <v>0</v>
      </c>
    </row>
    <row r="41" spans="1:7" x14ac:dyDescent="0.3">
      <c r="A41" s="1">
        <f>'Tally Results'!A21</f>
        <v>0.36882999999999999</v>
      </c>
      <c r="B41" s="1">
        <f>'Tally Results'!B22</f>
        <v>1.89749E-5</v>
      </c>
      <c r="C41" s="1">
        <f>'Tally Results'!C22</f>
        <v>1E-4</v>
      </c>
      <c r="D41" s="1">
        <f>'Tally Results'!D22</f>
        <v>1.8974900000000002E-9</v>
      </c>
      <c r="E41" s="1">
        <f>'Tally Results'!E22</f>
        <v>2.1977045000000001E-4</v>
      </c>
      <c r="F41" s="1">
        <f>'Tally Results'!F22</f>
        <v>0</v>
      </c>
      <c r="G41" s="1">
        <f>'Tally Results'!G22</f>
        <v>0</v>
      </c>
    </row>
    <row r="42" spans="1:7" x14ac:dyDescent="0.3">
      <c r="A42" s="1">
        <f>'Tally Results'!A22</f>
        <v>0.55023</v>
      </c>
      <c r="B42" s="1">
        <f>'Tally Results'!B22</f>
        <v>1.89749E-5</v>
      </c>
      <c r="C42" s="1">
        <f>'Tally Results'!C22</f>
        <v>1E-4</v>
      </c>
      <c r="D42" s="1">
        <f>'Tally Results'!D22</f>
        <v>1.8974900000000002E-9</v>
      </c>
      <c r="E42" s="1">
        <f>'Tally Results'!E22</f>
        <v>2.1977045000000001E-4</v>
      </c>
      <c r="F42" s="1">
        <f>'Tally Results'!F22</f>
        <v>0</v>
      </c>
      <c r="G42" s="1">
        <f>'Tally Results'!G22</f>
        <v>0</v>
      </c>
    </row>
    <row r="43" spans="1:7" x14ac:dyDescent="0.3">
      <c r="A43" s="1">
        <f>'Tally Results'!A22</f>
        <v>0.55023</v>
      </c>
      <c r="B43" s="1">
        <f>'Tally Results'!B23</f>
        <v>8.6381199999999992E-6</v>
      </c>
      <c r="C43" s="1">
        <f>'Tally Results'!C23</f>
        <v>2.0000000000000001E-4</v>
      </c>
      <c r="D43" s="1">
        <f>'Tally Results'!D23</f>
        <v>1.7276239999999999E-9</v>
      </c>
      <c r="E43" s="1">
        <f>'Tally Results'!E23</f>
        <v>9.4182474999999986E-5</v>
      </c>
      <c r="F43" s="1">
        <f>'Tally Results'!F23</f>
        <v>0</v>
      </c>
      <c r="G43" s="1">
        <f>'Tally Results'!G23</f>
        <v>0</v>
      </c>
    </row>
    <row r="44" spans="1:7" x14ac:dyDescent="0.3">
      <c r="A44" s="1">
        <f>'Tally Results'!A23</f>
        <v>0.63927999999999996</v>
      </c>
      <c r="B44" s="1">
        <f>'Tally Results'!B23</f>
        <v>8.6381199999999992E-6</v>
      </c>
      <c r="C44" s="1">
        <f>'Tally Results'!C23</f>
        <v>2.0000000000000001E-4</v>
      </c>
      <c r="D44" s="1">
        <f>'Tally Results'!D23</f>
        <v>1.7276239999999999E-9</v>
      </c>
      <c r="E44" s="1">
        <f>'Tally Results'!E23</f>
        <v>9.4182474999999986E-5</v>
      </c>
      <c r="F44" s="1">
        <f>'Tally Results'!F23</f>
        <v>0</v>
      </c>
      <c r="G44" s="1">
        <f>'Tally Results'!G23</f>
        <v>0</v>
      </c>
    </row>
    <row r="45" spans="1:7" x14ac:dyDescent="0.3">
      <c r="A45" s="1">
        <f>'Tally Results'!A23</f>
        <v>0.63927999999999996</v>
      </c>
      <c r="B45" s="1">
        <f>'Tally Results'!B24</f>
        <v>9.5247599999999996E-6</v>
      </c>
      <c r="C45" s="1">
        <f>'Tally Results'!C24</f>
        <v>2.0000000000000001E-4</v>
      </c>
      <c r="D45" s="1">
        <f>'Tally Results'!D24</f>
        <v>1.9049519999999999E-9</v>
      </c>
      <c r="E45" s="1">
        <f>'Tally Results'!E24</f>
        <v>9.7272929999999997E-5</v>
      </c>
      <c r="F45" s="1">
        <f>'Tally Results'!F24</f>
        <v>0</v>
      </c>
      <c r="G45" s="1">
        <f>'Tally Results'!G24</f>
        <v>0</v>
      </c>
    </row>
    <row r="46" spans="1:7" x14ac:dyDescent="0.3">
      <c r="A46" s="1">
        <f>'Tally Results'!A24</f>
        <v>0.74273999999999996</v>
      </c>
      <c r="B46" s="1">
        <f>'Tally Results'!B24</f>
        <v>9.5247599999999996E-6</v>
      </c>
      <c r="C46" s="1">
        <f>'Tally Results'!C24</f>
        <v>2.0000000000000001E-4</v>
      </c>
      <c r="D46" s="1">
        <f>'Tally Results'!D24</f>
        <v>1.9049519999999999E-9</v>
      </c>
      <c r="E46" s="1">
        <f>'Tally Results'!E24</f>
        <v>9.7272929999999997E-5</v>
      </c>
      <c r="F46" s="1">
        <f>'Tally Results'!F24</f>
        <v>0</v>
      </c>
      <c r="G46" s="1">
        <f>'Tally Results'!G24</f>
        <v>0</v>
      </c>
    </row>
    <row r="47" spans="1:7" x14ac:dyDescent="0.3">
      <c r="A47" s="1">
        <f>'Tally Results'!A24</f>
        <v>0.74273999999999996</v>
      </c>
      <c r="B47" s="1">
        <f>'Tally Results'!B25</f>
        <v>6.5924699999999996E-6</v>
      </c>
      <c r="C47" s="1">
        <f>'Tally Results'!C25</f>
        <v>2.0000000000000001E-4</v>
      </c>
      <c r="D47" s="1">
        <f>'Tally Results'!D25</f>
        <v>1.3184939999999999E-9</v>
      </c>
      <c r="E47" s="1">
        <f>'Tally Results'!E25</f>
        <v>6.6116614999999998E-5</v>
      </c>
      <c r="F47" s="1">
        <f>'Tally Results'!F25</f>
        <v>0</v>
      </c>
      <c r="G47" s="1">
        <f>'Tally Results'!G25</f>
        <v>0</v>
      </c>
    </row>
    <row r="48" spans="1:7" x14ac:dyDescent="0.3">
      <c r="A48" s="1">
        <f>'Tally Results'!A25</f>
        <v>0.82084999999999997</v>
      </c>
      <c r="B48" s="1">
        <f>'Tally Results'!B25</f>
        <v>6.5924699999999996E-6</v>
      </c>
      <c r="C48" s="1">
        <f>'Tally Results'!C25</f>
        <v>2.0000000000000001E-4</v>
      </c>
      <c r="D48" s="1">
        <f>'Tally Results'!D25</f>
        <v>1.3184939999999999E-9</v>
      </c>
      <c r="E48" s="1">
        <f>'Tally Results'!E25</f>
        <v>6.6116614999999998E-5</v>
      </c>
      <c r="F48" s="1">
        <f>'Tally Results'!F25</f>
        <v>0</v>
      </c>
      <c r="G48" s="1">
        <f>'Tally Results'!G25</f>
        <v>0</v>
      </c>
    </row>
    <row r="49" spans="1:7" x14ac:dyDescent="0.3">
      <c r="A49" s="1">
        <f>'Tally Results'!A25</f>
        <v>0.82084999999999997</v>
      </c>
      <c r="B49" s="1">
        <f>'Tally Results'!B26</f>
        <v>1.0895400000000001E-5</v>
      </c>
      <c r="C49" s="1">
        <f>'Tally Results'!C26</f>
        <v>2.0000000000000001E-4</v>
      </c>
      <c r="D49" s="1">
        <f>'Tally Results'!D26</f>
        <v>2.1790800000000003E-9</v>
      </c>
      <c r="E49" s="1">
        <f>'Tally Results'!E26</f>
        <v>1.0587116E-4</v>
      </c>
      <c r="F49" s="1">
        <f>'Tally Results'!F26</f>
        <v>0</v>
      </c>
      <c r="G49" s="1">
        <f>'Tally Results'!G26</f>
        <v>0</v>
      </c>
    </row>
    <row r="50" spans="1:7" x14ac:dyDescent="0.3">
      <c r="A50" s="1">
        <f>'Tally Results'!A26</f>
        <v>0.96164000000000005</v>
      </c>
      <c r="B50" s="1">
        <f>'Tally Results'!B26</f>
        <v>1.0895400000000001E-5</v>
      </c>
      <c r="C50" s="1">
        <f>'Tally Results'!C26</f>
        <v>2.0000000000000001E-4</v>
      </c>
      <c r="D50" s="1">
        <f>'Tally Results'!D26</f>
        <v>2.1790800000000003E-9</v>
      </c>
      <c r="E50" s="1">
        <f>'Tally Results'!E26</f>
        <v>1.0587116E-4</v>
      </c>
      <c r="F50" s="1">
        <f>'Tally Results'!F26</f>
        <v>0</v>
      </c>
      <c r="G50" s="1">
        <f>'Tally Results'!G26</f>
        <v>0</v>
      </c>
    </row>
    <row r="51" spans="1:7" x14ac:dyDescent="0.3">
      <c r="A51" s="1">
        <f>'Tally Results'!A26</f>
        <v>0.96164000000000005</v>
      </c>
      <c r="B51" s="1">
        <f>'Tally Results'!B27</f>
        <v>9.7689700000000004E-6</v>
      </c>
      <c r="C51" s="1">
        <f>'Tally Results'!C27</f>
        <v>2.0000000000000001E-4</v>
      </c>
      <c r="D51" s="1">
        <f>'Tally Results'!D27</f>
        <v>1.9537940000000002E-9</v>
      </c>
      <c r="E51" s="1">
        <f>'Tally Results'!E27</f>
        <v>9.5036709999999998E-5</v>
      </c>
      <c r="F51" s="1">
        <f>'Tally Results'!F27</f>
        <v>0</v>
      </c>
      <c r="G51" s="1">
        <f>'Tally Results'!G27</f>
        <v>0</v>
      </c>
    </row>
    <row r="52" spans="1:7" x14ac:dyDescent="0.3">
      <c r="A52" s="1">
        <f>'Tally Results'!A27</f>
        <v>1.1080000000000001</v>
      </c>
      <c r="B52" s="1">
        <f>'Tally Results'!B27</f>
        <v>9.7689700000000004E-6</v>
      </c>
      <c r="C52" s="1">
        <f>'Tally Results'!C27</f>
        <v>2.0000000000000001E-4</v>
      </c>
      <c r="D52" s="1">
        <f>'Tally Results'!D27</f>
        <v>1.9537940000000002E-9</v>
      </c>
      <c r="E52" s="1">
        <f>'Tally Results'!E27</f>
        <v>9.5036709999999998E-5</v>
      </c>
      <c r="F52" s="1">
        <f>'Tally Results'!F27</f>
        <v>0</v>
      </c>
      <c r="G52" s="1">
        <f>'Tally Results'!G27</f>
        <v>0</v>
      </c>
    </row>
    <row r="53" spans="1:7" x14ac:dyDescent="0.3">
      <c r="A53" s="1">
        <f>'Tally Results'!A27</f>
        <v>1.1080000000000001</v>
      </c>
      <c r="B53" s="1">
        <f>'Tally Results'!B28</f>
        <v>1.58752E-5</v>
      </c>
      <c r="C53" s="1">
        <f>'Tally Results'!C28</f>
        <v>2.0000000000000001E-4</v>
      </c>
      <c r="D53" s="1">
        <f>'Tally Results'!D28</f>
        <v>3.1750400000000002E-9</v>
      </c>
      <c r="E53" s="1">
        <f>'Tally Results'!E28</f>
        <v>1.6576876499999998E-4</v>
      </c>
      <c r="F53" s="1">
        <f>'Tally Results'!F28</f>
        <v>0</v>
      </c>
      <c r="G53" s="1">
        <f>'Tally Results'!G28</f>
        <v>0</v>
      </c>
    </row>
    <row r="54" spans="1:7" x14ac:dyDescent="0.3">
      <c r="A54" s="1">
        <f>'Tally Results'!A28</f>
        <v>1.4227000000000001</v>
      </c>
      <c r="B54" s="1">
        <f>'Tally Results'!B28</f>
        <v>1.58752E-5</v>
      </c>
      <c r="C54" s="1">
        <f>'Tally Results'!C28</f>
        <v>2.0000000000000001E-4</v>
      </c>
      <c r="D54" s="1">
        <f>'Tally Results'!D28</f>
        <v>3.1750400000000002E-9</v>
      </c>
      <c r="E54" s="1">
        <f>'Tally Results'!E28</f>
        <v>1.6576876499999998E-4</v>
      </c>
      <c r="F54" s="1">
        <f>'Tally Results'!F28</f>
        <v>0</v>
      </c>
      <c r="G54" s="1">
        <f>'Tally Results'!G28</f>
        <v>0</v>
      </c>
    </row>
    <row r="55" spans="1:7" x14ac:dyDescent="0.3">
      <c r="A55" s="1">
        <f>'Tally Results'!A28</f>
        <v>1.4227000000000001</v>
      </c>
      <c r="B55" s="1">
        <f>'Tally Results'!B29</f>
        <v>1.50483E-5</v>
      </c>
      <c r="C55" s="1">
        <f>'Tally Results'!C29</f>
        <v>2.0000000000000001E-4</v>
      </c>
      <c r="D55" s="1">
        <f>'Tally Results'!D29</f>
        <v>3.0096600000000001E-9</v>
      </c>
      <c r="E55" s="1">
        <f>'Tally Results'!E29</f>
        <v>1.6189407000000001E-4</v>
      </c>
      <c r="F55" s="1">
        <f>'Tally Results'!F29</f>
        <v>0</v>
      </c>
      <c r="G55" s="1">
        <f>'Tally Results'!G29</f>
        <v>0</v>
      </c>
    </row>
    <row r="56" spans="1:7" x14ac:dyDescent="0.3">
      <c r="A56" s="1">
        <f>'Tally Results'!A29</f>
        <v>1.8268</v>
      </c>
      <c r="B56" s="1">
        <f>'Tally Results'!B29</f>
        <v>1.50483E-5</v>
      </c>
      <c r="C56" s="1">
        <f>'Tally Results'!C29</f>
        <v>2.0000000000000001E-4</v>
      </c>
      <c r="D56" s="1">
        <f>'Tally Results'!D29</f>
        <v>3.0096600000000001E-9</v>
      </c>
      <c r="E56" s="1">
        <f>'Tally Results'!E29</f>
        <v>1.6189407000000001E-4</v>
      </c>
      <c r="F56" s="1">
        <f>'Tally Results'!F29</f>
        <v>0</v>
      </c>
      <c r="G56" s="1">
        <f>'Tally Results'!G29</f>
        <v>0</v>
      </c>
    </row>
    <row r="57" spans="1:7" x14ac:dyDescent="0.3">
      <c r="A57" s="1">
        <f>'Tally Results'!A29</f>
        <v>1.8268</v>
      </c>
      <c r="B57" s="1">
        <f>'Tally Results'!B30</f>
        <v>1.19846E-5</v>
      </c>
      <c r="C57" s="1">
        <f>'Tally Results'!C30</f>
        <v>2.0000000000000001E-4</v>
      </c>
      <c r="D57" s="1">
        <f>'Tally Results'!D30</f>
        <v>2.39692E-9</v>
      </c>
      <c r="E57" s="1">
        <f>'Tally Results'!E30</f>
        <v>1.43304215E-4</v>
      </c>
      <c r="F57" s="1">
        <f>'Tally Results'!F30</f>
        <v>0</v>
      </c>
      <c r="G57" s="1">
        <f>'Tally Results'!G30</f>
        <v>0</v>
      </c>
    </row>
    <row r="58" spans="1:7" x14ac:dyDescent="0.3">
      <c r="A58" s="1">
        <f>'Tally Results'!A30</f>
        <v>2.3069000000000002</v>
      </c>
      <c r="B58" s="1">
        <f>'Tally Results'!B30</f>
        <v>1.19846E-5</v>
      </c>
      <c r="C58" s="1">
        <f>'Tally Results'!C30</f>
        <v>2.0000000000000001E-4</v>
      </c>
      <c r="D58" s="1">
        <f>'Tally Results'!D30</f>
        <v>2.39692E-9</v>
      </c>
      <c r="E58" s="1">
        <f>'Tally Results'!E30</f>
        <v>1.43304215E-4</v>
      </c>
      <c r="F58" s="1">
        <f>'Tally Results'!F30</f>
        <v>0</v>
      </c>
      <c r="G58" s="1">
        <f>'Tally Results'!G30</f>
        <v>0</v>
      </c>
    </row>
    <row r="59" spans="1:7" x14ac:dyDescent="0.3">
      <c r="A59" s="1">
        <f>'Tally Results'!A30</f>
        <v>2.3069000000000002</v>
      </c>
      <c r="B59" s="1">
        <f>'Tally Results'!B31</f>
        <v>1.56706E-6</v>
      </c>
      <c r="C59" s="1">
        <f>'Tally Results'!C31</f>
        <v>5.0000000000000001E-4</v>
      </c>
      <c r="D59" s="1">
        <f>'Tally Results'!D31</f>
        <v>7.8352999999999998E-10</v>
      </c>
      <c r="E59" s="1">
        <f>'Tally Results'!E31</f>
        <v>1.9648828500000002E-5</v>
      </c>
      <c r="F59" s="1">
        <f>'Tally Results'!F31</f>
        <v>0</v>
      </c>
      <c r="G59" s="1">
        <f>'Tally Results'!G31</f>
        <v>0</v>
      </c>
    </row>
    <row r="60" spans="1:7" x14ac:dyDescent="0.3">
      <c r="A60" s="1">
        <f>'Tally Results'!A31</f>
        <v>2.3852000000000002</v>
      </c>
      <c r="B60" s="1">
        <f>'Tally Results'!B31</f>
        <v>1.56706E-6</v>
      </c>
      <c r="C60" s="1">
        <f>'Tally Results'!C31</f>
        <v>5.0000000000000001E-4</v>
      </c>
      <c r="D60" s="1">
        <f>'Tally Results'!D31</f>
        <v>7.8352999999999998E-10</v>
      </c>
      <c r="E60" s="1">
        <f>'Tally Results'!E31</f>
        <v>1.9648828500000002E-5</v>
      </c>
      <c r="F60" s="1">
        <f>'Tally Results'!F31</f>
        <v>0</v>
      </c>
      <c r="G60" s="1">
        <f>'Tally Results'!G31</f>
        <v>0</v>
      </c>
    </row>
    <row r="61" spans="1:7" x14ac:dyDescent="0.3">
      <c r="A61" s="1">
        <f>'Tally Results'!A31</f>
        <v>2.3852000000000002</v>
      </c>
      <c r="B61" s="1">
        <f>'Tally Results'!B32</f>
        <v>9.0039899999999998E-6</v>
      </c>
      <c r="C61" s="1">
        <f>'Tally Results'!C32</f>
        <v>2.0000000000000001E-4</v>
      </c>
      <c r="D61" s="1">
        <f>'Tally Results'!D32</f>
        <v>1.800798E-9</v>
      </c>
      <c r="E61" s="1">
        <f>'Tally Results'!E32</f>
        <v>1.2876766500000001E-4</v>
      </c>
      <c r="F61" s="1">
        <f>'Tally Results'!F32</f>
        <v>0</v>
      </c>
      <c r="G61" s="1">
        <f>'Tally Results'!G32</f>
        <v>0</v>
      </c>
    </row>
    <row r="62" spans="1:7" x14ac:dyDescent="0.3">
      <c r="A62" s="1">
        <f>'Tally Results'!A32</f>
        <v>3.0118999999999998</v>
      </c>
      <c r="B62" s="1">
        <f>'Tally Results'!B32</f>
        <v>9.0039899999999998E-6</v>
      </c>
      <c r="C62" s="1">
        <f>'Tally Results'!C32</f>
        <v>2.0000000000000001E-4</v>
      </c>
      <c r="D62" s="1">
        <f>'Tally Results'!D32</f>
        <v>1.800798E-9</v>
      </c>
      <c r="E62" s="1">
        <f>'Tally Results'!E32</f>
        <v>1.2876766500000001E-4</v>
      </c>
      <c r="F62" s="1">
        <f>'Tally Results'!F32</f>
        <v>0</v>
      </c>
      <c r="G62" s="1">
        <f>'Tally Results'!G32</f>
        <v>0</v>
      </c>
    </row>
    <row r="63" spans="1:7" x14ac:dyDescent="0.3">
      <c r="A63" s="1">
        <f>'Tally Results'!A32</f>
        <v>3.0118999999999998</v>
      </c>
      <c r="B63" s="1">
        <f>'Tally Results'!B33</f>
        <v>7.7740500000000006E-6</v>
      </c>
      <c r="C63" s="1">
        <f>'Tally Results'!C33</f>
        <v>2.0000000000000001E-4</v>
      </c>
      <c r="D63" s="1">
        <f>'Tally Results'!D33</f>
        <v>1.5548100000000001E-9</v>
      </c>
      <c r="E63" s="1">
        <f>'Tally Results'!E33</f>
        <v>1.3331233E-4</v>
      </c>
      <c r="F63" s="1">
        <f>'Tally Results'!F33</f>
        <v>0</v>
      </c>
      <c r="G63" s="1">
        <f>'Tally Results'!G33</f>
        <v>0</v>
      </c>
    </row>
    <row r="64" spans="1:7" x14ac:dyDescent="0.3">
      <c r="A64" s="1">
        <f>'Tally Results'!A33</f>
        <v>4.0656999999999996</v>
      </c>
      <c r="B64" s="1">
        <f>'Tally Results'!B33</f>
        <v>7.7740500000000006E-6</v>
      </c>
      <c r="C64" s="1">
        <f>'Tally Results'!C33</f>
        <v>2.0000000000000001E-4</v>
      </c>
      <c r="D64" s="1">
        <f>'Tally Results'!D33</f>
        <v>1.5548100000000001E-9</v>
      </c>
      <c r="E64" s="1">
        <f>'Tally Results'!E33</f>
        <v>1.3331233E-4</v>
      </c>
      <c r="F64" s="1">
        <f>'Tally Results'!F33</f>
        <v>0</v>
      </c>
      <c r="G64" s="1">
        <f>'Tally Results'!G33</f>
        <v>0</v>
      </c>
    </row>
    <row r="65" spans="1:7" x14ac:dyDescent="0.3">
      <c r="A65" s="1">
        <f>'Tally Results'!A33</f>
        <v>4.0656999999999996</v>
      </c>
      <c r="B65" s="1">
        <f>'Tally Results'!B34</f>
        <v>2.8403600000000001E-6</v>
      </c>
      <c r="C65" s="1">
        <f>'Tally Results'!C34</f>
        <v>4.0000000000000002E-4</v>
      </c>
      <c r="D65" s="1">
        <f>'Tally Results'!D34</f>
        <v>1.136144E-9</v>
      </c>
      <c r="E65" s="1">
        <f>'Tally Results'!E34</f>
        <v>4.8200014999999994E-5</v>
      </c>
      <c r="F65" s="1">
        <f>'Tally Results'!F34</f>
        <v>0</v>
      </c>
      <c r="G65" s="1">
        <f>'Tally Results'!G34</f>
        <v>0</v>
      </c>
    </row>
    <row r="66" spans="1:7" x14ac:dyDescent="0.3">
      <c r="A66" s="1">
        <f>'Tally Results'!A34</f>
        <v>4.7237</v>
      </c>
      <c r="B66" s="1">
        <f>'Tally Results'!B34</f>
        <v>2.8403600000000001E-6</v>
      </c>
      <c r="C66" s="1">
        <f>'Tally Results'!C34</f>
        <v>4.0000000000000002E-4</v>
      </c>
      <c r="D66" s="1">
        <f>'Tally Results'!D34</f>
        <v>1.136144E-9</v>
      </c>
      <c r="E66" s="1">
        <f>'Tally Results'!E34</f>
        <v>4.8200014999999994E-5</v>
      </c>
      <c r="F66" s="1">
        <f>'Tally Results'!F34</f>
        <v>0</v>
      </c>
      <c r="G66" s="1">
        <f>'Tally Results'!G34</f>
        <v>0</v>
      </c>
    </row>
    <row r="67" spans="1:7" x14ac:dyDescent="0.3">
      <c r="A67" s="1">
        <f>'Tally Results'!A34</f>
        <v>4.7237</v>
      </c>
      <c r="B67" s="1">
        <f>'Tally Results'!B35</f>
        <v>8.0958599999999998E-7</v>
      </c>
      <c r="C67" s="1">
        <f>'Tally Results'!C35</f>
        <v>6.9999999999999999E-4</v>
      </c>
      <c r="D67" s="1">
        <f>'Tally Results'!D35</f>
        <v>5.6671019999999996E-10</v>
      </c>
      <c r="E67" s="1">
        <f>'Tally Results'!E35</f>
        <v>1.31849115E-5</v>
      </c>
      <c r="F67" s="1">
        <f>'Tally Results'!F35</f>
        <v>1.5E-5</v>
      </c>
      <c r="G67" s="1">
        <f>'Tally Results'!G35</f>
        <v>1.977736725E-10</v>
      </c>
    </row>
    <row r="68" spans="1:7" x14ac:dyDescent="0.3">
      <c r="A68" s="1">
        <f>'Tally Results'!A35</f>
        <v>4.9659000000000004</v>
      </c>
      <c r="B68" s="1">
        <f>'Tally Results'!B35</f>
        <v>8.0958599999999998E-7</v>
      </c>
      <c r="C68" s="1">
        <f>'Tally Results'!C35</f>
        <v>6.9999999999999999E-4</v>
      </c>
      <c r="D68" s="1">
        <f>'Tally Results'!D35</f>
        <v>5.6671019999999996E-10</v>
      </c>
      <c r="E68" s="1">
        <f>'Tally Results'!E35</f>
        <v>1.31849115E-5</v>
      </c>
      <c r="F68" s="1">
        <f>'Tally Results'!F35</f>
        <v>1.5E-5</v>
      </c>
      <c r="G68" s="1">
        <f>'Tally Results'!G35</f>
        <v>1.977736725E-10</v>
      </c>
    </row>
    <row r="69" spans="1:7" x14ac:dyDescent="0.3">
      <c r="A69" s="1">
        <f>'Tally Results'!A35</f>
        <v>4.9659000000000004</v>
      </c>
      <c r="B69" s="1">
        <f>'Tally Results'!B36</f>
        <v>3.44615E-6</v>
      </c>
      <c r="C69" s="1">
        <f>'Tally Results'!C36</f>
        <v>2.9999999999999997E-4</v>
      </c>
      <c r="D69" s="1">
        <f>'Tally Results'!D36</f>
        <v>1.033845E-9</v>
      </c>
      <c r="E69" s="1">
        <f>'Tally Results'!E36</f>
        <v>4.6408734999999997E-5</v>
      </c>
      <c r="F69" s="1">
        <f>'Tally Results'!F36</f>
        <v>0</v>
      </c>
      <c r="G69" s="1">
        <f>'Tally Results'!G36</f>
        <v>0</v>
      </c>
    </row>
    <row r="70" spans="1:7" x14ac:dyDescent="0.3">
      <c r="A70" s="1">
        <f>'Tally Results'!A36</f>
        <v>6.3762999999999996</v>
      </c>
      <c r="B70" s="1">
        <f>'Tally Results'!B36</f>
        <v>3.44615E-6</v>
      </c>
      <c r="C70" s="1">
        <f>'Tally Results'!C36</f>
        <v>2.9999999999999997E-4</v>
      </c>
      <c r="D70" s="1">
        <f>'Tally Results'!D36</f>
        <v>1.033845E-9</v>
      </c>
      <c r="E70" s="1">
        <f>'Tally Results'!E36</f>
        <v>4.6408734999999997E-5</v>
      </c>
      <c r="F70" s="1">
        <f>'Tally Results'!F36</f>
        <v>0</v>
      </c>
      <c r="G70" s="1">
        <f>'Tally Results'!G36</f>
        <v>0</v>
      </c>
    </row>
    <row r="71" spans="1:7" x14ac:dyDescent="0.3">
      <c r="A71" s="1">
        <f>'Tally Results'!A36</f>
        <v>6.3762999999999996</v>
      </c>
      <c r="B71" s="1">
        <f>'Tally Results'!B37</f>
        <v>1.7972999999999999E-6</v>
      </c>
      <c r="C71" s="1">
        <f>'Tally Results'!C37</f>
        <v>5.0000000000000001E-4</v>
      </c>
      <c r="D71" s="1">
        <f>'Tally Results'!D37</f>
        <v>8.9864999999999999E-10</v>
      </c>
      <c r="E71" s="1">
        <f>'Tally Results'!E37</f>
        <v>1.5071169999999997E-5</v>
      </c>
      <c r="F71" s="1">
        <f>'Tally Results'!F37</f>
        <v>0</v>
      </c>
      <c r="G71" s="1">
        <f>'Tally Results'!G37</f>
        <v>0</v>
      </c>
    </row>
    <row r="72" spans="1:7" x14ac:dyDescent="0.3">
      <c r="A72" s="1">
        <f>'Tally Results'!A37</f>
        <v>7.4081999999999999</v>
      </c>
      <c r="B72" s="1">
        <f>'Tally Results'!B37</f>
        <v>1.7972999999999999E-6</v>
      </c>
      <c r="C72" s="1">
        <f>'Tally Results'!C37</f>
        <v>5.0000000000000001E-4</v>
      </c>
      <c r="D72" s="1">
        <f>'Tally Results'!D37</f>
        <v>8.9864999999999999E-10</v>
      </c>
      <c r="E72" s="1">
        <f>'Tally Results'!E37</f>
        <v>1.5071169999999997E-5</v>
      </c>
      <c r="F72" s="1">
        <f>'Tally Results'!F37</f>
        <v>0</v>
      </c>
      <c r="G72" s="1">
        <f>'Tally Results'!G37</f>
        <v>0</v>
      </c>
    </row>
    <row r="73" spans="1:7" x14ac:dyDescent="0.3">
      <c r="A73" s="1">
        <f>'Tally Results'!A37</f>
        <v>7.4081999999999999</v>
      </c>
      <c r="B73" s="1">
        <f>'Tally Results'!B38</f>
        <v>1.0549700000000001E-6</v>
      </c>
      <c r="C73" s="1">
        <f>'Tally Results'!C38</f>
        <v>6.9999999999999999E-4</v>
      </c>
      <c r="D73" s="1">
        <f>'Tally Results'!D38</f>
        <v>7.3847900000000001E-10</v>
      </c>
      <c r="E73" s="1">
        <f>'Tally Results'!E38</f>
        <v>6.4933054999999994E-6</v>
      </c>
      <c r="F73" s="1">
        <f>'Tally Results'!F38</f>
        <v>8.5000000000000006E-5</v>
      </c>
      <c r="G73" s="1">
        <f>'Tally Results'!G38</f>
        <v>5.5193096749999999E-10</v>
      </c>
    </row>
    <row r="74" spans="1:7" x14ac:dyDescent="0.3">
      <c r="A74" s="1">
        <f>'Tally Results'!A38</f>
        <v>8.1873000000000005</v>
      </c>
      <c r="B74" s="1">
        <f>'Tally Results'!B38</f>
        <v>1.0549700000000001E-6</v>
      </c>
      <c r="C74" s="1">
        <f>'Tally Results'!C38</f>
        <v>6.9999999999999999E-4</v>
      </c>
      <c r="D74" s="1">
        <f>'Tally Results'!D38</f>
        <v>7.3847900000000001E-10</v>
      </c>
      <c r="E74" s="1">
        <f>'Tally Results'!E38</f>
        <v>6.4933054999999994E-6</v>
      </c>
      <c r="F74" s="1">
        <f>'Tally Results'!F38</f>
        <v>8.5000000000000006E-5</v>
      </c>
      <c r="G74" s="1">
        <f>'Tally Results'!G38</f>
        <v>5.5193096749999999E-10</v>
      </c>
    </row>
    <row r="75" spans="1:7" x14ac:dyDescent="0.3">
      <c r="A75" s="1">
        <f>'Tally Results'!A38</f>
        <v>8.1873000000000005</v>
      </c>
      <c r="B75" s="1">
        <f>'Tally Results'!B39</f>
        <v>1.0423200000000001E-6</v>
      </c>
      <c r="C75" s="1">
        <f>'Tally Results'!C39</f>
        <v>5.9999999999999995E-4</v>
      </c>
      <c r="D75" s="1">
        <f>'Tally Results'!D39</f>
        <v>6.2539199999999996E-10</v>
      </c>
      <c r="E75" s="1">
        <f>'Tally Results'!E39</f>
        <v>4.7481669999999994E-6</v>
      </c>
      <c r="F75" s="1">
        <f>'Tally Results'!F39</f>
        <v>8.5000000000000006E-5</v>
      </c>
      <c r="G75" s="1">
        <f>'Tally Results'!G39</f>
        <v>4.0359419499999997E-10</v>
      </c>
    </row>
    <row r="76" spans="1:7" x14ac:dyDescent="0.3">
      <c r="A76" s="1">
        <f>'Tally Results'!A39</f>
        <v>9.0484000000000009</v>
      </c>
      <c r="B76" s="1">
        <f>'Tally Results'!B39</f>
        <v>1.0423200000000001E-6</v>
      </c>
      <c r="C76" s="1">
        <f>'Tally Results'!C39</f>
        <v>5.9999999999999995E-4</v>
      </c>
      <c r="D76" s="1">
        <f>'Tally Results'!D39</f>
        <v>6.2539199999999996E-10</v>
      </c>
      <c r="E76" s="1">
        <f>'Tally Results'!E39</f>
        <v>4.7481669999999994E-6</v>
      </c>
      <c r="F76" s="1">
        <f>'Tally Results'!F39</f>
        <v>8.5000000000000006E-5</v>
      </c>
      <c r="G76" s="1">
        <f>'Tally Results'!G39</f>
        <v>4.0359419499999997E-10</v>
      </c>
    </row>
    <row r="77" spans="1:7" x14ac:dyDescent="0.3">
      <c r="A77" s="1">
        <f>'Tally Results'!A39</f>
        <v>9.0484000000000009</v>
      </c>
      <c r="B77" s="1">
        <f>'Tally Results'!B40</f>
        <v>1.16792E-6</v>
      </c>
      <c r="C77" s="1">
        <f>'Tally Results'!C40</f>
        <v>5.9999999999999995E-4</v>
      </c>
      <c r="D77" s="1">
        <f>'Tally Results'!D40</f>
        <v>7.007519999999999E-10</v>
      </c>
      <c r="E77" s="1">
        <f>'Tally Results'!E40</f>
        <v>3.6893694999999997E-6</v>
      </c>
      <c r="F77" s="1">
        <f>'Tally Results'!F40</f>
        <v>8.5000000000000006E-5</v>
      </c>
      <c r="G77" s="1">
        <f>'Tally Results'!G40</f>
        <v>3.1359640750000001E-10</v>
      </c>
    </row>
    <row r="78" spans="1:7" x14ac:dyDescent="0.3">
      <c r="A78" s="1">
        <f>'Tally Results'!A40</f>
        <v>10</v>
      </c>
      <c r="B78" s="1">
        <f>'Tally Results'!B40</f>
        <v>1.16792E-6</v>
      </c>
      <c r="C78" s="1">
        <f>'Tally Results'!C40</f>
        <v>5.9999999999999995E-4</v>
      </c>
      <c r="D78" s="1">
        <f>'Tally Results'!D40</f>
        <v>7.007519999999999E-10</v>
      </c>
      <c r="E78" s="1">
        <f>'Tally Results'!E40</f>
        <v>3.6893694999999997E-6</v>
      </c>
      <c r="F78" s="1">
        <f>'Tally Results'!F40</f>
        <v>8.5000000000000006E-5</v>
      </c>
      <c r="G78" s="1">
        <f>'Tally Results'!G40</f>
        <v>3.1359640750000001E-10</v>
      </c>
    </row>
    <row r="79" spans="1:7" x14ac:dyDescent="0.3">
      <c r="A79" s="1">
        <f>'Tally Results'!A40</f>
        <v>10</v>
      </c>
      <c r="B79" s="1">
        <f>'Tally Results'!B41</f>
        <v>1.34404E-6</v>
      </c>
      <c r="C79" s="1">
        <f>'Tally Results'!C41</f>
        <v>5.0000000000000001E-4</v>
      </c>
      <c r="D79" s="1">
        <f>'Tally Results'!D41</f>
        <v>6.7202000000000002E-10</v>
      </c>
      <c r="E79" s="1">
        <f>'Tally Results'!E41</f>
        <v>3.5477017499999997E-6</v>
      </c>
      <c r="F79" s="1">
        <f>'Tally Results'!F41</f>
        <v>8.5000000000000006E-5</v>
      </c>
      <c r="G79" s="1">
        <f>'Tally Results'!G41</f>
        <v>3.0155464875000001E-10</v>
      </c>
    </row>
    <row r="80" spans="1:7" x14ac:dyDescent="0.3">
      <c r="A80" s="1">
        <f>'Tally Results'!A41</f>
        <v>11.052</v>
      </c>
      <c r="B80" s="1">
        <f>'Tally Results'!B41</f>
        <v>1.34404E-6</v>
      </c>
      <c r="C80" s="1">
        <f>'Tally Results'!C41</f>
        <v>5.0000000000000001E-4</v>
      </c>
      <c r="D80" s="1">
        <f>'Tally Results'!D41</f>
        <v>6.7202000000000002E-10</v>
      </c>
      <c r="E80" s="1">
        <f>'Tally Results'!E41</f>
        <v>3.5477017499999997E-6</v>
      </c>
      <c r="F80" s="1">
        <f>'Tally Results'!F41</f>
        <v>8.5000000000000006E-5</v>
      </c>
      <c r="G80" s="1">
        <f>'Tally Results'!G41</f>
        <v>3.0155464875000001E-10</v>
      </c>
    </row>
    <row r="81" spans="1:7" x14ac:dyDescent="0.3">
      <c r="A81" s="1">
        <f>'Tally Results'!A41</f>
        <v>11.052</v>
      </c>
      <c r="B81" s="1">
        <f>'Tally Results'!B42</f>
        <v>1.3582E-6</v>
      </c>
      <c r="C81" s="1">
        <f>'Tally Results'!C42</f>
        <v>5.9999999999999995E-4</v>
      </c>
      <c r="D81" s="1">
        <f>'Tally Results'!D42</f>
        <v>8.1491999999999991E-10</v>
      </c>
      <c r="E81" s="1">
        <f>'Tally Results'!E42</f>
        <v>4.4301887000000005E-6</v>
      </c>
      <c r="F81" s="1">
        <f>'Tally Results'!F42</f>
        <v>1.7000000000000001E-4</v>
      </c>
      <c r="G81" s="1">
        <f>'Tally Results'!G42</f>
        <v>7.5313207900000008E-10</v>
      </c>
    </row>
    <row r="82" spans="1:7" x14ac:dyDescent="0.3">
      <c r="A82" s="1">
        <f>'Tally Results'!A42</f>
        <v>12.214</v>
      </c>
      <c r="B82" s="1">
        <f>'Tally Results'!B42</f>
        <v>1.3582E-6</v>
      </c>
      <c r="C82" s="1">
        <f>'Tally Results'!C42</f>
        <v>5.9999999999999995E-4</v>
      </c>
      <c r="D82" s="1">
        <f>'Tally Results'!D42</f>
        <v>8.1491999999999991E-10</v>
      </c>
      <c r="E82" s="1">
        <f>'Tally Results'!E42</f>
        <v>4.4301887000000005E-6</v>
      </c>
      <c r="F82" s="1">
        <f>'Tally Results'!F42</f>
        <v>1.7000000000000001E-4</v>
      </c>
      <c r="G82" s="1">
        <f>'Tally Results'!G42</f>
        <v>7.5313207900000008E-10</v>
      </c>
    </row>
    <row r="83" spans="1:7" x14ac:dyDescent="0.3">
      <c r="A83" s="1">
        <f>'Tally Results'!A42</f>
        <v>12.214</v>
      </c>
      <c r="B83" s="1">
        <f>'Tally Results'!B43</f>
        <v>4.1913400000000003E-7</v>
      </c>
      <c r="C83" s="1">
        <f>'Tally Results'!C43</f>
        <v>1E-3</v>
      </c>
      <c r="D83" s="1">
        <f>'Tally Results'!D43</f>
        <v>4.1913400000000001E-10</v>
      </c>
      <c r="E83" s="1">
        <f>'Tally Results'!E43</f>
        <v>1.3374235200000001E-6</v>
      </c>
      <c r="F83" s="1">
        <f>'Tally Results'!F43</f>
        <v>5.0999999999999993E-4</v>
      </c>
      <c r="G83" s="1">
        <f>'Tally Results'!G43</f>
        <v>6.8208599519999998E-10</v>
      </c>
    </row>
    <row r="84" spans="1:7" x14ac:dyDescent="0.3">
      <c r="A84" s="1">
        <f>'Tally Results'!A43</f>
        <v>12.523</v>
      </c>
      <c r="B84" s="1">
        <f>'Tally Results'!B43</f>
        <v>4.1913400000000003E-7</v>
      </c>
      <c r="C84" s="1">
        <f>'Tally Results'!C43</f>
        <v>1E-3</v>
      </c>
      <c r="D84" s="1">
        <f>'Tally Results'!D43</f>
        <v>4.1913400000000001E-10</v>
      </c>
      <c r="E84" s="1">
        <f>'Tally Results'!E43</f>
        <v>1.3374235200000001E-6</v>
      </c>
      <c r="F84" s="1">
        <f>'Tally Results'!F43</f>
        <v>5.0999999999999993E-4</v>
      </c>
      <c r="G84" s="1">
        <f>'Tally Results'!G43</f>
        <v>6.8208599519999998E-10</v>
      </c>
    </row>
    <row r="85" spans="1:7" x14ac:dyDescent="0.3">
      <c r="A85" s="1">
        <f>'Tally Results'!A43</f>
        <v>12.523</v>
      </c>
      <c r="B85" s="1">
        <f>'Tally Results'!B44</f>
        <v>5.0817900000000003E-6</v>
      </c>
      <c r="C85" s="1">
        <f>'Tally Results'!C44</f>
        <v>2.9999999999999997E-4</v>
      </c>
      <c r="D85" s="1">
        <f>'Tally Results'!D44</f>
        <v>1.5245370000000001E-9</v>
      </c>
      <c r="E85" s="1">
        <f>'Tally Results'!E44</f>
        <v>5.3221584549999995E-5</v>
      </c>
      <c r="F85" s="1">
        <f>'Tally Results'!F44</f>
        <v>3.4000000000000002E-4</v>
      </c>
      <c r="G85" s="1">
        <f>'Tally Results'!G44</f>
        <v>1.8095338747E-8</v>
      </c>
    </row>
    <row r="86" spans="1:7" x14ac:dyDescent="0.3">
      <c r="A86" s="1">
        <f>'Tally Results'!A44</f>
        <v>13.84</v>
      </c>
      <c r="B86" s="1">
        <f>'Tally Results'!B44</f>
        <v>5.0817900000000003E-6</v>
      </c>
      <c r="C86" s="1">
        <f>'Tally Results'!C44</f>
        <v>2.9999999999999997E-4</v>
      </c>
      <c r="D86" s="1">
        <f>'Tally Results'!D44</f>
        <v>1.5245370000000001E-9</v>
      </c>
      <c r="E86" s="1">
        <f>'Tally Results'!E44</f>
        <v>5.3221584549999995E-5</v>
      </c>
      <c r="F86" s="1">
        <f>'Tally Results'!F44</f>
        <v>3.4000000000000002E-4</v>
      </c>
      <c r="G86" s="1">
        <f>'Tally Results'!G44</f>
        <v>1.8095338747E-8</v>
      </c>
    </row>
    <row r="87" spans="1:7" x14ac:dyDescent="0.3">
      <c r="A87" s="1">
        <f>'Tally Results'!A44</f>
        <v>13.84</v>
      </c>
      <c r="B87" s="1">
        <f>'Tally Results'!B45</f>
        <v>2.1616100000000001E-5</v>
      </c>
      <c r="C87" s="1">
        <f>'Tally Results'!C45</f>
        <v>1E-4</v>
      </c>
      <c r="D87" s="1">
        <f>'Tally Results'!D45</f>
        <v>2.1616100000000004E-9</v>
      </c>
      <c r="E87" s="1">
        <f>'Tally Results'!E45</f>
        <v>1.4448883797500001E-4</v>
      </c>
      <c r="F87" s="1">
        <f>'Tally Results'!F45</f>
        <v>8.4999999999999995E-4</v>
      </c>
      <c r="G87" s="1">
        <f>'Tally Results'!G45</f>
        <v>1.2281551227875E-7</v>
      </c>
    </row>
    <row r="88" spans="1:7" x14ac:dyDescent="0.3">
      <c r="A88" s="1">
        <f>'Tally Results'!A45</f>
        <v>14.191000000000001</v>
      </c>
      <c r="B88" s="1">
        <f>'Tally Results'!B45</f>
        <v>2.1616100000000001E-5</v>
      </c>
      <c r="C88" s="1">
        <f>'Tally Results'!C45</f>
        <v>1E-4</v>
      </c>
      <c r="D88" s="1">
        <f>'Tally Results'!D45</f>
        <v>2.1616100000000004E-9</v>
      </c>
      <c r="E88" s="1">
        <f>'Tally Results'!E45</f>
        <v>1.4448883797500001E-4</v>
      </c>
      <c r="F88" s="1">
        <f>'Tally Results'!F45</f>
        <v>8.4999999999999995E-4</v>
      </c>
      <c r="G88" s="1">
        <f>'Tally Results'!G45</f>
        <v>1.2281551227875E-7</v>
      </c>
    </row>
    <row r="89" spans="1:7" x14ac:dyDescent="0.3">
      <c r="A89" s="1">
        <f>'Tally Results'!A45</f>
        <v>14.191000000000001</v>
      </c>
      <c r="B89" s="1">
        <f>'Tally Results'!B46</f>
        <v>8.9054099999999995E-7</v>
      </c>
      <c r="C89" s="1">
        <f>'Tally Results'!C46</f>
        <v>6.9999999999999999E-4</v>
      </c>
      <c r="D89" s="1">
        <f>'Tally Results'!D46</f>
        <v>6.2337869999999997E-10</v>
      </c>
      <c r="E89" s="1">
        <f>'Tally Results'!E46</f>
        <v>8.1870151979999997E-5</v>
      </c>
      <c r="F89" s="1">
        <f>'Tally Results'!F46</f>
        <v>7.6499999999999995E-4</v>
      </c>
      <c r="G89" s="1">
        <f>'Tally Results'!G46</f>
        <v>6.2630666264699999E-8</v>
      </c>
    </row>
    <row r="90" spans="1:7" x14ac:dyDescent="0.3">
      <c r="A90" s="1">
        <f>'Tally Results'!A46</f>
        <v>14.917999999999999</v>
      </c>
      <c r="B90" s="1">
        <f>'Tally Results'!B46</f>
        <v>8.9054099999999995E-7</v>
      </c>
      <c r="C90" s="1">
        <f>'Tally Results'!C46</f>
        <v>6.9999999999999999E-4</v>
      </c>
      <c r="D90" s="1">
        <f>'Tally Results'!D46</f>
        <v>6.2337869999999997E-10</v>
      </c>
      <c r="E90" s="1">
        <f>'Tally Results'!E46</f>
        <v>8.1870151979999997E-5</v>
      </c>
      <c r="F90" s="1">
        <f>'Tally Results'!F46</f>
        <v>7.6499999999999995E-4</v>
      </c>
      <c r="G90" s="1">
        <f>'Tally Results'!G46</f>
        <v>6.2630666264699999E-8</v>
      </c>
    </row>
    <row r="91" spans="1:7" x14ac:dyDescent="0.3">
      <c r="A91" s="1">
        <f>'Tally Results'!A46</f>
        <v>14.917999999999999</v>
      </c>
      <c r="B91" s="1">
        <f>'Tally Results'!B47</f>
        <v>6.0870500000000004E-9</v>
      </c>
      <c r="C91" s="1">
        <f>'Tally Results'!C47</f>
        <v>8.0999999999999996E-3</v>
      </c>
      <c r="D91" s="1">
        <f>'Tally Results'!D47</f>
        <v>4.9305105E-11</v>
      </c>
      <c r="E91" s="1">
        <f>'Tally Results'!E47</f>
        <v>7.1535759999999989E-8</v>
      </c>
      <c r="F91" s="1">
        <f>'Tally Results'!F47</f>
        <v>7.6632238646668792E-4</v>
      </c>
      <c r="G91" s="1">
        <f>'Tally Results'!G47</f>
        <v>5.4819454320908227E-11</v>
      </c>
    </row>
    <row r="92" spans="1:7" x14ac:dyDescent="0.3">
      <c r="A92" s="1">
        <f>'Tally Results'!A47</f>
        <v>16.905000000000001</v>
      </c>
      <c r="B92" s="1">
        <f>'Tally Results'!B47</f>
        <v>6.0870500000000004E-9</v>
      </c>
      <c r="C92" s="1">
        <f>'Tally Results'!C47</f>
        <v>8.0999999999999996E-3</v>
      </c>
      <c r="D92" s="1">
        <f>'Tally Results'!D47</f>
        <v>4.9305105E-11</v>
      </c>
      <c r="E92" s="1">
        <f>'Tally Results'!E47</f>
        <v>7.1535759999999989E-8</v>
      </c>
      <c r="F92" s="1">
        <f>'Tally Results'!F47</f>
        <v>7.6632238646668792E-4</v>
      </c>
      <c r="G92" s="1">
        <f>'Tally Results'!G47</f>
        <v>5.4819454320908227E-11</v>
      </c>
    </row>
    <row r="93" spans="1:7" x14ac:dyDescent="0.3">
      <c r="A93" s="1">
        <f>'Tally Results'!A47</f>
        <v>16.905000000000001</v>
      </c>
      <c r="B93" s="1">
        <f>'Tally Results'!B48</f>
        <v>5.7694800000000004E-10</v>
      </c>
      <c r="C93" s="1">
        <f>'Tally Results'!C48</f>
        <v>2.53E-2</v>
      </c>
      <c r="D93" s="1">
        <f>'Tally Results'!D48</f>
        <v>1.4596784400000002E-11</v>
      </c>
      <c r="E93" s="1">
        <f>'Tally Results'!E48</f>
        <v>4.9141984999999998E-9</v>
      </c>
      <c r="F93" s="1">
        <f>'Tally Results'!F48</f>
        <v>1.6149999999999999E-3</v>
      </c>
      <c r="G93" s="1">
        <f>'Tally Results'!G48</f>
        <v>7.936430577499999E-12</v>
      </c>
    </row>
    <row r="94" spans="1:7" x14ac:dyDescent="0.3">
      <c r="A94" s="1">
        <f>'Tally Results'!A48</f>
        <v>19.64</v>
      </c>
      <c r="B94" s="1">
        <f>'Tally Results'!B48</f>
        <v>5.7694800000000004E-10</v>
      </c>
      <c r="C94" s="1">
        <f>'Tally Results'!C48</f>
        <v>2.53E-2</v>
      </c>
      <c r="D94" s="1">
        <f>'Tally Results'!D48</f>
        <v>1.4596784400000002E-11</v>
      </c>
      <c r="E94" s="1">
        <f>'Tally Results'!E48</f>
        <v>4.9141984999999998E-9</v>
      </c>
      <c r="F94" s="1">
        <f>'Tally Results'!F48</f>
        <v>1.6149999999999999E-3</v>
      </c>
      <c r="G94" s="1">
        <f>'Tally Results'!G48</f>
        <v>7.936430577499999E-12</v>
      </c>
    </row>
    <row r="95" spans="1:7" x14ac:dyDescent="0.3">
      <c r="A95" s="1"/>
    </row>
    <row r="96" spans="1:7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mergeCells count="1">
    <mergeCell ref="E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workbookViewId="0">
      <selection activeCell="J14" sqref="J14"/>
    </sheetView>
  </sheetViews>
  <sheetFormatPr defaultRowHeight="14.4" x14ac:dyDescent="0.3"/>
  <cols>
    <col min="1" max="7" width="15.6640625" customWidth="1"/>
    <col min="9" max="9" width="12.33203125" bestFit="1" customWidth="1"/>
    <col min="11" max="11" width="10" customWidth="1"/>
  </cols>
  <sheetData>
    <row r="1" spans="1:13" s="2" customFormat="1" x14ac:dyDescent="0.3">
      <c r="A1" s="23"/>
      <c r="B1" s="69" t="s">
        <v>4</v>
      </c>
      <c r="C1" s="70"/>
      <c r="D1" s="71"/>
      <c r="E1" s="70" t="s">
        <v>15</v>
      </c>
      <c r="F1" s="70"/>
      <c r="G1" s="71"/>
      <c r="H1" s="1"/>
      <c r="I1" s="2" t="s">
        <v>32</v>
      </c>
      <c r="J1" s="2" t="s">
        <v>30</v>
      </c>
      <c r="K1" s="2" t="s">
        <v>31</v>
      </c>
      <c r="L1" s="2" t="s">
        <v>31</v>
      </c>
      <c r="M1" s="66" t="s">
        <v>37</v>
      </c>
    </row>
    <row r="2" spans="1:13" s="2" customFormat="1" ht="15" thickBot="1" x14ac:dyDescent="0.35">
      <c r="A2" s="24" t="s">
        <v>0</v>
      </c>
      <c r="B2" s="25" t="s">
        <v>14</v>
      </c>
      <c r="C2" s="26" t="s">
        <v>9</v>
      </c>
      <c r="D2" s="27" t="s">
        <v>6</v>
      </c>
      <c r="E2" s="26" t="s">
        <v>14</v>
      </c>
      <c r="F2" s="26" t="s">
        <v>9</v>
      </c>
      <c r="G2" s="27" t="s">
        <v>6</v>
      </c>
      <c r="H2"/>
      <c r="I2" s="2" t="s">
        <v>38</v>
      </c>
      <c r="J2" s="53">
        <f>SUM(E4:E12)</f>
        <v>7.2316699957160379E-5</v>
      </c>
      <c r="K2" s="64">
        <f>SUM(B4:B12)/J2</f>
        <v>8.9879645611244232</v>
      </c>
      <c r="L2" s="53">
        <f>J2*K2</f>
        <v>6.4997993639242559E-4</v>
      </c>
      <c r="M2" s="53">
        <f>SUM(D3:D12)</f>
        <v>1.1713716756419182E-5</v>
      </c>
    </row>
    <row r="3" spans="1:13" x14ac:dyDescent="0.3">
      <c r="A3" s="9">
        <v>4.1399000000000002E-7</v>
      </c>
      <c r="B3" s="9">
        <f>'Tally Results'!B3/SUM('Tally Results'!$B$3:$B$48)</f>
        <v>6.7988829320927451E-10</v>
      </c>
      <c r="C3" s="12">
        <f>'Tally Results'!C3</f>
        <v>0.77569999999999995</v>
      </c>
      <c r="D3" s="17">
        <f t="shared" ref="D3:D48" si="0">C3*B3</f>
        <v>5.2738934904243419E-10</v>
      </c>
      <c r="E3" s="12">
        <f>'Tally Results'!E3/SUM('Tally Results'!$E$3:$E$48)</f>
        <v>2.0393915358462236E-12</v>
      </c>
      <c r="F3" s="12">
        <f>'Tally Results'!F3</f>
        <v>0.15</v>
      </c>
      <c r="G3" s="17">
        <f>F3*E3</f>
        <v>3.0590873037693351E-13</v>
      </c>
      <c r="I3" t="s">
        <v>33</v>
      </c>
      <c r="J3" s="1">
        <f>SUM(E13:E18)</f>
        <v>3.7981063272549652E-2</v>
      </c>
      <c r="K3" s="64">
        <f>SUM(B13:B18)/J3</f>
        <v>1.2943197044040913</v>
      </c>
      <c r="L3" s="53">
        <f t="shared" ref="L3:L6" si="1">J3*K3</f>
        <v>4.9159638587879556E-2</v>
      </c>
      <c r="M3" s="53">
        <f>SUM(D13:D18)</f>
        <v>1.4462629584185517E-5</v>
      </c>
    </row>
    <row r="4" spans="1:13" x14ac:dyDescent="0.3">
      <c r="A4" s="9">
        <v>1.1253000000000001E-6</v>
      </c>
      <c r="B4" s="9">
        <f>'Tally Results'!B4/SUM('Tally Results'!$B$3:$B$48)</f>
        <v>3.551009193499701E-10</v>
      </c>
      <c r="C4" s="12">
        <f>'Tally Results'!C4</f>
        <v>0.66820000000000002</v>
      </c>
      <c r="D4" s="17">
        <f t="shared" si="0"/>
        <v>2.3727843430965004E-10</v>
      </c>
      <c r="E4" s="12">
        <f>'Tally Results'!E4/SUM('Tally Results'!$E$3:$E$48)</f>
        <v>1.3615388190432968E-10</v>
      </c>
      <c r="F4" s="12">
        <f>'Tally Results'!F4</f>
        <v>0.26859148315797354</v>
      </c>
      <c r="G4" s="17">
        <f t="shared" ref="G4:G48" si="2">F4*E4</f>
        <v>3.6569773078399481E-11</v>
      </c>
      <c r="I4" t="s">
        <v>35</v>
      </c>
      <c r="J4" s="1">
        <f>SUM(E19:E35)</f>
        <v>0.80279037975845779</v>
      </c>
      <c r="K4" s="64">
        <f>SUM(B19:B35)/J4</f>
        <v>0.95044577896685767</v>
      </c>
      <c r="L4" s="53">
        <f t="shared" si="1"/>
        <v>0.76300872783662688</v>
      </c>
      <c r="M4" s="53">
        <f>SUM(D19:D35)</f>
        <v>1.3872134945964524E-4</v>
      </c>
    </row>
    <row r="5" spans="1:13" x14ac:dyDescent="0.3">
      <c r="A5" s="9">
        <v>3.0589999999999998E-6</v>
      </c>
      <c r="B5" s="9">
        <f>'Tally Results'!B5/SUM('Tally Results'!$B$3:$B$48)</f>
        <v>5.9163046564018851E-9</v>
      </c>
      <c r="C5" s="12">
        <f>'Tally Results'!C5</f>
        <v>0.46639999999999998</v>
      </c>
      <c r="D5" s="17">
        <f t="shared" si="0"/>
        <v>2.7593644917458389E-9</v>
      </c>
      <c r="E5" s="12">
        <f>'Tally Results'!E5/SUM('Tally Results'!$E$3:$E$48)</f>
        <v>3.4809642985502746E-9</v>
      </c>
      <c r="F5" s="12">
        <f>'Tally Results'!F5</f>
        <v>7.0948974094062839E-2</v>
      </c>
      <c r="G5" s="17">
        <f t="shared" si="2"/>
        <v>2.4697084584020107E-10</v>
      </c>
      <c r="I5" t="s">
        <v>36</v>
      </c>
      <c r="J5" s="1">
        <f>SUM(E36:E40)</f>
        <v>3.3283552778816283E-2</v>
      </c>
      <c r="K5" s="64">
        <f>SUM(B36:B40)/J5</f>
        <v>1.2199172983541871</v>
      </c>
      <c r="L5" s="53">
        <f t="shared" si="1"/>
        <v>4.0603181785562555E-2</v>
      </c>
      <c r="M5" s="53">
        <f>SUM(D36:D40)</f>
        <v>1.9074179573792377E-5</v>
      </c>
    </row>
    <row r="6" spans="1:13" x14ac:dyDescent="0.3">
      <c r="A6" s="9">
        <v>1.0677E-5</v>
      </c>
      <c r="B6" s="9">
        <f>'Tally Results'!B6/SUM('Tally Results'!$B$3:$B$48)</f>
        <v>1.4683726059908491E-7</v>
      </c>
      <c r="C6" s="12">
        <f>'Tally Results'!C6</f>
        <v>0.35020000000000001</v>
      </c>
      <c r="D6" s="17">
        <f t="shared" si="0"/>
        <v>5.1422408661799534E-8</v>
      </c>
      <c r="E6" s="12">
        <f>'Tally Results'!E6/SUM('Tally Results'!$E$3:$E$48)</f>
        <v>1.9244812041543738E-8</v>
      </c>
      <c r="F6" s="12">
        <f>'Tally Results'!F6</f>
        <v>5.5604895692735551E-2</v>
      </c>
      <c r="G6" s="17">
        <f t="shared" si="2"/>
        <v>1.0701057661963406E-9</v>
      </c>
      <c r="I6" t="s">
        <v>34</v>
      </c>
      <c r="J6" s="1">
        <f>SUM(E41:E48)</f>
        <v>0.12587268748817965</v>
      </c>
      <c r="K6" s="64">
        <f>SUM(B41:B48)/J6</f>
        <v>1.1644978279137401</v>
      </c>
      <c r="L6" s="53">
        <f t="shared" si="1"/>
        <v>0.14657847117365022</v>
      </c>
      <c r="M6" s="53">
        <f>SUM(D41:D48)</f>
        <v>2.9965675506735165E-5</v>
      </c>
    </row>
    <row r="7" spans="1:13" x14ac:dyDescent="0.3">
      <c r="A7" s="9">
        <v>2.9023E-5</v>
      </c>
      <c r="B7" s="9">
        <f>'Tally Results'!B7/SUM('Tally Results'!$B$3:$B$48)</f>
        <v>1.2485655201034611E-6</v>
      </c>
      <c r="C7" s="12">
        <f>'Tally Results'!C7</f>
        <v>0.20019999999999999</v>
      </c>
      <c r="D7" s="17">
        <f t="shared" si="0"/>
        <v>2.4996281712471289E-7</v>
      </c>
      <c r="E7" s="12">
        <f>'Tally Results'!E7/SUM('Tally Results'!$E$3:$E$48)</f>
        <v>4.6588547105098206E-8</v>
      </c>
      <c r="F7" s="12">
        <f>'Tally Results'!F7</f>
        <v>2.9582388341714397E-2</v>
      </c>
      <c r="G7" s="17">
        <f t="shared" si="2"/>
        <v>1.3782004927392692E-9</v>
      </c>
      <c r="K7" s="65"/>
    </row>
    <row r="8" spans="1:13" x14ac:dyDescent="0.3">
      <c r="A8" s="9">
        <v>1.013E-4</v>
      </c>
      <c r="B8" s="9">
        <f>'Tally Results'!B8/SUM('Tally Results'!$B$3:$B$48)</f>
        <v>3.3689150901091226E-5</v>
      </c>
      <c r="C8" s="12">
        <f>'Tally Results'!C8</f>
        <v>0.22189999999999999</v>
      </c>
      <c r="D8" s="17">
        <f t="shared" si="0"/>
        <v>7.4756225849521428E-6</v>
      </c>
      <c r="E8" s="12">
        <f>'Tally Results'!E8/SUM('Tally Results'!$E$3:$E$48)</f>
        <v>2.885912593881172E-7</v>
      </c>
      <c r="F8" s="12">
        <f>'Tally Results'!F8</f>
        <v>1.0592801801223318E-2</v>
      </c>
      <c r="G8" s="17">
        <f t="shared" si="2"/>
        <v>3.0569900122637535E-9</v>
      </c>
    </row>
    <row r="9" spans="1:13" x14ac:dyDescent="0.3">
      <c r="A9" s="9">
        <v>2.7535999999999999E-4</v>
      </c>
      <c r="B9" s="9">
        <f>'Tally Results'!B9/SUM('Tally Results'!$B$3:$B$48)</f>
        <v>6.0052544215215265E-5</v>
      </c>
      <c r="C9" s="12">
        <f>'Tally Results'!C9</f>
        <v>1.84E-2</v>
      </c>
      <c r="D9" s="17">
        <f t="shared" si="0"/>
        <v>1.1049668135599608E-6</v>
      </c>
      <c r="E9" s="12">
        <f>'Tally Results'!E9/SUM('Tally Results'!$E$3:$E$48)</f>
        <v>9.6010698646943949E-7</v>
      </c>
      <c r="F9" s="12">
        <f>'Tally Results'!F9</f>
        <v>4.3570747067269806E-3</v>
      </c>
      <c r="G9" s="17">
        <f t="shared" si="2"/>
        <v>4.183257866497858E-9</v>
      </c>
    </row>
    <row r="10" spans="1:13" x14ac:dyDescent="0.3">
      <c r="A10" s="9">
        <v>5.8295000000000005E-4</v>
      </c>
      <c r="B10" s="9">
        <f>'Tally Results'!B10/SUM('Tally Results'!$B$3:$B$48)</f>
        <v>9.7117014207745561E-5</v>
      </c>
      <c r="C10" s="12">
        <f>'Tally Results'!C10</f>
        <v>1.2E-2</v>
      </c>
      <c r="D10" s="17">
        <f t="shared" si="0"/>
        <v>1.1654041704929467E-6</v>
      </c>
      <c r="E10" s="12">
        <f>'Tally Results'!E10/SUM('Tally Results'!$E$3:$E$48)</f>
        <v>2.8723780245627565E-6</v>
      </c>
      <c r="F10" s="12">
        <f>'Tally Results'!F10</f>
        <v>2.2647571613751438E-3</v>
      </c>
      <c r="G10" s="17">
        <f t="shared" si="2"/>
        <v>6.5052387013050918E-9</v>
      </c>
    </row>
    <row r="11" spans="1:13" x14ac:dyDescent="0.3">
      <c r="A11" s="9">
        <v>1.2340999999999999E-3</v>
      </c>
      <c r="B11" s="9">
        <f>'Tally Results'!B11/SUM('Tally Results'!$B$3:$B$48)</f>
        <v>1.2440607680501919E-4</v>
      </c>
      <c r="C11" s="12">
        <f>'Tally Results'!C11</f>
        <v>6.4000000000000003E-3</v>
      </c>
      <c r="D11" s="17">
        <f t="shared" si="0"/>
        <v>7.9619889155212286E-7</v>
      </c>
      <c r="E11" s="12">
        <f>'Tally Results'!E11/SUM('Tally Results'!$E$3:$E$48)</f>
        <v>9.0838404090505472E-6</v>
      </c>
      <c r="F11" s="12">
        <f>'Tally Results'!F11</f>
        <v>1.2202458768625279E-3</v>
      </c>
      <c r="G11" s="17">
        <f t="shared" si="2"/>
        <v>1.1084518805221149E-8</v>
      </c>
    </row>
    <row r="12" spans="1:13" x14ac:dyDescent="0.3">
      <c r="A12" s="9">
        <v>3.3546000000000001E-3</v>
      </c>
      <c r="B12" s="9">
        <f>'Tally Results'!B12/SUM('Tally Results'!$B$3:$B$48)</f>
        <v>3.3331347607707605E-4</v>
      </c>
      <c r="C12" s="12">
        <f>'Tally Results'!C12</f>
        <v>2.5999999999999999E-3</v>
      </c>
      <c r="D12" s="17">
        <f t="shared" si="0"/>
        <v>8.6661503780039765E-7</v>
      </c>
      <c r="E12" s="12">
        <f>'Tally Results'!E12/SUM('Tally Results'!$E$3:$E$48)</f>
        <v>5.9042332800362418E-5</v>
      </c>
      <c r="F12" s="12">
        <f>'Tally Results'!F12</f>
        <v>4.3777848279695063E-4</v>
      </c>
      <c r="G12" s="17">
        <f t="shared" si="2"/>
        <v>2.5847462874135293E-8</v>
      </c>
    </row>
    <row r="13" spans="1:13" x14ac:dyDescent="0.3">
      <c r="A13" s="9">
        <v>1.0333E-2</v>
      </c>
      <c r="B13" s="9">
        <f>'Tally Results'!B13/SUM('Tally Results'!$B$3:$B$48)</f>
        <v>1.4331649146253603E-3</v>
      </c>
      <c r="C13" s="12">
        <f>'Tally Results'!C13</f>
        <v>1E-3</v>
      </c>
      <c r="D13" s="17">
        <f t="shared" si="0"/>
        <v>1.4331649146253603E-6</v>
      </c>
      <c r="E13" s="12">
        <f>'Tally Results'!E13/SUM('Tally Results'!$E$3:$E$48)</f>
        <v>5.0085583704714105E-4</v>
      </c>
      <c r="F13" s="12">
        <f>'Tally Results'!F13</f>
        <v>1.7585505395068974E-4</v>
      </c>
      <c r="G13" s="17">
        <f t="shared" si="2"/>
        <v>8.8078030245442864E-8</v>
      </c>
    </row>
    <row r="14" spans="1:13" x14ac:dyDescent="0.3">
      <c r="A14" s="9">
        <v>2.1874999999999999E-2</v>
      </c>
      <c r="B14" s="9">
        <f>'Tally Results'!B14/SUM('Tally Results'!$B$3:$B$48)</f>
        <v>3.6450315766623775E-3</v>
      </c>
      <c r="C14" s="12">
        <f>'Tally Results'!C14</f>
        <v>5.0000000000000001E-4</v>
      </c>
      <c r="D14" s="17">
        <f t="shared" si="0"/>
        <v>1.8225157883311888E-6</v>
      </c>
      <c r="E14" s="12">
        <f>'Tally Results'!E14/SUM('Tally Results'!$E$3:$E$48)</f>
        <v>1.7220931770290356E-3</v>
      </c>
      <c r="F14" s="12">
        <f>'Tally Results'!F14</f>
        <v>8.6313382508160358E-5</v>
      </c>
      <c r="G14" s="17">
        <f t="shared" si="2"/>
        <v>1.4863968710360027E-7</v>
      </c>
    </row>
    <row r="15" spans="1:13" x14ac:dyDescent="0.3">
      <c r="A15" s="9">
        <v>2.4788000000000001E-2</v>
      </c>
      <c r="B15" s="9">
        <f>'Tally Results'!B15/SUM('Tally Results'!$B$3:$B$48)</f>
        <v>1.0513251423303856E-3</v>
      </c>
      <c r="C15" s="12">
        <f>'Tally Results'!C15</f>
        <v>8.9999999999999998E-4</v>
      </c>
      <c r="D15" s="17">
        <f t="shared" si="0"/>
        <v>9.4619262809734704E-7</v>
      </c>
      <c r="E15" s="12">
        <f>'Tally Results'!E15/SUM('Tally Results'!$E$3:$E$48)</f>
        <v>5.8644528321225703E-4</v>
      </c>
      <c r="F15" s="12">
        <f>'Tally Results'!F15</f>
        <v>9.0138781886599746E-5</v>
      </c>
      <c r="G15" s="17">
        <f t="shared" si="2"/>
        <v>5.2861463471894851E-8</v>
      </c>
    </row>
    <row r="16" spans="1:13" x14ac:dyDescent="0.3">
      <c r="A16" s="9">
        <v>3.4306999999999997E-2</v>
      </c>
      <c r="B16" s="9">
        <f>'Tally Results'!B16/SUM('Tally Results'!$B$3:$B$48)</f>
        <v>4.8778256925962882E-3</v>
      </c>
      <c r="C16" s="12">
        <f>'Tally Results'!C16</f>
        <v>4.0000000000000002E-4</v>
      </c>
      <c r="D16" s="17">
        <f t="shared" si="0"/>
        <v>1.9511302770385153E-6</v>
      </c>
      <c r="E16" s="12">
        <f>'Tally Results'!E16/SUM('Tally Results'!$E$3:$E$48)</f>
        <v>2.3036146682529593E-3</v>
      </c>
      <c r="F16" s="12">
        <f>'Tally Results'!F16</f>
        <v>8.6313382508160358E-5</v>
      </c>
      <c r="G16" s="17">
        <f t="shared" si="2"/>
        <v>1.988327740123266E-7</v>
      </c>
    </row>
    <row r="17" spans="1:7" x14ac:dyDescent="0.3">
      <c r="A17" s="9">
        <v>5.2475000000000001E-2</v>
      </c>
      <c r="B17" s="9">
        <f>'Tally Results'!B17/SUM('Tally Results'!$B$3:$B$48)</f>
        <v>6.7916772376007571E-3</v>
      </c>
      <c r="C17" s="12">
        <f>'Tally Results'!C17</f>
        <v>2.9999999999999997E-4</v>
      </c>
      <c r="D17" s="17">
        <f t="shared" si="0"/>
        <v>2.037503171280227E-6</v>
      </c>
      <c r="E17" s="12">
        <f>'Tally Results'!E17/SUM('Tally Results'!$E$3:$E$48)</f>
        <v>5.8471722118213307E-3</v>
      </c>
      <c r="F17" s="12">
        <f>'Tally Results'!F17</f>
        <v>1.5E-5</v>
      </c>
      <c r="G17" s="17">
        <f t="shared" si="2"/>
        <v>8.7707583177319958E-8</v>
      </c>
    </row>
    <row r="18" spans="1:7" x14ac:dyDescent="0.3">
      <c r="A18" s="9">
        <v>0.11108999999999999</v>
      </c>
      <c r="B18" s="9">
        <f>'Tally Results'!B18/SUM('Tally Results'!$B$3:$B$48)</f>
        <v>3.1360614024064391E-2</v>
      </c>
      <c r="C18" s="12">
        <f>'Tally Results'!C18</f>
        <v>2.0000000000000001E-4</v>
      </c>
      <c r="D18" s="17">
        <f t="shared" si="0"/>
        <v>6.2721228048128787E-6</v>
      </c>
      <c r="E18" s="12">
        <f>'Tally Results'!E18/SUM('Tally Results'!$E$3:$E$48)</f>
        <v>2.7020882095186927E-2</v>
      </c>
      <c r="F18" s="12">
        <f>'Tally Results'!F18</f>
        <v>0</v>
      </c>
      <c r="G18" s="17">
        <f t="shared" si="2"/>
        <v>0</v>
      </c>
    </row>
    <row r="19" spans="1:7" x14ac:dyDescent="0.3">
      <c r="A19" s="9">
        <v>0.15764</v>
      </c>
      <c r="B19" s="9">
        <f>'Tally Results'!B19/SUM('Tally Results'!$B$3:$B$48)</f>
        <v>2.8887008860576349E-2</v>
      </c>
      <c r="C19" s="12">
        <f>'Tally Results'!C19</f>
        <v>2.0000000000000001E-4</v>
      </c>
      <c r="D19" s="17">
        <f t="shared" si="0"/>
        <v>5.7774017721152702E-6</v>
      </c>
      <c r="E19" s="12">
        <f>'Tally Results'!E19/SUM('Tally Results'!$E$3:$E$48)</f>
        <v>2.6560098222869762E-2</v>
      </c>
      <c r="F19" s="12">
        <f>'Tally Results'!F19</f>
        <v>0</v>
      </c>
      <c r="G19" s="17">
        <f t="shared" si="2"/>
        <v>0</v>
      </c>
    </row>
    <row r="20" spans="1:7" x14ac:dyDescent="0.3">
      <c r="A20" s="9">
        <v>0.24723999999999999</v>
      </c>
      <c r="B20" s="9">
        <f>'Tally Results'!B20/SUM('Tally Results'!$B$3:$B$48)</f>
        <v>4.9235412907640011E-2</v>
      </c>
      <c r="C20" s="12">
        <f>'Tally Results'!C20</f>
        <v>1E-4</v>
      </c>
      <c r="D20" s="17">
        <f t="shared" si="0"/>
        <v>4.9235412907640017E-6</v>
      </c>
      <c r="E20" s="12">
        <f>'Tally Results'!E20/SUM('Tally Results'!$E$3:$E$48)</f>
        <v>5.4580259019155086E-2</v>
      </c>
      <c r="F20" s="12">
        <f>'Tally Results'!F20</f>
        <v>0</v>
      </c>
      <c r="G20" s="17">
        <f t="shared" si="2"/>
        <v>0</v>
      </c>
    </row>
    <row r="21" spans="1:7" x14ac:dyDescent="0.3">
      <c r="A21" s="9">
        <v>0.36882999999999999</v>
      </c>
      <c r="B21" s="9">
        <f>'Tally Results'!B21/SUM('Tally Results'!$B$3:$B$48)</f>
        <v>6.78795509077708E-2</v>
      </c>
      <c r="C21" s="12">
        <f>'Tally Results'!C21</f>
        <v>1E-4</v>
      </c>
      <c r="D21" s="17">
        <f t="shared" si="0"/>
        <v>6.7879550907770803E-6</v>
      </c>
      <c r="E21" s="12">
        <f>'Tally Results'!E21/SUM('Tally Results'!$E$3:$E$48)</f>
        <v>7.1609495342145807E-2</v>
      </c>
      <c r="F21" s="12">
        <f>'Tally Results'!F21</f>
        <v>0</v>
      </c>
      <c r="G21" s="17">
        <f t="shared" si="2"/>
        <v>0</v>
      </c>
    </row>
    <row r="22" spans="1:7" x14ac:dyDescent="0.3">
      <c r="A22" s="9">
        <v>0.55023</v>
      </c>
      <c r="B22" s="9">
        <f>'Tally Results'!B22/SUM('Tally Results'!$B$3:$B$48)</f>
        <v>9.0547902262268207E-2</v>
      </c>
      <c r="C22" s="12">
        <f>'Tally Results'!C22</f>
        <v>1E-4</v>
      </c>
      <c r="D22" s="17">
        <f t="shared" si="0"/>
        <v>9.054790226226821E-6</v>
      </c>
      <c r="E22" s="12">
        <f>'Tally Results'!E22/SUM('Tally Results'!$E$3:$E$48)</f>
        <v>9.5729222118443716E-2</v>
      </c>
      <c r="F22" s="12">
        <f>'Tally Results'!F22</f>
        <v>0</v>
      </c>
      <c r="G22" s="17">
        <f t="shared" si="2"/>
        <v>0</v>
      </c>
    </row>
    <row r="23" spans="1:7" x14ac:dyDescent="0.3">
      <c r="A23" s="9">
        <v>0.63927999999999996</v>
      </c>
      <c r="B23" s="9">
        <f>'Tally Results'!B23/SUM('Tally Results'!$B$3:$B$48)</f>
        <v>4.122096271863062E-2</v>
      </c>
      <c r="C23" s="12">
        <f>'Tally Results'!C23</f>
        <v>2.0000000000000001E-4</v>
      </c>
      <c r="D23" s="17">
        <f t="shared" si="0"/>
        <v>8.2441925437261236E-6</v>
      </c>
      <c r="E23" s="12">
        <f>'Tally Results'!E23/SUM('Tally Results'!$E$3:$E$48)</f>
        <v>4.1024692213806592E-2</v>
      </c>
      <c r="F23" s="12">
        <f>'Tally Results'!F23</f>
        <v>0</v>
      </c>
      <c r="G23" s="17">
        <f t="shared" si="2"/>
        <v>0</v>
      </c>
    </row>
    <row r="24" spans="1:7" x14ac:dyDescent="0.3">
      <c r="A24" s="9">
        <v>0.74273999999999996</v>
      </c>
      <c r="B24" s="9">
        <f>'Tally Results'!B24/SUM('Tally Results'!$B$3:$B$48)</f>
        <v>4.54519938208666E-2</v>
      </c>
      <c r="C24" s="12">
        <f>'Tally Results'!C24</f>
        <v>2.0000000000000001E-4</v>
      </c>
      <c r="D24" s="17">
        <f t="shared" si="0"/>
        <v>9.0903987641733211E-6</v>
      </c>
      <c r="E24" s="12">
        <f>'Tally Results'!E24/SUM('Tally Results'!$E$3:$E$48)</f>
        <v>4.2370855235914683E-2</v>
      </c>
      <c r="F24" s="12">
        <f>'Tally Results'!F24</f>
        <v>0</v>
      </c>
      <c r="G24" s="17">
        <f t="shared" si="2"/>
        <v>0</v>
      </c>
    </row>
    <row r="25" spans="1:7" x14ac:dyDescent="0.3">
      <c r="A25" s="9">
        <v>0.82084999999999997</v>
      </c>
      <c r="B25" s="9">
        <f>'Tally Results'!B25/SUM('Tally Results'!$B$3:$B$48)</f>
        <v>3.1459155475229657E-2</v>
      </c>
      <c r="C25" s="12">
        <f>'Tally Results'!C25</f>
        <v>2.0000000000000001E-4</v>
      </c>
      <c r="D25" s="17">
        <f t="shared" si="0"/>
        <v>6.2918310950459315E-6</v>
      </c>
      <c r="E25" s="12">
        <f>'Tally Results'!E25/SUM('Tally Results'!$E$3:$E$48)</f>
        <v>2.8799559372311549E-2</v>
      </c>
      <c r="F25" s="12">
        <f>'Tally Results'!F25</f>
        <v>0</v>
      </c>
      <c r="G25" s="17">
        <f t="shared" si="2"/>
        <v>0</v>
      </c>
    </row>
    <row r="26" spans="1:7" x14ac:dyDescent="0.3">
      <c r="A26" s="9">
        <v>0.96164000000000005</v>
      </c>
      <c r="B26" s="9">
        <f>'Tally Results'!B26/SUM('Tally Results'!$B$3:$B$48)</f>
        <v>5.1992664747024603E-2</v>
      </c>
      <c r="C26" s="12">
        <f>'Tally Results'!C26</f>
        <v>2.0000000000000001E-4</v>
      </c>
      <c r="D26" s="17">
        <f t="shared" si="0"/>
        <v>1.039853294940492E-5</v>
      </c>
      <c r="E26" s="12">
        <f>'Tally Results'!E26/SUM('Tally Results'!$E$3:$E$48)</f>
        <v>4.6116135229177957E-2</v>
      </c>
      <c r="F26" s="12">
        <f>'Tally Results'!F26</f>
        <v>0</v>
      </c>
      <c r="G26" s="17">
        <f t="shared" si="2"/>
        <v>0</v>
      </c>
    </row>
    <row r="27" spans="1:7" x14ac:dyDescent="0.3">
      <c r="A27" s="9">
        <v>1.1080000000000001</v>
      </c>
      <c r="B27" s="9">
        <f>'Tally Results'!B27/SUM('Tally Results'!$B$3:$B$48)</f>
        <v>4.6617359815494697E-2</v>
      </c>
      <c r="C27" s="12">
        <f>'Tally Results'!C27</f>
        <v>2.0000000000000001E-4</v>
      </c>
      <c r="D27" s="17">
        <f t="shared" si="0"/>
        <v>9.32347196309894E-6</v>
      </c>
      <c r="E27" s="12">
        <f>'Tally Results'!E27/SUM('Tally Results'!$E$3:$E$48)</f>
        <v>4.1396786151168728E-2</v>
      </c>
      <c r="F27" s="12">
        <f>'Tally Results'!F27</f>
        <v>0</v>
      </c>
      <c r="G27" s="17">
        <f t="shared" si="2"/>
        <v>0</v>
      </c>
    </row>
    <row r="28" spans="1:7" x14ac:dyDescent="0.3">
      <c r="A28" s="9">
        <v>1.4227000000000001</v>
      </c>
      <c r="B28" s="9">
        <f>'Tally Results'!B28/SUM('Tally Results'!$B$3:$B$48)</f>
        <v>7.5756186224642044E-2</v>
      </c>
      <c r="C28" s="12">
        <f>'Tally Results'!C28</f>
        <v>2.0000000000000001E-4</v>
      </c>
      <c r="D28" s="17">
        <f t="shared" si="0"/>
        <v>1.5151237244928409E-5</v>
      </c>
      <c r="E28" s="12">
        <f>'Tally Results'!E28/SUM('Tally Results'!$E$3:$E$48)</f>
        <v>7.2206772680244752E-2</v>
      </c>
      <c r="F28" s="12">
        <f>'Tally Results'!F28</f>
        <v>0</v>
      </c>
      <c r="G28" s="17">
        <f t="shared" si="2"/>
        <v>0</v>
      </c>
    </row>
    <row r="29" spans="1:7" x14ac:dyDescent="0.3">
      <c r="A29" s="9">
        <v>1.8268</v>
      </c>
      <c r="B29" s="9">
        <f>'Tally Results'!B29/SUM('Tally Results'!$B$3:$B$48)</f>
        <v>7.1810233393234779E-2</v>
      </c>
      <c r="C29" s="12">
        <f>'Tally Results'!C29</f>
        <v>2.0000000000000001E-4</v>
      </c>
      <c r="D29" s="17">
        <f t="shared" si="0"/>
        <v>1.4362046678646956E-5</v>
      </c>
      <c r="E29" s="12">
        <f>'Tally Results'!E29/SUM('Tally Results'!$E$3:$E$48)</f>
        <v>7.0519004655488826E-2</v>
      </c>
      <c r="F29" s="12">
        <f>'Tally Results'!F29</f>
        <v>0</v>
      </c>
      <c r="G29" s="17">
        <f t="shared" si="2"/>
        <v>0</v>
      </c>
    </row>
    <row r="30" spans="1:7" x14ac:dyDescent="0.3">
      <c r="A30" s="9">
        <v>2.3069000000000002</v>
      </c>
      <c r="B30" s="9">
        <f>'Tally Results'!B30/SUM('Tally Results'!$B$3:$B$48)</f>
        <v>5.7190308747470588E-2</v>
      </c>
      <c r="C30" s="12">
        <f>'Tally Results'!C30</f>
        <v>2.0000000000000001E-4</v>
      </c>
      <c r="D30" s="17">
        <f t="shared" si="0"/>
        <v>1.1438061749494118E-5</v>
      </c>
      <c r="E30" s="12">
        <f>'Tally Results'!E30/SUM('Tally Results'!$E$3:$E$48)</f>
        <v>6.2421499470216371E-2</v>
      </c>
      <c r="F30" s="12">
        <f>'Tally Results'!F30</f>
        <v>0</v>
      </c>
      <c r="G30" s="17">
        <f t="shared" si="2"/>
        <v>0</v>
      </c>
    </row>
    <row r="31" spans="1:7" x14ac:dyDescent="0.3">
      <c r="A31" s="9">
        <v>2.3852000000000002</v>
      </c>
      <c r="B31" s="9">
        <f>'Tally Results'!B31/SUM('Tally Results'!$B$3:$B$48)</f>
        <v>7.4779838480893189E-3</v>
      </c>
      <c r="C31" s="12">
        <f>'Tally Results'!C31</f>
        <v>5.0000000000000001E-4</v>
      </c>
      <c r="D31" s="17">
        <f t="shared" si="0"/>
        <v>3.7389919240446594E-6</v>
      </c>
      <c r="E31" s="12">
        <f>'Tally Results'!E31/SUM('Tally Results'!$E$3:$E$48)</f>
        <v>8.5587806178842839E-3</v>
      </c>
      <c r="F31" s="12">
        <f>'Tally Results'!F31</f>
        <v>0</v>
      </c>
      <c r="G31" s="17">
        <f t="shared" si="2"/>
        <v>0</v>
      </c>
    </row>
    <row r="32" spans="1:7" x14ac:dyDescent="0.3">
      <c r="A32" s="9">
        <v>3.0118999999999998</v>
      </c>
      <c r="B32" s="9">
        <f>'Tally Results'!B32/SUM('Tally Results'!$B$3:$B$48)</f>
        <v>4.2966888178090017E-2</v>
      </c>
      <c r="C32" s="12">
        <f>'Tally Results'!C32</f>
        <v>2.0000000000000001E-4</v>
      </c>
      <c r="D32" s="17">
        <f t="shared" si="0"/>
        <v>8.5933776356180029E-6</v>
      </c>
      <c r="E32" s="12">
        <f>'Tally Results'!E32/SUM('Tally Results'!$E$3:$E$48)</f>
        <v>5.6089562561565262E-2</v>
      </c>
      <c r="F32" s="12">
        <f>'Tally Results'!F32</f>
        <v>0</v>
      </c>
      <c r="G32" s="17">
        <f t="shared" si="2"/>
        <v>0</v>
      </c>
    </row>
    <row r="33" spans="1:8" x14ac:dyDescent="0.3">
      <c r="A33" s="9">
        <v>4.0656999999999996</v>
      </c>
      <c r="B33" s="9">
        <f>'Tally Results'!B33/SUM('Tally Results'!$B$3:$B$48)</f>
        <v>3.7097635275125884E-2</v>
      </c>
      <c r="C33" s="12">
        <f>'Tally Results'!C33</f>
        <v>2.0000000000000001E-4</v>
      </c>
      <c r="D33" s="17">
        <f t="shared" si="0"/>
        <v>7.4195270550251775E-6</v>
      </c>
      <c r="E33" s="12">
        <f>'Tally Results'!E33/SUM('Tally Results'!$E$3:$E$48)</f>
        <v>5.8069161025503045E-2</v>
      </c>
      <c r="F33" s="12">
        <f>'Tally Results'!F33</f>
        <v>0</v>
      </c>
      <c r="G33" s="17">
        <f t="shared" si="2"/>
        <v>0</v>
      </c>
    </row>
    <row r="34" spans="1:8" x14ac:dyDescent="0.3">
      <c r="A34" s="9">
        <v>4.7237</v>
      </c>
      <c r="B34" s="9">
        <f>'Tally Results'!B34/SUM('Tally Results'!$B$3:$B$48)</f>
        <v>1.355414993858498E-2</v>
      </c>
      <c r="C34" s="12">
        <f>'Tally Results'!C34</f>
        <v>4.0000000000000002E-4</v>
      </c>
      <c r="D34" s="17">
        <f t="shared" si="0"/>
        <v>5.421659975433992E-6</v>
      </c>
      <c r="E34" s="12">
        <f>'Tally Results'!E34/SUM('Tally Results'!$E$3:$E$48)</f>
        <v>2.0995315530578918E-2</v>
      </c>
      <c r="F34" s="12">
        <f>'Tally Results'!F34</f>
        <v>0</v>
      </c>
      <c r="G34" s="17">
        <f t="shared" si="2"/>
        <v>0</v>
      </c>
    </row>
    <row r="35" spans="1:8" x14ac:dyDescent="0.3">
      <c r="A35" s="9">
        <v>4.9659000000000004</v>
      </c>
      <c r="B35" s="9">
        <f>'Tally Results'!B35/SUM('Tally Results'!$B$3:$B$48)</f>
        <v>3.8633307158878658E-3</v>
      </c>
      <c r="C35" s="12">
        <f>'Tally Results'!C35</f>
        <v>6.9999999999999999E-4</v>
      </c>
      <c r="D35" s="17">
        <f t="shared" si="0"/>
        <v>2.7043315011215059E-6</v>
      </c>
      <c r="E35" s="12">
        <f>'Tally Results'!E35/SUM('Tally Results'!$E$3:$E$48)</f>
        <v>5.7431803119824473E-3</v>
      </c>
      <c r="F35" s="12">
        <f>'Tally Results'!F35</f>
        <v>1.5E-5</v>
      </c>
      <c r="G35" s="17">
        <f t="shared" si="2"/>
        <v>8.614770467973671E-8</v>
      </c>
    </row>
    <row r="36" spans="1:8" x14ac:dyDescent="0.3">
      <c r="A36" s="9">
        <v>6.3762999999999996</v>
      </c>
      <c r="B36" s="9">
        <f>'Tally Results'!B36/SUM('Tally Results'!$B$3:$B$48)</f>
        <v>1.6444969585142244E-2</v>
      </c>
      <c r="C36" s="12">
        <f>'Tally Results'!C36</f>
        <v>2.9999999999999997E-4</v>
      </c>
      <c r="D36" s="17">
        <f t="shared" si="0"/>
        <v>4.9334908755426732E-6</v>
      </c>
      <c r="E36" s="12">
        <f>'Tally Results'!E36/SUM('Tally Results'!$E$3:$E$48)</f>
        <v>2.0215056669588619E-2</v>
      </c>
      <c r="F36" s="12">
        <f>'Tally Results'!F36</f>
        <v>0</v>
      </c>
      <c r="G36" s="17">
        <f t="shared" si="2"/>
        <v>0</v>
      </c>
    </row>
    <row r="37" spans="1:8" x14ac:dyDescent="0.3">
      <c r="A37" s="9">
        <v>7.4081999999999999</v>
      </c>
      <c r="B37" s="9">
        <f>'Tally Results'!B37/SUM('Tally Results'!$B$3:$B$48)</f>
        <v>8.5766852387087495E-3</v>
      </c>
      <c r="C37" s="12">
        <f>'Tally Results'!C37</f>
        <v>5.0000000000000001E-4</v>
      </c>
      <c r="D37" s="17">
        <f t="shared" si="0"/>
        <v>4.2883426193543747E-6</v>
      </c>
      <c r="E37" s="12">
        <f>'Tally Results'!E37/SUM('Tally Results'!$E$3:$E$48)</f>
        <v>6.5648106035858097E-3</v>
      </c>
      <c r="F37" s="12">
        <f>'Tally Results'!F37</f>
        <v>0</v>
      </c>
      <c r="G37" s="17">
        <f t="shared" si="2"/>
        <v>0</v>
      </c>
    </row>
    <row r="38" spans="1:8" x14ac:dyDescent="0.3">
      <c r="A38" s="9">
        <v>8.1873000000000005</v>
      </c>
      <c r="B38" s="9">
        <f>'Tally Results'!B38/SUM('Tally Results'!$B$3:$B$48)</f>
        <v>5.0342990186838981E-3</v>
      </c>
      <c r="C38" s="12">
        <f>'Tally Results'!C38</f>
        <v>6.9999999999999999E-4</v>
      </c>
      <c r="D38" s="17">
        <f t="shared" si="0"/>
        <v>3.5240093130787286E-6</v>
      </c>
      <c r="E38" s="12">
        <f>'Tally Results'!E38/SUM('Tally Results'!$E$3:$E$48)</f>
        <v>2.8284015639609972E-3</v>
      </c>
      <c r="F38" s="12">
        <f>'Tally Results'!F38</f>
        <v>8.5000000000000006E-5</v>
      </c>
      <c r="G38" s="17">
        <f t="shared" si="2"/>
        <v>2.4041413293668479E-7</v>
      </c>
    </row>
    <row r="39" spans="1:8" x14ac:dyDescent="0.3">
      <c r="A39" s="9">
        <v>9.0484000000000009</v>
      </c>
      <c r="B39" s="9">
        <f>'Tally Results'!B39/SUM('Tally Results'!$B$3:$B$48)</f>
        <v>4.9739334323768451E-3</v>
      </c>
      <c r="C39" s="12">
        <f>'Tally Results'!C39</f>
        <v>5.9999999999999995E-4</v>
      </c>
      <c r="D39" s="17">
        <f t="shared" si="0"/>
        <v>2.9843600594261069E-6</v>
      </c>
      <c r="E39" s="12">
        <f>'Tally Results'!E39/SUM('Tally Results'!$E$3:$E$48)</f>
        <v>2.0682413554618667E-3</v>
      </c>
      <c r="F39" s="12">
        <f>'Tally Results'!F39</f>
        <v>8.5000000000000006E-5</v>
      </c>
      <c r="G39" s="17">
        <f t="shared" si="2"/>
        <v>1.7580051521425869E-7</v>
      </c>
    </row>
    <row r="40" spans="1:8" x14ac:dyDescent="0.3">
      <c r="A40" s="9">
        <v>10</v>
      </c>
      <c r="B40" s="9">
        <f>'Tally Results'!B40/SUM('Tally Results'!$B$3:$B$48)</f>
        <v>5.5732945106508223E-3</v>
      </c>
      <c r="C40" s="12">
        <f>'Tally Results'!C40</f>
        <v>5.9999999999999995E-4</v>
      </c>
      <c r="D40" s="17">
        <f t="shared" si="0"/>
        <v>3.3439767063904933E-6</v>
      </c>
      <c r="E40" s="12">
        <f>'Tally Results'!E40/SUM('Tally Results'!$E$3:$E$48)</f>
        <v>1.6070425862189915E-3</v>
      </c>
      <c r="F40" s="12">
        <f>'Tally Results'!F40</f>
        <v>8.5000000000000006E-5</v>
      </c>
      <c r="G40" s="17">
        <f t="shared" si="2"/>
        <v>1.3659861982861428E-7</v>
      </c>
    </row>
    <row r="41" spans="1:8" x14ac:dyDescent="0.3">
      <c r="A41" s="9">
        <v>11.052</v>
      </c>
      <c r="B41" s="9">
        <f>'Tally Results'!B41/SUM('Tally Results'!$B$3:$B$48)</f>
        <v>6.4137361755044276E-3</v>
      </c>
      <c r="C41" s="12">
        <f>'Tally Results'!C41</f>
        <v>5.0000000000000001E-4</v>
      </c>
      <c r="D41" s="17">
        <f t="shared" si="0"/>
        <v>3.2068680877522137E-6</v>
      </c>
      <c r="E41" s="12">
        <f>'Tally Results'!E41/SUM('Tally Results'!$E$3:$E$48)</f>
        <v>1.5453339101582648E-3</v>
      </c>
      <c r="F41" s="12">
        <f>'Tally Results'!F41</f>
        <v>8.5000000000000006E-5</v>
      </c>
      <c r="G41" s="17">
        <f t="shared" si="2"/>
        <v>1.3135338236345253E-7</v>
      </c>
    </row>
    <row r="42" spans="1:8" x14ac:dyDescent="0.3">
      <c r="A42" s="9">
        <v>12.214</v>
      </c>
      <c r="B42" s="9">
        <f>'Tally Results'!B42/SUM('Tally Results'!$B$3:$B$48)</f>
        <v>6.4813074563034685E-3</v>
      </c>
      <c r="C42" s="12">
        <f>'Tally Results'!C42</f>
        <v>5.9999999999999995E-4</v>
      </c>
      <c r="D42" s="17">
        <f t="shared" si="0"/>
        <v>3.8887844737820806E-6</v>
      </c>
      <c r="E42" s="12">
        <f>'Tally Results'!E42/SUM('Tally Results'!$E$3:$E$48)</f>
        <v>1.9297340388069433E-3</v>
      </c>
      <c r="F42" s="12">
        <f>'Tally Results'!F42</f>
        <v>1.7000000000000001E-4</v>
      </c>
      <c r="G42" s="17">
        <f t="shared" si="2"/>
        <v>3.2805478659718038E-7</v>
      </c>
    </row>
    <row r="43" spans="1:8" x14ac:dyDescent="0.3">
      <c r="A43" s="9">
        <v>12.523</v>
      </c>
      <c r="B43" s="9">
        <f>'Tally Results'!B43/SUM('Tally Results'!$B$3:$B$48)</f>
        <v>2.0001003676853911E-3</v>
      </c>
      <c r="C43" s="12">
        <f>'Tally Results'!C43</f>
        <v>1E-3</v>
      </c>
      <c r="D43" s="17">
        <f t="shared" si="0"/>
        <v>2.000100367685391E-6</v>
      </c>
      <c r="E43" s="12">
        <f>'Tally Results'!E43/SUM('Tally Results'!$E$3:$E$48)</f>
        <v>5.825647315756547E-4</v>
      </c>
      <c r="F43" s="12">
        <f>'Tally Results'!F43</f>
        <v>5.0999999999999993E-4</v>
      </c>
      <c r="G43" s="17">
        <f t="shared" si="2"/>
        <v>2.9710801310358385E-7</v>
      </c>
    </row>
    <row r="44" spans="1:8" x14ac:dyDescent="0.3">
      <c r="A44" s="9">
        <v>13.84</v>
      </c>
      <c r="B44" s="9">
        <f>'Tally Results'!B44/SUM('Tally Results'!$B$3:$B$48)</f>
        <v>2.4250216034728614E-2</v>
      </c>
      <c r="C44" s="12">
        <f>'Tally Results'!C44</f>
        <v>2.9999999999999997E-4</v>
      </c>
      <c r="D44" s="17">
        <f t="shared" si="0"/>
        <v>7.2750648104185834E-6</v>
      </c>
      <c r="E44" s="12">
        <f>'Tally Results'!E44/SUM('Tally Results'!$E$3:$E$48)</f>
        <v>2.3182647571056442E-2</v>
      </c>
      <c r="F44" s="12">
        <f>'Tally Results'!F44</f>
        <v>3.4000000000000002E-4</v>
      </c>
      <c r="G44" s="17">
        <f t="shared" si="2"/>
        <v>7.8821001741591917E-6</v>
      </c>
    </row>
    <row r="45" spans="1:8" x14ac:dyDescent="0.3">
      <c r="A45" s="9">
        <v>14.191000000000001</v>
      </c>
      <c r="B45" s="9">
        <f>'Tally Results'!B45/SUM('Tally Results'!$B$3:$B$48)</f>
        <v>0.10315166404520792</v>
      </c>
      <c r="C45" s="12">
        <f>'Tally Results'!C45</f>
        <v>1E-4</v>
      </c>
      <c r="D45" s="17">
        <f t="shared" si="0"/>
        <v>1.0315166404520794E-5</v>
      </c>
      <c r="E45" s="12">
        <f>'Tally Results'!E45/SUM('Tally Results'!$E$3:$E$48)</f>
        <v>6.2937506221353232E-2</v>
      </c>
      <c r="F45" s="12">
        <f>'Tally Results'!F45</f>
        <v>8.4999999999999995E-4</v>
      </c>
      <c r="G45" s="17">
        <f t="shared" si="2"/>
        <v>5.3496880288150246E-5</v>
      </c>
    </row>
    <row r="46" spans="1:8" x14ac:dyDescent="0.3">
      <c r="A46" s="9">
        <v>14.917999999999999</v>
      </c>
      <c r="B46" s="9">
        <f>'Tally Results'!B46/SUM('Tally Results'!$B$3:$B$48)</f>
        <v>4.2496466083374665E-3</v>
      </c>
      <c r="C46" s="12">
        <f>'Tally Results'!C46</f>
        <v>6.9999999999999999E-4</v>
      </c>
      <c r="D46" s="17">
        <f t="shared" si="0"/>
        <v>2.9747526258362264E-6</v>
      </c>
      <c r="E46" s="12">
        <f>'Tally Results'!E46/SUM('Tally Results'!$E$3:$E$48)</f>
        <v>3.5661600382417946E-2</v>
      </c>
      <c r="F46" s="12">
        <f>'Tally Results'!F46</f>
        <v>7.6499999999999995E-4</v>
      </c>
      <c r="G46" s="17">
        <f t="shared" si="2"/>
        <v>2.7281124292549728E-5</v>
      </c>
    </row>
    <row r="47" spans="1:8" x14ac:dyDescent="0.3">
      <c r="A47" s="9">
        <v>16.905000000000001</v>
      </c>
      <c r="B47" s="9">
        <f>'Tally Results'!B47/SUM('Tally Results'!$B$3:$B$48)</f>
        <v>2.904729977314978E-5</v>
      </c>
      <c r="C47" s="12">
        <f>'Tally Results'!C47</f>
        <v>8.0999999999999996E-3</v>
      </c>
      <c r="D47" s="17">
        <f t="shared" si="0"/>
        <v>2.3528312816251321E-7</v>
      </c>
      <c r="E47" s="12">
        <f>'Tally Results'!E47/SUM('Tally Results'!$E$3:$E$48)</f>
        <v>3.1160070238977442E-5</v>
      </c>
      <c r="F47" s="12">
        <f>'Tally Results'!F47</f>
        <v>7.6632238646668792E-4</v>
      </c>
      <c r="G47" s="17">
        <f t="shared" si="2"/>
        <v>2.3878659388002813E-8</v>
      </c>
      <c r="H47" s="2"/>
    </row>
    <row r="48" spans="1:8" ht="15" thickBot="1" x14ac:dyDescent="0.35">
      <c r="A48" s="18">
        <v>19.64</v>
      </c>
      <c r="B48" s="18">
        <f>'Tally Results'!B48/SUM('Tally Results'!$B$3:$B$48)</f>
        <v>2.7531861097771858E-6</v>
      </c>
      <c r="C48" s="19">
        <f>'Tally Results'!C48</f>
        <v>2.53E-2</v>
      </c>
      <c r="D48" s="20">
        <f t="shared" si="0"/>
        <v>6.9655608577362796E-8</v>
      </c>
      <c r="E48" s="19">
        <f>'Tally Results'!E48/SUM('Tally Results'!$E$3:$E$48)</f>
        <v>2.1405625721775737E-6</v>
      </c>
      <c r="F48" s="19">
        <f>'Tally Results'!F48</f>
        <v>1.6149999999999999E-3</v>
      </c>
      <c r="G48" s="20">
        <f t="shared" si="2"/>
        <v>3.4570085540667816E-9</v>
      </c>
      <c r="H48" s="2"/>
    </row>
    <row r="49" spans="1:8" x14ac:dyDescent="0.3">
      <c r="A49" s="1"/>
      <c r="B49" s="1"/>
      <c r="C49" s="1"/>
      <c r="D49" s="1"/>
      <c r="E49" s="2"/>
      <c r="G49" s="2"/>
      <c r="H49" s="2"/>
    </row>
    <row r="50" spans="1:8" x14ac:dyDescent="0.3">
      <c r="A50" s="1"/>
      <c r="B50" s="1"/>
      <c r="C50" s="1"/>
      <c r="D50" s="1"/>
    </row>
    <row r="51" spans="1:8" x14ac:dyDescent="0.3">
      <c r="A51" s="1"/>
      <c r="B51" s="1"/>
      <c r="C51" s="1"/>
      <c r="D51" s="1"/>
    </row>
    <row r="52" spans="1:8" x14ac:dyDescent="0.3">
      <c r="A52" s="1"/>
      <c r="B52" s="1"/>
      <c r="C52" s="1"/>
      <c r="D52" s="1"/>
    </row>
    <row r="53" spans="1:8" x14ac:dyDescent="0.3">
      <c r="A53" s="1"/>
      <c r="B53" s="1"/>
      <c r="C53" s="1"/>
      <c r="D53" s="1"/>
    </row>
    <row r="54" spans="1:8" x14ac:dyDescent="0.3">
      <c r="A54" s="1"/>
      <c r="B54" s="1"/>
      <c r="C54" s="1"/>
      <c r="D54" s="1"/>
    </row>
    <row r="55" spans="1:8" x14ac:dyDescent="0.3">
      <c r="A55" s="1"/>
      <c r="B55" s="1"/>
      <c r="C55" s="1"/>
      <c r="D55" s="1"/>
    </row>
    <row r="56" spans="1:8" x14ac:dyDescent="0.3">
      <c r="A56" s="1"/>
      <c r="B56" s="1"/>
      <c r="C56" s="1"/>
      <c r="D56" s="1"/>
    </row>
    <row r="57" spans="1:8" x14ac:dyDescent="0.3">
      <c r="A57" s="1"/>
      <c r="B57" s="1"/>
      <c r="C57" s="1"/>
      <c r="D57" s="1"/>
    </row>
    <row r="58" spans="1:8" x14ac:dyDescent="0.3">
      <c r="A58" s="1"/>
      <c r="B58" s="1"/>
      <c r="C58" s="1"/>
      <c r="D58" s="1"/>
    </row>
    <row r="59" spans="1:8" x14ac:dyDescent="0.3">
      <c r="A59" s="1"/>
      <c r="B59" s="1"/>
      <c r="C59" s="1"/>
      <c r="D59" s="1"/>
    </row>
    <row r="60" spans="1:8" x14ac:dyDescent="0.3">
      <c r="A60" s="1"/>
      <c r="B60" s="1"/>
      <c r="C60" s="1"/>
      <c r="D60" s="1"/>
    </row>
    <row r="61" spans="1:8" x14ac:dyDescent="0.3">
      <c r="A61" s="1"/>
      <c r="B61" s="1"/>
      <c r="C61" s="1"/>
      <c r="D61" s="1"/>
    </row>
    <row r="62" spans="1:8" x14ac:dyDescent="0.3">
      <c r="A62" s="1"/>
      <c r="B62" s="1"/>
      <c r="C62" s="1"/>
      <c r="D62" s="1"/>
    </row>
    <row r="63" spans="1:8" x14ac:dyDescent="0.3">
      <c r="A63" s="1"/>
      <c r="B63" s="1"/>
      <c r="C63" s="1"/>
      <c r="D63" s="1"/>
    </row>
    <row r="64" spans="1:8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  <c r="C474" s="1"/>
      <c r="D474" s="1"/>
    </row>
    <row r="475" spans="1:4" x14ac:dyDescent="0.3">
      <c r="A475" s="1"/>
      <c r="B475" s="1"/>
      <c r="C475" s="1"/>
      <c r="D475" s="1"/>
    </row>
    <row r="476" spans="1:4" x14ac:dyDescent="0.3">
      <c r="A476" s="1"/>
      <c r="B476" s="1"/>
      <c r="C476" s="1"/>
      <c r="D476" s="1"/>
    </row>
    <row r="477" spans="1:4" x14ac:dyDescent="0.3">
      <c r="A477" s="1"/>
      <c r="B477" s="1"/>
      <c r="C477" s="1"/>
      <c r="D477" s="1"/>
    </row>
    <row r="478" spans="1:4" x14ac:dyDescent="0.3">
      <c r="A478" s="1"/>
      <c r="B478" s="1"/>
      <c r="C478" s="1"/>
      <c r="D478" s="1"/>
    </row>
    <row r="479" spans="1:4" x14ac:dyDescent="0.3">
      <c r="A479" s="1"/>
      <c r="B479" s="1"/>
      <c r="C479" s="1"/>
      <c r="D479" s="1"/>
    </row>
    <row r="480" spans="1:4" x14ac:dyDescent="0.3">
      <c r="A480" s="1"/>
      <c r="B480" s="1"/>
      <c r="C480" s="1"/>
      <c r="D480" s="1"/>
    </row>
    <row r="481" spans="1:4" x14ac:dyDescent="0.3">
      <c r="A481" s="1"/>
      <c r="B481" s="1"/>
      <c r="C481" s="1"/>
      <c r="D481" s="1"/>
    </row>
    <row r="482" spans="1:4" x14ac:dyDescent="0.3">
      <c r="A482" s="1"/>
      <c r="B482" s="1"/>
      <c r="C482" s="1"/>
      <c r="D482" s="1"/>
    </row>
    <row r="483" spans="1:4" x14ac:dyDescent="0.3">
      <c r="A483" s="1"/>
      <c r="B483" s="1"/>
      <c r="C483" s="1"/>
      <c r="D483" s="1"/>
    </row>
    <row r="484" spans="1:4" x14ac:dyDescent="0.3">
      <c r="A484" s="1"/>
      <c r="B484" s="1"/>
      <c r="C484" s="1"/>
      <c r="D484" s="1"/>
    </row>
    <row r="485" spans="1:4" x14ac:dyDescent="0.3">
      <c r="A485" s="1"/>
      <c r="B485" s="1"/>
      <c r="C485" s="1"/>
      <c r="D485" s="1"/>
    </row>
    <row r="486" spans="1:4" x14ac:dyDescent="0.3">
      <c r="A486" s="1"/>
      <c r="B486" s="1"/>
      <c r="C486" s="1"/>
      <c r="D486" s="1"/>
    </row>
    <row r="487" spans="1:4" x14ac:dyDescent="0.3">
      <c r="A487" s="1"/>
      <c r="B487" s="1"/>
      <c r="C487" s="1"/>
      <c r="D487" s="1"/>
    </row>
    <row r="488" spans="1:4" x14ac:dyDescent="0.3">
      <c r="A488" s="1"/>
      <c r="B488" s="1"/>
      <c r="C488" s="1"/>
      <c r="D488" s="1"/>
    </row>
    <row r="489" spans="1:4" x14ac:dyDescent="0.3">
      <c r="A489" s="1"/>
      <c r="B489" s="1"/>
      <c r="C489" s="1"/>
      <c r="D489" s="1"/>
    </row>
    <row r="490" spans="1:4" x14ac:dyDescent="0.3">
      <c r="A490" s="1"/>
      <c r="B490" s="1"/>
      <c r="C490" s="1"/>
      <c r="D490" s="1"/>
    </row>
    <row r="491" spans="1:4" x14ac:dyDescent="0.3">
      <c r="A491" s="1"/>
      <c r="B491" s="1"/>
      <c r="C491" s="1"/>
      <c r="D491" s="1"/>
    </row>
    <row r="492" spans="1:4" x14ac:dyDescent="0.3">
      <c r="A492" s="1"/>
      <c r="B492" s="1"/>
      <c r="C492" s="1"/>
      <c r="D492" s="1"/>
    </row>
    <row r="493" spans="1:4" x14ac:dyDescent="0.3">
      <c r="A493" s="1"/>
      <c r="B493" s="1"/>
      <c r="C493" s="1"/>
      <c r="D493" s="1"/>
    </row>
    <row r="494" spans="1:4" x14ac:dyDescent="0.3">
      <c r="A494" s="1"/>
      <c r="B494" s="1"/>
      <c r="C494" s="1"/>
      <c r="D494" s="1"/>
    </row>
    <row r="495" spans="1:4" x14ac:dyDescent="0.3">
      <c r="A495" s="1"/>
      <c r="B495" s="1"/>
      <c r="C495" s="1"/>
      <c r="D495" s="1"/>
    </row>
    <row r="496" spans="1:4" x14ac:dyDescent="0.3">
      <c r="A496" s="1"/>
      <c r="B496" s="1"/>
      <c r="C496" s="1"/>
      <c r="D496" s="1"/>
    </row>
    <row r="497" spans="1:4" x14ac:dyDescent="0.3">
      <c r="A497" s="1"/>
      <c r="B497" s="1"/>
      <c r="C497" s="1"/>
      <c r="D497" s="1"/>
    </row>
    <row r="498" spans="1:4" x14ac:dyDescent="0.3">
      <c r="A498" s="1"/>
      <c r="B498" s="1"/>
      <c r="C498" s="1"/>
      <c r="D498" s="1"/>
    </row>
    <row r="499" spans="1:4" x14ac:dyDescent="0.3">
      <c r="A499" s="1"/>
      <c r="B499" s="1"/>
      <c r="C499" s="1"/>
      <c r="D499" s="1"/>
    </row>
    <row r="500" spans="1:4" x14ac:dyDescent="0.3">
      <c r="A500" s="1"/>
      <c r="B500" s="1"/>
      <c r="C500" s="1"/>
      <c r="D500" s="1"/>
    </row>
    <row r="501" spans="1:4" x14ac:dyDescent="0.3">
      <c r="A501" s="1"/>
      <c r="B501" s="1"/>
      <c r="C501" s="1"/>
      <c r="D501" s="1"/>
    </row>
    <row r="502" spans="1:4" x14ac:dyDescent="0.3">
      <c r="A502" s="1"/>
      <c r="B502" s="1"/>
      <c r="C502" s="1"/>
      <c r="D502" s="1"/>
    </row>
    <row r="503" spans="1:4" x14ac:dyDescent="0.3">
      <c r="A503" s="1"/>
      <c r="B503" s="1"/>
      <c r="C503" s="1"/>
      <c r="D503" s="1"/>
    </row>
    <row r="504" spans="1:4" x14ac:dyDescent="0.3">
      <c r="A504" s="1"/>
      <c r="B504" s="1"/>
      <c r="C504" s="1"/>
      <c r="D504" s="1"/>
    </row>
    <row r="505" spans="1:4" x14ac:dyDescent="0.3">
      <c r="A505" s="1"/>
      <c r="B505" s="1"/>
      <c r="C505" s="1"/>
      <c r="D505" s="1"/>
    </row>
    <row r="506" spans="1:4" x14ac:dyDescent="0.3">
      <c r="A506" s="1"/>
      <c r="B506" s="1"/>
      <c r="C506" s="1"/>
      <c r="D506" s="1"/>
    </row>
    <row r="507" spans="1:4" x14ac:dyDescent="0.3">
      <c r="A507" s="1"/>
      <c r="B507" s="1"/>
      <c r="C507" s="1"/>
      <c r="D507" s="1"/>
    </row>
    <row r="508" spans="1:4" x14ac:dyDescent="0.3">
      <c r="A508" s="1"/>
      <c r="B508" s="1"/>
      <c r="C508" s="1"/>
      <c r="D508" s="1"/>
    </row>
    <row r="509" spans="1:4" x14ac:dyDescent="0.3">
      <c r="A509" s="1"/>
      <c r="B509" s="1"/>
      <c r="C509" s="1"/>
      <c r="D509" s="1"/>
    </row>
    <row r="510" spans="1:4" x14ac:dyDescent="0.3">
      <c r="A510" s="1"/>
      <c r="B510" s="1"/>
      <c r="C510" s="1"/>
      <c r="D510" s="1"/>
    </row>
    <row r="511" spans="1:4" x14ac:dyDescent="0.3">
      <c r="A511" s="1"/>
      <c r="B511" s="1"/>
      <c r="C511" s="1"/>
      <c r="D511" s="1"/>
    </row>
    <row r="512" spans="1:4" x14ac:dyDescent="0.3">
      <c r="A512" s="1"/>
      <c r="B512" s="1"/>
      <c r="C512" s="1"/>
      <c r="D512" s="1"/>
    </row>
    <row r="513" spans="1:4" x14ac:dyDescent="0.3">
      <c r="A513" s="1"/>
      <c r="B513" s="1"/>
      <c r="C513" s="1"/>
      <c r="D513" s="1"/>
    </row>
    <row r="514" spans="1:4" x14ac:dyDescent="0.3">
      <c r="A514" s="1"/>
      <c r="B514" s="1"/>
      <c r="C514" s="1"/>
      <c r="D514" s="1"/>
    </row>
    <row r="515" spans="1:4" x14ac:dyDescent="0.3">
      <c r="A515" s="1"/>
      <c r="B515" s="1"/>
      <c r="C515" s="1"/>
      <c r="D515" s="1"/>
    </row>
    <row r="516" spans="1:4" x14ac:dyDescent="0.3">
      <c r="A516" s="1"/>
      <c r="B516" s="1"/>
      <c r="C516" s="1"/>
      <c r="D516" s="1"/>
    </row>
    <row r="517" spans="1:4" x14ac:dyDescent="0.3">
      <c r="A517" s="1"/>
      <c r="B517" s="1"/>
      <c r="C517" s="1"/>
      <c r="D517" s="1"/>
    </row>
    <row r="518" spans="1:4" x14ac:dyDescent="0.3">
      <c r="A518" s="1"/>
      <c r="B518" s="1"/>
      <c r="C518" s="1"/>
      <c r="D518" s="1"/>
    </row>
    <row r="519" spans="1:4" x14ac:dyDescent="0.3">
      <c r="A519" s="1"/>
      <c r="B519" s="1"/>
      <c r="C519" s="1"/>
      <c r="D519" s="1"/>
    </row>
    <row r="520" spans="1:4" x14ac:dyDescent="0.3">
      <c r="A520" s="1"/>
      <c r="B520" s="1"/>
      <c r="C520" s="1"/>
      <c r="D520" s="1"/>
    </row>
    <row r="521" spans="1:4" x14ac:dyDescent="0.3">
      <c r="A521" s="1"/>
      <c r="B521" s="1"/>
      <c r="C521" s="1"/>
      <c r="D521" s="1"/>
    </row>
    <row r="522" spans="1:4" x14ac:dyDescent="0.3">
      <c r="A522" s="1"/>
      <c r="B522" s="1"/>
      <c r="C522" s="1"/>
      <c r="D522" s="1"/>
    </row>
    <row r="523" spans="1:4" x14ac:dyDescent="0.3">
      <c r="A523" s="1"/>
      <c r="B523" s="1"/>
      <c r="C523" s="1"/>
      <c r="D523" s="1"/>
    </row>
    <row r="524" spans="1:4" x14ac:dyDescent="0.3">
      <c r="A524" s="1"/>
      <c r="B524" s="1"/>
      <c r="C524" s="1"/>
      <c r="D524" s="1"/>
    </row>
    <row r="525" spans="1:4" x14ac:dyDescent="0.3">
      <c r="A525" s="1"/>
      <c r="B525" s="1"/>
      <c r="C525" s="1"/>
      <c r="D525" s="1"/>
    </row>
    <row r="526" spans="1:4" x14ac:dyDescent="0.3">
      <c r="A526" s="1"/>
      <c r="B526" s="1"/>
      <c r="C526" s="1"/>
      <c r="D526" s="1"/>
    </row>
    <row r="527" spans="1:4" x14ac:dyDescent="0.3">
      <c r="A527" s="1"/>
      <c r="B527" s="1"/>
      <c r="C527" s="1"/>
      <c r="D527" s="1"/>
    </row>
    <row r="528" spans="1:4" x14ac:dyDescent="0.3">
      <c r="A528" s="1"/>
      <c r="B528" s="1"/>
      <c r="C528" s="1"/>
      <c r="D528" s="1"/>
    </row>
    <row r="529" spans="1:4" x14ac:dyDescent="0.3">
      <c r="A529" s="1"/>
      <c r="B529" s="1"/>
      <c r="C529" s="1"/>
      <c r="D529" s="1"/>
    </row>
    <row r="530" spans="1:4" x14ac:dyDescent="0.3">
      <c r="A530" s="1"/>
      <c r="B530" s="1"/>
      <c r="C530" s="1"/>
      <c r="D530" s="1"/>
    </row>
    <row r="531" spans="1:4" x14ac:dyDescent="0.3">
      <c r="A531" s="1"/>
      <c r="B531" s="1"/>
      <c r="C531" s="1"/>
      <c r="D531" s="1"/>
    </row>
    <row r="532" spans="1:4" x14ac:dyDescent="0.3">
      <c r="A532" s="1"/>
      <c r="B532" s="1"/>
      <c r="C532" s="1"/>
      <c r="D532" s="1"/>
    </row>
    <row r="533" spans="1:4" x14ac:dyDescent="0.3">
      <c r="A533" s="1"/>
      <c r="B533" s="1"/>
      <c r="C533" s="1"/>
      <c r="D533" s="1"/>
    </row>
    <row r="534" spans="1:4" x14ac:dyDescent="0.3">
      <c r="A534" s="1"/>
      <c r="B534" s="1"/>
      <c r="C534" s="1"/>
      <c r="D534" s="1"/>
    </row>
    <row r="535" spans="1:4" x14ac:dyDescent="0.3">
      <c r="A535" s="1"/>
      <c r="B535" s="1"/>
      <c r="C535" s="1"/>
      <c r="D535" s="1"/>
    </row>
    <row r="536" spans="1:4" x14ac:dyDescent="0.3">
      <c r="A536" s="1"/>
      <c r="B536" s="1"/>
      <c r="C536" s="1"/>
      <c r="D536" s="1"/>
    </row>
    <row r="537" spans="1:4" x14ac:dyDescent="0.3">
      <c r="A537" s="1"/>
      <c r="B537" s="1"/>
      <c r="C537" s="1"/>
      <c r="D537" s="1"/>
    </row>
    <row r="538" spans="1:4" x14ac:dyDescent="0.3">
      <c r="A538" s="1"/>
      <c r="B538" s="1"/>
      <c r="C538" s="1"/>
      <c r="D538" s="1"/>
    </row>
    <row r="539" spans="1:4" x14ac:dyDescent="0.3">
      <c r="A539" s="1"/>
      <c r="B539" s="1"/>
      <c r="C539" s="1"/>
      <c r="D539" s="1"/>
    </row>
    <row r="540" spans="1:4" x14ac:dyDescent="0.3">
      <c r="A540" s="1"/>
      <c r="B540" s="1"/>
      <c r="C540" s="1"/>
      <c r="D540" s="1"/>
    </row>
    <row r="541" spans="1:4" x14ac:dyDescent="0.3">
      <c r="A541" s="1"/>
      <c r="B541" s="1"/>
      <c r="C541" s="1"/>
      <c r="D541" s="1"/>
    </row>
    <row r="542" spans="1:4" x14ac:dyDescent="0.3">
      <c r="A542" s="1"/>
      <c r="B542" s="1"/>
      <c r="C542" s="1"/>
      <c r="D542" s="1"/>
    </row>
    <row r="543" spans="1:4" x14ac:dyDescent="0.3">
      <c r="A543" s="1"/>
      <c r="B543" s="1"/>
      <c r="C543" s="1"/>
      <c r="D543" s="1"/>
    </row>
    <row r="544" spans="1:4" x14ac:dyDescent="0.3">
      <c r="A544" s="1"/>
      <c r="B544" s="1"/>
      <c r="C544" s="1"/>
      <c r="D544" s="1"/>
    </row>
    <row r="545" spans="1:4" x14ac:dyDescent="0.3">
      <c r="A545" s="1"/>
      <c r="B545" s="1"/>
      <c r="C545" s="1"/>
      <c r="D545" s="1"/>
    </row>
    <row r="546" spans="1:4" x14ac:dyDescent="0.3">
      <c r="A546" s="1"/>
      <c r="B546" s="1"/>
      <c r="C546" s="1"/>
      <c r="D546" s="1"/>
    </row>
    <row r="547" spans="1:4" x14ac:dyDescent="0.3">
      <c r="A547" s="1"/>
      <c r="B547" s="1"/>
      <c r="C547" s="1"/>
      <c r="D547" s="1"/>
    </row>
    <row r="548" spans="1:4" x14ac:dyDescent="0.3">
      <c r="A548" s="1"/>
      <c r="B548" s="1"/>
      <c r="C548" s="1"/>
      <c r="D548" s="1"/>
    </row>
    <row r="549" spans="1:4" x14ac:dyDescent="0.3">
      <c r="A549" s="1"/>
      <c r="B549" s="1"/>
      <c r="C549" s="1"/>
      <c r="D549" s="1"/>
    </row>
    <row r="550" spans="1:4" x14ac:dyDescent="0.3">
      <c r="A550" s="1"/>
      <c r="B550" s="1"/>
      <c r="C550" s="1"/>
      <c r="D550" s="1"/>
    </row>
    <row r="551" spans="1:4" x14ac:dyDescent="0.3">
      <c r="A551" s="1"/>
      <c r="B551" s="1"/>
      <c r="C551" s="1"/>
      <c r="D551" s="1"/>
    </row>
    <row r="552" spans="1:4" x14ac:dyDescent="0.3">
      <c r="A552" s="1"/>
      <c r="B552" s="1"/>
      <c r="C552" s="1"/>
      <c r="D552" s="1"/>
    </row>
    <row r="553" spans="1:4" x14ac:dyDescent="0.3">
      <c r="A553" s="1"/>
      <c r="B553" s="1"/>
      <c r="C553" s="1"/>
      <c r="D553" s="1"/>
    </row>
    <row r="554" spans="1:4" x14ac:dyDescent="0.3">
      <c r="A554" s="1"/>
      <c r="B554" s="1"/>
      <c r="C554" s="1"/>
      <c r="D554" s="1"/>
    </row>
    <row r="555" spans="1:4" x14ac:dyDescent="0.3">
      <c r="A555" s="1"/>
      <c r="B555" s="1"/>
      <c r="C555" s="1"/>
      <c r="D555" s="1"/>
    </row>
    <row r="556" spans="1:4" x14ac:dyDescent="0.3">
      <c r="A556" s="1"/>
      <c r="B556" s="1"/>
      <c r="C556" s="1"/>
      <c r="D556" s="1"/>
    </row>
    <row r="557" spans="1:4" x14ac:dyDescent="0.3">
      <c r="A557" s="1"/>
      <c r="B557" s="1"/>
      <c r="C557" s="1"/>
      <c r="D557" s="1"/>
    </row>
    <row r="558" spans="1:4" x14ac:dyDescent="0.3">
      <c r="A558" s="1"/>
      <c r="B558" s="1"/>
      <c r="C558" s="1"/>
      <c r="D558" s="1"/>
    </row>
    <row r="559" spans="1:4" x14ac:dyDescent="0.3">
      <c r="A559" s="1"/>
      <c r="B559" s="1"/>
      <c r="C559" s="1"/>
      <c r="D559" s="1"/>
    </row>
    <row r="560" spans="1:4" x14ac:dyDescent="0.3">
      <c r="A560" s="1"/>
      <c r="B560" s="1"/>
      <c r="C560" s="1"/>
      <c r="D560" s="1"/>
    </row>
    <row r="561" spans="1:4" x14ac:dyDescent="0.3">
      <c r="A561" s="1"/>
      <c r="B561" s="1"/>
      <c r="C561" s="1"/>
      <c r="D561" s="1"/>
    </row>
    <row r="562" spans="1:4" x14ac:dyDescent="0.3">
      <c r="A562" s="1"/>
      <c r="B562" s="1"/>
      <c r="C562" s="1"/>
      <c r="D562" s="1"/>
    </row>
    <row r="563" spans="1:4" x14ac:dyDescent="0.3">
      <c r="A563" s="1"/>
      <c r="B563" s="1"/>
      <c r="C563" s="1"/>
      <c r="D563" s="1"/>
    </row>
    <row r="564" spans="1:4" x14ac:dyDescent="0.3">
      <c r="A564" s="1"/>
      <c r="B564" s="1"/>
      <c r="C564" s="1"/>
      <c r="D564" s="1"/>
    </row>
    <row r="565" spans="1:4" x14ac:dyDescent="0.3">
      <c r="A565" s="1"/>
      <c r="B565" s="1"/>
      <c r="C565" s="1"/>
      <c r="D565" s="1"/>
    </row>
    <row r="566" spans="1:4" x14ac:dyDescent="0.3">
      <c r="A566" s="1"/>
      <c r="B566" s="1"/>
      <c r="C566" s="1"/>
      <c r="D566" s="1"/>
    </row>
    <row r="567" spans="1:4" x14ac:dyDescent="0.3">
      <c r="A567" s="1"/>
      <c r="B567" s="1"/>
      <c r="C567" s="1"/>
      <c r="D567" s="1"/>
    </row>
    <row r="568" spans="1:4" x14ac:dyDescent="0.3">
      <c r="A568" s="1"/>
      <c r="B568" s="1"/>
      <c r="C568" s="1"/>
      <c r="D568" s="1"/>
    </row>
    <row r="569" spans="1:4" x14ac:dyDescent="0.3">
      <c r="A569" s="1"/>
      <c r="B569" s="1"/>
      <c r="C569" s="1"/>
      <c r="D569" s="1"/>
    </row>
    <row r="570" spans="1:4" x14ac:dyDescent="0.3">
      <c r="A570" s="1"/>
      <c r="B570" s="1"/>
      <c r="C570" s="1"/>
      <c r="D570" s="1"/>
    </row>
    <row r="571" spans="1:4" x14ac:dyDescent="0.3">
      <c r="A571" s="1"/>
      <c r="B571" s="1"/>
      <c r="C571" s="1"/>
      <c r="D571" s="1"/>
    </row>
    <row r="572" spans="1:4" x14ac:dyDescent="0.3">
      <c r="A572" s="1"/>
      <c r="B572" s="1"/>
      <c r="C572" s="1"/>
      <c r="D572" s="1"/>
    </row>
    <row r="573" spans="1:4" x14ac:dyDescent="0.3">
      <c r="A573" s="1"/>
      <c r="B573" s="1"/>
      <c r="C573" s="1"/>
      <c r="D573" s="1"/>
    </row>
    <row r="574" spans="1:4" x14ac:dyDescent="0.3">
      <c r="A574" s="1"/>
      <c r="B574" s="1"/>
      <c r="C574" s="1"/>
      <c r="D574" s="1"/>
    </row>
    <row r="575" spans="1:4" x14ac:dyDescent="0.3">
      <c r="A575" s="1"/>
      <c r="B575" s="1"/>
      <c r="C575" s="1"/>
      <c r="D575" s="1"/>
    </row>
    <row r="576" spans="1:4" x14ac:dyDescent="0.3">
      <c r="A576" s="1"/>
      <c r="B576" s="1"/>
      <c r="C576" s="1"/>
      <c r="D576" s="1"/>
    </row>
    <row r="577" spans="1:4" x14ac:dyDescent="0.3">
      <c r="A577" s="1"/>
      <c r="B577" s="1"/>
      <c r="C577" s="1"/>
      <c r="D577" s="1"/>
    </row>
    <row r="578" spans="1:4" x14ac:dyDescent="0.3">
      <c r="A578" s="1"/>
      <c r="B578" s="1"/>
      <c r="C578" s="1"/>
      <c r="D578" s="1"/>
    </row>
    <row r="579" spans="1:4" x14ac:dyDescent="0.3">
      <c r="A579" s="1"/>
      <c r="B579" s="1"/>
      <c r="C579" s="1"/>
      <c r="D579" s="1"/>
    </row>
    <row r="580" spans="1:4" x14ac:dyDescent="0.3">
      <c r="A580" s="1"/>
      <c r="B580" s="1"/>
      <c r="C580" s="1"/>
      <c r="D580" s="1"/>
    </row>
    <row r="581" spans="1:4" x14ac:dyDescent="0.3">
      <c r="A581" s="1"/>
      <c r="B581" s="1"/>
      <c r="C581" s="1"/>
      <c r="D581" s="1"/>
    </row>
    <row r="582" spans="1:4" x14ac:dyDescent="0.3">
      <c r="A582" s="1"/>
      <c r="B582" s="1"/>
      <c r="C582" s="1"/>
      <c r="D582" s="1"/>
    </row>
    <row r="583" spans="1:4" x14ac:dyDescent="0.3">
      <c r="A583" s="1"/>
      <c r="B583" s="1"/>
      <c r="C583" s="1"/>
      <c r="D583" s="1"/>
    </row>
    <row r="584" spans="1:4" x14ac:dyDescent="0.3">
      <c r="A584" s="1"/>
      <c r="B584" s="1"/>
      <c r="C584" s="1"/>
      <c r="D584" s="1"/>
    </row>
    <row r="585" spans="1:4" x14ac:dyDescent="0.3">
      <c r="A585" s="1"/>
      <c r="B585" s="1"/>
      <c r="C585" s="1"/>
      <c r="D585" s="1"/>
    </row>
    <row r="586" spans="1:4" x14ac:dyDescent="0.3">
      <c r="A586" s="1"/>
      <c r="B586" s="1"/>
      <c r="C586" s="1"/>
      <c r="D586" s="1"/>
    </row>
    <row r="587" spans="1:4" x14ac:dyDescent="0.3">
      <c r="A587" s="1"/>
      <c r="B587" s="1"/>
      <c r="C587" s="1"/>
      <c r="D587" s="1"/>
    </row>
    <row r="588" spans="1:4" x14ac:dyDescent="0.3">
      <c r="A588" s="1"/>
      <c r="B588" s="1"/>
      <c r="C588" s="1"/>
      <c r="D588" s="1"/>
    </row>
    <row r="589" spans="1:4" x14ac:dyDescent="0.3">
      <c r="A589" s="1"/>
      <c r="B589" s="1"/>
      <c r="C589" s="1"/>
      <c r="D589" s="1"/>
    </row>
    <row r="590" spans="1:4" x14ac:dyDescent="0.3">
      <c r="A590" s="1"/>
      <c r="B590" s="1"/>
      <c r="C590" s="1"/>
      <c r="D590" s="1"/>
    </row>
    <row r="591" spans="1:4" x14ac:dyDescent="0.3">
      <c r="A591" s="1"/>
      <c r="B591" s="1"/>
      <c r="C591" s="1"/>
      <c r="D591" s="1"/>
    </row>
    <row r="592" spans="1:4" x14ac:dyDescent="0.3">
      <c r="A592" s="1"/>
      <c r="B592" s="1"/>
      <c r="C592" s="1"/>
      <c r="D592" s="1"/>
    </row>
    <row r="593" spans="1:4" x14ac:dyDescent="0.3">
      <c r="A593" s="1"/>
      <c r="B593" s="1"/>
      <c r="C593" s="1"/>
      <c r="D593" s="1"/>
    </row>
    <row r="594" spans="1:4" x14ac:dyDescent="0.3">
      <c r="A594" s="1"/>
      <c r="B594" s="1"/>
      <c r="C594" s="1"/>
      <c r="D594" s="1"/>
    </row>
    <row r="595" spans="1:4" x14ac:dyDescent="0.3">
      <c r="A595" s="1"/>
      <c r="B595" s="1"/>
      <c r="C595" s="1"/>
      <c r="D595" s="1"/>
    </row>
    <row r="596" spans="1:4" x14ac:dyDescent="0.3">
      <c r="A596" s="1"/>
      <c r="B596" s="1"/>
      <c r="C596" s="1"/>
      <c r="D596" s="1"/>
    </row>
    <row r="597" spans="1:4" x14ac:dyDescent="0.3">
      <c r="A597" s="1"/>
      <c r="B597" s="1"/>
      <c r="C597" s="1"/>
      <c r="D597" s="1"/>
    </row>
    <row r="598" spans="1:4" x14ac:dyDescent="0.3">
      <c r="A598" s="1"/>
      <c r="B598" s="1"/>
      <c r="C598" s="1"/>
      <c r="D598" s="1"/>
    </row>
    <row r="599" spans="1:4" x14ac:dyDescent="0.3">
      <c r="A599" s="1"/>
      <c r="B599" s="1"/>
      <c r="C599" s="1"/>
      <c r="D599" s="1"/>
    </row>
    <row r="600" spans="1:4" x14ac:dyDescent="0.3">
      <c r="A600" s="1"/>
      <c r="B600" s="1"/>
      <c r="C600" s="1"/>
      <c r="D600" s="1"/>
    </row>
    <row r="601" spans="1:4" x14ac:dyDescent="0.3">
      <c r="A601" s="1"/>
      <c r="B601" s="1"/>
      <c r="C601" s="1"/>
      <c r="D601" s="1"/>
    </row>
    <row r="602" spans="1:4" x14ac:dyDescent="0.3">
      <c r="A602" s="1"/>
      <c r="B602" s="1"/>
      <c r="C602" s="1"/>
      <c r="D602" s="1"/>
    </row>
    <row r="603" spans="1:4" x14ac:dyDescent="0.3">
      <c r="A603" s="1"/>
      <c r="B603" s="1"/>
      <c r="C603" s="1"/>
      <c r="D603" s="1"/>
    </row>
    <row r="604" spans="1:4" x14ac:dyDescent="0.3">
      <c r="A604" s="1"/>
      <c r="B604" s="1"/>
      <c r="C604" s="1"/>
      <c r="D604" s="1"/>
    </row>
    <row r="605" spans="1:4" x14ac:dyDescent="0.3">
      <c r="A605" s="1"/>
      <c r="B605" s="1"/>
      <c r="C605" s="1"/>
      <c r="D605" s="1"/>
    </row>
    <row r="606" spans="1:4" x14ac:dyDescent="0.3">
      <c r="A606" s="1"/>
      <c r="B606" s="1"/>
      <c r="C606" s="1"/>
      <c r="D606" s="1"/>
    </row>
    <row r="607" spans="1:4" x14ac:dyDescent="0.3">
      <c r="A607" s="1"/>
      <c r="B607" s="1"/>
      <c r="C607" s="1"/>
      <c r="D607" s="1"/>
    </row>
    <row r="608" spans="1:4" x14ac:dyDescent="0.3">
      <c r="A608" s="1"/>
      <c r="B608" s="1"/>
      <c r="C608" s="1"/>
      <c r="D608" s="1"/>
    </row>
    <row r="609" spans="1:4" x14ac:dyDescent="0.3">
      <c r="A609" s="1"/>
      <c r="B609" s="1"/>
      <c r="C609" s="1"/>
      <c r="D609" s="1"/>
    </row>
    <row r="610" spans="1:4" x14ac:dyDescent="0.3">
      <c r="A610" s="1"/>
      <c r="B610" s="1"/>
      <c r="C610" s="1"/>
      <c r="D610" s="1"/>
    </row>
    <row r="611" spans="1:4" x14ac:dyDescent="0.3">
      <c r="A611" s="1"/>
      <c r="B611" s="1"/>
      <c r="C611" s="1"/>
      <c r="D611" s="1"/>
    </row>
    <row r="612" spans="1:4" x14ac:dyDescent="0.3">
      <c r="A612" s="1"/>
      <c r="B612" s="1"/>
      <c r="C612" s="1"/>
      <c r="D612" s="1"/>
    </row>
    <row r="613" spans="1:4" x14ac:dyDescent="0.3">
      <c r="A613" s="1"/>
      <c r="B613" s="1"/>
      <c r="C613" s="1"/>
      <c r="D613" s="1"/>
    </row>
    <row r="614" spans="1:4" x14ac:dyDescent="0.3">
      <c r="A614" s="1"/>
      <c r="B614" s="1"/>
      <c r="C614" s="1"/>
      <c r="D614" s="1"/>
    </row>
    <row r="615" spans="1:4" x14ac:dyDescent="0.3">
      <c r="A615" s="1"/>
      <c r="B615" s="1"/>
      <c r="C615" s="1"/>
      <c r="D615" s="1"/>
    </row>
    <row r="616" spans="1:4" x14ac:dyDescent="0.3">
      <c r="A616" s="1"/>
      <c r="B616" s="1"/>
      <c r="C616" s="1"/>
      <c r="D616" s="1"/>
    </row>
    <row r="617" spans="1:4" x14ac:dyDescent="0.3">
      <c r="A617" s="1"/>
      <c r="B617" s="1"/>
      <c r="C617" s="1"/>
      <c r="D617" s="1"/>
    </row>
    <row r="618" spans="1:4" x14ac:dyDescent="0.3">
      <c r="A618" s="1"/>
      <c r="B618" s="1"/>
      <c r="C618" s="1"/>
      <c r="D618" s="1"/>
    </row>
    <row r="619" spans="1:4" x14ac:dyDescent="0.3">
      <c r="A619" s="1"/>
      <c r="B619" s="1"/>
      <c r="C619" s="1"/>
      <c r="D619" s="1"/>
    </row>
    <row r="620" spans="1:4" x14ac:dyDescent="0.3">
      <c r="A620" s="1"/>
      <c r="B620" s="1"/>
      <c r="C620" s="1"/>
      <c r="D620" s="1"/>
    </row>
    <row r="621" spans="1:4" x14ac:dyDescent="0.3">
      <c r="A621" s="1"/>
      <c r="B621" s="1"/>
      <c r="C621" s="1"/>
      <c r="D621" s="1"/>
    </row>
    <row r="622" spans="1:4" x14ac:dyDescent="0.3">
      <c r="A622" s="1"/>
      <c r="B622" s="1"/>
      <c r="C622" s="1"/>
      <c r="D622" s="1"/>
    </row>
    <row r="623" spans="1:4" x14ac:dyDescent="0.3">
      <c r="A623" s="1"/>
      <c r="B623" s="1"/>
      <c r="C623" s="1"/>
      <c r="D623" s="1"/>
    </row>
    <row r="624" spans="1:4" x14ac:dyDescent="0.3">
      <c r="A624" s="1"/>
      <c r="B624" s="1"/>
      <c r="C624" s="1"/>
      <c r="D624" s="1"/>
    </row>
    <row r="625" spans="1:4" x14ac:dyDescent="0.3">
      <c r="A625" s="1"/>
      <c r="B625" s="1"/>
      <c r="C625" s="1"/>
      <c r="D625" s="1"/>
    </row>
    <row r="626" spans="1:4" x14ac:dyDescent="0.3">
      <c r="A626" s="1"/>
      <c r="B626" s="1"/>
      <c r="C626" s="1"/>
      <c r="D626" s="1"/>
    </row>
    <row r="627" spans="1:4" x14ac:dyDescent="0.3">
      <c r="A627" s="1"/>
      <c r="B627" s="1"/>
      <c r="C627" s="1"/>
      <c r="D627" s="1"/>
    </row>
    <row r="628" spans="1:4" x14ac:dyDescent="0.3">
      <c r="A628" s="1"/>
      <c r="B628" s="1"/>
      <c r="C628" s="1"/>
      <c r="D628" s="1"/>
    </row>
    <row r="629" spans="1:4" x14ac:dyDescent="0.3">
      <c r="A629" s="1"/>
      <c r="B629" s="1"/>
      <c r="C629" s="1"/>
      <c r="D629" s="1"/>
    </row>
    <row r="630" spans="1:4" x14ac:dyDescent="0.3">
      <c r="A630" s="1"/>
      <c r="B630" s="1"/>
      <c r="C630" s="1"/>
      <c r="D630" s="1"/>
    </row>
    <row r="631" spans="1:4" x14ac:dyDescent="0.3">
      <c r="A631" s="1"/>
      <c r="B631" s="1"/>
      <c r="C631" s="1"/>
      <c r="D631" s="1"/>
    </row>
    <row r="632" spans="1:4" x14ac:dyDescent="0.3">
      <c r="A632" s="1"/>
      <c r="B632" s="1"/>
      <c r="C632" s="1"/>
      <c r="D632" s="1"/>
    </row>
    <row r="633" spans="1:4" x14ac:dyDescent="0.3">
      <c r="A633" s="1"/>
      <c r="B633" s="1"/>
      <c r="C633" s="1"/>
      <c r="D633" s="1"/>
    </row>
    <row r="634" spans="1:4" x14ac:dyDescent="0.3">
      <c r="A634" s="1"/>
      <c r="B634" s="1"/>
      <c r="C634" s="1"/>
      <c r="D634" s="1"/>
    </row>
    <row r="635" spans="1:4" x14ac:dyDescent="0.3">
      <c r="A635" s="1"/>
      <c r="B635" s="1"/>
      <c r="C635" s="1"/>
      <c r="D635" s="1"/>
    </row>
    <row r="636" spans="1:4" x14ac:dyDescent="0.3">
      <c r="A636" s="1"/>
      <c r="B636" s="1"/>
      <c r="C636" s="1"/>
      <c r="D636" s="1"/>
    </row>
    <row r="637" spans="1:4" x14ac:dyDescent="0.3">
      <c r="A637" s="1"/>
      <c r="B637" s="1"/>
      <c r="C637" s="1"/>
      <c r="D637" s="1"/>
    </row>
    <row r="638" spans="1:4" x14ac:dyDescent="0.3">
      <c r="A638" s="1"/>
      <c r="B638" s="1"/>
      <c r="C638" s="1"/>
      <c r="D638" s="1"/>
    </row>
    <row r="639" spans="1:4" x14ac:dyDescent="0.3">
      <c r="A639" s="1"/>
      <c r="B639" s="1"/>
      <c r="C639" s="1"/>
      <c r="D639" s="1"/>
    </row>
    <row r="640" spans="1:4" x14ac:dyDescent="0.3">
      <c r="A640" s="1"/>
      <c r="B640" s="1"/>
      <c r="C640" s="1"/>
      <c r="D640" s="1"/>
    </row>
    <row r="641" spans="1:4" x14ac:dyDescent="0.3">
      <c r="A641" s="1"/>
      <c r="B641" s="1"/>
      <c r="C641" s="1"/>
      <c r="D641" s="1"/>
    </row>
    <row r="642" spans="1:4" x14ac:dyDescent="0.3">
      <c r="A642" s="1"/>
      <c r="B642" s="1"/>
      <c r="C642" s="1"/>
      <c r="D642" s="1"/>
    </row>
    <row r="643" spans="1:4" x14ac:dyDescent="0.3">
      <c r="A643" s="1"/>
      <c r="B643" s="1"/>
      <c r="C643" s="1"/>
      <c r="D643" s="1"/>
    </row>
    <row r="644" spans="1:4" x14ac:dyDescent="0.3">
      <c r="A644" s="1"/>
      <c r="B644" s="1"/>
      <c r="C644" s="1"/>
      <c r="D644" s="1"/>
    </row>
    <row r="645" spans="1:4" x14ac:dyDescent="0.3">
      <c r="A645" s="1"/>
      <c r="B645" s="1"/>
      <c r="C645" s="1"/>
      <c r="D645" s="1"/>
    </row>
    <row r="646" spans="1:4" x14ac:dyDescent="0.3">
      <c r="A646" s="1"/>
      <c r="B646" s="1"/>
      <c r="C646" s="1"/>
      <c r="D646" s="1"/>
    </row>
    <row r="647" spans="1:4" x14ac:dyDescent="0.3">
      <c r="A647" s="1"/>
      <c r="B647" s="1"/>
      <c r="C647" s="1"/>
      <c r="D647" s="1"/>
    </row>
    <row r="648" spans="1:4" x14ac:dyDescent="0.3">
      <c r="A648" s="1"/>
      <c r="B648" s="1"/>
      <c r="C648" s="1"/>
      <c r="D648" s="1"/>
    </row>
    <row r="649" spans="1:4" x14ac:dyDescent="0.3">
      <c r="A649" s="1"/>
      <c r="B649" s="1"/>
      <c r="C649" s="1"/>
      <c r="D649" s="1"/>
    </row>
    <row r="650" spans="1:4" x14ac:dyDescent="0.3">
      <c r="A650" s="1"/>
      <c r="B650" s="1"/>
      <c r="C650" s="1"/>
      <c r="D650" s="1"/>
    </row>
    <row r="651" spans="1:4" x14ac:dyDescent="0.3">
      <c r="A651" s="1"/>
      <c r="B651" s="1"/>
      <c r="C651" s="1"/>
      <c r="D651" s="1"/>
    </row>
    <row r="652" spans="1:4" x14ac:dyDescent="0.3">
      <c r="A652" s="1"/>
      <c r="B652" s="1"/>
      <c r="C652" s="1"/>
      <c r="D652" s="1"/>
    </row>
    <row r="653" spans="1:4" x14ac:dyDescent="0.3">
      <c r="A653" s="1"/>
      <c r="B653" s="1"/>
      <c r="C653" s="1"/>
      <c r="D653" s="1"/>
    </row>
    <row r="654" spans="1:4" x14ac:dyDescent="0.3">
      <c r="A654" s="1"/>
      <c r="B654" s="1"/>
      <c r="C654" s="1"/>
      <c r="D654" s="1"/>
    </row>
    <row r="655" spans="1:4" x14ac:dyDescent="0.3">
      <c r="A655" s="1"/>
      <c r="B655" s="1"/>
      <c r="C655" s="1"/>
      <c r="D655" s="1"/>
    </row>
    <row r="656" spans="1:4" x14ac:dyDescent="0.3">
      <c r="A656" s="1"/>
      <c r="B656" s="1"/>
      <c r="C656" s="1"/>
      <c r="D656" s="1"/>
    </row>
    <row r="657" spans="1:4" x14ac:dyDescent="0.3">
      <c r="A657" s="1"/>
      <c r="B657" s="1"/>
      <c r="C657" s="1"/>
      <c r="D657" s="1"/>
    </row>
    <row r="658" spans="1:4" x14ac:dyDescent="0.3">
      <c r="A658" s="1"/>
      <c r="B658" s="1"/>
      <c r="C658" s="1"/>
      <c r="D658" s="1"/>
    </row>
    <row r="659" spans="1:4" x14ac:dyDescent="0.3">
      <c r="A659" s="1"/>
      <c r="B659" s="1"/>
      <c r="C659" s="1"/>
      <c r="D659" s="1"/>
    </row>
    <row r="660" spans="1:4" x14ac:dyDescent="0.3">
      <c r="A660" s="1"/>
      <c r="B660" s="1"/>
      <c r="C660" s="1"/>
      <c r="D660" s="1"/>
    </row>
    <row r="661" spans="1:4" x14ac:dyDescent="0.3">
      <c r="A661" s="1"/>
      <c r="B661" s="1"/>
      <c r="C661" s="1"/>
      <c r="D661" s="1"/>
    </row>
    <row r="662" spans="1:4" x14ac:dyDescent="0.3">
      <c r="A662" s="1"/>
      <c r="B662" s="1"/>
      <c r="C662" s="1"/>
      <c r="D662" s="1"/>
    </row>
    <row r="663" spans="1:4" x14ac:dyDescent="0.3">
      <c r="A663" s="1"/>
      <c r="B663" s="1"/>
      <c r="C663" s="1"/>
      <c r="D663" s="1"/>
    </row>
    <row r="664" spans="1:4" x14ac:dyDescent="0.3">
      <c r="A664" s="1"/>
      <c r="B664" s="1"/>
      <c r="C664" s="1"/>
      <c r="D664" s="1"/>
    </row>
    <row r="665" spans="1:4" x14ac:dyDescent="0.3">
      <c r="A665" s="1"/>
      <c r="B665" s="1"/>
      <c r="C665" s="1"/>
      <c r="D665" s="1"/>
    </row>
    <row r="666" spans="1:4" x14ac:dyDescent="0.3">
      <c r="A666" s="1"/>
      <c r="B666" s="1"/>
      <c r="C666" s="1"/>
      <c r="D666" s="1"/>
    </row>
    <row r="667" spans="1:4" x14ac:dyDescent="0.3">
      <c r="A667" s="1"/>
      <c r="B667" s="1"/>
      <c r="C667" s="1"/>
      <c r="D667" s="1"/>
    </row>
    <row r="668" spans="1:4" x14ac:dyDescent="0.3">
      <c r="A668" s="1"/>
      <c r="B668" s="1"/>
      <c r="C668" s="1"/>
      <c r="D668" s="1"/>
    </row>
    <row r="669" spans="1:4" x14ac:dyDescent="0.3">
      <c r="A669" s="1"/>
      <c r="B669" s="1"/>
      <c r="C669" s="1"/>
      <c r="D669" s="1"/>
    </row>
    <row r="670" spans="1:4" x14ac:dyDescent="0.3">
      <c r="A670" s="1"/>
      <c r="B670" s="1"/>
      <c r="C670" s="1"/>
      <c r="D670" s="1"/>
    </row>
    <row r="671" spans="1:4" x14ac:dyDescent="0.3">
      <c r="A671" s="1"/>
      <c r="B671" s="1"/>
      <c r="C671" s="1"/>
      <c r="D671" s="1"/>
    </row>
    <row r="672" spans="1:4" x14ac:dyDescent="0.3">
      <c r="A672" s="1"/>
      <c r="B672" s="1"/>
      <c r="C672" s="1"/>
      <c r="D672" s="1"/>
    </row>
    <row r="673" spans="1:4" x14ac:dyDescent="0.3">
      <c r="A673" s="1"/>
      <c r="B673" s="1"/>
      <c r="C673" s="1"/>
      <c r="D673" s="1"/>
    </row>
    <row r="674" spans="1:4" x14ac:dyDescent="0.3">
      <c r="A674" s="1"/>
      <c r="B674" s="1"/>
      <c r="C674" s="1"/>
      <c r="D674" s="1"/>
    </row>
    <row r="675" spans="1:4" x14ac:dyDescent="0.3">
      <c r="A675" s="1"/>
      <c r="B675" s="1"/>
      <c r="C675" s="1"/>
      <c r="D675" s="1"/>
    </row>
    <row r="676" spans="1:4" x14ac:dyDescent="0.3">
      <c r="A676" s="1"/>
      <c r="B676" s="1"/>
      <c r="C676" s="1"/>
      <c r="D676" s="1"/>
    </row>
    <row r="677" spans="1:4" x14ac:dyDescent="0.3">
      <c r="A677" s="1"/>
      <c r="B677" s="1"/>
      <c r="C677" s="1"/>
      <c r="D677" s="1"/>
    </row>
    <row r="678" spans="1:4" x14ac:dyDescent="0.3">
      <c r="A678" s="1"/>
      <c r="B678" s="1"/>
      <c r="C678" s="1"/>
      <c r="D678" s="1"/>
    </row>
    <row r="679" spans="1:4" x14ac:dyDescent="0.3">
      <c r="A679" s="1"/>
      <c r="B679" s="1"/>
      <c r="C679" s="1"/>
      <c r="D679" s="1"/>
    </row>
    <row r="680" spans="1:4" x14ac:dyDescent="0.3">
      <c r="A680" s="1"/>
      <c r="B680" s="1"/>
      <c r="C680" s="1"/>
      <c r="D680" s="1"/>
    </row>
    <row r="681" spans="1:4" x14ac:dyDescent="0.3">
      <c r="A681" s="1"/>
      <c r="B681" s="1"/>
      <c r="C681" s="1"/>
      <c r="D681" s="1"/>
    </row>
    <row r="682" spans="1:4" x14ac:dyDescent="0.3">
      <c r="A682" s="1"/>
      <c r="B682" s="1"/>
      <c r="C682" s="1"/>
      <c r="D682" s="1"/>
    </row>
    <row r="683" spans="1:4" x14ac:dyDescent="0.3">
      <c r="A683" s="1"/>
      <c r="B683" s="1"/>
      <c r="C683" s="1"/>
      <c r="D683" s="1"/>
    </row>
    <row r="684" spans="1:4" x14ac:dyDescent="0.3">
      <c r="A684" s="1"/>
      <c r="B684" s="1"/>
      <c r="C684" s="1"/>
      <c r="D684" s="1"/>
    </row>
    <row r="685" spans="1:4" x14ac:dyDescent="0.3">
      <c r="A685" s="1"/>
      <c r="B685" s="1"/>
      <c r="C685" s="1"/>
      <c r="D685" s="1"/>
    </row>
    <row r="686" spans="1:4" x14ac:dyDescent="0.3">
      <c r="A686" s="1"/>
      <c r="B686" s="1"/>
      <c r="C686" s="1"/>
      <c r="D686" s="1"/>
    </row>
    <row r="687" spans="1:4" x14ac:dyDescent="0.3">
      <c r="A687" s="1"/>
      <c r="B687" s="1"/>
      <c r="C687" s="1"/>
      <c r="D687" s="1"/>
    </row>
    <row r="688" spans="1:4" x14ac:dyDescent="0.3">
      <c r="A688" s="1"/>
      <c r="B688" s="1"/>
      <c r="C688" s="1"/>
      <c r="D688" s="1"/>
    </row>
    <row r="689" spans="1:4" x14ac:dyDescent="0.3">
      <c r="A689" s="1"/>
      <c r="B689" s="1"/>
      <c r="C689" s="1"/>
      <c r="D689" s="1"/>
    </row>
    <row r="690" spans="1:4" x14ac:dyDescent="0.3">
      <c r="A690" s="1"/>
      <c r="B690" s="1"/>
      <c r="C690" s="1"/>
      <c r="D690" s="1"/>
    </row>
    <row r="691" spans="1:4" x14ac:dyDescent="0.3">
      <c r="A691" s="1"/>
      <c r="B691" s="1"/>
      <c r="C691" s="1"/>
      <c r="D691" s="1"/>
    </row>
    <row r="692" spans="1:4" x14ac:dyDescent="0.3">
      <c r="A692" s="1"/>
      <c r="B692" s="1"/>
      <c r="C692" s="1"/>
      <c r="D692" s="1"/>
    </row>
    <row r="693" spans="1:4" x14ac:dyDescent="0.3">
      <c r="A693" s="1"/>
      <c r="B693" s="1"/>
      <c r="C693" s="1"/>
      <c r="D693" s="1"/>
    </row>
    <row r="694" spans="1:4" x14ac:dyDescent="0.3">
      <c r="A694" s="1"/>
      <c r="B694" s="1"/>
      <c r="C694" s="1"/>
      <c r="D694" s="1"/>
    </row>
    <row r="695" spans="1:4" x14ac:dyDescent="0.3">
      <c r="A695" s="1"/>
      <c r="B695" s="1"/>
      <c r="C695" s="1"/>
      <c r="D695" s="1"/>
    </row>
    <row r="696" spans="1:4" x14ac:dyDescent="0.3">
      <c r="A696" s="1"/>
      <c r="B696" s="1"/>
      <c r="C696" s="1"/>
      <c r="D696" s="1"/>
    </row>
    <row r="697" spans="1:4" x14ac:dyDescent="0.3">
      <c r="A697" s="1"/>
      <c r="B697" s="1"/>
      <c r="C697" s="1"/>
      <c r="D697" s="1"/>
    </row>
    <row r="698" spans="1:4" x14ac:dyDescent="0.3">
      <c r="A698" s="1"/>
      <c r="B698" s="1"/>
      <c r="C698" s="1"/>
      <c r="D698" s="1"/>
    </row>
    <row r="699" spans="1:4" x14ac:dyDescent="0.3">
      <c r="A699" s="1"/>
      <c r="B699" s="1"/>
      <c r="C699" s="1"/>
      <c r="D699" s="1"/>
    </row>
    <row r="700" spans="1:4" x14ac:dyDescent="0.3">
      <c r="A700" s="1"/>
      <c r="B700" s="1"/>
      <c r="C700" s="1"/>
      <c r="D700" s="1"/>
    </row>
    <row r="701" spans="1:4" x14ac:dyDescent="0.3">
      <c r="A701" s="1"/>
      <c r="B701" s="1"/>
      <c r="C701" s="1"/>
      <c r="D701" s="1"/>
    </row>
    <row r="702" spans="1:4" x14ac:dyDescent="0.3">
      <c r="A702" s="1"/>
      <c r="B702" s="1"/>
      <c r="C702" s="1"/>
      <c r="D702" s="1"/>
    </row>
    <row r="703" spans="1:4" x14ac:dyDescent="0.3">
      <c r="A703" s="1"/>
      <c r="B703" s="1"/>
      <c r="C703" s="1"/>
      <c r="D703" s="1"/>
    </row>
    <row r="704" spans="1:4" x14ac:dyDescent="0.3">
      <c r="A704" s="1"/>
      <c r="B704" s="1"/>
      <c r="C704" s="1"/>
      <c r="D704" s="1"/>
    </row>
    <row r="705" spans="1:4" x14ac:dyDescent="0.3">
      <c r="A705" s="1"/>
      <c r="B705" s="1"/>
      <c r="C705" s="1"/>
      <c r="D705" s="1"/>
    </row>
    <row r="706" spans="1:4" x14ac:dyDescent="0.3">
      <c r="A706" s="1"/>
      <c r="B706" s="1"/>
      <c r="C706" s="1"/>
      <c r="D706" s="1"/>
    </row>
    <row r="707" spans="1:4" x14ac:dyDescent="0.3">
      <c r="A707" s="1"/>
      <c r="B707" s="1"/>
      <c r="C707" s="1"/>
      <c r="D707" s="1"/>
    </row>
    <row r="708" spans="1:4" x14ac:dyDescent="0.3">
      <c r="A708" s="1"/>
      <c r="B708" s="1"/>
      <c r="C708" s="1"/>
      <c r="D708" s="1"/>
    </row>
    <row r="709" spans="1:4" x14ac:dyDescent="0.3">
      <c r="A709" s="1"/>
      <c r="B709" s="1"/>
      <c r="C709" s="1"/>
      <c r="D709" s="1"/>
    </row>
    <row r="710" spans="1:4" x14ac:dyDescent="0.3">
      <c r="A710" s="1"/>
      <c r="B710" s="1"/>
      <c r="C710" s="1"/>
      <c r="D710" s="1"/>
    </row>
    <row r="711" spans="1:4" x14ac:dyDescent="0.3">
      <c r="A711" s="1"/>
      <c r="B711" s="1"/>
      <c r="C711" s="1"/>
      <c r="D711" s="1"/>
    </row>
    <row r="712" spans="1:4" x14ac:dyDescent="0.3">
      <c r="A712" s="1"/>
      <c r="B712" s="1"/>
      <c r="C712" s="1"/>
      <c r="D712" s="1"/>
    </row>
    <row r="713" spans="1:4" x14ac:dyDescent="0.3">
      <c r="A713" s="1"/>
      <c r="B713" s="1"/>
      <c r="C713" s="1"/>
      <c r="D713" s="1"/>
    </row>
    <row r="714" spans="1:4" x14ac:dyDescent="0.3">
      <c r="A714" s="1"/>
      <c r="B714" s="1"/>
      <c r="C714" s="1"/>
      <c r="D714" s="1"/>
    </row>
    <row r="715" spans="1:4" x14ac:dyDescent="0.3">
      <c r="A715" s="1"/>
      <c r="B715" s="1"/>
      <c r="C715" s="1"/>
      <c r="D715" s="1"/>
    </row>
    <row r="716" spans="1:4" x14ac:dyDescent="0.3">
      <c r="A716" s="1"/>
      <c r="B716" s="1"/>
      <c r="C716" s="1"/>
      <c r="D716" s="1"/>
    </row>
    <row r="717" spans="1:4" x14ac:dyDescent="0.3">
      <c r="A717" s="1"/>
      <c r="B717" s="1"/>
      <c r="C717" s="1"/>
      <c r="D717" s="1"/>
    </row>
    <row r="718" spans="1:4" x14ac:dyDescent="0.3">
      <c r="A718" s="1"/>
      <c r="B718" s="1"/>
      <c r="C718" s="1"/>
      <c r="D718" s="1"/>
    </row>
    <row r="719" spans="1:4" x14ac:dyDescent="0.3">
      <c r="A719" s="1"/>
      <c r="B719" s="1"/>
      <c r="C719" s="1"/>
      <c r="D719" s="1"/>
    </row>
    <row r="720" spans="1:4" x14ac:dyDescent="0.3">
      <c r="A720" s="1"/>
      <c r="B720" s="1"/>
      <c r="C720" s="1"/>
      <c r="D720" s="1"/>
    </row>
    <row r="721" spans="1:4" x14ac:dyDescent="0.3">
      <c r="A721" s="1"/>
      <c r="B721" s="1"/>
      <c r="C721" s="1"/>
      <c r="D721" s="1"/>
    </row>
    <row r="722" spans="1:4" x14ac:dyDescent="0.3">
      <c r="A722" s="1"/>
      <c r="B722" s="1"/>
      <c r="C722" s="1"/>
      <c r="D722" s="1"/>
    </row>
    <row r="723" spans="1:4" x14ac:dyDescent="0.3">
      <c r="A723" s="1"/>
      <c r="B723" s="1"/>
      <c r="C723" s="1"/>
      <c r="D723" s="1"/>
    </row>
    <row r="724" spans="1:4" x14ac:dyDescent="0.3">
      <c r="A724" s="1"/>
      <c r="B724" s="1"/>
      <c r="C724" s="1"/>
      <c r="D724" s="1"/>
    </row>
    <row r="725" spans="1:4" x14ac:dyDescent="0.3">
      <c r="A725" s="1"/>
      <c r="B725" s="1"/>
      <c r="C725" s="1"/>
      <c r="D725" s="1"/>
    </row>
    <row r="726" spans="1:4" x14ac:dyDescent="0.3">
      <c r="A726" s="1"/>
      <c r="B726" s="1"/>
      <c r="C726" s="1"/>
      <c r="D726" s="1"/>
    </row>
    <row r="727" spans="1:4" x14ac:dyDescent="0.3">
      <c r="A727" s="1"/>
      <c r="B727" s="1"/>
      <c r="C727" s="1"/>
      <c r="D727" s="1"/>
    </row>
    <row r="728" spans="1:4" x14ac:dyDescent="0.3">
      <c r="A728" s="1"/>
      <c r="B728" s="1"/>
      <c r="C728" s="1"/>
      <c r="D728" s="1"/>
    </row>
    <row r="729" spans="1:4" x14ac:dyDescent="0.3">
      <c r="A729" s="1"/>
      <c r="B729" s="1"/>
      <c r="C729" s="1"/>
      <c r="D729" s="1"/>
    </row>
    <row r="730" spans="1:4" x14ac:dyDescent="0.3">
      <c r="A730" s="1"/>
      <c r="B730" s="1"/>
      <c r="C730" s="1"/>
      <c r="D730" s="1"/>
    </row>
    <row r="731" spans="1:4" x14ac:dyDescent="0.3">
      <c r="A731" s="1"/>
      <c r="B731" s="1"/>
      <c r="C731" s="1"/>
      <c r="D731" s="1"/>
    </row>
    <row r="732" spans="1:4" x14ac:dyDescent="0.3">
      <c r="A732" s="1"/>
      <c r="B732" s="1"/>
      <c r="C732" s="1"/>
      <c r="D732" s="1"/>
    </row>
    <row r="733" spans="1:4" x14ac:dyDescent="0.3">
      <c r="A733" s="1"/>
      <c r="B733" s="1"/>
      <c r="C733" s="1"/>
      <c r="D733" s="1"/>
    </row>
    <row r="734" spans="1:4" x14ac:dyDescent="0.3">
      <c r="A734" s="1"/>
      <c r="B734" s="1"/>
      <c r="C734" s="1"/>
      <c r="D734" s="1"/>
    </row>
    <row r="735" spans="1:4" x14ac:dyDescent="0.3">
      <c r="A735" s="1"/>
      <c r="B735" s="1"/>
      <c r="C735" s="1"/>
      <c r="D735" s="1"/>
    </row>
    <row r="736" spans="1:4" x14ac:dyDescent="0.3">
      <c r="A736" s="1"/>
      <c r="B736" s="1"/>
      <c r="C736" s="1"/>
      <c r="D736" s="1"/>
    </row>
    <row r="737" spans="1:4" x14ac:dyDescent="0.3">
      <c r="A737" s="1"/>
      <c r="B737" s="1"/>
      <c r="C737" s="1"/>
      <c r="D737" s="1"/>
    </row>
    <row r="738" spans="1:4" x14ac:dyDescent="0.3">
      <c r="A738" s="1"/>
      <c r="B738" s="1"/>
      <c r="C738" s="1"/>
      <c r="D738" s="1"/>
    </row>
    <row r="739" spans="1:4" x14ac:dyDescent="0.3">
      <c r="A739" s="1"/>
      <c r="B739" s="1"/>
      <c r="C739" s="1"/>
      <c r="D739" s="1"/>
    </row>
    <row r="740" spans="1:4" x14ac:dyDescent="0.3">
      <c r="A740" s="1"/>
      <c r="B740" s="1"/>
      <c r="C740" s="1"/>
      <c r="D740" s="1"/>
    </row>
    <row r="741" spans="1:4" x14ac:dyDescent="0.3">
      <c r="A741" s="1"/>
      <c r="B741" s="1"/>
      <c r="C741" s="1"/>
      <c r="D741" s="1"/>
    </row>
    <row r="742" spans="1:4" x14ac:dyDescent="0.3">
      <c r="A742" s="1"/>
      <c r="B742" s="1"/>
      <c r="C742" s="1"/>
      <c r="D742" s="1"/>
    </row>
    <row r="743" spans="1:4" x14ac:dyDescent="0.3">
      <c r="A743" s="1"/>
      <c r="B743" s="1"/>
      <c r="C743" s="1"/>
      <c r="D743" s="1"/>
    </row>
    <row r="744" spans="1:4" x14ac:dyDescent="0.3">
      <c r="A744" s="1"/>
      <c r="B744" s="1"/>
      <c r="C744" s="1"/>
      <c r="D744" s="1"/>
    </row>
    <row r="745" spans="1:4" x14ac:dyDescent="0.3">
      <c r="A745" s="1"/>
      <c r="B745" s="1"/>
      <c r="C745" s="1"/>
      <c r="D745" s="1"/>
    </row>
    <row r="746" spans="1:4" x14ac:dyDescent="0.3">
      <c r="A746" s="1"/>
      <c r="B746" s="1"/>
      <c r="C746" s="1"/>
      <c r="D746" s="1"/>
    </row>
    <row r="747" spans="1:4" x14ac:dyDescent="0.3">
      <c r="A747" s="1"/>
      <c r="B747" s="1"/>
      <c r="C747" s="1"/>
      <c r="D747" s="1"/>
    </row>
    <row r="748" spans="1:4" x14ac:dyDescent="0.3">
      <c r="A748" s="1"/>
      <c r="B748" s="1"/>
      <c r="C748" s="1"/>
      <c r="D748" s="1"/>
    </row>
    <row r="749" spans="1:4" x14ac:dyDescent="0.3">
      <c r="A749" s="1"/>
      <c r="B749" s="1"/>
      <c r="C749" s="1"/>
      <c r="D749" s="1"/>
    </row>
    <row r="750" spans="1:4" x14ac:dyDescent="0.3">
      <c r="A750" s="1"/>
      <c r="B750" s="1"/>
      <c r="C750" s="1"/>
      <c r="D750" s="1"/>
    </row>
    <row r="751" spans="1:4" x14ac:dyDescent="0.3">
      <c r="A751" s="1"/>
      <c r="B751" s="1"/>
      <c r="C751" s="1"/>
      <c r="D751" s="1"/>
    </row>
    <row r="752" spans="1:4" x14ac:dyDescent="0.3">
      <c r="A752" s="1"/>
      <c r="B752" s="1"/>
      <c r="C752" s="1"/>
      <c r="D752" s="1"/>
    </row>
    <row r="753" spans="1:4" x14ac:dyDescent="0.3">
      <c r="A753" s="1"/>
      <c r="B753" s="1"/>
      <c r="C753" s="1"/>
      <c r="D753" s="1"/>
    </row>
    <row r="754" spans="1:4" x14ac:dyDescent="0.3">
      <c r="A754" s="1"/>
      <c r="B754" s="1"/>
      <c r="C754" s="1"/>
      <c r="D754" s="1"/>
    </row>
    <row r="755" spans="1:4" x14ac:dyDescent="0.3">
      <c r="A755" s="1"/>
      <c r="B755" s="1"/>
      <c r="C755" s="1"/>
      <c r="D755" s="1"/>
    </row>
    <row r="756" spans="1:4" x14ac:dyDescent="0.3">
      <c r="A756" s="1"/>
      <c r="B756" s="1"/>
      <c r="C756" s="1"/>
      <c r="D756" s="1"/>
    </row>
    <row r="757" spans="1:4" x14ac:dyDescent="0.3">
      <c r="A757" s="1"/>
      <c r="B757" s="1"/>
      <c r="C757" s="1"/>
      <c r="D757" s="1"/>
    </row>
    <row r="758" spans="1:4" x14ac:dyDescent="0.3">
      <c r="A758" s="1"/>
      <c r="B758" s="1"/>
      <c r="C758" s="1"/>
      <c r="D758" s="1"/>
    </row>
    <row r="759" spans="1:4" x14ac:dyDescent="0.3">
      <c r="A759" s="1"/>
      <c r="B759" s="1"/>
      <c r="C759" s="1"/>
      <c r="D759" s="1"/>
    </row>
    <row r="760" spans="1:4" x14ac:dyDescent="0.3">
      <c r="A760" s="1"/>
      <c r="B760" s="1"/>
      <c r="C760" s="1"/>
      <c r="D760" s="1"/>
    </row>
    <row r="761" spans="1:4" x14ac:dyDescent="0.3">
      <c r="A761" s="1"/>
      <c r="B761" s="1"/>
      <c r="C761" s="1"/>
      <c r="D761" s="1"/>
    </row>
    <row r="762" spans="1:4" x14ac:dyDescent="0.3">
      <c r="A762" s="1"/>
      <c r="B762" s="1"/>
      <c r="C762" s="1"/>
      <c r="D762" s="1"/>
    </row>
    <row r="763" spans="1:4" x14ac:dyDescent="0.3">
      <c r="A763" s="1"/>
      <c r="B763" s="1"/>
      <c r="C763" s="1"/>
      <c r="D763" s="1"/>
    </row>
    <row r="764" spans="1:4" x14ac:dyDescent="0.3">
      <c r="A764" s="1"/>
      <c r="B764" s="1"/>
      <c r="C764" s="1"/>
      <c r="D764" s="1"/>
    </row>
    <row r="765" spans="1:4" x14ac:dyDescent="0.3">
      <c r="A765" s="1"/>
      <c r="B765" s="1"/>
      <c r="C765" s="1"/>
      <c r="D765" s="1"/>
    </row>
    <row r="766" spans="1:4" x14ac:dyDescent="0.3">
      <c r="A766" s="1"/>
      <c r="B766" s="1"/>
      <c r="C766" s="1"/>
      <c r="D766" s="1"/>
    </row>
    <row r="767" spans="1:4" x14ac:dyDescent="0.3">
      <c r="A767" s="1"/>
      <c r="B767" s="1"/>
      <c r="C767" s="1"/>
      <c r="D767" s="1"/>
    </row>
    <row r="768" spans="1:4" x14ac:dyDescent="0.3">
      <c r="A768" s="1"/>
      <c r="B768" s="1"/>
      <c r="C768" s="1"/>
      <c r="D768" s="1"/>
    </row>
    <row r="769" spans="1:4" x14ac:dyDescent="0.3">
      <c r="A769" s="1"/>
      <c r="B769" s="1"/>
      <c r="C769" s="1"/>
      <c r="D769" s="1"/>
    </row>
    <row r="770" spans="1:4" x14ac:dyDescent="0.3">
      <c r="A770" s="1"/>
      <c r="B770" s="1"/>
      <c r="C770" s="1"/>
      <c r="D770" s="1"/>
    </row>
    <row r="771" spans="1:4" x14ac:dyDescent="0.3">
      <c r="A771" s="1"/>
      <c r="B771" s="1"/>
      <c r="C771" s="1"/>
      <c r="D771" s="1"/>
    </row>
    <row r="772" spans="1:4" x14ac:dyDescent="0.3">
      <c r="A772" s="1"/>
      <c r="B772" s="1"/>
      <c r="C772" s="1"/>
      <c r="D772" s="1"/>
    </row>
    <row r="773" spans="1:4" x14ac:dyDescent="0.3">
      <c r="A773" s="1"/>
      <c r="B773" s="1"/>
      <c r="C773" s="1"/>
      <c r="D773" s="1"/>
    </row>
    <row r="774" spans="1:4" x14ac:dyDescent="0.3">
      <c r="A774" s="1"/>
      <c r="B774" s="1"/>
      <c r="C774" s="1"/>
      <c r="D774" s="1"/>
    </row>
    <row r="775" spans="1:4" x14ac:dyDescent="0.3">
      <c r="A775" s="1"/>
      <c r="B775" s="1"/>
      <c r="C775" s="1"/>
      <c r="D775" s="1"/>
    </row>
    <row r="776" spans="1:4" x14ac:dyDescent="0.3">
      <c r="A776" s="1"/>
      <c r="B776" s="1"/>
      <c r="C776" s="1"/>
      <c r="D776" s="1"/>
    </row>
    <row r="777" spans="1:4" x14ac:dyDescent="0.3">
      <c r="A777" s="1"/>
      <c r="B777" s="1"/>
      <c r="C777" s="1"/>
      <c r="D777" s="1"/>
    </row>
    <row r="778" spans="1:4" x14ac:dyDescent="0.3">
      <c r="A778" s="1"/>
      <c r="B778" s="1"/>
      <c r="C778" s="1"/>
      <c r="D778" s="1"/>
    </row>
    <row r="779" spans="1:4" x14ac:dyDescent="0.3">
      <c r="A779" s="1"/>
      <c r="B779" s="1"/>
      <c r="C779" s="1"/>
      <c r="D779" s="1"/>
    </row>
    <row r="780" spans="1:4" x14ac:dyDescent="0.3">
      <c r="A780" s="1"/>
      <c r="B780" s="1"/>
      <c r="C780" s="1"/>
      <c r="D780" s="1"/>
    </row>
    <row r="781" spans="1:4" x14ac:dyDescent="0.3">
      <c r="A781" s="1"/>
      <c r="B781" s="1"/>
      <c r="C781" s="1"/>
      <c r="D781" s="1"/>
    </row>
    <row r="782" spans="1:4" x14ac:dyDescent="0.3">
      <c r="A782" s="1"/>
      <c r="B782" s="1"/>
      <c r="C782" s="1"/>
      <c r="D782" s="1"/>
    </row>
    <row r="783" spans="1:4" x14ac:dyDescent="0.3">
      <c r="A783" s="1"/>
      <c r="B783" s="1"/>
      <c r="C783" s="1"/>
      <c r="D783" s="1"/>
    </row>
    <row r="784" spans="1:4" x14ac:dyDescent="0.3">
      <c r="A784" s="1"/>
      <c r="B784" s="1"/>
      <c r="C784" s="1"/>
      <c r="D784" s="1"/>
    </row>
    <row r="785" spans="1:4" x14ac:dyDescent="0.3">
      <c r="A785" s="1"/>
      <c r="B785" s="1"/>
      <c r="C785" s="1"/>
      <c r="D785" s="1"/>
    </row>
    <row r="786" spans="1:4" x14ac:dyDescent="0.3">
      <c r="A786" s="1"/>
      <c r="B786" s="1"/>
      <c r="C786" s="1"/>
      <c r="D786" s="1"/>
    </row>
    <row r="787" spans="1:4" x14ac:dyDescent="0.3">
      <c r="A787" s="1"/>
      <c r="B787" s="1"/>
      <c r="C787" s="1"/>
      <c r="D787" s="1"/>
    </row>
    <row r="788" spans="1:4" x14ac:dyDescent="0.3">
      <c r="A788" s="1"/>
      <c r="B788" s="1"/>
      <c r="C788" s="1"/>
      <c r="D788" s="1"/>
    </row>
    <row r="789" spans="1:4" x14ac:dyDescent="0.3">
      <c r="A789" s="1"/>
      <c r="B789" s="1"/>
      <c r="C789" s="1"/>
      <c r="D789" s="1"/>
    </row>
    <row r="790" spans="1:4" x14ac:dyDescent="0.3">
      <c r="A790" s="1"/>
      <c r="B790" s="1"/>
      <c r="C790" s="1"/>
      <c r="D790" s="1"/>
    </row>
    <row r="791" spans="1:4" x14ac:dyDescent="0.3">
      <c r="A791" s="1"/>
      <c r="B791" s="1"/>
      <c r="C791" s="1"/>
      <c r="D791" s="1"/>
    </row>
    <row r="792" spans="1:4" x14ac:dyDescent="0.3">
      <c r="A792" s="1"/>
      <c r="B792" s="1"/>
      <c r="C792" s="1"/>
      <c r="D792" s="1"/>
    </row>
    <row r="793" spans="1:4" x14ac:dyDescent="0.3">
      <c r="A793" s="1"/>
      <c r="B793" s="1"/>
      <c r="C793" s="1"/>
      <c r="D793" s="1"/>
    </row>
    <row r="794" spans="1:4" x14ac:dyDescent="0.3">
      <c r="A794" s="1"/>
      <c r="B794" s="1"/>
      <c r="C794" s="1"/>
      <c r="D794" s="1"/>
    </row>
    <row r="795" spans="1:4" x14ac:dyDescent="0.3">
      <c r="A795" s="1"/>
      <c r="B795" s="1"/>
      <c r="C795" s="1"/>
      <c r="D795" s="1"/>
    </row>
    <row r="796" spans="1:4" x14ac:dyDescent="0.3">
      <c r="A796" s="1"/>
      <c r="B796" s="1"/>
      <c r="C796" s="1"/>
      <c r="D796" s="1"/>
    </row>
    <row r="797" spans="1:4" x14ac:dyDescent="0.3">
      <c r="A797" s="1"/>
      <c r="B797" s="1"/>
      <c r="C797" s="1"/>
      <c r="D797" s="1"/>
    </row>
    <row r="798" spans="1:4" x14ac:dyDescent="0.3">
      <c r="A798" s="1"/>
      <c r="B798" s="1"/>
      <c r="C798" s="1"/>
      <c r="D798" s="1"/>
    </row>
    <row r="799" spans="1:4" x14ac:dyDescent="0.3">
      <c r="A799" s="1"/>
      <c r="B799" s="1"/>
      <c r="C799" s="1"/>
      <c r="D799" s="1"/>
    </row>
    <row r="800" spans="1:4" x14ac:dyDescent="0.3">
      <c r="A800" s="1"/>
      <c r="B800" s="1"/>
      <c r="C800" s="1"/>
      <c r="D800" s="1"/>
    </row>
    <row r="801" spans="1:4" x14ac:dyDescent="0.3">
      <c r="A801" s="1"/>
      <c r="B801" s="1"/>
      <c r="C801" s="1"/>
      <c r="D801" s="1"/>
    </row>
    <row r="802" spans="1:4" x14ac:dyDescent="0.3">
      <c r="A802" s="1"/>
      <c r="B802" s="1"/>
      <c r="C802" s="1"/>
      <c r="D802" s="1"/>
    </row>
    <row r="803" spans="1:4" x14ac:dyDescent="0.3">
      <c r="A803" s="1"/>
      <c r="B803" s="1"/>
      <c r="C803" s="1"/>
      <c r="D803" s="1"/>
    </row>
    <row r="804" spans="1:4" x14ac:dyDescent="0.3">
      <c r="A804" s="1"/>
      <c r="B804" s="1"/>
      <c r="C804" s="1"/>
      <c r="D804" s="1"/>
    </row>
    <row r="805" spans="1:4" x14ac:dyDescent="0.3">
      <c r="A805" s="1"/>
      <c r="B805" s="1"/>
      <c r="C805" s="1"/>
      <c r="D805" s="1"/>
    </row>
    <row r="806" spans="1:4" x14ac:dyDescent="0.3">
      <c r="A806" s="1"/>
      <c r="B806" s="1"/>
      <c r="C806" s="1"/>
      <c r="D806" s="1"/>
    </row>
    <row r="807" spans="1:4" x14ac:dyDescent="0.3">
      <c r="A807" s="1"/>
      <c r="B807" s="1"/>
      <c r="C807" s="1"/>
      <c r="D807" s="1"/>
    </row>
    <row r="808" spans="1:4" x14ac:dyDescent="0.3">
      <c r="A808" s="1"/>
      <c r="B808" s="1"/>
      <c r="C808" s="1"/>
      <c r="D808" s="1"/>
    </row>
    <row r="809" spans="1:4" x14ac:dyDescent="0.3">
      <c r="A809" s="1"/>
      <c r="B809" s="1"/>
      <c r="C809" s="1"/>
      <c r="D809" s="1"/>
    </row>
    <row r="810" spans="1:4" x14ac:dyDescent="0.3">
      <c r="A810" s="1"/>
      <c r="B810" s="1"/>
      <c r="C810" s="1"/>
      <c r="D810" s="1"/>
    </row>
    <row r="811" spans="1:4" x14ac:dyDescent="0.3">
      <c r="A811" s="1"/>
      <c r="B811" s="1"/>
      <c r="C811" s="1"/>
      <c r="D811" s="1"/>
    </row>
    <row r="812" spans="1:4" x14ac:dyDescent="0.3">
      <c r="A812" s="1"/>
      <c r="B812" s="1"/>
      <c r="C812" s="1"/>
      <c r="D812" s="1"/>
    </row>
    <row r="813" spans="1:4" x14ac:dyDescent="0.3">
      <c r="A813" s="1"/>
      <c r="B813" s="1"/>
      <c r="C813" s="1"/>
      <c r="D813" s="1"/>
    </row>
    <row r="814" spans="1:4" x14ac:dyDescent="0.3">
      <c r="A814" s="1"/>
      <c r="B814" s="1"/>
      <c r="C814" s="1"/>
      <c r="D814" s="1"/>
    </row>
    <row r="815" spans="1:4" x14ac:dyDescent="0.3">
      <c r="A815" s="1"/>
      <c r="B815" s="1"/>
      <c r="C815" s="1"/>
      <c r="D815" s="1"/>
    </row>
    <row r="816" spans="1:4" x14ac:dyDescent="0.3">
      <c r="A816" s="1"/>
      <c r="B816" s="1"/>
      <c r="C816" s="1"/>
      <c r="D816" s="1"/>
    </row>
    <row r="817" spans="1:4" x14ac:dyDescent="0.3">
      <c r="A817" s="1"/>
      <c r="B817" s="1"/>
      <c r="C817" s="1"/>
      <c r="D817" s="1"/>
    </row>
    <row r="818" spans="1:4" x14ac:dyDescent="0.3">
      <c r="A818" s="1"/>
      <c r="B818" s="1"/>
      <c r="C818" s="1"/>
      <c r="D818" s="1"/>
    </row>
    <row r="819" spans="1:4" x14ac:dyDescent="0.3">
      <c r="A819" s="1"/>
      <c r="B819" s="1"/>
      <c r="C819" s="1"/>
      <c r="D819" s="1"/>
    </row>
    <row r="820" spans="1:4" x14ac:dyDescent="0.3">
      <c r="A820" s="1"/>
      <c r="B820" s="1"/>
      <c r="C820" s="1"/>
      <c r="D820" s="1"/>
    </row>
    <row r="821" spans="1:4" x14ac:dyDescent="0.3">
      <c r="A821" s="1"/>
      <c r="B821" s="1"/>
      <c r="C821" s="1"/>
      <c r="D821" s="1"/>
    </row>
    <row r="822" spans="1:4" x14ac:dyDescent="0.3">
      <c r="A822" s="1"/>
      <c r="B822" s="1"/>
      <c r="C822" s="1"/>
      <c r="D822" s="1"/>
    </row>
    <row r="823" spans="1:4" x14ac:dyDescent="0.3">
      <c r="A823" s="1"/>
      <c r="B823" s="1"/>
      <c r="C823" s="1"/>
      <c r="D823" s="1"/>
    </row>
    <row r="824" spans="1:4" x14ac:dyDescent="0.3">
      <c r="A824" s="1"/>
      <c r="B824" s="1"/>
      <c r="C824" s="1"/>
      <c r="D824" s="1"/>
    </row>
    <row r="825" spans="1:4" x14ac:dyDescent="0.3">
      <c r="A825" s="1"/>
      <c r="B825" s="1"/>
      <c r="C825" s="1"/>
      <c r="D825" s="1"/>
    </row>
    <row r="826" spans="1:4" x14ac:dyDescent="0.3">
      <c r="A826" s="1"/>
      <c r="B826" s="1"/>
      <c r="C826" s="1"/>
      <c r="D826" s="1"/>
    </row>
    <row r="827" spans="1:4" x14ac:dyDescent="0.3">
      <c r="A827" s="1"/>
      <c r="B827" s="1"/>
      <c r="C827" s="1"/>
      <c r="D827" s="1"/>
    </row>
    <row r="828" spans="1:4" x14ac:dyDescent="0.3">
      <c r="A828" s="1"/>
      <c r="B828" s="1"/>
      <c r="C828" s="1"/>
      <c r="D828" s="1"/>
    </row>
    <row r="829" spans="1:4" x14ac:dyDescent="0.3">
      <c r="A829" s="1"/>
      <c r="B829" s="1"/>
      <c r="C829" s="1"/>
      <c r="D829" s="1"/>
    </row>
    <row r="830" spans="1:4" x14ac:dyDescent="0.3">
      <c r="A830" s="1"/>
      <c r="B830" s="1"/>
      <c r="C830" s="1"/>
      <c r="D830" s="1"/>
    </row>
    <row r="831" spans="1:4" x14ac:dyDescent="0.3">
      <c r="A831" s="1"/>
      <c r="B831" s="1"/>
      <c r="C831" s="1"/>
      <c r="D831" s="1"/>
    </row>
    <row r="832" spans="1:4" x14ac:dyDescent="0.3">
      <c r="A832" s="1"/>
      <c r="B832" s="1"/>
      <c r="C832" s="1"/>
      <c r="D832" s="1"/>
    </row>
    <row r="833" spans="1:4" x14ac:dyDescent="0.3">
      <c r="A833" s="1"/>
      <c r="B833" s="1"/>
      <c r="C833" s="1"/>
      <c r="D833" s="1"/>
    </row>
    <row r="834" spans="1:4" x14ac:dyDescent="0.3">
      <c r="A834" s="1"/>
      <c r="B834" s="1"/>
      <c r="C834" s="1"/>
      <c r="D834" s="1"/>
    </row>
    <row r="835" spans="1:4" x14ac:dyDescent="0.3">
      <c r="A835" s="1"/>
      <c r="B835" s="1"/>
      <c r="C835" s="1"/>
      <c r="D835" s="1"/>
    </row>
    <row r="836" spans="1:4" x14ac:dyDescent="0.3">
      <c r="A836" s="1"/>
      <c r="B836" s="1"/>
      <c r="C836" s="1"/>
      <c r="D836" s="1"/>
    </row>
    <row r="837" spans="1:4" x14ac:dyDescent="0.3">
      <c r="A837" s="1"/>
      <c r="B837" s="1"/>
      <c r="C837" s="1"/>
      <c r="D837" s="1"/>
    </row>
    <row r="838" spans="1:4" x14ac:dyDescent="0.3">
      <c r="A838" s="1"/>
      <c r="B838" s="1"/>
      <c r="C838" s="1"/>
      <c r="D838" s="1"/>
    </row>
    <row r="839" spans="1:4" x14ac:dyDescent="0.3">
      <c r="A839" s="1"/>
      <c r="B839" s="1"/>
      <c r="C839" s="1"/>
      <c r="D839" s="1"/>
    </row>
    <row r="840" spans="1:4" x14ac:dyDescent="0.3">
      <c r="A840" s="1"/>
      <c r="B840" s="1"/>
      <c r="C840" s="1"/>
      <c r="D840" s="1"/>
    </row>
    <row r="841" spans="1:4" x14ac:dyDescent="0.3">
      <c r="A841" s="1"/>
      <c r="B841" s="1"/>
      <c r="C841" s="1"/>
      <c r="D841" s="1"/>
    </row>
    <row r="842" spans="1:4" x14ac:dyDescent="0.3">
      <c r="A842" s="1"/>
      <c r="B842" s="1"/>
      <c r="C842" s="1"/>
      <c r="D842" s="1"/>
    </row>
    <row r="843" spans="1:4" x14ac:dyDescent="0.3">
      <c r="A843" s="1"/>
      <c r="B843" s="1"/>
      <c r="C843" s="1"/>
      <c r="D843" s="1"/>
    </row>
    <row r="844" spans="1:4" x14ac:dyDescent="0.3">
      <c r="A844" s="1"/>
      <c r="B844" s="1"/>
      <c r="C844" s="1"/>
      <c r="D844" s="1"/>
    </row>
    <row r="845" spans="1:4" x14ac:dyDescent="0.3">
      <c r="A845" s="1"/>
      <c r="B845" s="1"/>
      <c r="C845" s="1"/>
      <c r="D845" s="1"/>
    </row>
    <row r="846" spans="1:4" x14ac:dyDescent="0.3">
      <c r="A846" s="1"/>
      <c r="B846" s="1"/>
      <c r="C846" s="1"/>
      <c r="D846" s="1"/>
    </row>
    <row r="847" spans="1:4" x14ac:dyDescent="0.3">
      <c r="A847" s="1"/>
      <c r="B847" s="1"/>
      <c r="C847" s="1"/>
      <c r="D847" s="1"/>
    </row>
    <row r="848" spans="1:4" x14ac:dyDescent="0.3">
      <c r="A848" s="1"/>
      <c r="B848" s="1"/>
      <c r="C848" s="1"/>
      <c r="D848" s="1"/>
    </row>
    <row r="849" spans="1:4" x14ac:dyDescent="0.3">
      <c r="A849" s="1"/>
      <c r="B849" s="1"/>
      <c r="C849" s="1"/>
      <c r="D849" s="1"/>
    </row>
    <row r="850" spans="1:4" x14ac:dyDescent="0.3">
      <c r="A850" s="1"/>
      <c r="B850" s="1"/>
      <c r="C850" s="1"/>
      <c r="D850" s="1"/>
    </row>
    <row r="851" spans="1:4" x14ac:dyDescent="0.3">
      <c r="A851" s="1"/>
      <c r="B851" s="1"/>
      <c r="C851" s="1"/>
      <c r="D851" s="1"/>
    </row>
    <row r="852" spans="1:4" x14ac:dyDescent="0.3">
      <c r="A852" s="1"/>
      <c r="B852" s="1"/>
      <c r="C852" s="1"/>
      <c r="D852" s="1"/>
    </row>
    <row r="853" spans="1:4" x14ac:dyDescent="0.3">
      <c r="A853" s="1"/>
      <c r="B853" s="1"/>
      <c r="C853" s="1"/>
      <c r="D853" s="1"/>
    </row>
    <row r="854" spans="1:4" x14ac:dyDescent="0.3">
      <c r="A854" s="1"/>
      <c r="B854" s="1"/>
      <c r="C854" s="1"/>
      <c r="D854" s="1"/>
    </row>
    <row r="855" spans="1:4" x14ac:dyDescent="0.3">
      <c r="A855" s="1"/>
      <c r="B855" s="1"/>
      <c r="C855" s="1"/>
      <c r="D855" s="1"/>
    </row>
    <row r="856" spans="1:4" x14ac:dyDescent="0.3">
      <c r="A856" s="1"/>
      <c r="B856" s="1"/>
      <c r="C856" s="1"/>
      <c r="D856" s="1"/>
    </row>
    <row r="857" spans="1:4" x14ac:dyDescent="0.3">
      <c r="A857" s="1"/>
      <c r="B857" s="1"/>
      <c r="C857" s="1"/>
      <c r="D857" s="1"/>
    </row>
    <row r="858" spans="1:4" x14ac:dyDescent="0.3">
      <c r="A858" s="1"/>
      <c r="B858" s="1"/>
      <c r="C858" s="1"/>
      <c r="D858" s="1"/>
    </row>
    <row r="859" spans="1:4" x14ac:dyDescent="0.3">
      <c r="A859" s="1"/>
      <c r="B859" s="1"/>
      <c r="C859" s="1"/>
      <c r="D859" s="1"/>
    </row>
    <row r="860" spans="1:4" x14ac:dyDescent="0.3">
      <c r="A860" s="1"/>
      <c r="B860" s="1"/>
      <c r="C860" s="1"/>
      <c r="D860" s="1"/>
    </row>
    <row r="861" spans="1:4" x14ac:dyDescent="0.3">
      <c r="A861" s="1"/>
      <c r="B861" s="1"/>
      <c r="C861" s="1"/>
      <c r="D861" s="1"/>
    </row>
    <row r="862" spans="1:4" x14ac:dyDescent="0.3">
      <c r="A862" s="1"/>
      <c r="B862" s="1"/>
      <c r="C862" s="1"/>
      <c r="D862" s="1"/>
    </row>
    <row r="863" spans="1:4" x14ac:dyDescent="0.3">
      <c r="A863" s="1"/>
      <c r="B863" s="1"/>
      <c r="C863" s="1"/>
      <c r="D863" s="1"/>
    </row>
    <row r="864" spans="1:4" x14ac:dyDescent="0.3">
      <c r="A864" s="1"/>
      <c r="B864" s="1"/>
      <c r="C864" s="1"/>
      <c r="D864" s="1"/>
    </row>
    <row r="865" spans="1:4" x14ac:dyDescent="0.3">
      <c r="A865" s="1"/>
      <c r="B865" s="1"/>
      <c r="C865" s="1"/>
      <c r="D865" s="1"/>
    </row>
    <row r="866" spans="1:4" x14ac:dyDescent="0.3">
      <c r="A866" s="1"/>
      <c r="B866" s="1"/>
      <c r="C866" s="1"/>
      <c r="D866" s="1"/>
    </row>
    <row r="867" spans="1:4" x14ac:dyDescent="0.3">
      <c r="A867" s="1"/>
      <c r="B867" s="1"/>
      <c r="C867" s="1"/>
      <c r="D867" s="1"/>
    </row>
    <row r="868" spans="1:4" x14ac:dyDescent="0.3">
      <c r="A868" s="1"/>
      <c r="B868" s="1"/>
      <c r="C868" s="1"/>
      <c r="D868" s="1"/>
    </row>
    <row r="869" spans="1:4" x14ac:dyDescent="0.3">
      <c r="A869" s="1"/>
      <c r="B869" s="1"/>
      <c r="C869" s="1"/>
      <c r="D869" s="1"/>
    </row>
    <row r="870" spans="1:4" x14ac:dyDescent="0.3">
      <c r="A870" s="1"/>
      <c r="B870" s="1"/>
      <c r="C870" s="1"/>
      <c r="D870" s="1"/>
    </row>
    <row r="871" spans="1:4" x14ac:dyDescent="0.3">
      <c r="A871" s="1"/>
      <c r="B871" s="1"/>
      <c r="C871" s="1"/>
      <c r="D871" s="1"/>
    </row>
    <row r="872" spans="1:4" x14ac:dyDescent="0.3">
      <c r="A872" s="1"/>
      <c r="B872" s="1"/>
      <c r="C872" s="1"/>
      <c r="D872" s="1"/>
    </row>
    <row r="873" spans="1:4" x14ac:dyDescent="0.3">
      <c r="A873" s="1"/>
      <c r="B873" s="1"/>
      <c r="C873" s="1"/>
      <c r="D873" s="1"/>
    </row>
    <row r="874" spans="1:4" x14ac:dyDescent="0.3">
      <c r="A874" s="1"/>
      <c r="B874" s="1"/>
      <c r="C874" s="1"/>
      <c r="D874" s="1"/>
    </row>
    <row r="875" spans="1:4" x14ac:dyDescent="0.3">
      <c r="A875" s="1"/>
      <c r="B875" s="1"/>
      <c r="C875" s="1"/>
      <c r="D875" s="1"/>
    </row>
    <row r="876" spans="1:4" x14ac:dyDescent="0.3">
      <c r="A876" s="1"/>
      <c r="B876" s="1"/>
      <c r="C876" s="1"/>
      <c r="D876" s="1"/>
    </row>
    <row r="877" spans="1:4" x14ac:dyDescent="0.3">
      <c r="A877" s="1"/>
      <c r="B877" s="1"/>
      <c r="C877" s="1"/>
      <c r="D877" s="1"/>
    </row>
    <row r="878" spans="1:4" x14ac:dyDescent="0.3">
      <c r="A878" s="1"/>
      <c r="B878" s="1"/>
      <c r="C878" s="1"/>
      <c r="D878" s="1"/>
    </row>
    <row r="879" spans="1:4" x14ac:dyDescent="0.3">
      <c r="A879" s="1"/>
      <c r="B879" s="1"/>
      <c r="C879" s="1"/>
      <c r="D879" s="1"/>
    </row>
    <row r="880" spans="1:4" x14ac:dyDescent="0.3">
      <c r="A880" s="1"/>
      <c r="B880" s="1"/>
      <c r="C880" s="1"/>
      <c r="D880" s="1"/>
    </row>
    <row r="881" spans="1:4" x14ac:dyDescent="0.3">
      <c r="A881" s="1"/>
      <c r="B881" s="1"/>
      <c r="C881" s="1"/>
      <c r="D881" s="1"/>
    </row>
    <row r="882" spans="1:4" x14ac:dyDescent="0.3">
      <c r="A882" s="1"/>
      <c r="B882" s="1"/>
      <c r="C882" s="1"/>
      <c r="D882" s="1"/>
    </row>
    <row r="883" spans="1:4" x14ac:dyDescent="0.3">
      <c r="A883" s="1"/>
      <c r="B883" s="1"/>
      <c r="C883" s="1"/>
      <c r="D883" s="1"/>
    </row>
    <row r="884" spans="1:4" x14ac:dyDescent="0.3">
      <c r="A884" s="1"/>
      <c r="B884" s="1"/>
      <c r="C884" s="1"/>
      <c r="D884" s="1"/>
    </row>
    <row r="885" spans="1:4" x14ac:dyDescent="0.3">
      <c r="A885" s="1"/>
      <c r="B885" s="1"/>
      <c r="C885" s="1"/>
      <c r="D885" s="1"/>
    </row>
    <row r="886" spans="1:4" x14ac:dyDescent="0.3">
      <c r="A886" s="1"/>
      <c r="B886" s="1"/>
      <c r="C886" s="1"/>
      <c r="D886" s="1"/>
    </row>
    <row r="887" spans="1:4" x14ac:dyDescent="0.3">
      <c r="A887" s="1"/>
      <c r="B887" s="1"/>
      <c r="C887" s="1"/>
      <c r="D887" s="1"/>
    </row>
    <row r="888" spans="1:4" x14ac:dyDescent="0.3">
      <c r="A888" s="1"/>
      <c r="B888" s="1"/>
      <c r="C888" s="1"/>
      <c r="D888" s="1"/>
    </row>
    <row r="889" spans="1:4" x14ac:dyDescent="0.3">
      <c r="A889" s="1"/>
      <c r="B889" s="1"/>
      <c r="C889" s="1"/>
      <c r="D889" s="1"/>
    </row>
    <row r="890" spans="1:4" x14ac:dyDescent="0.3">
      <c r="A890" s="1"/>
      <c r="B890" s="1"/>
      <c r="C890" s="1"/>
      <c r="D890" s="1"/>
    </row>
    <row r="891" spans="1:4" x14ac:dyDescent="0.3">
      <c r="A891" s="1"/>
      <c r="B891" s="1"/>
      <c r="C891" s="1"/>
      <c r="D891" s="1"/>
    </row>
    <row r="892" spans="1:4" x14ac:dyDescent="0.3">
      <c r="A892" s="1"/>
      <c r="B892" s="1"/>
      <c r="C892" s="1"/>
      <c r="D892" s="1"/>
    </row>
    <row r="893" spans="1:4" x14ac:dyDescent="0.3">
      <c r="A893" s="1"/>
      <c r="B893" s="1"/>
      <c r="C893" s="1"/>
      <c r="D893" s="1"/>
    </row>
    <row r="894" spans="1:4" x14ac:dyDescent="0.3">
      <c r="A894" s="1"/>
      <c r="B894" s="1"/>
      <c r="C894" s="1"/>
      <c r="D894" s="1"/>
    </row>
    <row r="895" spans="1:4" x14ac:dyDescent="0.3">
      <c r="A895" s="1"/>
      <c r="B895" s="1"/>
      <c r="C895" s="1"/>
      <c r="D895" s="1"/>
    </row>
    <row r="896" spans="1:4" x14ac:dyDescent="0.3">
      <c r="A896" s="1"/>
      <c r="B896" s="1"/>
      <c r="C896" s="1"/>
      <c r="D896" s="1"/>
    </row>
    <row r="897" spans="1:4" x14ac:dyDescent="0.3">
      <c r="A897" s="1"/>
      <c r="B897" s="1"/>
      <c r="C897" s="1"/>
      <c r="D897" s="1"/>
    </row>
    <row r="898" spans="1:4" x14ac:dyDescent="0.3">
      <c r="A898" s="1"/>
      <c r="B898" s="1"/>
      <c r="C898" s="1"/>
      <c r="D898" s="1"/>
    </row>
    <row r="899" spans="1:4" x14ac:dyDescent="0.3">
      <c r="A899" s="1"/>
      <c r="B899" s="1"/>
      <c r="C899" s="1"/>
      <c r="D899" s="1"/>
    </row>
    <row r="900" spans="1:4" x14ac:dyDescent="0.3">
      <c r="A900" s="1"/>
      <c r="B900" s="1"/>
      <c r="C900" s="1"/>
      <c r="D900" s="1"/>
    </row>
    <row r="901" spans="1:4" x14ac:dyDescent="0.3">
      <c r="A901" s="1"/>
      <c r="B901" s="1"/>
      <c r="C901" s="1"/>
      <c r="D901" s="1"/>
    </row>
    <row r="902" spans="1:4" x14ac:dyDescent="0.3">
      <c r="A902" s="1"/>
      <c r="B902" s="1"/>
      <c r="C902" s="1"/>
      <c r="D902" s="1"/>
    </row>
    <row r="903" spans="1:4" x14ac:dyDescent="0.3">
      <c r="A903" s="1"/>
      <c r="B903" s="1"/>
      <c r="C903" s="1"/>
      <c r="D903" s="1"/>
    </row>
    <row r="904" spans="1:4" x14ac:dyDescent="0.3">
      <c r="A904" s="1"/>
      <c r="B904" s="1"/>
      <c r="C904" s="1"/>
      <c r="D904" s="1"/>
    </row>
    <row r="905" spans="1:4" x14ac:dyDescent="0.3">
      <c r="A905" s="1"/>
      <c r="B905" s="1"/>
      <c r="C905" s="1"/>
      <c r="D905" s="1"/>
    </row>
    <row r="906" spans="1:4" x14ac:dyDescent="0.3">
      <c r="A906" s="1"/>
      <c r="B906" s="1"/>
      <c r="C906" s="1"/>
      <c r="D906" s="1"/>
    </row>
    <row r="907" spans="1:4" x14ac:dyDescent="0.3">
      <c r="A907" s="1"/>
      <c r="B907" s="1"/>
      <c r="C907" s="1"/>
      <c r="D907" s="1"/>
    </row>
    <row r="908" spans="1:4" x14ac:dyDescent="0.3">
      <c r="A908" s="1"/>
      <c r="B908" s="1"/>
      <c r="C908" s="1"/>
      <c r="D908" s="1"/>
    </row>
    <row r="909" spans="1:4" x14ac:dyDescent="0.3">
      <c r="A909" s="1"/>
      <c r="B909" s="1"/>
      <c r="C909" s="1"/>
      <c r="D909" s="1"/>
    </row>
    <row r="910" spans="1:4" x14ac:dyDescent="0.3">
      <c r="A910" s="1"/>
      <c r="B910" s="1"/>
      <c r="C910" s="1"/>
      <c r="D910" s="1"/>
    </row>
    <row r="911" spans="1:4" x14ac:dyDescent="0.3">
      <c r="A911" s="1"/>
      <c r="B911" s="1"/>
      <c r="C911" s="1"/>
      <c r="D911" s="1"/>
    </row>
    <row r="912" spans="1:4" x14ac:dyDescent="0.3">
      <c r="A912" s="1"/>
      <c r="B912" s="1"/>
      <c r="C912" s="1"/>
      <c r="D912" s="1"/>
    </row>
    <row r="913" spans="1:4" x14ac:dyDescent="0.3">
      <c r="A913" s="1"/>
      <c r="B913" s="1"/>
      <c r="C913" s="1"/>
      <c r="D913" s="1"/>
    </row>
    <row r="914" spans="1:4" x14ac:dyDescent="0.3">
      <c r="A914" s="1"/>
      <c r="B914" s="1"/>
      <c r="C914" s="1"/>
      <c r="D914" s="1"/>
    </row>
    <row r="915" spans="1:4" x14ac:dyDescent="0.3">
      <c r="A915" s="1"/>
      <c r="B915" s="1"/>
      <c r="C915" s="1"/>
      <c r="D915" s="1"/>
    </row>
    <row r="916" spans="1:4" x14ac:dyDescent="0.3">
      <c r="A916" s="1"/>
      <c r="B916" s="1"/>
      <c r="C916" s="1"/>
      <c r="D916" s="1"/>
    </row>
    <row r="917" spans="1:4" x14ac:dyDescent="0.3">
      <c r="A917" s="1"/>
      <c r="B917" s="1"/>
      <c r="C917" s="1"/>
      <c r="D917" s="1"/>
    </row>
    <row r="918" spans="1:4" x14ac:dyDescent="0.3">
      <c r="A918" s="1"/>
      <c r="B918" s="1"/>
      <c r="C918" s="1"/>
      <c r="D918" s="1"/>
    </row>
    <row r="919" spans="1:4" x14ac:dyDescent="0.3">
      <c r="A919" s="1"/>
      <c r="B919" s="1"/>
      <c r="C919" s="1"/>
      <c r="D919" s="1"/>
    </row>
    <row r="920" spans="1:4" x14ac:dyDescent="0.3">
      <c r="A920" s="1"/>
      <c r="B920" s="1"/>
      <c r="C920" s="1"/>
      <c r="D920" s="1"/>
    </row>
    <row r="921" spans="1:4" x14ac:dyDescent="0.3">
      <c r="A921" s="1"/>
      <c r="B921" s="1"/>
      <c r="C921" s="1"/>
      <c r="D921" s="1"/>
    </row>
    <row r="922" spans="1:4" x14ac:dyDescent="0.3">
      <c r="A922" s="1"/>
      <c r="B922" s="1"/>
      <c r="C922" s="1"/>
      <c r="D922" s="1"/>
    </row>
    <row r="923" spans="1:4" x14ac:dyDescent="0.3">
      <c r="A923" s="1"/>
      <c r="B923" s="1"/>
      <c r="C923" s="1"/>
      <c r="D923" s="1"/>
    </row>
    <row r="924" spans="1:4" x14ac:dyDescent="0.3">
      <c r="A924" s="1"/>
      <c r="B924" s="1"/>
      <c r="C924" s="1"/>
      <c r="D924" s="1"/>
    </row>
    <row r="925" spans="1:4" x14ac:dyDescent="0.3">
      <c r="A925" s="1"/>
      <c r="B925" s="1"/>
      <c r="C925" s="1"/>
      <c r="D925" s="1"/>
    </row>
    <row r="926" spans="1:4" x14ac:dyDescent="0.3">
      <c r="A926" s="1"/>
      <c r="B926" s="1"/>
      <c r="C926" s="1"/>
      <c r="D926" s="1"/>
    </row>
    <row r="927" spans="1:4" x14ac:dyDescent="0.3">
      <c r="A927" s="1"/>
      <c r="B927" s="1"/>
      <c r="C927" s="1"/>
      <c r="D927" s="1"/>
    </row>
    <row r="928" spans="1:4" x14ac:dyDescent="0.3">
      <c r="A928" s="1"/>
      <c r="B928" s="1"/>
      <c r="C928" s="1"/>
      <c r="D928" s="1"/>
    </row>
    <row r="929" spans="1:4" x14ac:dyDescent="0.3">
      <c r="A929" s="1"/>
      <c r="B929" s="1"/>
      <c r="C929" s="1"/>
      <c r="D929" s="1"/>
    </row>
    <row r="930" spans="1:4" x14ac:dyDescent="0.3">
      <c r="A930" s="1"/>
      <c r="B930" s="1"/>
      <c r="C930" s="1"/>
      <c r="D930" s="1"/>
    </row>
    <row r="931" spans="1:4" x14ac:dyDescent="0.3">
      <c r="A931" s="1"/>
      <c r="B931" s="1"/>
      <c r="C931" s="1"/>
      <c r="D931" s="1"/>
    </row>
    <row r="932" spans="1:4" x14ac:dyDescent="0.3">
      <c r="A932" s="1"/>
      <c r="B932" s="1"/>
      <c r="C932" s="1"/>
      <c r="D932" s="1"/>
    </row>
    <row r="933" spans="1:4" x14ac:dyDescent="0.3">
      <c r="A933" s="1"/>
      <c r="B933" s="1"/>
      <c r="C933" s="1"/>
      <c r="D933" s="1"/>
    </row>
    <row r="934" spans="1:4" x14ac:dyDescent="0.3">
      <c r="A934" s="1"/>
      <c r="B934" s="1"/>
      <c r="C934" s="1"/>
      <c r="D934" s="1"/>
    </row>
    <row r="935" spans="1:4" x14ac:dyDescent="0.3">
      <c r="A935" s="1"/>
      <c r="B935" s="1"/>
      <c r="C935" s="1"/>
      <c r="D935" s="1"/>
    </row>
    <row r="936" spans="1:4" x14ac:dyDescent="0.3">
      <c r="A936" s="1"/>
      <c r="B936" s="1"/>
      <c r="C936" s="1"/>
      <c r="D936" s="1"/>
    </row>
    <row r="937" spans="1:4" x14ac:dyDescent="0.3">
      <c r="A937" s="1"/>
      <c r="B937" s="1"/>
      <c r="C937" s="1"/>
      <c r="D937" s="1"/>
    </row>
    <row r="938" spans="1:4" x14ac:dyDescent="0.3">
      <c r="A938" s="1"/>
      <c r="B938" s="1"/>
      <c r="C938" s="1"/>
      <c r="D938" s="1"/>
    </row>
    <row r="939" spans="1:4" x14ac:dyDescent="0.3">
      <c r="A939" s="1"/>
      <c r="B939" s="1"/>
      <c r="C939" s="1"/>
      <c r="D939" s="1"/>
    </row>
    <row r="940" spans="1:4" x14ac:dyDescent="0.3">
      <c r="A940" s="1"/>
      <c r="B940" s="1"/>
      <c r="C940" s="1"/>
      <c r="D940" s="1"/>
    </row>
    <row r="941" spans="1:4" x14ac:dyDescent="0.3">
      <c r="A941" s="1"/>
      <c r="B941" s="1"/>
      <c r="C941" s="1"/>
      <c r="D941" s="1"/>
    </row>
    <row r="942" spans="1:4" x14ac:dyDescent="0.3">
      <c r="A942" s="1"/>
      <c r="B942" s="1"/>
      <c r="C942" s="1"/>
      <c r="D942" s="1"/>
    </row>
    <row r="943" spans="1:4" x14ac:dyDescent="0.3">
      <c r="A943" s="1"/>
      <c r="B943" s="1"/>
      <c r="C943" s="1"/>
      <c r="D943" s="1"/>
    </row>
    <row r="944" spans="1:4" x14ac:dyDescent="0.3">
      <c r="A944" s="1"/>
      <c r="B944" s="1"/>
      <c r="C944" s="1"/>
      <c r="D944" s="1"/>
    </row>
    <row r="945" spans="1:4" x14ac:dyDescent="0.3">
      <c r="A945" s="1"/>
      <c r="B945" s="1"/>
      <c r="C945" s="1"/>
      <c r="D945" s="1"/>
    </row>
    <row r="946" spans="1:4" x14ac:dyDescent="0.3">
      <c r="A946" s="1"/>
      <c r="B946" s="1"/>
      <c r="C946" s="1"/>
      <c r="D946" s="1"/>
    </row>
    <row r="947" spans="1:4" x14ac:dyDescent="0.3">
      <c r="A947" s="1"/>
      <c r="B947" s="1"/>
      <c r="C947" s="1"/>
      <c r="D947" s="1"/>
    </row>
    <row r="948" spans="1:4" x14ac:dyDescent="0.3">
      <c r="A948" s="1"/>
      <c r="B948" s="1"/>
      <c r="C948" s="1"/>
      <c r="D948" s="1"/>
    </row>
    <row r="949" spans="1:4" x14ac:dyDescent="0.3">
      <c r="A949" s="1"/>
      <c r="B949" s="1"/>
      <c r="C949" s="1"/>
      <c r="D949" s="1"/>
    </row>
    <row r="950" spans="1:4" x14ac:dyDescent="0.3">
      <c r="A950" s="1"/>
      <c r="B950" s="1"/>
      <c r="C950" s="1"/>
      <c r="D950" s="1"/>
    </row>
    <row r="951" spans="1:4" x14ac:dyDescent="0.3">
      <c r="A951" s="1"/>
      <c r="B951" s="1"/>
      <c r="C951" s="1"/>
      <c r="D951" s="1"/>
    </row>
    <row r="952" spans="1:4" x14ac:dyDescent="0.3">
      <c r="A952" s="1"/>
      <c r="B952" s="1"/>
      <c r="C952" s="1"/>
      <c r="D952" s="1"/>
    </row>
    <row r="953" spans="1:4" x14ac:dyDescent="0.3">
      <c r="A953" s="1"/>
      <c r="B953" s="1"/>
      <c r="C953" s="1"/>
      <c r="D953" s="1"/>
    </row>
    <row r="954" spans="1:4" x14ac:dyDescent="0.3">
      <c r="A954" s="1"/>
      <c r="B954" s="1"/>
      <c r="C954" s="1"/>
      <c r="D954" s="1"/>
    </row>
    <row r="955" spans="1:4" x14ac:dyDescent="0.3">
      <c r="A955" s="1"/>
      <c r="B955" s="1"/>
      <c r="C955" s="1"/>
      <c r="D955" s="1"/>
    </row>
    <row r="956" spans="1:4" x14ac:dyDescent="0.3">
      <c r="A956" s="1"/>
      <c r="B956" s="1"/>
      <c r="C956" s="1"/>
      <c r="D956" s="1"/>
    </row>
    <row r="957" spans="1:4" x14ac:dyDescent="0.3">
      <c r="A957" s="1"/>
      <c r="B957" s="1"/>
      <c r="C957" s="1"/>
      <c r="D957" s="1"/>
    </row>
    <row r="958" spans="1:4" x14ac:dyDescent="0.3">
      <c r="A958" s="1"/>
      <c r="B958" s="1"/>
      <c r="C958" s="1"/>
      <c r="D958" s="1"/>
    </row>
    <row r="959" spans="1:4" x14ac:dyDescent="0.3">
      <c r="A959" s="1"/>
      <c r="B959" s="1"/>
      <c r="C959" s="1"/>
      <c r="D959" s="1"/>
    </row>
    <row r="960" spans="1:4" x14ac:dyDescent="0.3">
      <c r="A960" s="1"/>
      <c r="B960" s="1"/>
      <c r="C960" s="1"/>
      <c r="D960" s="1"/>
    </row>
    <row r="961" spans="1:4" x14ac:dyDescent="0.3">
      <c r="A961" s="1"/>
      <c r="B961" s="1"/>
      <c r="C961" s="1"/>
      <c r="D961" s="1"/>
    </row>
    <row r="962" spans="1:4" x14ac:dyDescent="0.3">
      <c r="A962" s="1"/>
      <c r="B962" s="1"/>
      <c r="C962" s="1"/>
      <c r="D962" s="1"/>
    </row>
    <row r="963" spans="1:4" x14ac:dyDescent="0.3">
      <c r="A963" s="1"/>
      <c r="B963" s="1"/>
      <c r="C963" s="1"/>
      <c r="D963" s="1"/>
    </row>
    <row r="964" spans="1:4" x14ac:dyDescent="0.3">
      <c r="A964" s="1"/>
      <c r="B964" s="1"/>
      <c r="C964" s="1"/>
      <c r="D964" s="1"/>
    </row>
    <row r="965" spans="1:4" x14ac:dyDescent="0.3">
      <c r="A965" s="1"/>
      <c r="B965" s="1"/>
      <c r="C965" s="1"/>
      <c r="D965" s="1"/>
    </row>
    <row r="966" spans="1:4" x14ac:dyDescent="0.3">
      <c r="A966" s="1"/>
      <c r="B966" s="1"/>
      <c r="C966" s="1"/>
      <c r="D966" s="1"/>
    </row>
    <row r="967" spans="1:4" x14ac:dyDescent="0.3">
      <c r="A967" s="1"/>
      <c r="B967" s="1"/>
      <c r="C967" s="1"/>
      <c r="D967" s="1"/>
    </row>
    <row r="968" spans="1:4" x14ac:dyDescent="0.3">
      <c r="A968" s="1"/>
      <c r="B968" s="1"/>
      <c r="C968" s="1"/>
      <c r="D968" s="1"/>
    </row>
    <row r="969" spans="1:4" x14ac:dyDescent="0.3">
      <c r="A969" s="1"/>
      <c r="B969" s="1"/>
      <c r="C969" s="1"/>
      <c r="D969" s="1"/>
    </row>
    <row r="970" spans="1:4" x14ac:dyDescent="0.3">
      <c r="A970" s="1"/>
      <c r="B970" s="1"/>
      <c r="C970" s="1"/>
      <c r="D970" s="1"/>
    </row>
    <row r="971" spans="1:4" x14ac:dyDescent="0.3">
      <c r="A971" s="1"/>
      <c r="B971" s="1"/>
      <c r="C971" s="1"/>
      <c r="D971" s="1"/>
    </row>
    <row r="972" spans="1:4" x14ac:dyDescent="0.3">
      <c r="A972" s="1"/>
      <c r="B972" s="1"/>
      <c r="C972" s="1"/>
      <c r="D972" s="1"/>
    </row>
    <row r="973" spans="1:4" x14ac:dyDescent="0.3">
      <c r="A973" s="1"/>
      <c r="B973" s="1"/>
      <c r="C973" s="1"/>
      <c r="D973" s="1"/>
    </row>
    <row r="974" spans="1:4" x14ac:dyDescent="0.3">
      <c r="A974" s="1"/>
      <c r="B974" s="1"/>
      <c r="C974" s="1"/>
      <c r="D974" s="1"/>
    </row>
    <row r="975" spans="1:4" x14ac:dyDescent="0.3">
      <c r="A975" s="1"/>
      <c r="B975" s="1"/>
      <c r="C975" s="1"/>
      <c r="D975" s="1"/>
    </row>
    <row r="976" spans="1:4" x14ac:dyDescent="0.3">
      <c r="A976" s="1"/>
      <c r="B976" s="1"/>
      <c r="C976" s="1"/>
      <c r="D976" s="1"/>
    </row>
    <row r="977" spans="1:4" x14ac:dyDescent="0.3">
      <c r="A977" s="1"/>
      <c r="B977" s="1"/>
      <c r="C977" s="1"/>
      <c r="D977" s="1"/>
    </row>
    <row r="978" spans="1:4" x14ac:dyDescent="0.3">
      <c r="A978" s="1"/>
      <c r="B978" s="1"/>
      <c r="C978" s="1"/>
      <c r="D978" s="1"/>
    </row>
    <row r="979" spans="1:4" x14ac:dyDescent="0.3">
      <c r="A979" s="1"/>
      <c r="B979" s="1"/>
      <c r="C979" s="1"/>
      <c r="D979" s="1"/>
    </row>
    <row r="980" spans="1:4" x14ac:dyDescent="0.3">
      <c r="A980" s="1"/>
      <c r="B980" s="1"/>
      <c r="C980" s="1"/>
      <c r="D980" s="1"/>
    </row>
    <row r="981" spans="1:4" x14ac:dyDescent="0.3">
      <c r="A981" s="1"/>
      <c r="B981" s="1"/>
      <c r="C981" s="1"/>
      <c r="D981" s="1"/>
    </row>
    <row r="982" spans="1:4" x14ac:dyDescent="0.3">
      <c r="A982" s="1"/>
      <c r="B982" s="1"/>
      <c r="C982" s="1"/>
      <c r="D982" s="1"/>
    </row>
    <row r="983" spans="1:4" x14ac:dyDescent="0.3">
      <c r="A983" s="1"/>
      <c r="B983" s="1"/>
      <c r="C983" s="1"/>
      <c r="D983" s="1"/>
    </row>
    <row r="984" spans="1:4" x14ac:dyDescent="0.3">
      <c r="A984" s="1"/>
      <c r="B984" s="1"/>
      <c r="C984" s="1"/>
      <c r="D984" s="1"/>
    </row>
    <row r="985" spans="1:4" x14ac:dyDescent="0.3">
      <c r="A985" s="1"/>
      <c r="B985" s="1"/>
      <c r="C985" s="1"/>
      <c r="D985" s="1"/>
    </row>
    <row r="986" spans="1:4" x14ac:dyDescent="0.3">
      <c r="A986" s="1"/>
      <c r="B986" s="1"/>
      <c r="C986" s="1"/>
      <c r="D986" s="1"/>
    </row>
    <row r="987" spans="1:4" x14ac:dyDescent="0.3">
      <c r="A987" s="1"/>
      <c r="B987" s="1"/>
      <c r="C987" s="1"/>
      <c r="D987" s="1"/>
    </row>
    <row r="988" spans="1:4" x14ac:dyDescent="0.3">
      <c r="A988" s="1"/>
      <c r="B988" s="1"/>
      <c r="C988" s="1"/>
      <c r="D988" s="1"/>
    </row>
    <row r="989" spans="1:4" x14ac:dyDescent="0.3">
      <c r="A989" s="1"/>
      <c r="B989" s="1"/>
      <c r="C989" s="1"/>
      <c r="D989" s="1"/>
    </row>
    <row r="990" spans="1:4" x14ac:dyDescent="0.3">
      <c r="A990" s="1"/>
      <c r="B990" s="1"/>
      <c r="C990" s="1"/>
      <c r="D990" s="1"/>
    </row>
    <row r="991" spans="1:4" x14ac:dyDescent="0.3">
      <c r="A991" s="1"/>
      <c r="B991" s="1"/>
      <c r="C991" s="1"/>
      <c r="D991" s="1"/>
    </row>
    <row r="992" spans="1:4" x14ac:dyDescent="0.3">
      <c r="A992" s="1"/>
      <c r="B992" s="1"/>
      <c r="C992" s="1"/>
      <c r="D992" s="1"/>
    </row>
    <row r="993" spans="1:4" x14ac:dyDescent="0.3">
      <c r="A993" s="1"/>
      <c r="B993" s="1"/>
      <c r="C993" s="1"/>
      <c r="D993" s="1"/>
    </row>
    <row r="994" spans="1:4" x14ac:dyDescent="0.3">
      <c r="A994" s="1"/>
      <c r="B994" s="1"/>
      <c r="C994" s="1"/>
      <c r="D994" s="1"/>
    </row>
    <row r="995" spans="1:4" x14ac:dyDescent="0.3">
      <c r="A995" s="1"/>
      <c r="B995" s="1"/>
      <c r="C995" s="1"/>
      <c r="D995" s="1"/>
    </row>
    <row r="996" spans="1:4" x14ac:dyDescent="0.3">
      <c r="A996" s="1"/>
      <c r="B996" s="1"/>
      <c r="C996" s="1"/>
      <c r="D996" s="1"/>
    </row>
    <row r="997" spans="1:4" x14ac:dyDescent="0.3">
      <c r="A997" s="1"/>
      <c r="B997" s="1"/>
      <c r="C997" s="1"/>
      <c r="D997" s="1"/>
    </row>
    <row r="998" spans="1:4" x14ac:dyDescent="0.3">
      <c r="A998" s="1"/>
      <c r="B998" s="1"/>
      <c r="C998" s="1"/>
      <c r="D998" s="1"/>
    </row>
    <row r="999" spans="1:4" x14ac:dyDescent="0.3">
      <c r="A999" s="1"/>
      <c r="B999" s="1"/>
      <c r="C999" s="1"/>
      <c r="D999" s="1"/>
    </row>
    <row r="1000" spans="1:4" x14ac:dyDescent="0.3">
      <c r="A1000" s="1"/>
      <c r="B1000" s="1"/>
      <c r="C1000" s="1"/>
      <c r="D1000" s="1"/>
    </row>
    <row r="1001" spans="1:4" x14ac:dyDescent="0.3">
      <c r="A1001" s="1"/>
      <c r="B1001" s="1"/>
      <c r="C1001" s="1"/>
      <c r="D1001" s="1"/>
    </row>
    <row r="1002" spans="1:4" x14ac:dyDescent="0.3">
      <c r="A1002" s="1"/>
      <c r="B1002" s="1"/>
      <c r="C1002" s="1"/>
      <c r="D1002" s="1"/>
    </row>
    <row r="1003" spans="1:4" x14ac:dyDescent="0.3">
      <c r="A1003" s="1"/>
      <c r="B1003" s="1"/>
      <c r="C1003" s="1"/>
      <c r="D1003" s="1"/>
    </row>
    <row r="1004" spans="1:4" x14ac:dyDescent="0.3">
      <c r="A1004" s="1"/>
      <c r="B1004" s="1"/>
      <c r="C1004" s="1"/>
      <c r="D1004" s="1"/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E9" sqref="E9"/>
    </sheetView>
  </sheetViews>
  <sheetFormatPr defaultRowHeight="14.4" x14ac:dyDescent="0.3"/>
  <cols>
    <col min="1" max="7" width="15.33203125" customWidth="1"/>
  </cols>
  <sheetData>
    <row r="1" spans="1:7" s="2" customFormat="1" x14ac:dyDescent="0.3">
      <c r="A1" s="23"/>
      <c r="B1" s="33" t="s">
        <v>4</v>
      </c>
      <c r="C1" s="28"/>
      <c r="D1" s="34"/>
      <c r="E1" s="69" t="s">
        <v>15</v>
      </c>
      <c r="F1" s="70"/>
      <c r="G1" s="71"/>
    </row>
    <row r="2" spans="1:7" s="2" customFormat="1" ht="15" thickBot="1" x14ac:dyDescent="0.35">
      <c r="A2" s="24" t="s">
        <v>0</v>
      </c>
      <c r="B2" s="25" t="s">
        <v>16</v>
      </c>
      <c r="C2" s="26" t="s">
        <v>9</v>
      </c>
      <c r="D2" s="27" t="s">
        <v>6</v>
      </c>
      <c r="E2" s="25" t="s">
        <v>14</v>
      </c>
      <c r="F2" s="26" t="s">
        <v>9</v>
      </c>
      <c r="G2" s="27" t="s">
        <v>6</v>
      </c>
    </row>
    <row r="3" spans="1:7" x14ac:dyDescent="0.3">
      <c r="A3" s="6">
        <v>0</v>
      </c>
      <c r="B3" s="9">
        <f>'Normed Flux'!B3</f>
        <v>6.7988829320927451E-10</v>
      </c>
      <c r="C3" s="12">
        <f>'Normed Flux'!C3</f>
        <v>0.77569999999999995</v>
      </c>
      <c r="D3" s="17">
        <f>'Normed Flux'!D3</f>
        <v>5.2738934904243419E-10</v>
      </c>
      <c r="E3" s="9">
        <f>'Normed Flux'!E3</f>
        <v>2.0393915358462236E-12</v>
      </c>
      <c r="F3" s="12">
        <f>'Normed Flux'!F3</f>
        <v>0.15</v>
      </c>
      <c r="G3" s="17">
        <f>'Normed Flux'!G3</f>
        <v>3.0590873037693351E-13</v>
      </c>
    </row>
    <row r="4" spans="1:7" x14ac:dyDescent="0.3">
      <c r="A4" s="9">
        <f>'Normed Flux'!A3</f>
        <v>4.1399000000000002E-7</v>
      </c>
      <c r="B4" s="9">
        <f>'Normed Flux'!B3</f>
        <v>6.7988829320927451E-10</v>
      </c>
      <c r="C4" s="12">
        <f>'Normed Flux'!C3</f>
        <v>0.77569999999999995</v>
      </c>
      <c r="D4" s="17">
        <f>'Normed Flux'!D3</f>
        <v>5.2738934904243419E-10</v>
      </c>
      <c r="E4" s="9">
        <f>'Normed Flux'!E3</f>
        <v>2.0393915358462236E-12</v>
      </c>
      <c r="F4" s="12">
        <f>'Normed Flux'!F3</f>
        <v>0.15</v>
      </c>
      <c r="G4" s="17">
        <f>'Normed Flux'!G3</f>
        <v>3.0590873037693351E-13</v>
      </c>
    </row>
    <row r="5" spans="1:7" x14ac:dyDescent="0.3">
      <c r="A5" s="9">
        <f>'Normed Flux'!A3</f>
        <v>4.1399000000000002E-7</v>
      </c>
      <c r="B5" s="9">
        <f>'Normed Flux'!B4</f>
        <v>3.551009193499701E-10</v>
      </c>
      <c r="C5" s="12">
        <f>'Normed Flux'!C4</f>
        <v>0.66820000000000002</v>
      </c>
      <c r="D5" s="17">
        <f>'Normed Flux'!D4</f>
        <v>2.3727843430965004E-10</v>
      </c>
      <c r="E5" s="9">
        <f>'Normed Flux'!E4</f>
        <v>1.3615388190432968E-10</v>
      </c>
      <c r="F5" s="12">
        <f>'Normed Flux'!F4</f>
        <v>0.26859148315797354</v>
      </c>
      <c r="G5" s="17">
        <f>'Normed Flux'!G4</f>
        <v>3.6569773078399481E-11</v>
      </c>
    </row>
    <row r="6" spans="1:7" x14ac:dyDescent="0.3">
      <c r="A6" s="9">
        <f>'Normed Flux'!A4</f>
        <v>1.1253000000000001E-6</v>
      </c>
      <c r="B6" s="9">
        <f>'Normed Flux'!B4</f>
        <v>3.551009193499701E-10</v>
      </c>
      <c r="C6" s="12">
        <f>'Normed Flux'!C4</f>
        <v>0.66820000000000002</v>
      </c>
      <c r="D6" s="17">
        <f>'Normed Flux'!D4</f>
        <v>2.3727843430965004E-10</v>
      </c>
      <c r="E6" s="9">
        <f>'Normed Flux'!E4</f>
        <v>1.3615388190432968E-10</v>
      </c>
      <c r="F6" s="12">
        <f>'Normed Flux'!F4</f>
        <v>0.26859148315797354</v>
      </c>
      <c r="G6" s="17">
        <f>'Normed Flux'!G4</f>
        <v>3.6569773078399481E-11</v>
      </c>
    </row>
    <row r="7" spans="1:7" x14ac:dyDescent="0.3">
      <c r="A7" s="9">
        <f>'Normed Flux'!A4</f>
        <v>1.1253000000000001E-6</v>
      </c>
      <c r="B7" s="9">
        <f>'Normed Flux'!B5</f>
        <v>5.9163046564018851E-9</v>
      </c>
      <c r="C7" s="12">
        <f>'Normed Flux'!C5</f>
        <v>0.46639999999999998</v>
      </c>
      <c r="D7" s="17">
        <f>'Normed Flux'!D5</f>
        <v>2.7593644917458389E-9</v>
      </c>
      <c r="E7" s="9">
        <f>'Normed Flux'!E5</f>
        <v>3.4809642985502746E-9</v>
      </c>
      <c r="F7" s="12">
        <f>'Normed Flux'!F5</f>
        <v>7.0948974094062839E-2</v>
      </c>
      <c r="G7" s="17">
        <f>'Normed Flux'!G5</f>
        <v>2.4697084584020107E-10</v>
      </c>
    </row>
    <row r="8" spans="1:7" x14ac:dyDescent="0.3">
      <c r="A8" s="9">
        <f>'Normed Flux'!A5</f>
        <v>3.0589999999999998E-6</v>
      </c>
      <c r="B8" s="9">
        <f>'Normed Flux'!B5</f>
        <v>5.9163046564018851E-9</v>
      </c>
      <c r="C8" s="12">
        <f>'Normed Flux'!C5</f>
        <v>0.46639999999999998</v>
      </c>
      <c r="D8" s="17">
        <f>'Normed Flux'!D5</f>
        <v>2.7593644917458389E-9</v>
      </c>
      <c r="E8" s="9">
        <f>'Normed Flux'!E5</f>
        <v>3.4809642985502746E-9</v>
      </c>
      <c r="F8" s="12">
        <f>'Normed Flux'!F5</f>
        <v>7.0948974094062839E-2</v>
      </c>
      <c r="G8" s="17">
        <f>'Normed Flux'!G5</f>
        <v>2.4697084584020107E-10</v>
      </c>
    </row>
    <row r="9" spans="1:7" x14ac:dyDescent="0.3">
      <c r="A9" s="9">
        <f>'Normed Flux'!A5</f>
        <v>3.0589999999999998E-6</v>
      </c>
      <c r="B9" s="9">
        <f>'Normed Flux'!B6</f>
        <v>1.4683726059908491E-7</v>
      </c>
      <c r="C9" s="12">
        <f>'Normed Flux'!C6</f>
        <v>0.35020000000000001</v>
      </c>
      <c r="D9" s="17">
        <f>'Normed Flux'!D6</f>
        <v>5.1422408661799534E-8</v>
      </c>
      <c r="E9" s="9">
        <f>'Normed Flux'!E6</f>
        <v>1.9244812041543738E-8</v>
      </c>
      <c r="F9" s="12">
        <f>'Normed Flux'!F6</f>
        <v>5.5604895692735551E-2</v>
      </c>
      <c r="G9" s="17">
        <f>'Normed Flux'!G6</f>
        <v>1.0701057661963406E-9</v>
      </c>
    </row>
    <row r="10" spans="1:7" x14ac:dyDescent="0.3">
      <c r="A10" s="9">
        <f>'Normed Flux'!A6</f>
        <v>1.0677E-5</v>
      </c>
      <c r="B10" s="9">
        <f>'Normed Flux'!B6</f>
        <v>1.4683726059908491E-7</v>
      </c>
      <c r="C10" s="12">
        <f>'Normed Flux'!C6</f>
        <v>0.35020000000000001</v>
      </c>
      <c r="D10" s="17">
        <f>'Normed Flux'!D6</f>
        <v>5.1422408661799534E-8</v>
      </c>
      <c r="E10" s="9">
        <f>'Normed Flux'!E6</f>
        <v>1.9244812041543738E-8</v>
      </c>
      <c r="F10" s="12">
        <f>'Normed Flux'!F6</f>
        <v>5.5604895692735551E-2</v>
      </c>
      <c r="G10" s="17">
        <f>'Normed Flux'!G6</f>
        <v>1.0701057661963406E-9</v>
      </c>
    </row>
    <row r="11" spans="1:7" x14ac:dyDescent="0.3">
      <c r="A11" s="9">
        <f>'Normed Flux'!A6</f>
        <v>1.0677E-5</v>
      </c>
      <c r="B11" s="9">
        <f>'Normed Flux'!B7</f>
        <v>1.2485655201034611E-6</v>
      </c>
      <c r="C11" s="12">
        <f>'Normed Flux'!C7</f>
        <v>0.20019999999999999</v>
      </c>
      <c r="D11" s="17">
        <f>'Normed Flux'!D7</f>
        <v>2.4996281712471289E-7</v>
      </c>
      <c r="E11" s="9">
        <f>'Normed Flux'!E7</f>
        <v>4.6588547105098206E-8</v>
      </c>
      <c r="F11" s="12">
        <f>'Normed Flux'!F7</f>
        <v>2.9582388341714397E-2</v>
      </c>
      <c r="G11" s="17">
        <f>'Normed Flux'!G7</f>
        <v>1.3782004927392692E-9</v>
      </c>
    </row>
    <row r="12" spans="1:7" x14ac:dyDescent="0.3">
      <c r="A12" s="9">
        <f>'Normed Flux'!A7</f>
        <v>2.9023E-5</v>
      </c>
      <c r="B12" s="9">
        <f>'Normed Flux'!B7</f>
        <v>1.2485655201034611E-6</v>
      </c>
      <c r="C12" s="12">
        <f>'Normed Flux'!C7</f>
        <v>0.20019999999999999</v>
      </c>
      <c r="D12" s="17">
        <f>'Normed Flux'!D7</f>
        <v>2.4996281712471289E-7</v>
      </c>
      <c r="E12" s="9">
        <f>'Normed Flux'!E7</f>
        <v>4.6588547105098206E-8</v>
      </c>
      <c r="F12" s="12">
        <f>'Normed Flux'!F7</f>
        <v>2.9582388341714397E-2</v>
      </c>
      <c r="G12" s="17">
        <f>'Normed Flux'!G7</f>
        <v>1.3782004927392692E-9</v>
      </c>
    </row>
    <row r="13" spans="1:7" x14ac:dyDescent="0.3">
      <c r="A13" s="9">
        <f>'Normed Flux'!A7</f>
        <v>2.9023E-5</v>
      </c>
      <c r="B13" s="9">
        <f>'Normed Flux'!B8</f>
        <v>3.3689150901091226E-5</v>
      </c>
      <c r="C13" s="12">
        <f>'Normed Flux'!C8</f>
        <v>0.22189999999999999</v>
      </c>
      <c r="D13" s="17">
        <f>'Normed Flux'!D8</f>
        <v>7.4756225849521428E-6</v>
      </c>
      <c r="E13" s="9">
        <f>'Normed Flux'!E8</f>
        <v>2.885912593881172E-7</v>
      </c>
      <c r="F13" s="12">
        <f>'Normed Flux'!F8</f>
        <v>1.0592801801223318E-2</v>
      </c>
      <c r="G13" s="17">
        <f>'Normed Flux'!G8</f>
        <v>3.0569900122637535E-9</v>
      </c>
    </row>
    <row r="14" spans="1:7" x14ac:dyDescent="0.3">
      <c r="A14" s="9">
        <f>'Normed Flux'!A8</f>
        <v>1.013E-4</v>
      </c>
      <c r="B14" s="9">
        <f>'Normed Flux'!B8</f>
        <v>3.3689150901091226E-5</v>
      </c>
      <c r="C14" s="12">
        <f>'Normed Flux'!C8</f>
        <v>0.22189999999999999</v>
      </c>
      <c r="D14" s="17">
        <f>'Normed Flux'!D8</f>
        <v>7.4756225849521428E-6</v>
      </c>
      <c r="E14" s="9">
        <f>'Normed Flux'!E8</f>
        <v>2.885912593881172E-7</v>
      </c>
      <c r="F14" s="12">
        <f>'Normed Flux'!F8</f>
        <v>1.0592801801223318E-2</v>
      </c>
      <c r="G14" s="17">
        <f>'Normed Flux'!G8</f>
        <v>3.0569900122637535E-9</v>
      </c>
    </row>
    <row r="15" spans="1:7" x14ac:dyDescent="0.3">
      <c r="A15" s="9">
        <f>'Normed Flux'!A8</f>
        <v>1.013E-4</v>
      </c>
      <c r="B15" s="9">
        <f>'Normed Flux'!B9</f>
        <v>6.0052544215215265E-5</v>
      </c>
      <c r="C15" s="12">
        <f>'Normed Flux'!C9</f>
        <v>1.84E-2</v>
      </c>
      <c r="D15" s="17">
        <f>'Normed Flux'!D9</f>
        <v>1.1049668135599608E-6</v>
      </c>
      <c r="E15" s="9">
        <f>'Normed Flux'!E9</f>
        <v>9.6010698646943949E-7</v>
      </c>
      <c r="F15" s="12">
        <f>'Normed Flux'!F9</f>
        <v>4.3570747067269806E-3</v>
      </c>
      <c r="G15" s="17">
        <f>'Normed Flux'!G9</f>
        <v>4.183257866497858E-9</v>
      </c>
    </row>
    <row r="16" spans="1:7" x14ac:dyDescent="0.3">
      <c r="A16" s="9">
        <f>'Normed Flux'!A9</f>
        <v>2.7535999999999999E-4</v>
      </c>
      <c r="B16" s="9">
        <f>'Normed Flux'!B9</f>
        <v>6.0052544215215265E-5</v>
      </c>
      <c r="C16" s="12">
        <f>'Normed Flux'!C9</f>
        <v>1.84E-2</v>
      </c>
      <c r="D16" s="17">
        <f>'Normed Flux'!D9</f>
        <v>1.1049668135599608E-6</v>
      </c>
      <c r="E16" s="9">
        <f>'Normed Flux'!E9</f>
        <v>9.6010698646943949E-7</v>
      </c>
      <c r="F16" s="12">
        <f>'Normed Flux'!F9</f>
        <v>4.3570747067269806E-3</v>
      </c>
      <c r="G16" s="17">
        <f>'Normed Flux'!G9</f>
        <v>4.183257866497858E-9</v>
      </c>
    </row>
    <row r="17" spans="1:7" x14ac:dyDescent="0.3">
      <c r="A17" s="9">
        <f>'Normed Flux'!A9</f>
        <v>2.7535999999999999E-4</v>
      </c>
      <c r="B17" s="9">
        <f>'Normed Flux'!B10</f>
        <v>9.7117014207745561E-5</v>
      </c>
      <c r="C17" s="12">
        <f>'Normed Flux'!C10</f>
        <v>1.2E-2</v>
      </c>
      <c r="D17" s="17">
        <f>'Normed Flux'!D10</f>
        <v>1.1654041704929467E-6</v>
      </c>
      <c r="E17" s="9">
        <f>'Normed Flux'!E10</f>
        <v>2.8723780245627565E-6</v>
      </c>
      <c r="F17" s="12">
        <f>'Normed Flux'!F10</f>
        <v>2.2647571613751438E-3</v>
      </c>
      <c r="G17" s="17">
        <f>'Normed Flux'!G10</f>
        <v>6.5052387013050918E-9</v>
      </c>
    </row>
    <row r="18" spans="1:7" x14ac:dyDescent="0.3">
      <c r="A18" s="9">
        <f>'Normed Flux'!A10</f>
        <v>5.8295000000000005E-4</v>
      </c>
      <c r="B18" s="9">
        <f>'Normed Flux'!B10</f>
        <v>9.7117014207745561E-5</v>
      </c>
      <c r="C18" s="12">
        <f>'Normed Flux'!C10</f>
        <v>1.2E-2</v>
      </c>
      <c r="D18" s="17">
        <f>'Normed Flux'!D10</f>
        <v>1.1654041704929467E-6</v>
      </c>
      <c r="E18" s="9">
        <f>'Normed Flux'!E10</f>
        <v>2.8723780245627565E-6</v>
      </c>
      <c r="F18" s="12">
        <f>'Normed Flux'!F10</f>
        <v>2.2647571613751438E-3</v>
      </c>
      <c r="G18" s="17">
        <f>'Normed Flux'!G10</f>
        <v>6.5052387013050918E-9</v>
      </c>
    </row>
    <row r="19" spans="1:7" x14ac:dyDescent="0.3">
      <c r="A19" s="9">
        <f>'Normed Flux'!A10</f>
        <v>5.8295000000000005E-4</v>
      </c>
      <c r="B19" s="9">
        <f>'Normed Flux'!B11</f>
        <v>1.2440607680501919E-4</v>
      </c>
      <c r="C19" s="12">
        <f>'Normed Flux'!C11</f>
        <v>6.4000000000000003E-3</v>
      </c>
      <c r="D19" s="17">
        <f>'Normed Flux'!D11</f>
        <v>7.9619889155212286E-7</v>
      </c>
      <c r="E19" s="9">
        <f>'Normed Flux'!E11</f>
        <v>9.0838404090505472E-6</v>
      </c>
      <c r="F19" s="12">
        <f>'Normed Flux'!F11</f>
        <v>1.2202458768625279E-3</v>
      </c>
      <c r="G19" s="17">
        <f>'Normed Flux'!G11</f>
        <v>1.1084518805221149E-8</v>
      </c>
    </row>
    <row r="20" spans="1:7" x14ac:dyDescent="0.3">
      <c r="A20" s="9">
        <f>'Normed Flux'!A11</f>
        <v>1.2340999999999999E-3</v>
      </c>
      <c r="B20" s="9">
        <f>'Normed Flux'!B11</f>
        <v>1.2440607680501919E-4</v>
      </c>
      <c r="C20" s="12">
        <f>'Normed Flux'!C11</f>
        <v>6.4000000000000003E-3</v>
      </c>
      <c r="D20" s="17">
        <f>'Normed Flux'!D11</f>
        <v>7.9619889155212286E-7</v>
      </c>
      <c r="E20" s="9">
        <f>'Normed Flux'!E11</f>
        <v>9.0838404090505472E-6</v>
      </c>
      <c r="F20" s="12">
        <f>'Normed Flux'!F11</f>
        <v>1.2202458768625279E-3</v>
      </c>
      <c r="G20" s="17">
        <f>'Normed Flux'!G11</f>
        <v>1.1084518805221149E-8</v>
      </c>
    </row>
    <row r="21" spans="1:7" x14ac:dyDescent="0.3">
      <c r="A21" s="9">
        <f>'Normed Flux'!A11</f>
        <v>1.2340999999999999E-3</v>
      </c>
      <c r="B21" s="9">
        <f>'Normed Flux'!B12</f>
        <v>3.3331347607707605E-4</v>
      </c>
      <c r="C21" s="12">
        <f>'Normed Flux'!C12</f>
        <v>2.5999999999999999E-3</v>
      </c>
      <c r="D21" s="17">
        <f>'Normed Flux'!D12</f>
        <v>8.6661503780039765E-7</v>
      </c>
      <c r="E21" s="9">
        <f>'Normed Flux'!E12</f>
        <v>5.9042332800362418E-5</v>
      </c>
      <c r="F21" s="12">
        <f>'Normed Flux'!F12</f>
        <v>4.3777848279695063E-4</v>
      </c>
      <c r="G21" s="17">
        <f>'Normed Flux'!G12</f>
        <v>2.5847462874135293E-8</v>
      </c>
    </row>
    <row r="22" spans="1:7" x14ac:dyDescent="0.3">
      <c r="A22" s="9">
        <f>'Normed Flux'!A12</f>
        <v>3.3546000000000001E-3</v>
      </c>
      <c r="B22" s="9">
        <f>'Normed Flux'!B12</f>
        <v>3.3331347607707605E-4</v>
      </c>
      <c r="C22" s="12">
        <f>'Normed Flux'!C12</f>
        <v>2.5999999999999999E-3</v>
      </c>
      <c r="D22" s="17">
        <f>'Normed Flux'!D12</f>
        <v>8.6661503780039765E-7</v>
      </c>
      <c r="E22" s="9">
        <f>'Normed Flux'!E12</f>
        <v>5.9042332800362418E-5</v>
      </c>
      <c r="F22" s="12">
        <f>'Normed Flux'!F12</f>
        <v>4.3777848279695063E-4</v>
      </c>
      <c r="G22" s="17">
        <f>'Normed Flux'!G12</f>
        <v>2.5847462874135293E-8</v>
      </c>
    </row>
    <row r="23" spans="1:7" x14ac:dyDescent="0.3">
      <c r="A23" s="9">
        <f>'Normed Flux'!A12</f>
        <v>3.3546000000000001E-3</v>
      </c>
      <c r="B23" s="9">
        <f>'Normed Flux'!B13</f>
        <v>1.4331649146253603E-3</v>
      </c>
      <c r="C23" s="12">
        <f>'Normed Flux'!C13</f>
        <v>1E-3</v>
      </c>
      <c r="D23" s="17">
        <f>'Normed Flux'!D13</f>
        <v>1.4331649146253603E-6</v>
      </c>
      <c r="E23" s="9">
        <f>'Normed Flux'!E13</f>
        <v>5.0085583704714105E-4</v>
      </c>
      <c r="F23" s="12">
        <f>'Normed Flux'!F13</f>
        <v>1.7585505395068974E-4</v>
      </c>
      <c r="G23" s="17">
        <f>'Normed Flux'!G13</f>
        <v>8.8078030245442864E-8</v>
      </c>
    </row>
    <row r="24" spans="1:7" x14ac:dyDescent="0.3">
      <c r="A24" s="9">
        <f>'Normed Flux'!A13</f>
        <v>1.0333E-2</v>
      </c>
      <c r="B24" s="9">
        <f>'Normed Flux'!B13</f>
        <v>1.4331649146253603E-3</v>
      </c>
      <c r="C24" s="12">
        <f>'Normed Flux'!C13</f>
        <v>1E-3</v>
      </c>
      <c r="D24" s="17">
        <f>'Normed Flux'!D13</f>
        <v>1.4331649146253603E-6</v>
      </c>
      <c r="E24" s="9">
        <f>'Normed Flux'!E13</f>
        <v>5.0085583704714105E-4</v>
      </c>
      <c r="F24" s="12">
        <f>'Normed Flux'!F13</f>
        <v>1.7585505395068974E-4</v>
      </c>
      <c r="G24" s="17">
        <f>'Normed Flux'!G13</f>
        <v>8.8078030245442864E-8</v>
      </c>
    </row>
    <row r="25" spans="1:7" x14ac:dyDescent="0.3">
      <c r="A25" s="9">
        <f>'Normed Flux'!A13</f>
        <v>1.0333E-2</v>
      </c>
      <c r="B25" s="9">
        <f>'Normed Flux'!B14</f>
        <v>3.6450315766623775E-3</v>
      </c>
      <c r="C25" s="12">
        <f>'Normed Flux'!C14</f>
        <v>5.0000000000000001E-4</v>
      </c>
      <c r="D25" s="17">
        <f>'Normed Flux'!D14</f>
        <v>1.8225157883311888E-6</v>
      </c>
      <c r="E25" s="9">
        <f>'Normed Flux'!E14</f>
        <v>1.7220931770290356E-3</v>
      </c>
      <c r="F25" s="12">
        <f>'Normed Flux'!F14</f>
        <v>8.6313382508160358E-5</v>
      </c>
      <c r="G25" s="17">
        <f>'Normed Flux'!G14</f>
        <v>1.4863968710360027E-7</v>
      </c>
    </row>
    <row r="26" spans="1:7" x14ac:dyDescent="0.3">
      <c r="A26" s="9">
        <f>'Normed Flux'!A14</f>
        <v>2.1874999999999999E-2</v>
      </c>
      <c r="B26" s="9">
        <f>'Normed Flux'!B14</f>
        <v>3.6450315766623775E-3</v>
      </c>
      <c r="C26" s="12">
        <f>'Normed Flux'!C14</f>
        <v>5.0000000000000001E-4</v>
      </c>
      <c r="D26" s="17">
        <f>'Normed Flux'!D14</f>
        <v>1.8225157883311888E-6</v>
      </c>
      <c r="E26" s="9">
        <f>'Normed Flux'!E14</f>
        <v>1.7220931770290356E-3</v>
      </c>
      <c r="F26" s="12">
        <f>'Normed Flux'!F14</f>
        <v>8.6313382508160358E-5</v>
      </c>
      <c r="G26" s="17">
        <f>'Normed Flux'!G14</f>
        <v>1.4863968710360027E-7</v>
      </c>
    </row>
    <row r="27" spans="1:7" x14ac:dyDescent="0.3">
      <c r="A27" s="9">
        <f>'Normed Flux'!A14</f>
        <v>2.1874999999999999E-2</v>
      </c>
      <c r="B27" s="9">
        <f>'Normed Flux'!B15</f>
        <v>1.0513251423303856E-3</v>
      </c>
      <c r="C27" s="12">
        <f>'Normed Flux'!C15</f>
        <v>8.9999999999999998E-4</v>
      </c>
      <c r="D27" s="17">
        <f>'Normed Flux'!D15</f>
        <v>9.4619262809734704E-7</v>
      </c>
      <c r="E27" s="9">
        <f>'Normed Flux'!E15</f>
        <v>5.8644528321225703E-4</v>
      </c>
      <c r="F27" s="12">
        <f>'Normed Flux'!F15</f>
        <v>9.0138781886599746E-5</v>
      </c>
      <c r="G27" s="17">
        <f>'Normed Flux'!G15</f>
        <v>5.2861463471894851E-8</v>
      </c>
    </row>
    <row r="28" spans="1:7" x14ac:dyDescent="0.3">
      <c r="A28" s="9">
        <f>'Normed Flux'!A15</f>
        <v>2.4788000000000001E-2</v>
      </c>
      <c r="B28" s="9">
        <f>'Normed Flux'!B15</f>
        <v>1.0513251423303856E-3</v>
      </c>
      <c r="C28" s="12">
        <f>'Normed Flux'!C15</f>
        <v>8.9999999999999998E-4</v>
      </c>
      <c r="D28" s="17">
        <f>'Normed Flux'!D15</f>
        <v>9.4619262809734704E-7</v>
      </c>
      <c r="E28" s="9">
        <f>'Normed Flux'!E15</f>
        <v>5.8644528321225703E-4</v>
      </c>
      <c r="F28" s="12">
        <f>'Normed Flux'!F15</f>
        <v>9.0138781886599746E-5</v>
      </c>
      <c r="G28" s="17">
        <f>'Normed Flux'!G15</f>
        <v>5.2861463471894851E-8</v>
      </c>
    </row>
    <row r="29" spans="1:7" x14ac:dyDescent="0.3">
      <c r="A29" s="9">
        <f>'Normed Flux'!A15</f>
        <v>2.4788000000000001E-2</v>
      </c>
      <c r="B29" s="9">
        <f>'Normed Flux'!B16</f>
        <v>4.8778256925962882E-3</v>
      </c>
      <c r="C29" s="12">
        <f>'Normed Flux'!C16</f>
        <v>4.0000000000000002E-4</v>
      </c>
      <c r="D29" s="17">
        <f>'Normed Flux'!D16</f>
        <v>1.9511302770385153E-6</v>
      </c>
      <c r="E29" s="9">
        <f>'Normed Flux'!E16</f>
        <v>2.3036146682529593E-3</v>
      </c>
      <c r="F29" s="12">
        <f>'Normed Flux'!F16</f>
        <v>8.6313382508160358E-5</v>
      </c>
      <c r="G29" s="17">
        <f>'Normed Flux'!G16</f>
        <v>1.988327740123266E-7</v>
      </c>
    </row>
    <row r="30" spans="1:7" x14ac:dyDescent="0.3">
      <c r="A30" s="9">
        <f>'Normed Flux'!A16</f>
        <v>3.4306999999999997E-2</v>
      </c>
      <c r="B30" s="9">
        <f>'Normed Flux'!B16</f>
        <v>4.8778256925962882E-3</v>
      </c>
      <c r="C30" s="12">
        <f>'Normed Flux'!C16</f>
        <v>4.0000000000000002E-4</v>
      </c>
      <c r="D30" s="17">
        <f>'Normed Flux'!D16</f>
        <v>1.9511302770385153E-6</v>
      </c>
      <c r="E30" s="9">
        <f>'Normed Flux'!E16</f>
        <v>2.3036146682529593E-3</v>
      </c>
      <c r="F30" s="12">
        <f>'Normed Flux'!F16</f>
        <v>8.6313382508160358E-5</v>
      </c>
      <c r="G30" s="17">
        <f>'Normed Flux'!G16</f>
        <v>1.988327740123266E-7</v>
      </c>
    </row>
    <row r="31" spans="1:7" x14ac:dyDescent="0.3">
      <c r="A31" s="9">
        <f>'Normed Flux'!A16</f>
        <v>3.4306999999999997E-2</v>
      </c>
      <c r="B31" s="9">
        <f>'Normed Flux'!B17</f>
        <v>6.7916772376007571E-3</v>
      </c>
      <c r="C31" s="12">
        <f>'Normed Flux'!C17</f>
        <v>2.9999999999999997E-4</v>
      </c>
      <c r="D31" s="17">
        <f>'Normed Flux'!D17</f>
        <v>2.037503171280227E-6</v>
      </c>
      <c r="E31" s="9">
        <f>'Normed Flux'!E17</f>
        <v>5.8471722118213307E-3</v>
      </c>
      <c r="F31" s="12">
        <f>'Normed Flux'!F17</f>
        <v>1.5E-5</v>
      </c>
      <c r="G31" s="17">
        <f>'Normed Flux'!G17</f>
        <v>8.7707583177319958E-8</v>
      </c>
    </row>
    <row r="32" spans="1:7" x14ac:dyDescent="0.3">
      <c r="A32" s="9">
        <f>'Normed Flux'!A17</f>
        <v>5.2475000000000001E-2</v>
      </c>
      <c r="B32" s="9">
        <f>'Normed Flux'!B17</f>
        <v>6.7916772376007571E-3</v>
      </c>
      <c r="C32" s="12">
        <f>'Normed Flux'!C17</f>
        <v>2.9999999999999997E-4</v>
      </c>
      <c r="D32" s="17">
        <f>'Normed Flux'!D17</f>
        <v>2.037503171280227E-6</v>
      </c>
      <c r="E32" s="9">
        <f>'Normed Flux'!E17</f>
        <v>5.8471722118213307E-3</v>
      </c>
      <c r="F32" s="12">
        <f>'Normed Flux'!F17</f>
        <v>1.5E-5</v>
      </c>
      <c r="G32" s="17">
        <f>'Normed Flux'!G17</f>
        <v>8.7707583177319958E-8</v>
      </c>
    </row>
    <row r="33" spans="1:7" x14ac:dyDescent="0.3">
      <c r="A33" s="9">
        <f>'Normed Flux'!A17</f>
        <v>5.2475000000000001E-2</v>
      </c>
      <c r="B33" s="9">
        <f>'Normed Flux'!B18</f>
        <v>3.1360614024064391E-2</v>
      </c>
      <c r="C33" s="12">
        <f>'Normed Flux'!C18</f>
        <v>2.0000000000000001E-4</v>
      </c>
      <c r="D33" s="17">
        <f>'Normed Flux'!D18</f>
        <v>6.2721228048128787E-6</v>
      </c>
      <c r="E33" s="9">
        <f>'Normed Flux'!E18</f>
        <v>2.7020882095186927E-2</v>
      </c>
      <c r="F33" s="12">
        <f>'Normed Flux'!F18</f>
        <v>0</v>
      </c>
      <c r="G33" s="17">
        <f>'Normed Flux'!G18</f>
        <v>0</v>
      </c>
    </row>
    <row r="34" spans="1:7" x14ac:dyDescent="0.3">
      <c r="A34" s="9">
        <f>'Normed Flux'!A18</f>
        <v>0.11108999999999999</v>
      </c>
      <c r="B34" s="9">
        <f>'Normed Flux'!B18</f>
        <v>3.1360614024064391E-2</v>
      </c>
      <c r="C34" s="12">
        <f>'Normed Flux'!C18</f>
        <v>2.0000000000000001E-4</v>
      </c>
      <c r="D34" s="17">
        <f>'Normed Flux'!D18</f>
        <v>6.2721228048128787E-6</v>
      </c>
      <c r="E34" s="9">
        <f>'Normed Flux'!E18</f>
        <v>2.7020882095186927E-2</v>
      </c>
      <c r="F34" s="12">
        <f>'Normed Flux'!F18</f>
        <v>0</v>
      </c>
      <c r="G34" s="17">
        <f>'Normed Flux'!G18</f>
        <v>0</v>
      </c>
    </row>
    <row r="35" spans="1:7" x14ac:dyDescent="0.3">
      <c r="A35" s="9">
        <f>'Normed Flux'!A18</f>
        <v>0.11108999999999999</v>
      </c>
      <c r="B35" s="9">
        <f>'Normed Flux'!B19</f>
        <v>2.8887008860576349E-2</v>
      </c>
      <c r="C35" s="12">
        <f>'Normed Flux'!C19</f>
        <v>2.0000000000000001E-4</v>
      </c>
      <c r="D35" s="17">
        <f>'Normed Flux'!D19</f>
        <v>5.7774017721152702E-6</v>
      </c>
      <c r="E35" s="9">
        <f>'Normed Flux'!E19</f>
        <v>2.6560098222869762E-2</v>
      </c>
      <c r="F35" s="12">
        <f>'Normed Flux'!F19</f>
        <v>0</v>
      </c>
      <c r="G35" s="17">
        <f>'Normed Flux'!G19</f>
        <v>0</v>
      </c>
    </row>
    <row r="36" spans="1:7" x14ac:dyDescent="0.3">
      <c r="A36" s="9">
        <f>'Normed Flux'!A19</f>
        <v>0.15764</v>
      </c>
      <c r="B36" s="9">
        <f>'Normed Flux'!B19</f>
        <v>2.8887008860576349E-2</v>
      </c>
      <c r="C36" s="12">
        <f>'Normed Flux'!C19</f>
        <v>2.0000000000000001E-4</v>
      </c>
      <c r="D36" s="17">
        <f>'Normed Flux'!D19</f>
        <v>5.7774017721152702E-6</v>
      </c>
      <c r="E36" s="9">
        <f>'Normed Flux'!E19</f>
        <v>2.6560098222869762E-2</v>
      </c>
      <c r="F36" s="12">
        <f>'Normed Flux'!F19</f>
        <v>0</v>
      </c>
      <c r="G36" s="17">
        <f>'Normed Flux'!G19</f>
        <v>0</v>
      </c>
    </row>
    <row r="37" spans="1:7" x14ac:dyDescent="0.3">
      <c r="A37" s="9">
        <f>'Normed Flux'!A19</f>
        <v>0.15764</v>
      </c>
      <c r="B37" s="9">
        <f>'Normed Flux'!B20</f>
        <v>4.9235412907640011E-2</v>
      </c>
      <c r="C37" s="12">
        <f>'Normed Flux'!C20</f>
        <v>1E-4</v>
      </c>
      <c r="D37" s="17">
        <f>'Normed Flux'!D20</f>
        <v>4.9235412907640017E-6</v>
      </c>
      <c r="E37" s="9">
        <f>'Normed Flux'!E20</f>
        <v>5.4580259019155086E-2</v>
      </c>
      <c r="F37" s="12">
        <f>'Normed Flux'!F20</f>
        <v>0</v>
      </c>
      <c r="G37" s="17">
        <f>'Normed Flux'!G20</f>
        <v>0</v>
      </c>
    </row>
    <row r="38" spans="1:7" x14ac:dyDescent="0.3">
      <c r="A38" s="9">
        <f>'Normed Flux'!A20</f>
        <v>0.24723999999999999</v>
      </c>
      <c r="B38" s="9">
        <f>'Normed Flux'!B20</f>
        <v>4.9235412907640011E-2</v>
      </c>
      <c r="C38" s="12">
        <f>'Normed Flux'!C20</f>
        <v>1E-4</v>
      </c>
      <c r="D38" s="17">
        <f>'Normed Flux'!D20</f>
        <v>4.9235412907640017E-6</v>
      </c>
      <c r="E38" s="9">
        <f>'Normed Flux'!E20</f>
        <v>5.4580259019155086E-2</v>
      </c>
      <c r="F38" s="12">
        <f>'Normed Flux'!F20</f>
        <v>0</v>
      </c>
      <c r="G38" s="17">
        <f>'Normed Flux'!G20</f>
        <v>0</v>
      </c>
    </row>
    <row r="39" spans="1:7" x14ac:dyDescent="0.3">
      <c r="A39" s="9">
        <f>'Normed Flux'!A20</f>
        <v>0.24723999999999999</v>
      </c>
      <c r="B39" s="9">
        <f>'Normed Flux'!B21</f>
        <v>6.78795509077708E-2</v>
      </c>
      <c r="C39" s="12">
        <f>'Normed Flux'!C21</f>
        <v>1E-4</v>
      </c>
      <c r="D39" s="17">
        <f>'Normed Flux'!D21</f>
        <v>6.7879550907770803E-6</v>
      </c>
      <c r="E39" s="9">
        <f>'Normed Flux'!E21</f>
        <v>7.1609495342145807E-2</v>
      </c>
      <c r="F39" s="12">
        <f>'Normed Flux'!F21</f>
        <v>0</v>
      </c>
      <c r="G39" s="17">
        <f>'Normed Flux'!G21</f>
        <v>0</v>
      </c>
    </row>
    <row r="40" spans="1:7" x14ac:dyDescent="0.3">
      <c r="A40" s="9">
        <f>'Normed Flux'!A21</f>
        <v>0.36882999999999999</v>
      </c>
      <c r="B40" s="9">
        <f>'Normed Flux'!B21</f>
        <v>6.78795509077708E-2</v>
      </c>
      <c r="C40" s="12">
        <f>'Normed Flux'!C21</f>
        <v>1E-4</v>
      </c>
      <c r="D40" s="17">
        <f>'Normed Flux'!D21</f>
        <v>6.7879550907770803E-6</v>
      </c>
      <c r="E40" s="9">
        <f>'Normed Flux'!E21</f>
        <v>7.1609495342145807E-2</v>
      </c>
      <c r="F40" s="12">
        <f>'Normed Flux'!F21</f>
        <v>0</v>
      </c>
      <c r="G40" s="17">
        <f>'Normed Flux'!G21</f>
        <v>0</v>
      </c>
    </row>
    <row r="41" spans="1:7" x14ac:dyDescent="0.3">
      <c r="A41" s="9">
        <f>'Normed Flux'!A21</f>
        <v>0.36882999999999999</v>
      </c>
      <c r="B41" s="9">
        <f>'Normed Flux'!B22</f>
        <v>9.0547902262268207E-2</v>
      </c>
      <c r="C41" s="12">
        <f>'Normed Flux'!C22</f>
        <v>1E-4</v>
      </c>
      <c r="D41" s="17">
        <f>'Normed Flux'!D22</f>
        <v>9.054790226226821E-6</v>
      </c>
      <c r="E41" s="9">
        <f>'Normed Flux'!E22</f>
        <v>9.5729222118443716E-2</v>
      </c>
      <c r="F41" s="12">
        <f>'Normed Flux'!F22</f>
        <v>0</v>
      </c>
      <c r="G41" s="17">
        <f>'Normed Flux'!G22</f>
        <v>0</v>
      </c>
    </row>
    <row r="42" spans="1:7" x14ac:dyDescent="0.3">
      <c r="A42" s="9">
        <f>'Normed Flux'!A22</f>
        <v>0.55023</v>
      </c>
      <c r="B42" s="9">
        <f>'Normed Flux'!B22</f>
        <v>9.0547902262268207E-2</v>
      </c>
      <c r="C42" s="12">
        <f>'Normed Flux'!C22</f>
        <v>1E-4</v>
      </c>
      <c r="D42" s="17">
        <f>'Normed Flux'!D22</f>
        <v>9.054790226226821E-6</v>
      </c>
      <c r="E42" s="9">
        <f>'Normed Flux'!E22</f>
        <v>9.5729222118443716E-2</v>
      </c>
      <c r="F42" s="12">
        <f>'Normed Flux'!F22</f>
        <v>0</v>
      </c>
      <c r="G42" s="17">
        <f>'Normed Flux'!G22</f>
        <v>0</v>
      </c>
    </row>
    <row r="43" spans="1:7" x14ac:dyDescent="0.3">
      <c r="A43" s="9">
        <f>'Normed Flux'!A22</f>
        <v>0.55023</v>
      </c>
      <c r="B43" s="9">
        <f>'Normed Flux'!B23</f>
        <v>4.122096271863062E-2</v>
      </c>
      <c r="C43" s="12">
        <f>'Normed Flux'!C23</f>
        <v>2.0000000000000001E-4</v>
      </c>
      <c r="D43" s="17">
        <f>'Normed Flux'!D23</f>
        <v>8.2441925437261236E-6</v>
      </c>
      <c r="E43" s="9">
        <f>'Normed Flux'!E23</f>
        <v>4.1024692213806592E-2</v>
      </c>
      <c r="F43" s="12">
        <f>'Normed Flux'!F23</f>
        <v>0</v>
      </c>
      <c r="G43" s="17">
        <f>'Normed Flux'!G23</f>
        <v>0</v>
      </c>
    </row>
    <row r="44" spans="1:7" x14ac:dyDescent="0.3">
      <c r="A44" s="9">
        <f>'Normed Flux'!A23</f>
        <v>0.63927999999999996</v>
      </c>
      <c r="B44" s="9">
        <f>'Normed Flux'!B23</f>
        <v>4.122096271863062E-2</v>
      </c>
      <c r="C44" s="12">
        <f>'Normed Flux'!C23</f>
        <v>2.0000000000000001E-4</v>
      </c>
      <c r="D44" s="17">
        <f>'Normed Flux'!D23</f>
        <v>8.2441925437261236E-6</v>
      </c>
      <c r="E44" s="9">
        <f>'Normed Flux'!E23</f>
        <v>4.1024692213806592E-2</v>
      </c>
      <c r="F44" s="12">
        <f>'Normed Flux'!F23</f>
        <v>0</v>
      </c>
      <c r="G44" s="17">
        <f>'Normed Flux'!G23</f>
        <v>0</v>
      </c>
    </row>
    <row r="45" spans="1:7" x14ac:dyDescent="0.3">
      <c r="A45" s="9">
        <f>'Normed Flux'!A23</f>
        <v>0.63927999999999996</v>
      </c>
      <c r="B45" s="9">
        <f>'Normed Flux'!B24</f>
        <v>4.54519938208666E-2</v>
      </c>
      <c r="C45" s="12">
        <f>'Normed Flux'!C24</f>
        <v>2.0000000000000001E-4</v>
      </c>
      <c r="D45" s="17">
        <f>'Normed Flux'!D24</f>
        <v>9.0903987641733211E-6</v>
      </c>
      <c r="E45" s="9">
        <f>'Normed Flux'!E24</f>
        <v>4.2370855235914683E-2</v>
      </c>
      <c r="F45" s="12">
        <f>'Normed Flux'!F24</f>
        <v>0</v>
      </c>
      <c r="G45" s="17">
        <f>'Normed Flux'!G24</f>
        <v>0</v>
      </c>
    </row>
    <row r="46" spans="1:7" x14ac:dyDescent="0.3">
      <c r="A46" s="9">
        <f>'Normed Flux'!A24</f>
        <v>0.74273999999999996</v>
      </c>
      <c r="B46" s="9">
        <f>'Normed Flux'!B24</f>
        <v>4.54519938208666E-2</v>
      </c>
      <c r="C46" s="12">
        <f>'Normed Flux'!C24</f>
        <v>2.0000000000000001E-4</v>
      </c>
      <c r="D46" s="17">
        <f>'Normed Flux'!D24</f>
        <v>9.0903987641733211E-6</v>
      </c>
      <c r="E46" s="9">
        <f>'Normed Flux'!E24</f>
        <v>4.2370855235914683E-2</v>
      </c>
      <c r="F46" s="12">
        <f>'Normed Flux'!F24</f>
        <v>0</v>
      </c>
      <c r="G46" s="17">
        <f>'Normed Flux'!G24</f>
        <v>0</v>
      </c>
    </row>
    <row r="47" spans="1:7" x14ac:dyDescent="0.3">
      <c r="A47" s="9">
        <f>'Normed Flux'!A24</f>
        <v>0.74273999999999996</v>
      </c>
      <c r="B47" s="9">
        <f>'Normed Flux'!B25</f>
        <v>3.1459155475229657E-2</v>
      </c>
      <c r="C47" s="12">
        <f>'Normed Flux'!C25</f>
        <v>2.0000000000000001E-4</v>
      </c>
      <c r="D47" s="17">
        <f>'Normed Flux'!D25</f>
        <v>6.2918310950459315E-6</v>
      </c>
      <c r="E47" s="9">
        <f>'Normed Flux'!E25</f>
        <v>2.8799559372311549E-2</v>
      </c>
      <c r="F47" s="12">
        <f>'Normed Flux'!F25</f>
        <v>0</v>
      </c>
      <c r="G47" s="17">
        <f>'Normed Flux'!G25</f>
        <v>0</v>
      </c>
    </row>
    <row r="48" spans="1:7" x14ac:dyDescent="0.3">
      <c r="A48" s="9">
        <f>'Normed Flux'!A25</f>
        <v>0.82084999999999997</v>
      </c>
      <c r="B48" s="9">
        <f>'Normed Flux'!B25</f>
        <v>3.1459155475229657E-2</v>
      </c>
      <c r="C48" s="12">
        <f>'Normed Flux'!C25</f>
        <v>2.0000000000000001E-4</v>
      </c>
      <c r="D48" s="17">
        <f>'Normed Flux'!D25</f>
        <v>6.2918310950459315E-6</v>
      </c>
      <c r="E48" s="9">
        <f>'Normed Flux'!E25</f>
        <v>2.8799559372311549E-2</v>
      </c>
      <c r="F48" s="12">
        <f>'Normed Flux'!F25</f>
        <v>0</v>
      </c>
      <c r="G48" s="17">
        <f>'Normed Flux'!G25</f>
        <v>0</v>
      </c>
    </row>
    <row r="49" spans="1:7" x14ac:dyDescent="0.3">
      <c r="A49" s="9">
        <f>'Normed Flux'!A25</f>
        <v>0.82084999999999997</v>
      </c>
      <c r="B49" s="9">
        <f>'Normed Flux'!B26</f>
        <v>5.1992664747024603E-2</v>
      </c>
      <c r="C49" s="12">
        <f>'Normed Flux'!C26</f>
        <v>2.0000000000000001E-4</v>
      </c>
      <c r="D49" s="17">
        <f>'Normed Flux'!D26</f>
        <v>1.039853294940492E-5</v>
      </c>
      <c r="E49" s="9">
        <f>'Normed Flux'!E26</f>
        <v>4.6116135229177957E-2</v>
      </c>
      <c r="F49" s="12">
        <f>'Normed Flux'!F26</f>
        <v>0</v>
      </c>
      <c r="G49" s="17">
        <f>'Normed Flux'!G26</f>
        <v>0</v>
      </c>
    </row>
    <row r="50" spans="1:7" x14ac:dyDescent="0.3">
      <c r="A50" s="9">
        <f>'Normed Flux'!A26</f>
        <v>0.96164000000000005</v>
      </c>
      <c r="B50" s="9">
        <f>'Normed Flux'!B26</f>
        <v>5.1992664747024603E-2</v>
      </c>
      <c r="C50" s="12">
        <f>'Normed Flux'!C26</f>
        <v>2.0000000000000001E-4</v>
      </c>
      <c r="D50" s="17">
        <f>'Normed Flux'!D26</f>
        <v>1.039853294940492E-5</v>
      </c>
      <c r="E50" s="9">
        <f>'Normed Flux'!E26</f>
        <v>4.6116135229177957E-2</v>
      </c>
      <c r="F50" s="12">
        <f>'Normed Flux'!F26</f>
        <v>0</v>
      </c>
      <c r="G50" s="17">
        <f>'Normed Flux'!G26</f>
        <v>0</v>
      </c>
    </row>
    <row r="51" spans="1:7" x14ac:dyDescent="0.3">
      <c r="A51" s="9">
        <f>'Normed Flux'!A26</f>
        <v>0.96164000000000005</v>
      </c>
      <c r="B51" s="9">
        <f>'Normed Flux'!B27</f>
        <v>4.6617359815494697E-2</v>
      </c>
      <c r="C51" s="12">
        <f>'Normed Flux'!C27</f>
        <v>2.0000000000000001E-4</v>
      </c>
      <c r="D51" s="17">
        <f>'Normed Flux'!D27</f>
        <v>9.32347196309894E-6</v>
      </c>
      <c r="E51" s="9">
        <f>'Normed Flux'!E27</f>
        <v>4.1396786151168728E-2</v>
      </c>
      <c r="F51" s="12">
        <f>'Normed Flux'!F27</f>
        <v>0</v>
      </c>
      <c r="G51" s="17">
        <f>'Normed Flux'!G27</f>
        <v>0</v>
      </c>
    </row>
    <row r="52" spans="1:7" x14ac:dyDescent="0.3">
      <c r="A52" s="9">
        <f>'Normed Flux'!A27</f>
        <v>1.1080000000000001</v>
      </c>
      <c r="B52" s="9">
        <f>'Normed Flux'!B27</f>
        <v>4.6617359815494697E-2</v>
      </c>
      <c r="C52" s="12">
        <f>'Normed Flux'!C27</f>
        <v>2.0000000000000001E-4</v>
      </c>
      <c r="D52" s="17">
        <f>'Normed Flux'!D27</f>
        <v>9.32347196309894E-6</v>
      </c>
      <c r="E52" s="9">
        <f>'Normed Flux'!E27</f>
        <v>4.1396786151168728E-2</v>
      </c>
      <c r="F52" s="12">
        <f>'Normed Flux'!F27</f>
        <v>0</v>
      </c>
      <c r="G52" s="17">
        <f>'Normed Flux'!G27</f>
        <v>0</v>
      </c>
    </row>
    <row r="53" spans="1:7" x14ac:dyDescent="0.3">
      <c r="A53" s="9">
        <f>'Normed Flux'!A27</f>
        <v>1.1080000000000001</v>
      </c>
      <c r="B53" s="9">
        <f>'Normed Flux'!B28</f>
        <v>7.5756186224642044E-2</v>
      </c>
      <c r="C53" s="12">
        <f>'Normed Flux'!C28</f>
        <v>2.0000000000000001E-4</v>
      </c>
      <c r="D53" s="17">
        <f>'Normed Flux'!D28</f>
        <v>1.5151237244928409E-5</v>
      </c>
      <c r="E53" s="9">
        <f>'Normed Flux'!E28</f>
        <v>7.2206772680244752E-2</v>
      </c>
      <c r="F53" s="12">
        <f>'Normed Flux'!F28</f>
        <v>0</v>
      </c>
      <c r="G53" s="17">
        <f>'Normed Flux'!G28</f>
        <v>0</v>
      </c>
    </row>
    <row r="54" spans="1:7" x14ac:dyDescent="0.3">
      <c r="A54" s="9">
        <f>'Normed Flux'!A28</f>
        <v>1.4227000000000001</v>
      </c>
      <c r="B54" s="9">
        <f>'Normed Flux'!B28</f>
        <v>7.5756186224642044E-2</v>
      </c>
      <c r="C54" s="12">
        <f>'Normed Flux'!C28</f>
        <v>2.0000000000000001E-4</v>
      </c>
      <c r="D54" s="17">
        <f>'Normed Flux'!D28</f>
        <v>1.5151237244928409E-5</v>
      </c>
      <c r="E54" s="9">
        <f>'Normed Flux'!E28</f>
        <v>7.2206772680244752E-2</v>
      </c>
      <c r="F54" s="12">
        <f>'Normed Flux'!F28</f>
        <v>0</v>
      </c>
      <c r="G54" s="17">
        <f>'Normed Flux'!G28</f>
        <v>0</v>
      </c>
    </row>
    <row r="55" spans="1:7" x14ac:dyDescent="0.3">
      <c r="A55" s="9">
        <f>'Normed Flux'!A28</f>
        <v>1.4227000000000001</v>
      </c>
      <c r="B55" s="9">
        <f>'Normed Flux'!B29</f>
        <v>7.1810233393234779E-2</v>
      </c>
      <c r="C55" s="12">
        <f>'Normed Flux'!C29</f>
        <v>2.0000000000000001E-4</v>
      </c>
      <c r="D55" s="17">
        <f>'Normed Flux'!D29</f>
        <v>1.4362046678646956E-5</v>
      </c>
      <c r="E55" s="9">
        <f>'Normed Flux'!E29</f>
        <v>7.0519004655488826E-2</v>
      </c>
      <c r="F55" s="12">
        <f>'Normed Flux'!F29</f>
        <v>0</v>
      </c>
      <c r="G55" s="17">
        <f>'Normed Flux'!G29</f>
        <v>0</v>
      </c>
    </row>
    <row r="56" spans="1:7" x14ac:dyDescent="0.3">
      <c r="A56" s="9">
        <f>'Normed Flux'!A29</f>
        <v>1.8268</v>
      </c>
      <c r="B56" s="9">
        <f>'Normed Flux'!B29</f>
        <v>7.1810233393234779E-2</v>
      </c>
      <c r="C56" s="12">
        <f>'Normed Flux'!C29</f>
        <v>2.0000000000000001E-4</v>
      </c>
      <c r="D56" s="17">
        <f>'Normed Flux'!D29</f>
        <v>1.4362046678646956E-5</v>
      </c>
      <c r="E56" s="9">
        <f>'Normed Flux'!E29</f>
        <v>7.0519004655488826E-2</v>
      </c>
      <c r="F56" s="12">
        <f>'Normed Flux'!F29</f>
        <v>0</v>
      </c>
      <c r="G56" s="17">
        <f>'Normed Flux'!G29</f>
        <v>0</v>
      </c>
    </row>
    <row r="57" spans="1:7" x14ac:dyDescent="0.3">
      <c r="A57" s="9">
        <f>'Normed Flux'!A29</f>
        <v>1.8268</v>
      </c>
      <c r="B57" s="9">
        <f>'Normed Flux'!B30</f>
        <v>5.7190308747470588E-2</v>
      </c>
      <c r="C57" s="12">
        <f>'Normed Flux'!C30</f>
        <v>2.0000000000000001E-4</v>
      </c>
      <c r="D57" s="17">
        <f>'Normed Flux'!D30</f>
        <v>1.1438061749494118E-5</v>
      </c>
      <c r="E57" s="9">
        <f>'Normed Flux'!E30</f>
        <v>6.2421499470216371E-2</v>
      </c>
      <c r="F57" s="12">
        <f>'Normed Flux'!F30</f>
        <v>0</v>
      </c>
      <c r="G57" s="17">
        <f>'Normed Flux'!G30</f>
        <v>0</v>
      </c>
    </row>
    <row r="58" spans="1:7" x14ac:dyDescent="0.3">
      <c r="A58" s="9">
        <f>'Normed Flux'!A30</f>
        <v>2.3069000000000002</v>
      </c>
      <c r="B58" s="9">
        <f>'Normed Flux'!B30</f>
        <v>5.7190308747470588E-2</v>
      </c>
      <c r="C58" s="12">
        <f>'Normed Flux'!C30</f>
        <v>2.0000000000000001E-4</v>
      </c>
      <c r="D58" s="17">
        <f>'Normed Flux'!D30</f>
        <v>1.1438061749494118E-5</v>
      </c>
      <c r="E58" s="9">
        <f>'Normed Flux'!E30</f>
        <v>6.2421499470216371E-2</v>
      </c>
      <c r="F58" s="12">
        <f>'Normed Flux'!F30</f>
        <v>0</v>
      </c>
      <c r="G58" s="17">
        <f>'Normed Flux'!G30</f>
        <v>0</v>
      </c>
    </row>
    <row r="59" spans="1:7" x14ac:dyDescent="0.3">
      <c r="A59" s="9">
        <f>'Normed Flux'!A30</f>
        <v>2.3069000000000002</v>
      </c>
      <c r="B59" s="9">
        <f>'Normed Flux'!B31</f>
        <v>7.4779838480893189E-3</v>
      </c>
      <c r="C59" s="12">
        <f>'Normed Flux'!C31</f>
        <v>5.0000000000000001E-4</v>
      </c>
      <c r="D59" s="17">
        <f>'Normed Flux'!D31</f>
        <v>3.7389919240446594E-6</v>
      </c>
      <c r="E59" s="9">
        <f>'Normed Flux'!E31</f>
        <v>8.5587806178842839E-3</v>
      </c>
      <c r="F59" s="12">
        <f>'Normed Flux'!F31</f>
        <v>0</v>
      </c>
      <c r="G59" s="17">
        <f>'Normed Flux'!G31</f>
        <v>0</v>
      </c>
    </row>
    <row r="60" spans="1:7" x14ac:dyDescent="0.3">
      <c r="A60" s="9">
        <f>'Normed Flux'!A31</f>
        <v>2.3852000000000002</v>
      </c>
      <c r="B60" s="9">
        <f>'Normed Flux'!B31</f>
        <v>7.4779838480893189E-3</v>
      </c>
      <c r="C60" s="12">
        <f>'Normed Flux'!C31</f>
        <v>5.0000000000000001E-4</v>
      </c>
      <c r="D60" s="17">
        <f>'Normed Flux'!D31</f>
        <v>3.7389919240446594E-6</v>
      </c>
      <c r="E60" s="9">
        <f>'Normed Flux'!E31</f>
        <v>8.5587806178842839E-3</v>
      </c>
      <c r="F60" s="12">
        <f>'Normed Flux'!F31</f>
        <v>0</v>
      </c>
      <c r="G60" s="17">
        <f>'Normed Flux'!G31</f>
        <v>0</v>
      </c>
    </row>
    <row r="61" spans="1:7" x14ac:dyDescent="0.3">
      <c r="A61" s="9">
        <f>'Normed Flux'!A31</f>
        <v>2.3852000000000002</v>
      </c>
      <c r="B61" s="9">
        <f>'Normed Flux'!B32</f>
        <v>4.2966888178090017E-2</v>
      </c>
      <c r="C61" s="12">
        <f>'Normed Flux'!C32</f>
        <v>2.0000000000000001E-4</v>
      </c>
      <c r="D61" s="17">
        <f>'Normed Flux'!D32</f>
        <v>8.5933776356180029E-6</v>
      </c>
      <c r="E61" s="9">
        <f>'Normed Flux'!E32</f>
        <v>5.6089562561565262E-2</v>
      </c>
      <c r="F61" s="12">
        <f>'Normed Flux'!F32</f>
        <v>0</v>
      </c>
      <c r="G61" s="17">
        <f>'Normed Flux'!G32</f>
        <v>0</v>
      </c>
    </row>
    <row r="62" spans="1:7" x14ac:dyDescent="0.3">
      <c r="A62" s="9">
        <f>'Normed Flux'!A32</f>
        <v>3.0118999999999998</v>
      </c>
      <c r="B62" s="9">
        <f>'Normed Flux'!B32</f>
        <v>4.2966888178090017E-2</v>
      </c>
      <c r="C62" s="12">
        <f>'Normed Flux'!C32</f>
        <v>2.0000000000000001E-4</v>
      </c>
      <c r="D62" s="17">
        <f>'Normed Flux'!D32</f>
        <v>8.5933776356180029E-6</v>
      </c>
      <c r="E62" s="9">
        <f>'Normed Flux'!E32</f>
        <v>5.6089562561565262E-2</v>
      </c>
      <c r="F62" s="12">
        <f>'Normed Flux'!F32</f>
        <v>0</v>
      </c>
      <c r="G62" s="17">
        <f>'Normed Flux'!G32</f>
        <v>0</v>
      </c>
    </row>
    <row r="63" spans="1:7" x14ac:dyDescent="0.3">
      <c r="A63" s="9">
        <f>'Normed Flux'!A32</f>
        <v>3.0118999999999998</v>
      </c>
      <c r="B63" s="9">
        <f>'Normed Flux'!B33</f>
        <v>3.7097635275125884E-2</v>
      </c>
      <c r="C63" s="12">
        <f>'Normed Flux'!C33</f>
        <v>2.0000000000000001E-4</v>
      </c>
      <c r="D63" s="17">
        <f>'Normed Flux'!D33</f>
        <v>7.4195270550251775E-6</v>
      </c>
      <c r="E63" s="9">
        <f>'Normed Flux'!E33</f>
        <v>5.8069161025503045E-2</v>
      </c>
      <c r="F63" s="12">
        <f>'Normed Flux'!F33</f>
        <v>0</v>
      </c>
      <c r="G63" s="17">
        <f>'Normed Flux'!G33</f>
        <v>0</v>
      </c>
    </row>
    <row r="64" spans="1:7" x14ac:dyDescent="0.3">
      <c r="A64" s="9">
        <f>'Normed Flux'!A33</f>
        <v>4.0656999999999996</v>
      </c>
      <c r="B64" s="9">
        <f>'Normed Flux'!B33</f>
        <v>3.7097635275125884E-2</v>
      </c>
      <c r="C64" s="12">
        <f>'Normed Flux'!C33</f>
        <v>2.0000000000000001E-4</v>
      </c>
      <c r="D64" s="17">
        <f>'Normed Flux'!D33</f>
        <v>7.4195270550251775E-6</v>
      </c>
      <c r="E64" s="9">
        <f>'Normed Flux'!E33</f>
        <v>5.8069161025503045E-2</v>
      </c>
      <c r="F64" s="12">
        <f>'Normed Flux'!F33</f>
        <v>0</v>
      </c>
      <c r="G64" s="17">
        <f>'Normed Flux'!G33</f>
        <v>0</v>
      </c>
    </row>
    <row r="65" spans="1:7" x14ac:dyDescent="0.3">
      <c r="A65" s="9">
        <f>'Normed Flux'!A33</f>
        <v>4.0656999999999996</v>
      </c>
      <c r="B65" s="9">
        <f>'Normed Flux'!B34</f>
        <v>1.355414993858498E-2</v>
      </c>
      <c r="C65" s="12">
        <f>'Normed Flux'!C34</f>
        <v>4.0000000000000002E-4</v>
      </c>
      <c r="D65" s="17">
        <f>'Normed Flux'!D34</f>
        <v>5.421659975433992E-6</v>
      </c>
      <c r="E65" s="9">
        <f>'Normed Flux'!E34</f>
        <v>2.0995315530578918E-2</v>
      </c>
      <c r="F65" s="12">
        <f>'Normed Flux'!F34</f>
        <v>0</v>
      </c>
      <c r="G65" s="17">
        <f>'Normed Flux'!G34</f>
        <v>0</v>
      </c>
    </row>
    <row r="66" spans="1:7" x14ac:dyDescent="0.3">
      <c r="A66" s="9">
        <f>'Normed Flux'!A34</f>
        <v>4.7237</v>
      </c>
      <c r="B66" s="9">
        <f>'Normed Flux'!B34</f>
        <v>1.355414993858498E-2</v>
      </c>
      <c r="C66" s="12">
        <f>'Normed Flux'!C34</f>
        <v>4.0000000000000002E-4</v>
      </c>
      <c r="D66" s="17">
        <f>'Normed Flux'!D34</f>
        <v>5.421659975433992E-6</v>
      </c>
      <c r="E66" s="9">
        <f>'Normed Flux'!E34</f>
        <v>2.0995315530578918E-2</v>
      </c>
      <c r="F66" s="12">
        <f>'Normed Flux'!F34</f>
        <v>0</v>
      </c>
      <c r="G66" s="17">
        <f>'Normed Flux'!G34</f>
        <v>0</v>
      </c>
    </row>
    <row r="67" spans="1:7" x14ac:dyDescent="0.3">
      <c r="A67" s="9">
        <f>'Normed Flux'!A34</f>
        <v>4.7237</v>
      </c>
      <c r="B67" s="9">
        <f>'Normed Flux'!B35</f>
        <v>3.8633307158878658E-3</v>
      </c>
      <c r="C67" s="12">
        <f>'Normed Flux'!C35</f>
        <v>6.9999999999999999E-4</v>
      </c>
      <c r="D67" s="17">
        <f>'Normed Flux'!D35</f>
        <v>2.7043315011215059E-6</v>
      </c>
      <c r="E67" s="9">
        <f>'Normed Flux'!E35</f>
        <v>5.7431803119824473E-3</v>
      </c>
      <c r="F67" s="12">
        <f>'Normed Flux'!F35</f>
        <v>1.5E-5</v>
      </c>
      <c r="G67" s="17">
        <f>'Normed Flux'!G35</f>
        <v>8.614770467973671E-8</v>
      </c>
    </row>
    <row r="68" spans="1:7" x14ac:dyDescent="0.3">
      <c r="A68" s="9">
        <f>'Normed Flux'!A35</f>
        <v>4.9659000000000004</v>
      </c>
      <c r="B68" s="9">
        <f>'Normed Flux'!B35</f>
        <v>3.8633307158878658E-3</v>
      </c>
      <c r="C68" s="12">
        <f>'Normed Flux'!C35</f>
        <v>6.9999999999999999E-4</v>
      </c>
      <c r="D68" s="17">
        <f>'Normed Flux'!D35</f>
        <v>2.7043315011215059E-6</v>
      </c>
      <c r="E68" s="9">
        <f>'Normed Flux'!E35</f>
        <v>5.7431803119824473E-3</v>
      </c>
      <c r="F68" s="12">
        <f>'Normed Flux'!F35</f>
        <v>1.5E-5</v>
      </c>
      <c r="G68" s="17">
        <f>'Normed Flux'!G35</f>
        <v>8.614770467973671E-8</v>
      </c>
    </row>
    <row r="69" spans="1:7" x14ac:dyDescent="0.3">
      <c r="A69" s="9">
        <f>'Normed Flux'!A35</f>
        <v>4.9659000000000004</v>
      </c>
      <c r="B69" s="9">
        <f>'Normed Flux'!B36</f>
        <v>1.6444969585142244E-2</v>
      </c>
      <c r="C69" s="12">
        <f>'Normed Flux'!C36</f>
        <v>2.9999999999999997E-4</v>
      </c>
      <c r="D69" s="17">
        <f>'Normed Flux'!D36</f>
        <v>4.9334908755426732E-6</v>
      </c>
      <c r="E69" s="9">
        <f>'Normed Flux'!E36</f>
        <v>2.0215056669588619E-2</v>
      </c>
      <c r="F69" s="12">
        <f>'Normed Flux'!F36</f>
        <v>0</v>
      </c>
      <c r="G69" s="17">
        <f>'Normed Flux'!G36</f>
        <v>0</v>
      </c>
    </row>
    <row r="70" spans="1:7" x14ac:dyDescent="0.3">
      <c r="A70" s="9">
        <f>'Normed Flux'!A36</f>
        <v>6.3762999999999996</v>
      </c>
      <c r="B70" s="9">
        <f>'Normed Flux'!B36</f>
        <v>1.6444969585142244E-2</v>
      </c>
      <c r="C70" s="12">
        <f>'Normed Flux'!C36</f>
        <v>2.9999999999999997E-4</v>
      </c>
      <c r="D70" s="17">
        <f>'Normed Flux'!D36</f>
        <v>4.9334908755426732E-6</v>
      </c>
      <c r="E70" s="9">
        <f>'Normed Flux'!E36</f>
        <v>2.0215056669588619E-2</v>
      </c>
      <c r="F70" s="12">
        <f>'Normed Flux'!F36</f>
        <v>0</v>
      </c>
      <c r="G70" s="17">
        <f>'Normed Flux'!G36</f>
        <v>0</v>
      </c>
    </row>
    <row r="71" spans="1:7" x14ac:dyDescent="0.3">
      <c r="A71" s="9">
        <f>'Normed Flux'!A36</f>
        <v>6.3762999999999996</v>
      </c>
      <c r="B71" s="9">
        <f>'Normed Flux'!B37</f>
        <v>8.5766852387087495E-3</v>
      </c>
      <c r="C71" s="12">
        <f>'Normed Flux'!C37</f>
        <v>5.0000000000000001E-4</v>
      </c>
      <c r="D71" s="17">
        <f>'Normed Flux'!D37</f>
        <v>4.2883426193543747E-6</v>
      </c>
      <c r="E71" s="9">
        <f>'Normed Flux'!E37</f>
        <v>6.5648106035858097E-3</v>
      </c>
      <c r="F71" s="12">
        <f>'Normed Flux'!F37</f>
        <v>0</v>
      </c>
      <c r="G71" s="17">
        <f>'Normed Flux'!G37</f>
        <v>0</v>
      </c>
    </row>
    <row r="72" spans="1:7" x14ac:dyDescent="0.3">
      <c r="A72" s="9">
        <f>'Normed Flux'!A37</f>
        <v>7.4081999999999999</v>
      </c>
      <c r="B72" s="9">
        <f>'Normed Flux'!B37</f>
        <v>8.5766852387087495E-3</v>
      </c>
      <c r="C72" s="12">
        <f>'Normed Flux'!C37</f>
        <v>5.0000000000000001E-4</v>
      </c>
      <c r="D72" s="17">
        <f>'Normed Flux'!D37</f>
        <v>4.2883426193543747E-6</v>
      </c>
      <c r="E72" s="9">
        <f>'Normed Flux'!E37</f>
        <v>6.5648106035858097E-3</v>
      </c>
      <c r="F72" s="12">
        <f>'Normed Flux'!F37</f>
        <v>0</v>
      </c>
      <c r="G72" s="17">
        <f>'Normed Flux'!G37</f>
        <v>0</v>
      </c>
    </row>
    <row r="73" spans="1:7" x14ac:dyDescent="0.3">
      <c r="A73" s="9">
        <f>'Normed Flux'!A37</f>
        <v>7.4081999999999999</v>
      </c>
      <c r="B73" s="9">
        <f>'Normed Flux'!B38</f>
        <v>5.0342990186838981E-3</v>
      </c>
      <c r="C73" s="12">
        <f>'Normed Flux'!C38</f>
        <v>6.9999999999999999E-4</v>
      </c>
      <c r="D73" s="17">
        <f>'Normed Flux'!D38</f>
        <v>3.5240093130787286E-6</v>
      </c>
      <c r="E73" s="9">
        <f>'Normed Flux'!E38</f>
        <v>2.8284015639609972E-3</v>
      </c>
      <c r="F73" s="12">
        <f>'Normed Flux'!F38</f>
        <v>8.5000000000000006E-5</v>
      </c>
      <c r="G73" s="17">
        <f>'Normed Flux'!G38</f>
        <v>2.4041413293668479E-7</v>
      </c>
    </row>
    <row r="74" spans="1:7" x14ac:dyDescent="0.3">
      <c r="A74" s="9">
        <f>'Normed Flux'!A38</f>
        <v>8.1873000000000005</v>
      </c>
      <c r="B74" s="9">
        <f>'Normed Flux'!B38</f>
        <v>5.0342990186838981E-3</v>
      </c>
      <c r="C74" s="12">
        <f>'Normed Flux'!C38</f>
        <v>6.9999999999999999E-4</v>
      </c>
      <c r="D74" s="17">
        <f>'Normed Flux'!D38</f>
        <v>3.5240093130787286E-6</v>
      </c>
      <c r="E74" s="9">
        <f>'Normed Flux'!E38</f>
        <v>2.8284015639609972E-3</v>
      </c>
      <c r="F74" s="12">
        <f>'Normed Flux'!F38</f>
        <v>8.5000000000000006E-5</v>
      </c>
      <c r="G74" s="17">
        <f>'Normed Flux'!G38</f>
        <v>2.4041413293668479E-7</v>
      </c>
    </row>
    <row r="75" spans="1:7" x14ac:dyDescent="0.3">
      <c r="A75" s="9">
        <f>'Normed Flux'!A38</f>
        <v>8.1873000000000005</v>
      </c>
      <c r="B75" s="9">
        <f>'Normed Flux'!B39</f>
        <v>4.9739334323768451E-3</v>
      </c>
      <c r="C75" s="12">
        <f>'Normed Flux'!C39</f>
        <v>5.9999999999999995E-4</v>
      </c>
      <c r="D75" s="17">
        <f>'Normed Flux'!D39</f>
        <v>2.9843600594261069E-6</v>
      </c>
      <c r="E75" s="9">
        <f>'Normed Flux'!E39</f>
        <v>2.0682413554618667E-3</v>
      </c>
      <c r="F75" s="12">
        <f>'Normed Flux'!F39</f>
        <v>8.5000000000000006E-5</v>
      </c>
      <c r="G75" s="17">
        <f>'Normed Flux'!G39</f>
        <v>1.7580051521425869E-7</v>
      </c>
    </row>
    <row r="76" spans="1:7" x14ac:dyDescent="0.3">
      <c r="A76" s="9">
        <f>'Normed Flux'!A39</f>
        <v>9.0484000000000009</v>
      </c>
      <c r="B76" s="9">
        <f>'Normed Flux'!B39</f>
        <v>4.9739334323768451E-3</v>
      </c>
      <c r="C76" s="12">
        <f>'Normed Flux'!C39</f>
        <v>5.9999999999999995E-4</v>
      </c>
      <c r="D76" s="17">
        <f>'Normed Flux'!D39</f>
        <v>2.9843600594261069E-6</v>
      </c>
      <c r="E76" s="9">
        <f>'Normed Flux'!E39</f>
        <v>2.0682413554618667E-3</v>
      </c>
      <c r="F76" s="12">
        <f>'Normed Flux'!F39</f>
        <v>8.5000000000000006E-5</v>
      </c>
      <c r="G76" s="17">
        <f>'Normed Flux'!G39</f>
        <v>1.7580051521425869E-7</v>
      </c>
    </row>
    <row r="77" spans="1:7" x14ac:dyDescent="0.3">
      <c r="A77" s="9">
        <f>'Normed Flux'!A39</f>
        <v>9.0484000000000009</v>
      </c>
      <c r="B77" s="9">
        <f>'Normed Flux'!B40</f>
        <v>5.5732945106508223E-3</v>
      </c>
      <c r="C77" s="12">
        <f>'Normed Flux'!C40</f>
        <v>5.9999999999999995E-4</v>
      </c>
      <c r="D77" s="17">
        <f>'Normed Flux'!D40</f>
        <v>3.3439767063904933E-6</v>
      </c>
      <c r="E77" s="9">
        <f>'Normed Flux'!E40</f>
        <v>1.6070425862189915E-3</v>
      </c>
      <c r="F77" s="12">
        <f>'Normed Flux'!F40</f>
        <v>8.5000000000000006E-5</v>
      </c>
      <c r="G77" s="17">
        <f>'Normed Flux'!G40</f>
        <v>1.3659861982861428E-7</v>
      </c>
    </row>
    <row r="78" spans="1:7" x14ac:dyDescent="0.3">
      <c r="A78" s="9">
        <f>'Normed Flux'!A40</f>
        <v>10</v>
      </c>
      <c r="B78" s="9">
        <f>'Normed Flux'!B40</f>
        <v>5.5732945106508223E-3</v>
      </c>
      <c r="C78" s="12">
        <f>'Normed Flux'!C40</f>
        <v>5.9999999999999995E-4</v>
      </c>
      <c r="D78" s="17">
        <f>'Normed Flux'!D40</f>
        <v>3.3439767063904933E-6</v>
      </c>
      <c r="E78" s="9">
        <f>'Normed Flux'!E40</f>
        <v>1.6070425862189915E-3</v>
      </c>
      <c r="F78" s="12">
        <f>'Normed Flux'!F40</f>
        <v>8.5000000000000006E-5</v>
      </c>
      <c r="G78" s="17">
        <f>'Normed Flux'!G40</f>
        <v>1.3659861982861428E-7</v>
      </c>
    </row>
    <row r="79" spans="1:7" x14ac:dyDescent="0.3">
      <c r="A79" s="9">
        <f>'Normed Flux'!A40</f>
        <v>10</v>
      </c>
      <c r="B79" s="9">
        <f>'Normed Flux'!B41</f>
        <v>6.4137361755044276E-3</v>
      </c>
      <c r="C79" s="12">
        <f>'Normed Flux'!C41</f>
        <v>5.0000000000000001E-4</v>
      </c>
      <c r="D79" s="17">
        <f>'Normed Flux'!D41</f>
        <v>3.2068680877522137E-6</v>
      </c>
      <c r="E79" s="9">
        <f>'Normed Flux'!E41</f>
        <v>1.5453339101582648E-3</v>
      </c>
      <c r="F79" s="12">
        <f>'Normed Flux'!F41</f>
        <v>8.5000000000000006E-5</v>
      </c>
      <c r="G79" s="17">
        <f>'Normed Flux'!G41</f>
        <v>1.3135338236345253E-7</v>
      </c>
    </row>
    <row r="80" spans="1:7" x14ac:dyDescent="0.3">
      <c r="A80" s="9">
        <f>'Normed Flux'!A41</f>
        <v>11.052</v>
      </c>
      <c r="B80" s="9">
        <f>'Normed Flux'!B41</f>
        <v>6.4137361755044276E-3</v>
      </c>
      <c r="C80" s="12">
        <f>'Normed Flux'!C41</f>
        <v>5.0000000000000001E-4</v>
      </c>
      <c r="D80" s="17">
        <f>'Normed Flux'!D41</f>
        <v>3.2068680877522137E-6</v>
      </c>
      <c r="E80" s="9">
        <f>'Normed Flux'!E41</f>
        <v>1.5453339101582648E-3</v>
      </c>
      <c r="F80" s="12">
        <f>'Normed Flux'!F41</f>
        <v>8.5000000000000006E-5</v>
      </c>
      <c r="G80" s="17">
        <f>'Normed Flux'!G41</f>
        <v>1.3135338236345253E-7</v>
      </c>
    </row>
    <row r="81" spans="1:7" x14ac:dyDescent="0.3">
      <c r="A81" s="9">
        <f>'Normed Flux'!A41</f>
        <v>11.052</v>
      </c>
      <c r="B81" s="9">
        <f>'Normed Flux'!B42</f>
        <v>6.4813074563034685E-3</v>
      </c>
      <c r="C81" s="12">
        <f>'Normed Flux'!C42</f>
        <v>5.9999999999999995E-4</v>
      </c>
      <c r="D81" s="17">
        <f>'Normed Flux'!D42</f>
        <v>3.8887844737820806E-6</v>
      </c>
      <c r="E81" s="9">
        <f>'Normed Flux'!E42</f>
        <v>1.9297340388069433E-3</v>
      </c>
      <c r="F81" s="12">
        <f>'Normed Flux'!F42</f>
        <v>1.7000000000000001E-4</v>
      </c>
      <c r="G81" s="17">
        <f>'Normed Flux'!G42</f>
        <v>3.2805478659718038E-7</v>
      </c>
    </row>
    <row r="82" spans="1:7" x14ac:dyDescent="0.3">
      <c r="A82" s="9">
        <f>'Normed Flux'!A42</f>
        <v>12.214</v>
      </c>
      <c r="B82" s="9">
        <f>'Normed Flux'!B42</f>
        <v>6.4813074563034685E-3</v>
      </c>
      <c r="C82" s="12">
        <f>'Normed Flux'!C42</f>
        <v>5.9999999999999995E-4</v>
      </c>
      <c r="D82" s="17">
        <f>'Normed Flux'!D42</f>
        <v>3.8887844737820806E-6</v>
      </c>
      <c r="E82" s="9">
        <f>'Normed Flux'!E42</f>
        <v>1.9297340388069433E-3</v>
      </c>
      <c r="F82" s="12">
        <f>'Normed Flux'!F42</f>
        <v>1.7000000000000001E-4</v>
      </c>
      <c r="G82" s="17">
        <f>'Normed Flux'!G42</f>
        <v>3.2805478659718038E-7</v>
      </c>
    </row>
    <row r="83" spans="1:7" x14ac:dyDescent="0.3">
      <c r="A83" s="9">
        <f>'Normed Flux'!A42</f>
        <v>12.214</v>
      </c>
      <c r="B83" s="9">
        <f>'Normed Flux'!B43</f>
        <v>2.0001003676853911E-3</v>
      </c>
      <c r="C83" s="12">
        <f>'Normed Flux'!C43</f>
        <v>1E-3</v>
      </c>
      <c r="D83" s="17">
        <f>'Normed Flux'!D43</f>
        <v>2.000100367685391E-6</v>
      </c>
      <c r="E83" s="9">
        <f>'Normed Flux'!E43</f>
        <v>5.825647315756547E-4</v>
      </c>
      <c r="F83" s="12">
        <f>'Normed Flux'!F43</f>
        <v>5.0999999999999993E-4</v>
      </c>
      <c r="G83" s="17">
        <f>'Normed Flux'!G43</f>
        <v>2.9710801310358385E-7</v>
      </c>
    </row>
    <row r="84" spans="1:7" x14ac:dyDescent="0.3">
      <c r="A84" s="9">
        <f>'Normed Flux'!A43</f>
        <v>12.523</v>
      </c>
      <c r="B84" s="9">
        <f>'Normed Flux'!B43</f>
        <v>2.0001003676853911E-3</v>
      </c>
      <c r="C84" s="12">
        <f>'Normed Flux'!C43</f>
        <v>1E-3</v>
      </c>
      <c r="D84" s="17">
        <f>'Normed Flux'!D43</f>
        <v>2.000100367685391E-6</v>
      </c>
      <c r="E84" s="9">
        <f>'Normed Flux'!E43</f>
        <v>5.825647315756547E-4</v>
      </c>
      <c r="F84" s="12">
        <f>'Normed Flux'!F43</f>
        <v>5.0999999999999993E-4</v>
      </c>
      <c r="G84" s="17">
        <f>'Normed Flux'!G43</f>
        <v>2.9710801310358385E-7</v>
      </c>
    </row>
    <row r="85" spans="1:7" x14ac:dyDescent="0.3">
      <c r="A85" s="9">
        <f>'Normed Flux'!A43</f>
        <v>12.523</v>
      </c>
      <c r="B85" s="9">
        <f>'Normed Flux'!B44</f>
        <v>2.4250216034728614E-2</v>
      </c>
      <c r="C85" s="12">
        <f>'Normed Flux'!C44</f>
        <v>2.9999999999999997E-4</v>
      </c>
      <c r="D85" s="17">
        <f>'Normed Flux'!D44</f>
        <v>7.2750648104185834E-6</v>
      </c>
      <c r="E85" s="9">
        <f>'Normed Flux'!E44</f>
        <v>2.3182647571056442E-2</v>
      </c>
      <c r="F85" s="12">
        <f>'Normed Flux'!F44</f>
        <v>3.4000000000000002E-4</v>
      </c>
      <c r="G85" s="17">
        <f>'Normed Flux'!G44</f>
        <v>7.8821001741591917E-6</v>
      </c>
    </row>
    <row r="86" spans="1:7" x14ac:dyDescent="0.3">
      <c r="A86" s="9">
        <f>'Normed Flux'!A44</f>
        <v>13.84</v>
      </c>
      <c r="B86" s="9">
        <f>'Normed Flux'!B44</f>
        <v>2.4250216034728614E-2</v>
      </c>
      <c r="C86" s="12">
        <f>'Normed Flux'!C44</f>
        <v>2.9999999999999997E-4</v>
      </c>
      <c r="D86" s="17">
        <f>'Normed Flux'!D44</f>
        <v>7.2750648104185834E-6</v>
      </c>
      <c r="E86" s="9">
        <f>'Normed Flux'!E44</f>
        <v>2.3182647571056442E-2</v>
      </c>
      <c r="F86" s="12">
        <f>'Normed Flux'!F44</f>
        <v>3.4000000000000002E-4</v>
      </c>
      <c r="G86" s="17">
        <f>'Normed Flux'!G44</f>
        <v>7.8821001741591917E-6</v>
      </c>
    </row>
    <row r="87" spans="1:7" x14ac:dyDescent="0.3">
      <c r="A87" s="9">
        <f>'Normed Flux'!A44</f>
        <v>13.84</v>
      </c>
      <c r="B87" s="9">
        <f>'Normed Flux'!B45</f>
        <v>0.10315166404520792</v>
      </c>
      <c r="C87" s="12">
        <f>'Normed Flux'!C45</f>
        <v>1E-4</v>
      </c>
      <c r="D87" s="17">
        <f>'Normed Flux'!D45</f>
        <v>1.0315166404520794E-5</v>
      </c>
      <c r="E87" s="9">
        <f>'Normed Flux'!E45</f>
        <v>6.2937506221353232E-2</v>
      </c>
      <c r="F87" s="12">
        <f>'Normed Flux'!F45</f>
        <v>8.4999999999999995E-4</v>
      </c>
      <c r="G87" s="17">
        <f>'Normed Flux'!G45</f>
        <v>5.3496880288150246E-5</v>
      </c>
    </row>
    <row r="88" spans="1:7" x14ac:dyDescent="0.3">
      <c r="A88" s="9">
        <f>'Normed Flux'!A45</f>
        <v>14.191000000000001</v>
      </c>
      <c r="B88" s="9">
        <f>'Normed Flux'!B45</f>
        <v>0.10315166404520792</v>
      </c>
      <c r="C88" s="12">
        <f>'Normed Flux'!C45</f>
        <v>1E-4</v>
      </c>
      <c r="D88" s="17">
        <f>'Normed Flux'!D45</f>
        <v>1.0315166404520794E-5</v>
      </c>
      <c r="E88" s="9">
        <f>'Normed Flux'!E45</f>
        <v>6.2937506221353232E-2</v>
      </c>
      <c r="F88" s="12">
        <f>'Normed Flux'!F45</f>
        <v>8.4999999999999995E-4</v>
      </c>
      <c r="G88" s="17">
        <f>'Normed Flux'!G45</f>
        <v>5.3496880288150246E-5</v>
      </c>
    </row>
    <row r="89" spans="1:7" x14ac:dyDescent="0.3">
      <c r="A89" s="9">
        <f>'Normed Flux'!A45</f>
        <v>14.191000000000001</v>
      </c>
      <c r="B89" s="9">
        <f>'Normed Flux'!B46</f>
        <v>4.2496466083374665E-3</v>
      </c>
      <c r="C89" s="12">
        <f>'Normed Flux'!C46</f>
        <v>6.9999999999999999E-4</v>
      </c>
      <c r="D89" s="17">
        <f>'Normed Flux'!D46</f>
        <v>2.9747526258362264E-6</v>
      </c>
      <c r="E89" s="9">
        <f>'Normed Flux'!E46</f>
        <v>3.5661600382417946E-2</v>
      </c>
      <c r="F89" s="12">
        <f>'Normed Flux'!F46</f>
        <v>7.6499999999999995E-4</v>
      </c>
      <c r="G89" s="17">
        <f>'Normed Flux'!G46</f>
        <v>2.7281124292549728E-5</v>
      </c>
    </row>
    <row r="90" spans="1:7" x14ac:dyDescent="0.3">
      <c r="A90" s="9">
        <f>'Normed Flux'!A46</f>
        <v>14.917999999999999</v>
      </c>
      <c r="B90" s="9">
        <f>'Normed Flux'!B46</f>
        <v>4.2496466083374665E-3</v>
      </c>
      <c r="C90" s="12">
        <f>'Normed Flux'!C46</f>
        <v>6.9999999999999999E-4</v>
      </c>
      <c r="D90" s="17">
        <f>'Normed Flux'!D46</f>
        <v>2.9747526258362264E-6</v>
      </c>
      <c r="E90" s="9">
        <f>'Normed Flux'!E46</f>
        <v>3.5661600382417946E-2</v>
      </c>
      <c r="F90" s="12">
        <f>'Normed Flux'!F46</f>
        <v>7.6499999999999995E-4</v>
      </c>
      <c r="G90" s="17">
        <f>'Normed Flux'!G46</f>
        <v>2.7281124292549728E-5</v>
      </c>
    </row>
    <row r="91" spans="1:7" x14ac:dyDescent="0.3">
      <c r="A91" s="9">
        <f>'Normed Flux'!A46</f>
        <v>14.917999999999999</v>
      </c>
      <c r="B91" s="9">
        <f>'Normed Flux'!B47</f>
        <v>2.904729977314978E-5</v>
      </c>
      <c r="C91" s="12">
        <f>'Normed Flux'!C47</f>
        <v>8.0999999999999996E-3</v>
      </c>
      <c r="D91" s="17">
        <f>'Normed Flux'!D47</f>
        <v>2.3528312816251321E-7</v>
      </c>
      <c r="E91" s="9">
        <f>'Normed Flux'!E47</f>
        <v>3.1160070238977442E-5</v>
      </c>
      <c r="F91" s="12">
        <f>'Normed Flux'!F47</f>
        <v>7.6632238646668792E-4</v>
      </c>
      <c r="G91" s="17">
        <f>'Normed Flux'!G47</f>
        <v>2.3878659388002813E-8</v>
      </c>
    </row>
    <row r="92" spans="1:7" x14ac:dyDescent="0.3">
      <c r="A92" s="9">
        <f>'Normed Flux'!A47</f>
        <v>16.905000000000001</v>
      </c>
      <c r="B92" s="9">
        <f>'Normed Flux'!B47</f>
        <v>2.904729977314978E-5</v>
      </c>
      <c r="C92" s="12">
        <f>'Normed Flux'!C47</f>
        <v>8.0999999999999996E-3</v>
      </c>
      <c r="D92" s="17">
        <f>'Normed Flux'!D47</f>
        <v>2.3528312816251321E-7</v>
      </c>
      <c r="E92" s="9">
        <f>'Normed Flux'!E47</f>
        <v>3.1160070238977442E-5</v>
      </c>
      <c r="F92" s="12">
        <f>'Normed Flux'!F47</f>
        <v>7.6632238646668792E-4</v>
      </c>
      <c r="G92" s="17">
        <f>'Normed Flux'!G47</f>
        <v>2.3878659388002813E-8</v>
      </c>
    </row>
    <row r="93" spans="1:7" x14ac:dyDescent="0.3">
      <c r="A93" s="9">
        <f>'Normed Flux'!A47</f>
        <v>16.905000000000001</v>
      </c>
      <c r="B93" s="9">
        <f>'Normed Flux'!B48</f>
        <v>2.7531861097771858E-6</v>
      </c>
      <c r="C93" s="12">
        <f>'Normed Flux'!C48</f>
        <v>2.53E-2</v>
      </c>
      <c r="D93" s="17">
        <f>'Normed Flux'!D48</f>
        <v>6.9655608577362796E-8</v>
      </c>
      <c r="E93" s="9">
        <f>'Normed Flux'!E48</f>
        <v>2.1405625721775737E-6</v>
      </c>
      <c r="F93" s="12">
        <f>'Normed Flux'!F48</f>
        <v>1.6149999999999999E-3</v>
      </c>
      <c r="G93" s="17">
        <f>'Normed Flux'!G48</f>
        <v>3.4570085540667816E-9</v>
      </c>
    </row>
    <row r="94" spans="1:7" ht="15" thickBot="1" x14ac:dyDescent="0.35">
      <c r="A94" s="18">
        <f>'Normed Flux'!A48</f>
        <v>19.64</v>
      </c>
      <c r="B94" s="18">
        <f>'Normed Flux'!B48</f>
        <v>2.7531861097771858E-6</v>
      </c>
      <c r="C94" s="19">
        <f>'Normed Flux'!C48</f>
        <v>2.53E-2</v>
      </c>
      <c r="D94" s="20">
        <f>'Normed Flux'!D48</f>
        <v>6.9655608577362796E-8</v>
      </c>
      <c r="E94" s="18">
        <f>'Normed Flux'!E48</f>
        <v>2.1405625721775737E-6</v>
      </c>
      <c r="F94" s="19">
        <f>'Normed Flux'!F48</f>
        <v>1.6149999999999999E-3</v>
      </c>
      <c r="G94" s="20">
        <f>'Normed Flux'!G48</f>
        <v>3.4570085540667816E-9</v>
      </c>
    </row>
    <row r="95" spans="1:7" x14ac:dyDescent="0.3">
      <c r="A95" s="1"/>
    </row>
    <row r="96" spans="1:7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mergeCells count="1">
    <mergeCell ref="E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5"/>
  <sheetViews>
    <sheetView workbookViewId="0">
      <selection activeCell="M8" sqref="M8"/>
    </sheetView>
  </sheetViews>
  <sheetFormatPr defaultRowHeight="14.4" x14ac:dyDescent="0.3"/>
  <cols>
    <col min="1" max="1" width="8.77734375" customWidth="1"/>
    <col min="2" max="15" width="11.21875" customWidth="1"/>
  </cols>
  <sheetData>
    <row r="1" spans="1:15" x14ac:dyDescent="0.3">
      <c r="A1" s="23"/>
      <c r="B1" s="69" t="s">
        <v>4</v>
      </c>
      <c r="C1" s="70"/>
      <c r="D1" s="70"/>
      <c r="E1" s="70"/>
      <c r="F1" s="70"/>
      <c r="G1" s="70"/>
      <c r="H1" s="71"/>
      <c r="I1" s="70" t="s">
        <v>15</v>
      </c>
      <c r="J1" s="70"/>
      <c r="K1" s="70"/>
      <c r="L1" s="70"/>
      <c r="M1" s="70"/>
      <c r="N1" s="70"/>
      <c r="O1" s="71"/>
    </row>
    <row r="2" spans="1:15" x14ac:dyDescent="0.3">
      <c r="A2" s="13"/>
      <c r="B2" s="73" t="s">
        <v>7</v>
      </c>
      <c r="C2" s="74"/>
      <c r="D2" s="74"/>
      <c r="E2" s="74"/>
      <c r="F2" s="74" t="s">
        <v>8</v>
      </c>
      <c r="G2" s="74"/>
      <c r="H2" s="75"/>
      <c r="I2" s="74" t="s">
        <v>7</v>
      </c>
      <c r="J2" s="74"/>
      <c r="K2" s="74"/>
      <c r="L2" s="74"/>
      <c r="M2" s="74" t="s">
        <v>8</v>
      </c>
      <c r="N2" s="74"/>
      <c r="O2" s="75"/>
    </row>
    <row r="3" spans="1:15" ht="15" thickBot="1" x14ac:dyDescent="0.35">
      <c r="A3" s="24" t="s">
        <v>0</v>
      </c>
      <c r="B3" s="35" t="s">
        <v>1</v>
      </c>
      <c r="C3" s="36" t="s">
        <v>2</v>
      </c>
      <c r="D3" s="26" t="s">
        <v>9</v>
      </c>
      <c r="E3" s="26" t="s">
        <v>6</v>
      </c>
      <c r="F3" s="36" t="s">
        <v>3</v>
      </c>
      <c r="G3" s="26" t="s">
        <v>9</v>
      </c>
      <c r="H3" s="27" t="s">
        <v>6</v>
      </c>
      <c r="I3" s="36" t="s">
        <v>1</v>
      </c>
      <c r="J3" s="36" t="s">
        <v>2</v>
      </c>
      <c r="K3" s="26" t="s">
        <v>9</v>
      </c>
      <c r="L3" s="26" t="s">
        <v>6</v>
      </c>
      <c r="M3" s="36" t="s">
        <v>3</v>
      </c>
      <c r="N3" s="26" t="s">
        <v>9</v>
      </c>
      <c r="O3" s="27" t="s">
        <v>6</v>
      </c>
    </row>
    <row r="4" spans="1:15" x14ac:dyDescent="0.3">
      <c r="A4" s="9">
        <v>4.1399000000000002E-7</v>
      </c>
      <c r="B4" s="44">
        <f>('Tally Results'!B3+0)/LN($A4/0.00000000001)</f>
        <v>1.3401828530896031E-14</v>
      </c>
      <c r="C4" s="49">
        <f>1/2*($A4-0.00000000001)*(B4+0)</f>
        <v>2.7740444876101695E-21</v>
      </c>
      <c r="D4" s="49">
        <f>'Tally Results'!C3</f>
        <v>0.77569999999999995</v>
      </c>
      <c r="E4" s="49">
        <f>D4*B4</f>
        <v>1.039579839141605E-14</v>
      </c>
      <c r="F4" s="49">
        <f>('Tally Results'!B3+0)/($A4-0)</f>
        <v>3.4415082489915215E-7</v>
      </c>
      <c r="G4" s="49">
        <f>'Tally Results'!C3</f>
        <v>0.77569999999999995</v>
      </c>
      <c r="H4" s="45">
        <f t="shared" ref="H4:H49" si="0">G4*F4</f>
        <v>2.669577948742723E-7</v>
      </c>
      <c r="I4" s="44">
        <f>('Tally Results'!E3+0)/LN($A4/0.00000000001)</f>
        <v>4.4040350982839586E-16</v>
      </c>
      <c r="J4" s="49">
        <f>1/2*($A4-0.00000000001)*(I4+0)</f>
        <v>9.1159122499379665E-23</v>
      </c>
      <c r="K4" s="49">
        <f>'Tally Results'!F3</f>
        <v>0.15</v>
      </c>
      <c r="L4" s="49">
        <f t="shared" ref="L4:L49" si="1">K4*I4</f>
        <v>6.6060526474259374E-17</v>
      </c>
      <c r="M4" s="49">
        <f>('Tally Results'!E3)/($A4-0)</f>
        <v>1.1309294910505083E-8</v>
      </c>
      <c r="N4" s="49">
        <f>'Tally Results'!F3</f>
        <v>0.15</v>
      </c>
      <c r="O4" s="45">
        <f t="shared" ref="O4:O49" si="2">N4*M4</f>
        <v>1.6963942365757624E-9</v>
      </c>
    </row>
    <row r="5" spans="1:15" x14ac:dyDescent="0.3">
      <c r="A5" s="9">
        <v>1.1253000000000001E-6</v>
      </c>
      <c r="B5" s="9">
        <f>('Tally Results'!B3+'Tally Results'!B4)/LN($A5/$A4)</f>
        <v>2.1689669767276716E-13</v>
      </c>
      <c r="C5" s="12">
        <f>1/2*($A5-$A4)*(B5+B4)</f>
        <v>8.1906822336963834E-20</v>
      </c>
      <c r="D5" s="12">
        <f>'Tally Results'!C4</f>
        <v>0.66820000000000002</v>
      </c>
      <c r="E5" s="12">
        <f t="shared" ref="E5:E49" si="3">D5*B5</f>
        <v>1.4493037338494301E-13</v>
      </c>
      <c r="F5" s="12">
        <f>('Tally Results'!B4)/($A5-$A4)</f>
        <v>1.0461500611547707E-7</v>
      </c>
      <c r="G5" s="12">
        <f>'Tally Results'!C4</f>
        <v>0.66820000000000002</v>
      </c>
      <c r="H5" s="17">
        <f t="shared" si="0"/>
        <v>6.9903747086361782E-8</v>
      </c>
      <c r="I5" s="9">
        <f>('Tally Results'!E3+'Tally Results'!E4)/LN($A5/$A4)</f>
        <v>3.1726903372081077E-13</v>
      </c>
      <c r="J5" s="12">
        <f>1/2*($A5-$A4)*(I5+I4)</f>
        <v>1.1299494989826298E-19</v>
      </c>
      <c r="K5" s="12">
        <f>'Tally Results'!F4</f>
        <v>0.26859148315797354</v>
      </c>
      <c r="L5" s="12">
        <f t="shared" si="1"/>
        <v>8.5215760327169681E-14</v>
      </c>
      <c r="M5" s="12">
        <f>('Tally Results'!E4)/($A5-$A4)</f>
        <v>4.3943625142342995E-7</v>
      </c>
      <c r="N5" s="12">
        <f>'Tally Results'!F4</f>
        <v>0.26859148315797354</v>
      </c>
      <c r="O5" s="17">
        <f t="shared" si="2"/>
        <v>1.1802883452319921E-7</v>
      </c>
    </row>
    <row r="6" spans="1:15" x14ac:dyDescent="0.3">
      <c r="A6" s="9">
        <v>3.0589999999999998E-6</v>
      </c>
      <c r="B6" s="9">
        <f>('Tally Results'!B4+'Tally Results'!B5)/LN($A6/$A5)</f>
        <v>1.3141632382409464E-12</v>
      </c>
      <c r="C6" s="12">
        <f t="shared" ref="C6:C49" si="4">1/2*($A6-$A5)*(B6+B5)</f>
        <v>1.4803052990381739E-18</v>
      </c>
      <c r="D6" s="12">
        <f>'Tally Results'!C5</f>
        <v>0.46639999999999998</v>
      </c>
      <c r="E6" s="12">
        <f t="shared" si="3"/>
        <v>6.1292573431557735E-13</v>
      </c>
      <c r="F6" s="12">
        <f>('Tally Results'!B5)/($A6-$A5)</f>
        <v>6.4115426384651192E-7</v>
      </c>
      <c r="G6" s="12">
        <f>'Tally Results'!C5</f>
        <v>0.46639999999999998</v>
      </c>
      <c r="H6" s="17">
        <f t="shared" si="0"/>
        <v>2.9903434865801315E-7</v>
      </c>
      <c r="I6" s="9">
        <f>('Tally Results'!E4+'Tally Results'!E5)/LN($A6/$A5)</f>
        <v>8.3036835518794174E-12</v>
      </c>
      <c r="J6" s="12">
        <f t="shared" ref="J6:J49" si="5">1/2*($A6-$A5)*(I6+I5)</f>
        <v>8.335168007387581E-18</v>
      </c>
      <c r="K6" s="12">
        <f>'Tally Results'!F5</f>
        <v>7.0948974094062839E-2</v>
      </c>
      <c r="L6" s="12">
        <f t="shared" si="1"/>
        <v>5.8913782920758849E-13</v>
      </c>
      <c r="M6" s="12">
        <f>('Tally Results'!E5)/($A6-$A5)</f>
        <v>4.1327129337539437E-6</v>
      </c>
      <c r="N6" s="12">
        <f>'Tally Results'!F5</f>
        <v>7.0948974094062839E-2</v>
      </c>
      <c r="O6" s="17">
        <f t="shared" si="2"/>
        <v>2.9321174287510699E-7</v>
      </c>
    </row>
    <row r="7" spans="1:15" x14ac:dyDescent="0.3">
      <c r="A7" s="9">
        <v>1.0677E-5</v>
      </c>
      <c r="B7" s="9">
        <f>('Tally Results'!B5+'Tally Results'!B6)/LN($A7/$A6)</f>
        <v>2.5608321535541505E-11</v>
      </c>
      <c r="C7" s="12">
        <f t="shared" si="4"/>
        <v>1.0254774450333735E-16</v>
      </c>
      <c r="D7" s="12">
        <f>'Tally Results'!C6</f>
        <v>0.35020000000000001</v>
      </c>
      <c r="E7" s="12">
        <f t="shared" si="3"/>
        <v>8.9680342017466356E-12</v>
      </c>
      <c r="F7" s="12">
        <f>('Tally Results'!B6)/($A7-$A6)</f>
        <v>4.0392097663428716E-6</v>
      </c>
      <c r="G7" s="12">
        <f>'Tally Results'!C6</f>
        <v>0.35020000000000001</v>
      </c>
      <c r="H7" s="17">
        <f t="shared" si="0"/>
        <v>1.4145312601732736E-6</v>
      </c>
      <c r="I7" s="9">
        <f>('Tally Results'!E5+'Tally Results'!E6)/LN($A7/$A6)</f>
        <v>4.1738049713700817E-11</v>
      </c>
      <c r="J7" s="12">
        <f t="shared" si="5"/>
        <v>1.9060896200859509E-16</v>
      </c>
      <c r="K7" s="12">
        <f>'Tally Results'!F6</f>
        <v>5.5604895692735551E-2</v>
      </c>
      <c r="L7" s="12">
        <f t="shared" si="1"/>
        <v>2.3208399007485447E-12</v>
      </c>
      <c r="M7" s="12">
        <f>('Tally Results'!E6)/($A7-$A6)</f>
        <v>5.7995924127067468E-6</v>
      </c>
      <c r="N7" s="12">
        <f>'Tally Results'!F6</f>
        <v>5.5604895692735551E-2</v>
      </c>
      <c r="O7" s="17">
        <f t="shared" si="2"/>
        <v>3.2248573116893918E-7</v>
      </c>
    </row>
    <row r="8" spans="1:15" x14ac:dyDescent="0.3">
      <c r="A8" s="9">
        <v>2.9023E-5</v>
      </c>
      <c r="B8" s="9">
        <f>('Tally Results'!B6+'Tally Results'!B7)/LN($A8/$A7)</f>
        <v>2.924166579867288E-10</v>
      </c>
      <c r="C8" s="12">
        <f t="shared" si="4"/>
        <v>2.9172431371577857E-15</v>
      </c>
      <c r="D8" s="12">
        <f>'Tally Results'!C7</f>
        <v>0.20019999999999999</v>
      </c>
      <c r="E8" s="12">
        <f t="shared" si="3"/>
        <v>5.8541814928943098E-11</v>
      </c>
      <c r="F8" s="12">
        <f>('Tally Results'!B7)/($A8-$A7)</f>
        <v>1.4261691921944837E-5</v>
      </c>
      <c r="G8" s="12">
        <f>'Tally Results'!C7</f>
        <v>0.20019999999999999</v>
      </c>
      <c r="H8" s="17">
        <f t="shared" si="0"/>
        <v>2.8551907227733561E-6</v>
      </c>
      <c r="I8" s="9">
        <f>('Tally Results'!E6+'Tally Results'!E7)/LN($A8/$A7)</f>
        <v>1.5113749014179793E-10</v>
      </c>
      <c r="J8" s="12">
        <f t="shared" si="5"/>
        <v>1.76924732709449E-15</v>
      </c>
      <c r="K8" s="12">
        <f>'Tally Results'!F7</f>
        <v>2.9582388341714397E-2</v>
      </c>
      <c r="L8" s="12">
        <f t="shared" si="1"/>
        <v>4.4710079263666974E-12</v>
      </c>
      <c r="M8" s="12">
        <f>('Tally Results'!E7)/($A8-$A7)</f>
        <v>5.8299193284639704E-6</v>
      </c>
      <c r="N8" s="12">
        <f>'Tally Results'!F7</f>
        <v>2.9582388341714397E-2</v>
      </c>
      <c r="O8" s="17">
        <f t="shared" si="2"/>
        <v>1.7246293757548799E-7</v>
      </c>
    </row>
    <row r="9" spans="1:15" x14ac:dyDescent="0.3">
      <c r="A9" s="9">
        <v>1.013E-4</v>
      </c>
      <c r="B9" s="9">
        <f>('Tally Results'!B7+'Tally Results'!B8)/LN($A9/$A8)</f>
        <v>5.8571503453195506E-9</v>
      </c>
      <c r="C9" s="12">
        <f t="shared" si="4"/>
        <v>2.2223612714898398E-13</v>
      </c>
      <c r="D9" s="12">
        <f>'Tally Results'!C8</f>
        <v>0.22189999999999999</v>
      </c>
      <c r="E9" s="12">
        <f t="shared" si="3"/>
        <v>1.2997016616264082E-9</v>
      </c>
      <c r="F9" s="12">
        <f>('Tally Results'!B8)/($A9-$A8)</f>
        <v>9.7676715967735244E-5</v>
      </c>
      <c r="G9" s="12">
        <f>'Tally Results'!C8</f>
        <v>0.22189999999999999</v>
      </c>
      <c r="H9" s="17">
        <f t="shared" si="0"/>
        <v>2.1674463273240448E-5</v>
      </c>
      <c r="I9" s="9">
        <f>('Tally Results'!E7+'Tally Results'!E8)/LN($A9/$A8)</f>
        <v>6.1559256730379902E-10</v>
      </c>
      <c r="J9" s="12">
        <f t="shared" si="5"/>
        <v>2.7708474180997704E-14</v>
      </c>
      <c r="K9" s="12">
        <f>'Tally Results'!F8</f>
        <v>1.0592801801223318E-2</v>
      </c>
      <c r="L9" s="12">
        <f t="shared" si="1"/>
        <v>6.5208500557553685E-12</v>
      </c>
      <c r="M9" s="12">
        <f>('Tally Results'!E8)/($A9-$A8)</f>
        <v>9.1665903399421677E-6</v>
      </c>
      <c r="N9" s="12">
        <f>'Tally Results'!F8</f>
        <v>1.0592801801223318E-2</v>
      </c>
      <c r="O9" s="17">
        <f t="shared" si="2"/>
        <v>9.7099874664015659E-8</v>
      </c>
    </row>
    <row r="10" spans="1:15" x14ac:dyDescent="0.3">
      <c r="A10" s="9">
        <v>2.7535999999999999E-4</v>
      </c>
      <c r="B10" s="9">
        <f>('Tally Results'!B8+'Tally Results'!B9)/LN($A10/$A9)</f>
        <v>1.9644319058036973E-8</v>
      </c>
      <c r="C10" s="12">
        <f t="shared" si="4"/>
        <v>2.2193928821741184E-12</v>
      </c>
      <c r="D10" s="12">
        <f>'Tally Results'!C9</f>
        <v>1.84E-2</v>
      </c>
      <c r="E10" s="12">
        <f t="shared" si="3"/>
        <v>3.614554706678803E-10</v>
      </c>
      <c r="F10" s="12">
        <f>('Tally Results'!B9)/($A10-$A9)</f>
        <v>7.2299207169941406E-5</v>
      </c>
      <c r="G10" s="12">
        <f>'Tally Results'!C9</f>
        <v>1.84E-2</v>
      </c>
      <c r="H10" s="17">
        <f t="shared" si="0"/>
        <v>1.3303054119269217E-6</v>
      </c>
      <c r="I10" s="9">
        <f>('Tally Results'!E8+'Tally Results'!E9)/LN($A10/$A9)</f>
        <v>2.8667204429160417E-9</v>
      </c>
      <c r="J10" s="12">
        <f t="shared" si="5"/>
        <v>3.0306570127943276E-13</v>
      </c>
      <c r="K10" s="12">
        <f>'Tally Results'!F9</f>
        <v>4.3570747067269806E-3</v>
      </c>
      <c r="L10" s="12">
        <f t="shared" si="1"/>
        <v>1.2490515133086653E-11</v>
      </c>
      <c r="M10" s="12">
        <f>('Tally Results'!E9)/($A10-$A9)</f>
        <v>1.2663256922900149E-5</v>
      </c>
      <c r="N10" s="12">
        <f>'Tally Results'!F9</f>
        <v>4.3570747067269806E-3</v>
      </c>
      <c r="O10" s="17">
        <f t="shared" si="2"/>
        <v>5.5174756443553572E-8</v>
      </c>
    </row>
    <row r="11" spans="1:15" x14ac:dyDescent="0.3">
      <c r="A11" s="9">
        <v>5.8295000000000005E-4</v>
      </c>
      <c r="B11" s="9">
        <f>('Tally Results'!B9+'Tally Results'!B10)/LN($A11/$A10)</f>
        <v>4.3913240122601337E-8</v>
      </c>
      <c r="C11" s="12">
        <f t="shared" si="4"/>
        <v>9.7748348141862701E-12</v>
      </c>
      <c r="D11" s="12">
        <f>'Tally Results'!C10</f>
        <v>1.2E-2</v>
      </c>
      <c r="E11" s="12">
        <f t="shared" si="3"/>
        <v>5.2695888147121608E-10</v>
      </c>
      <c r="F11" s="12">
        <f>('Tally Results'!B10)/($A11-$A10)</f>
        <v>6.6164374654572623E-5</v>
      </c>
      <c r="G11" s="12">
        <f>'Tally Results'!C10</f>
        <v>1.2E-2</v>
      </c>
      <c r="H11" s="17">
        <f t="shared" si="0"/>
        <v>7.939724958548715E-7</v>
      </c>
      <c r="I11" s="9">
        <f>('Tally Results'!E9+'Tally Results'!E10)/LN($A11/$A10)</f>
        <v>1.1730895867583377E-8</v>
      </c>
      <c r="J11" s="12">
        <f t="shared" si="5"/>
        <v>2.2450404004732585E-12</v>
      </c>
      <c r="K11" s="12">
        <f>'Tally Results'!F10</f>
        <v>2.2647571613751438E-3</v>
      </c>
      <c r="L11" s="12">
        <f t="shared" si="1"/>
        <v>2.6567630425455534E-11</v>
      </c>
      <c r="M11" s="12">
        <f>('Tally Results'!E10)/($A11-$A10)</f>
        <v>2.1438487922234138E-5</v>
      </c>
      <c r="N11" s="12">
        <f>'Tally Results'!F10</f>
        <v>2.2647571613751438E-3</v>
      </c>
      <c r="O11" s="17">
        <f t="shared" si="2"/>
        <v>4.8552969050934286E-8</v>
      </c>
    </row>
    <row r="12" spans="1:15" x14ac:dyDescent="0.3">
      <c r="A12" s="9">
        <v>1.2340999999999999E-3</v>
      </c>
      <c r="B12" s="9">
        <f>('Tally Results'!B10+'Tally Results'!B11)/LN($A12/$A11)</f>
        <v>6.1895811708596215E-8</v>
      </c>
      <c r="C12" s="12">
        <f t="shared" si="4"/>
        <v>3.4448782049942137E-11</v>
      </c>
      <c r="D12" s="12">
        <f>'Tally Results'!C11</f>
        <v>6.4000000000000003E-3</v>
      </c>
      <c r="E12" s="12">
        <f t="shared" si="3"/>
        <v>3.9613319493501578E-10</v>
      </c>
      <c r="F12" s="12">
        <f>('Tally Results'!B11)/($A12-$A11)</f>
        <v>4.0037011441296176E-5</v>
      </c>
      <c r="G12" s="12">
        <f>'Tally Results'!C11</f>
        <v>6.4000000000000003E-3</v>
      </c>
      <c r="H12" s="17">
        <f t="shared" si="0"/>
        <v>2.5623687322429555E-7</v>
      </c>
      <c r="I12" s="9">
        <f>('Tally Results'!E10+'Tally Results'!E11)/LN($A12/$A11)</f>
        <v>3.6598203352221753E-8</v>
      </c>
      <c r="J12" s="12">
        <f t="shared" si="5"/>
        <v>1.573474647848805E-11</v>
      </c>
      <c r="K12" s="12">
        <f>'Tally Results'!F11</f>
        <v>1.2202458768625279E-3</v>
      </c>
      <c r="L12" s="12">
        <f t="shared" si="1"/>
        <v>4.4658806741124942E-11</v>
      </c>
      <c r="M12" s="12">
        <f>('Tally Results'!E11)/($A12-$A11)</f>
        <v>3.2026775704522772E-5</v>
      </c>
      <c r="N12" s="12">
        <f>'Tally Results'!F11</f>
        <v>1.2202458768625279E-3</v>
      </c>
      <c r="O12" s="17">
        <f t="shared" si="2"/>
        <v>3.9080541002644894E-8</v>
      </c>
    </row>
    <row r="13" spans="1:15" x14ac:dyDescent="0.3">
      <c r="A13" s="9">
        <v>3.3546000000000001E-3</v>
      </c>
      <c r="B13" s="9">
        <f>('Tally Results'!B11+'Tally Results'!B12)/LN($A13/$A12)</f>
        <v>9.5919003671971895E-8</v>
      </c>
      <c r="C13" s="12">
        <f t="shared" si="4"/>
        <v>1.6732315800724731E-10</v>
      </c>
      <c r="D13" s="12">
        <f>'Tally Results'!C12</f>
        <v>2.5999999999999999E-3</v>
      </c>
      <c r="E13" s="12">
        <f t="shared" si="3"/>
        <v>2.493894095471269E-10</v>
      </c>
      <c r="F13" s="12">
        <f>('Tally Results'!B12)/($A13-$A12)</f>
        <v>3.2939401084649852E-5</v>
      </c>
      <c r="G13" s="12">
        <f>'Tally Results'!C12</f>
        <v>2.5999999999999999E-3</v>
      </c>
      <c r="H13" s="17">
        <f t="shared" si="0"/>
        <v>8.5642442820089606E-8</v>
      </c>
      <c r="I13" s="9">
        <f>('Tally Results'!E11+'Tally Results'!E12)/LN($A13/$A12)</f>
        <v>1.5640219849615519E-7</v>
      </c>
      <c r="J13" s="12">
        <f t="shared" si="5"/>
        <v>2.0462867605974165E-10</v>
      </c>
      <c r="K13" s="12">
        <f>'Tally Results'!F12</f>
        <v>4.3777848279695063E-4</v>
      </c>
      <c r="L13" s="12">
        <f t="shared" si="1"/>
        <v>6.8469517163754331E-11</v>
      </c>
      <c r="M13" s="12">
        <f>('Tally Results'!E12)/($A13-$A12)</f>
        <v>6.3921947653855222E-5</v>
      </c>
      <c r="N13" s="12">
        <f>'Tally Results'!F12</f>
        <v>4.3777848279695063E-4</v>
      </c>
      <c r="O13" s="17">
        <f t="shared" si="2"/>
        <v>2.7983653261330836E-8</v>
      </c>
    </row>
    <row r="14" spans="1:15" x14ac:dyDescent="0.3">
      <c r="A14" s="9">
        <v>1.0333E-2</v>
      </c>
      <c r="B14" s="9">
        <f>('Tally Results'!B12+'Tally Results'!B13)/LN($A14/$A13)</f>
        <v>3.2904326260129812E-7</v>
      </c>
      <c r="C14" s="12">
        <f t="shared" si="4"/>
        <v>1.4827783394806937E-9</v>
      </c>
      <c r="D14" s="12">
        <f>'Tally Results'!C13</f>
        <v>1E-3</v>
      </c>
      <c r="E14" s="12">
        <f t="shared" si="3"/>
        <v>3.2904326260129813E-10</v>
      </c>
      <c r="F14" s="12">
        <f>('Tally Results'!B13)/($A14-$A13)</f>
        <v>4.3036942565631095E-5</v>
      </c>
      <c r="G14" s="12">
        <f>'Tally Results'!C13</f>
        <v>1E-3</v>
      </c>
      <c r="H14" s="17">
        <f t="shared" si="0"/>
        <v>4.3036942565631097E-8</v>
      </c>
      <c r="I14" s="9">
        <f>('Tally Results'!E12+'Tally Results'!E13)/LN($A14/$A13)</f>
        <v>1.1425557142503357E-6</v>
      </c>
      <c r="J14" s="12">
        <f t="shared" si="5"/>
        <v>4.532323949155056E-9</v>
      </c>
      <c r="K14" s="12">
        <f>'Tally Results'!F13</f>
        <v>1.7585505395068974E-4</v>
      </c>
      <c r="L14" s="12">
        <f t="shared" si="1"/>
        <v>2.0092419677116162E-10</v>
      </c>
      <c r="M14" s="12">
        <f>('Tally Results'!E13)/($A14-$A13)</f>
        <v>1.6477133010432191E-4</v>
      </c>
      <c r="N14" s="12">
        <f>'Tally Results'!F13</f>
        <v>1.7585505395068974E-4</v>
      </c>
      <c r="O14" s="17">
        <f t="shared" si="2"/>
        <v>2.8975871145022439E-8</v>
      </c>
    </row>
    <row r="15" spans="1:15" x14ac:dyDescent="0.3">
      <c r="A15" s="9">
        <v>2.1874999999999999E-2</v>
      </c>
      <c r="B15" s="9">
        <f>('Tally Results'!B13+'Tally Results'!B14)/LN($A15/$A14)</f>
        <v>1.4188886419418666E-6</v>
      </c>
      <c r="C15" s="12">
        <f t="shared" si="4"/>
        <v>1.0087315021118602E-8</v>
      </c>
      <c r="D15" s="12">
        <f>'Tally Results'!C14</f>
        <v>5.0000000000000001E-4</v>
      </c>
      <c r="E15" s="12">
        <f t="shared" si="3"/>
        <v>7.0944432097093333E-10</v>
      </c>
      <c r="F15" s="12">
        <f>('Tally Results'!B14)/($A15-$A14)</f>
        <v>6.6179171720672341E-5</v>
      </c>
      <c r="G15" s="12">
        <f>'Tally Results'!C14</f>
        <v>5.0000000000000001E-4</v>
      </c>
      <c r="H15" s="17">
        <f t="shared" si="0"/>
        <v>3.3089585860336173E-8</v>
      </c>
      <c r="I15" s="9">
        <f>('Tally Results'!E13+'Tally Results'!E14)/LN($A15/$A14)</f>
        <v>6.8044335627365943E-6</v>
      </c>
      <c r="J15" s="12">
        <f t="shared" si="5"/>
        <v>4.5862075117491568E-8</v>
      </c>
      <c r="K15" s="12">
        <f>'Tally Results'!F14</f>
        <v>8.6313382508160358E-5</v>
      </c>
      <c r="L15" s="12">
        <f t="shared" si="1"/>
        <v>5.8731367685184806E-10</v>
      </c>
      <c r="M15" s="12">
        <f>('Tally Results'!E14)/($A15-$A14)</f>
        <v>3.4253136371512738E-4</v>
      </c>
      <c r="N15" s="12">
        <f>'Tally Results'!F14</f>
        <v>8.6313382508160358E-5</v>
      </c>
      <c r="O15" s="17">
        <f t="shared" si="2"/>
        <v>2.956504061738559E-8</v>
      </c>
    </row>
    <row r="16" spans="1:15" x14ac:dyDescent="0.3">
      <c r="A16" s="9">
        <v>2.4788000000000001E-2</v>
      </c>
      <c r="B16" s="9">
        <f>('Tally Results'!B14+'Tally Results'!B15)/LN($A16/$A15)</f>
        <v>7.8722566643711702E-6</v>
      </c>
      <c r="C16" s="12">
        <f t="shared" si="4"/>
        <v>1.3532553138644948E-8</v>
      </c>
      <c r="D16" s="12">
        <f>'Tally Results'!C15</f>
        <v>8.9999999999999998E-4</v>
      </c>
      <c r="E16" s="12">
        <f t="shared" si="3"/>
        <v>7.0850309979340529E-9</v>
      </c>
      <c r="F16" s="12">
        <f>('Tally Results'!B15)/($A16-$A15)</f>
        <v>7.5630621352557438E-5</v>
      </c>
      <c r="G16" s="12">
        <f>'Tally Results'!C15</f>
        <v>8.9999999999999998E-4</v>
      </c>
      <c r="H16" s="17">
        <f t="shared" si="0"/>
        <v>6.8067559217301696E-8</v>
      </c>
      <c r="I16" s="9">
        <f>('Tally Results'!E14+'Tally Results'!E15)/LN($A16/$A15)</f>
        <v>4.2393468211165137E-5</v>
      </c>
      <c r="J16" s="12">
        <f t="shared" si="5"/>
        <v>7.1656743933687924E-8</v>
      </c>
      <c r="K16" s="12">
        <f>'Tally Results'!F15</f>
        <v>9.0138781886599746E-5</v>
      </c>
      <c r="L16" s="12">
        <f t="shared" si="1"/>
        <v>3.821295584502714E-9</v>
      </c>
      <c r="M16" s="12">
        <f>('Tally Results'!E15)/($A16-$A15)</f>
        <v>4.6218067284586293E-4</v>
      </c>
      <c r="N16" s="12">
        <f>'Tally Results'!F15</f>
        <v>9.0138781886599746E-5</v>
      </c>
      <c r="O16" s="17">
        <f t="shared" si="2"/>
        <v>4.166040286185515E-8</v>
      </c>
    </row>
    <row r="17" spans="1:15" x14ac:dyDescent="0.3">
      <c r="A17" s="9">
        <v>3.4306999999999997E-2</v>
      </c>
      <c r="B17" s="9">
        <f>('Tally Results'!B15+'Tally Results'!B16)/LN($A17/$A16)</f>
        <v>3.8231728860612881E-6</v>
      </c>
      <c r="C17" s="12">
        <f t="shared" si="4"/>
        <v>5.5664396945283259E-8</v>
      </c>
      <c r="D17" s="12">
        <f>'Tally Results'!C16</f>
        <v>4.0000000000000002E-4</v>
      </c>
      <c r="E17" s="12">
        <f t="shared" si="3"/>
        <v>1.5292691544245152E-9</v>
      </c>
      <c r="F17" s="12">
        <f>('Tally Results'!B16)/($A17-$A16)</f>
        <v>1.0738312847988238E-4</v>
      </c>
      <c r="G17" s="12">
        <f>'Tally Results'!C16</f>
        <v>4.0000000000000002E-4</v>
      </c>
      <c r="H17" s="17">
        <f t="shared" si="0"/>
        <v>4.2953251391952954E-8</v>
      </c>
      <c r="I17" s="9">
        <f>('Tally Results'!E15+'Tally Results'!E16)/LN($A17/$A16)</f>
        <v>2.0415590960611616E-5</v>
      </c>
      <c r="J17" s="12">
        <f t="shared" si="5"/>
        <v>2.9893971712807136E-7</v>
      </c>
      <c r="K17" s="12">
        <f>'Tally Results'!F16</f>
        <v>8.6313382508160358E-5</v>
      </c>
      <c r="L17" s="12">
        <f t="shared" si="1"/>
        <v>1.7621387117134113E-9</v>
      </c>
      <c r="M17" s="12">
        <f>('Tally Results'!E16)/($A17-$A16)</f>
        <v>5.5557574325034169E-4</v>
      </c>
      <c r="N17" s="12">
        <f>'Tally Results'!F16</f>
        <v>8.6313382508160358E-5</v>
      </c>
      <c r="O17" s="17">
        <f t="shared" si="2"/>
        <v>4.7953621639422229E-8</v>
      </c>
    </row>
    <row r="18" spans="1:15" x14ac:dyDescent="0.3">
      <c r="A18" s="9">
        <v>5.2475000000000001E-2</v>
      </c>
      <c r="B18" s="9">
        <f>('Tally Results'!B16+'Tally Results'!B17)/LN($A18/$A17)</f>
        <v>5.7540993171308645E-6</v>
      </c>
      <c r="C18" s="12">
        <f t="shared" si="4"/>
        <v>8.6999940693797533E-8</v>
      </c>
      <c r="D18" s="12">
        <f>'Tally Results'!C17</f>
        <v>2.9999999999999997E-4</v>
      </c>
      <c r="E18" s="12">
        <f t="shared" si="3"/>
        <v>1.7262297951392591E-9</v>
      </c>
      <c r="F18" s="12">
        <f>('Tally Results'!B17)/($A18-$A17)</f>
        <v>7.8337736679876693E-5</v>
      </c>
      <c r="G18" s="12">
        <f>'Tally Results'!C17</f>
        <v>2.9999999999999997E-4</v>
      </c>
      <c r="H18" s="17">
        <f t="shared" si="0"/>
        <v>2.3501321003963005E-8</v>
      </c>
      <c r="I18" s="9">
        <f>('Tally Results'!E16+'Tally Results'!E17)/LN($A18/$A17)</f>
        <v>4.4029950691775732E-5</v>
      </c>
      <c r="J18" s="12">
        <f t="shared" si="5"/>
        <v>5.8542330037028688E-7</v>
      </c>
      <c r="K18" s="12">
        <f>'Tally Results'!F17</f>
        <v>1.5E-5</v>
      </c>
      <c r="L18" s="12">
        <f t="shared" si="1"/>
        <v>6.6044926037663595E-10</v>
      </c>
      <c r="M18" s="12">
        <f>('Tally Results'!E17)/($A18-$A17)</f>
        <v>7.3886234037868765E-4</v>
      </c>
      <c r="N18" s="12">
        <f>'Tally Results'!F17</f>
        <v>1.5E-5</v>
      </c>
      <c r="O18" s="17">
        <f t="shared" si="2"/>
        <v>1.1082935105680315E-8</v>
      </c>
    </row>
    <row r="19" spans="1:15" x14ac:dyDescent="0.3">
      <c r="A19" s="9">
        <v>0.11108999999999999</v>
      </c>
      <c r="B19" s="9">
        <f>('Tally Results'!B17+'Tally Results'!B18)/LN($A19/$A18)</f>
        <v>1.0660025734969372E-5</v>
      </c>
      <c r="C19" s="12">
        <f t="shared" si="4"/>
        <v>4.810569699644276E-7</v>
      </c>
      <c r="D19" s="12">
        <f>'Tally Results'!C18</f>
        <v>2.0000000000000001E-4</v>
      </c>
      <c r="E19" s="12">
        <f t="shared" si="3"/>
        <v>2.1320051469938743E-9</v>
      </c>
      <c r="F19" s="12">
        <f>('Tally Results'!B18)/($A19-$A18)</f>
        <v>1.1211839972703234E-4</v>
      </c>
      <c r="G19" s="12">
        <f>'Tally Results'!C18</f>
        <v>2.0000000000000001E-4</v>
      </c>
      <c r="H19" s="17">
        <f t="shared" si="0"/>
        <v>2.242367994540647E-8</v>
      </c>
      <c r="I19" s="9">
        <f>('Tally Results'!E17+'Tally Results'!E18)/LN($A19/$A18)</f>
        <v>1.0060864251677103E-4</v>
      </c>
      <c r="J19" s="12">
        <f t="shared" si="5"/>
        <v>4.2389955704594834E-6</v>
      </c>
      <c r="K19" s="12">
        <f>'Tally Results'!F18</f>
        <v>0</v>
      </c>
      <c r="L19" s="12">
        <f t="shared" si="1"/>
        <v>0</v>
      </c>
      <c r="M19" s="12">
        <f>('Tally Results'!E18)/($A19-$A18)</f>
        <v>1.0583163865904633E-3</v>
      </c>
      <c r="N19" s="12">
        <f>'Tally Results'!F18</f>
        <v>0</v>
      </c>
      <c r="O19" s="17">
        <f t="shared" si="2"/>
        <v>0</v>
      </c>
    </row>
    <row r="20" spans="1:15" x14ac:dyDescent="0.3">
      <c r="A20" s="9">
        <v>0.15764</v>
      </c>
      <c r="B20" s="9">
        <f>('Tally Results'!B18+'Tally Results'!B19)/LN($A20/$A19)</f>
        <v>3.6074983800050784E-5</v>
      </c>
      <c r="C20" s="12">
        <f t="shared" si="4"/>
        <v>1.0877573469275943E-6</v>
      </c>
      <c r="D20" s="12">
        <f>'Tally Results'!C19</f>
        <v>2.0000000000000001E-4</v>
      </c>
      <c r="E20" s="12">
        <f t="shared" si="3"/>
        <v>7.214996760010157E-9</v>
      </c>
      <c r="F20" s="12">
        <f>('Tally Results'!B19)/($A20-$A19)</f>
        <v>1.3004210526315789E-4</v>
      </c>
      <c r="G20" s="12">
        <f>'Tally Results'!C19</f>
        <v>2.0000000000000001E-4</v>
      </c>
      <c r="H20" s="17">
        <f t="shared" si="0"/>
        <v>2.6008421052631579E-8</v>
      </c>
      <c r="I20" s="9">
        <f>('Tally Results'!E18+'Tally Results'!E19)/LN($A20/$A19)</f>
        <v>3.5147994429764483E-4</v>
      </c>
      <c r="J20" s="12">
        <f t="shared" si="5"/>
        <v>1.0522361858105531E-5</v>
      </c>
      <c r="K20" s="12">
        <f>'Tally Results'!F19</f>
        <v>0</v>
      </c>
      <c r="L20" s="12">
        <f t="shared" si="1"/>
        <v>0</v>
      </c>
      <c r="M20" s="12">
        <f>('Tally Results'!E19)/($A20-$A19)</f>
        <v>1.3098897959183669E-3</v>
      </c>
      <c r="N20" s="12">
        <f>'Tally Results'!F19</f>
        <v>0</v>
      </c>
      <c r="O20" s="17">
        <f t="shared" si="2"/>
        <v>0</v>
      </c>
    </row>
    <row r="21" spans="1:15" x14ac:dyDescent="0.3">
      <c r="A21" s="9">
        <v>0.24723999999999999</v>
      </c>
      <c r="B21" s="9">
        <f>('Tally Results'!B19+'Tally Results'!B20)/LN($A21/$A20)</f>
        <v>3.6376449412353108E-5</v>
      </c>
      <c r="C21" s="12">
        <f t="shared" si="4"/>
        <v>3.245824207915694E-6</v>
      </c>
      <c r="D21" s="12">
        <f>'Tally Results'!C20</f>
        <v>1E-4</v>
      </c>
      <c r="E21" s="12">
        <f t="shared" si="3"/>
        <v>3.6376449412353111E-9</v>
      </c>
      <c r="F21" s="12">
        <f>('Tally Results'!B20)/($A21-$A20)</f>
        <v>1.1515178571428573E-4</v>
      </c>
      <c r="G21" s="12">
        <f>'Tally Results'!C20</f>
        <v>1E-4</v>
      </c>
      <c r="H21" s="17">
        <f t="shared" si="0"/>
        <v>1.1515178571428574E-8</v>
      </c>
      <c r="I21" s="9">
        <f>('Tally Results'!E19+'Tally Results'!E20)/LN($A21/$A20)</f>
        <v>4.1390930473999741E-4</v>
      </c>
      <c r="J21" s="12">
        <f t="shared" si="5"/>
        <v>3.428943835688637E-5</v>
      </c>
      <c r="K21" s="12">
        <f>'Tally Results'!F20</f>
        <v>0</v>
      </c>
      <c r="L21" s="12">
        <f t="shared" si="1"/>
        <v>0</v>
      </c>
      <c r="M21" s="12">
        <f>('Tally Results'!E20)/($A21-$A20)</f>
        <v>1.3984674107142857E-3</v>
      </c>
      <c r="N21" s="12">
        <f>'Tally Results'!F20</f>
        <v>0</v>
      </c>
      <c r="O21" s="17">
        <f t="shared" si="2"/>
        <v>0</v>
      </c>
    </row>
    <row r="22" spans="1:15" x14ac:dyDescent="0.3">
      <c r="A22" s="9">
        <v>0.36882999999999999</v>
      </c>
      <c r="B22" s="9">
        <f>('Tally Results'!B20+'Tally Results'!B21)/LN($A22/$A21)</f>
        <v>6.1359134227055557E-5</v>
      </c>
      <c r="C22" s="12">
        <f t="shared" si="4"/>
        <v>5.9418348073578496E-6</v>
      </c>
      <c r="D22" s="12">
        <f>'Tally Results'!C21</f>
        <v>1E-4</v>
      </c>
      <c r="E22" s="12">
        <f t="shared" si="3"/>
        <v>6.1359134227055561E-9</v>
      </c>
      <c r="F22" s="12">
        <f>('Tally Results'!B21)/($A22-$A21)</f>
        <v>1.1698823916440495E-4</v>
      </c>
      <c r="G22" s="12">
        <f>'Tally Results'!C21</f>
        <v>1E-4</v>
      </c>
      <c r="H22" s="17">
        <f t="shared" si="0"/>
        <v>1.1698823916440495E-8</v>
      </c>
      <c r="I22" s="9">
        <f>('Tally Results'!E20+'Tally Results'!E21)/LN($A22/$A21)</f>
        <v>7.2429351152569375E-4</v>
      </c>
      <c r="J22" s="12">
        <f t="shared" si="5"/>
        <v>6.91970402148727E-5</v>
      </c>
      <c r="K22" s="12">
        <f>'Tally Results'!F21</f>
        <v>0</v>
      </c>
      <c r="L22" s="12">
        <f t="shared" si="1"/>
        <v>0</v>
      </c>
      <c r="M22" s="12">
        <f>('Tally Results'!E21)/($A22-$A21)</f>
        <v>1.3520648490829839E-3</v>
      </c>
      <c r="N22" s="12">
        <f>'Tally Results'!F21</f>
        <v>0</v>
      </c>
      <c r="O22" s="17">
        <f t="shared" si="2"/>
        <v>0</v>
      </c>
    </row>
    <row r="23" spans="1:15" x14ac:dyDescent="0.3">
      <c r="A23" s="9">
        <v>0.55023</v>
      </c>
      <c r="B23" s="9">
        <f>('Tally Results'!B21+'Tally Results'!B22)/LN($A23/$A22)</f>
        <v>8.2998638085768651E-5</v>
      </c>
      <c r="C23" s="12">
        <f t="shared" si="4"/>
        <v>1.3093249948773157E-5</v>
      </c>
      <c r="D23" s="12">
        <f>'Tally Results'!C22</f>
        <v>1E-4</v>
      </c>
      <c r="E23" s="12">
        <f t="shared" si="3"/>
        <v>8.2998638085768648E-9</v>
      </c>
      <c r="F23" s="12">
        <f>('Tally Results'!B22)/($A23-$A22)</f>
        <v>1.0460253583241456E-4</v>
      </c>
      <c r="G23" s="12">
        <f>'Tally Results'!C22</f>
        <v>1E-4</v>
      </c>
      <c r="H23" s="17">
        <f t="shared" si="0"/>
        <v>1.0460253583241457E-8</v>
      </c>
      <c r="I23" s="9">
        <f>('Tally Results'!E21+'Tally Results'!E22)/LN($A23/$A22)</f>
        <v>9.6041874248446952E-4</v>
      </c>
      <c r="J23" s="12">
        <f t="shared" si="5"/>
        <v>1.528034014387218E-4</v>
      </c>
      <c r="K23" s="12">
        <f>'Tally Results'!F22</f>
        <v>0</v>
      </c>
      <c r="L23" s="12">
        <f t="shared" si="1"/>
        <v>0</v>
      </c>
      <c r="M23" s="12">
        <f>('Tally Results'!E22)/($A23-$A22)</f>
        <v>1.211523980154355E-3</v>
      </c>
      <c r="N23" s="12">
        <f>'Tally Results'!F22</f>
        <v>0</v>
      </c>
      <c r="O23" s="17">
        <f t="shared" si="2"/>
        <v>0</v>
      </c>
    </row>
    <row r="24" spans="1:15" x14ac:dyDescent="0.3">
      <c r="A24" s="9">
        <v>0.63927999999999996</v>
      </c>
      <c r="B24" s="9">
        <f>('Tally Results'!B22+'Tally Results'!B23)/LN($A24/$A23)</f>
        <v>1.840792276737468E-4</v>
      </c>
      <c r="C24" s="12">
        <f t="shared" si="4"/>
        <v>1.1891641972942422E-5</v>
      </c>
      <c r="D24" s="12">
        <f>'Tally Results'!C23</f>
        <v>2.0000000000000001E-4</v>
      </c>
      <c r="E24" s="12">
        <f t="shared" si="3"/>
        <v>3.681584553474936E-8</v>
      </c>
      <c r="F24" s="12">
        <f>('Tally Results'!B23)/($A24-$A23)</f>
        <v>9.7003032004491891E-5</v>
      </c>
      <c r="G24" s="12">
        <f>'Tally Results'!C23</f>
        <v>2.0000000000000001E-4</v>
      </c>
      <c r="H24" s="17">
        <f t="shared" si="0"/>
        <v>1.9400606400898377E-8</v>
      </c>
      <c r="I24" s="9">
        <f>('Tally Results'!E22+'Tally Results'!E23)/LN($A24/$A23)</f>
        <v>2.0929334046009365E-3</v>
      </c>
      <c r="J24" s="12">
        <f t="shared" si="5"/>
        <v>1.3595050434897765E-4</v>
      </c>
      <c r="K24" s="12">
        <f>'Tally Results'!F23</f>
        <v>0</v>
      </c>
      <c r="L24" s="12">
        <f t="shared" si="1"/>
        <v>0</v>
      </c>
      <c r="M24" s="12">
        <f>('Tally Results'!E23)/($A24-$A23)</f>
        <v>1.0576358787198206E-3</v>
      </c>
      <c r="N24" s="12">
        <f>'Tally Results'!F23</f>
        <v>0</v>
      </c>
      <c r="O24" s="17">
        <f t="shared" si="2"/>
        <v>0</v>
      </c>
    </row>
    <row r="25" spans="1:15" x14ac:dyDescent="0.3">
      <c r="A25" s="9">
        <v>0.74273999999999996</v>
      </c>
      <c r="B25" s="9">
        <f>('Tally Results'!B23+'Tally Results'!B24)/LN($A25/$A24)</f>
        <v>1.2108303517575671E-4</v>
      </c>
      <c r="C25" s="12">
        <f t="shared" si="4"/>
        <v>1.5786043857204815E-5</v>
      </c>
      <c r="D25" s="12">
        <f>'Tally Results'!C24</f>
        <v>2.0000000000000001E-4</v>
      </c>
      <c r="E25" s="12">
        <f t="shared" si="3"/>
        <v>2.4216607035151343E-8</v>
      </c>
      <c r="F25" s="12">
        <f>('Tally Results'!B24)/($A25-$A24)</f>
        <v>9.206224627875508E-5</v>
      </c>
      <c r="G25" s="12">
        <f>'Tally Results'!C24</f>
        <v>2.0000000000000001E-4</v>
      </c>
      <c r="H25" s="17">
        <f t="shared" si="0"/>
        <v>1.8412449255751018E-8</v>
      </c>
      <c r="I25" s="9">
        <f>('Tally Results'!E23+'Tally Results'!E24)/LN($A25/$A24)</f>
        <v>1.2763395198450765E-3</v>
      </c>
      <c r="J25" s="12">
        <f t="shared" si="5"/>
        <v>1.7429248838159227E-4</v>
      </c>
      <c r="K25" s="12">
        <f>'Tally Results'!F24</f>
        <v>0</v>
      </c>
      <c r="L25" s="12">
        <f t="shared" si="1"/>
        <v>0</v>
      </c>
      <c r="M25" s="12">
        <f>('Tally Results'!E24)/($A25-$A24)</f>
        <v>9.4019843417745988E-4</v>
      </c>
      <c r="N25" s="12">
        <f>'Tally Results'!F24</f>
        <v>0</v>
      </c>
      <c r="O25" s="17">
        <f t="shared" si="2"/>
        <v>0</v>
      </c>
    </row>
    <row r="26" spans="1:15" x14ac:dyDescent="0.3">
      <c r="A26" s="9">
        <v>0.82084999999999997</v>
      </c>
      <c r="B26" s="9">
        <f>('Tally Results'!B24+'Tally Results'!B25)/LN($A26/$A25)</f>
        <v>1.6118142614271203E-4</v>
      </c>
      <c r="C26" s="12">
        <f t="shared" si="4"/>
        <v>1.1023838536792799E-5</v>
      </c>
      <c r="D26" s="12">
        <f>'Tally Results'!C25</f>
        <v>2.0000000000000001E-4</v>
      </c>
      <c r="E26" s="12">
        <f t="shared" si="3"/>
        <v>3.2236285228542406E-8</v>
      </c>
      <c r="F26" s="12">
        <f>('Tally Results'!B25)/($A26-$A25)</f>
        <v>8.4399820765586968E-5</v>
      </c>
      <c r="G26" s="12">
        <f>'Tally Results'!C25</f>
        <v>2.0000000000000001E-4</v>
      </c>
      <c r="H26" s="17">
        <f t="shared" si="0"/>
        <v>1.6879964153117393E-8</v>
      </c>
      <c r="I26" s="9">
        <f>('Tally Results'!E24+'Tally Results'!E25)/LN($A26/$A25)</f>
        <v>1.6339879669092533E-3</v>
      </c>
      <c r="J26" s="12">
        <f t="shared" si="5"/>
        <v>1.1366283999519037E-4</v>
      </c>
      <c r="K26" s="12">
        <f>'Tally Results'!F25</f>
        <v>0</v>
      </c>
      <c r="L26" s="12">
        <f t="shared" si="1"/>
        <v>0</v>
      </c>
      <c r="M26" s="12">
        <f>('Tally Results'!E25)/($A26-$A25)</f>
        <v>8.4645519139674803E-4</v>
      </c>
      <c r="N26" s="12">
        <f>'Tally Results'!F25</f>
        <v>0</v>
      </c>
      <c r="O26" s="17">
        <f t="shared" si="2"/>
        <v>0</v>
      </c>
    </row>
    <row r="27" spans="1:15" x14ac:dyDescent="0.3">
      <c r="A27" s="9">
        <v>0.96164000000000005</v>
      </c>
      <c r="B27" s="9">
        <f>('Tally Results'!B25+'Tally Results'!B26)/LN($A27/$A26)</f>
        <v>1.1047312218362431E-4</v>
      </c>
      <c r="C27" s="12">
        <f t="shared" si="4"/>
        <v>1.9123121929432459E-5</v>
      </c>
      <c r="D27" s="12">
        <f>'Tally Results'!C26</f>
        <v>2.0000000000000001E-4</v>
      </c>
      <c r="E27" s="12">
        <f t="shared" si="3"/>
        <v>2.2094624436724863E-8</v>
      </c>
      <c r="F27" s="12">
        <f>('Tally Results'!B26)/($A27-$A26)</f>
        <v>7.7387598551033413E-5</v>
      </c>
      <c r="G27" s="12">
        <f>'Tally Results'!C26</f>
        <v>2.0000000000000001E-4</v>
      </c>
      <c r="H27" s="17">
        <f t="shared" si="0"/>
        <v>1.5477519710206683E-8</v>
      </c>
      <c r="I27" s="9">
        <f>('Tally Results'!E25+'Tally Results'!E26)/LN($A27/$A26)</f>
        <v>1.0864688770939337E-3</v>
      </c>
      <c r="J27" s="12">
        <f t="shared" si="5"/>
        <v>1.9150655953360449E-4</v>
      </c>
      <c r="K27" s="12">
        <f>'Tally Results'!F26</f>
        <v>0</v>
      </c>
      <c r="L27" s="12">
        <f t="shared" si="1"/>
        <v>0</v>
      </c>
      <c r="M27" s="12">
        <f>('Tally Results'!E26)/($A27-$A26)</f>
        <v>7.5197925989061679E-4</v>
      </c>
      <c r="N27" s="12">
        <f>'Tally Results'!F26</f>
        <v>0</v>
      </c>
      <c r="O27" s="17">
        <f t="shared" si="2"/>
        <v>0</v>
      </c>
    </row>
    <row r="28" spans="1:15" x14ac:dyDescent="0.3">
      <c r="A28" s="9">
        <v>1.1080000000000001</v>
      </c>
      <c r="B28" s="9">
        <f>('Tally Results'!B26+'Tally Results'!B27)/LN($A28/$A27)</f>
        <v>1.4586095156016561E-4</v>
      </c>
      <c r="C28" s="12">
        <f t="shared" si="4"/>
        <v>1.8758527516570552E-5</v>
      </c>
      <c r="D28" s="12">
        <f>'Tally Results'!C27</f>
        <v>2.0000000000000001E-4</v>
      </c>
      <c r="E28" s="12">
        <f t="shared" si="3"/>
        <v>2.9172190312033123E-8</v>
      </c>
      <c r="F28" s="12">
        <f>('Tally Results'!B27)/($A28-$A27)</f>
        <v>6.6746173817983038E-5</v>
      </c>
      <c r="G28" s="12">
        <f>'Tally Results'!C27</f>
        <v>2.0000000000000001E-4</v>
      </c>
      <c r="H28" s="17">
        <f t="shared" si="0"/>
        <v>1.3349234763596608E-8</v>
      </c>
      <c r="I28" s="9">
        <f>('Tally Results'!E26+'Tally Results'!E27)/LN($A28/$A27)</f>
        <v>1.4181227443239761E-3</v>
      </c>
      <c r="J28" s="12">
        <f t="shared" si="5"/>
        <v>1.8328601485536269E-4</v>
      </c>
      <c r="K28" s="12">
        <f>'Tally Results'!F27</f>
        <v>0</v>
      </c>
      <c r="L28" s="12">
        <f t="shared" si="1"/>
        <v>0</v>
      </c>
      <c r="M28" s="12">
        <f>('Tally Results'!E27)/($A28-$A27)</f>
        <v>6.4933526919923453E-4</v>
      </c>
      <c r="N28" s="12">
        <f>'Tally Results'!F27</f>
        <v>0</v>
      </c>
      <c r="O28" s="17">
        <f t="shared" si="2"/>
        <v>0</v>
      </c>
    </row>
    <row r="29" spans="1:15" x14ac:dyDescent="0.3">
      <c r="A29" s="9">
        <v>1.4227000000000001</v>
      </c>
      <c r="B29" s="9">
        <f>('Tally Results'!B27+'Tally Results'!B28)/LN($A29/$A28)</f>
        <v>1.0257672663142414E-4</v>
      </c>
      <c r="C29" s="12">
        <f t="shared" si="4"/>
        <v>3.9091668663446643E-5</v>
      </c>
      <c r="D29" s="12">
        <f>'Tally Results'!C28</f>
        <v>2.0000000000000001E-4</v>
      </c>
      <c r="E29" s="12">
        <f t="shared" si="3"/>
        <v>2.051534532628483E-8</v>
      </c>
      <c r="F29" s="12">
        <f>('Tally Results'!B28)/($A29-$A28)</f>
        <v>5.0445503654273915E-5</v>
      </c>
      <c r="G29" s="12">
        <f>'Tally Results'!C28</f>
        <v>2.0000000000000001E-4</v>
      </c>
      <c r="H29" s="17">
        <f t="shared" si="0"/>
        <v>1.0089100730854784E-8</v>
      </c>
      <c r="I29" s="9">
        <f>('Tally Results'!E27+'Tally Results'!E28)/LN($A29/$A28)</f>
        <v>1.0432223742493408E-3</v>
      </c>
      <c r="J29" s="12">
        <f t="shared" si="5"/>
        <v>3.8729265440751143E-4</v>
      </c>
      <c r="K29" s="12">
        <f>'Tally Results'!F28</f>
        <v>0</v>
      </c>
      <c r="L29" s="12">
        <f t="shared" si="1"/>
        <v>0</v>
      </c>
      <c r="M29" s="12">
        <f>('Tally Results'!E28)/($A29-$A28)</f>
        <v>5.2675171591992371E-4</v>
      </c>
      <c r="N29" s="12">
        <f>'Tally Results'!F28</f>
        <v>0</v>
      </c>
      <c r="O29" s="17">
        <f t="shared" si="2"/>
        <v>0</v>
      </c>
    </row>
    <row r="30" spans="1:15" x14ac:dyDescent="0.3">
      <c r="A30" s="9">
        <v>1.8268</v>
      </c>
      <c r="B30" s="9">
        <f>('Tally Results'!B28+'Tally Results'!B29)/LN($A30/$A29)</f>
        <v>1.2368938507298754E-4</v>
      </c>
      <c r="C30" s="12">
        <f t="shared" si="4"/>
        <v>4.5717067869876368E-5</v>
      </c>
      <c r="D30" s="12">
        <f>'Tally Results'!C29</f>
        <v>2.0000000000000001E-4</v>
      </c>
      <c r="E30" s="12">
        <f t="shared" si="3"/>
        <v>2.4737877014597508E-8</v>
      </c>
      <c r="F30" s="12">
        <f>('Tally Results'!B29)/($A30-$A29)</f>
        <v>3.7239049740163337E-5</v>
      </c>
      <c r="G30" s="12">
        <f>'Tally Results'!C29</f>
        <v>2.0000000000000001E-4</v>
      </c>
      <c r="H30" s="17">
        <f t="shared" si="0"/>
        <v>7.4478099480326681E-9</v>
      </c>
      <c r="I30" s="9">
        <f>('Tally Results'!E28+'Tally Results'!E29)/LN($A30/$A29)</f>
        <v>1.310602440617064E-3</v>
      </c>
      <c r="J30" s="12">
        <f t="shared" si="5"/>
        <v>4.7559030384375698E-4</v>
      </c>
      <c r="K30" s="12">
        <f>'Tally Results'!F29</f>
        <v>0</v>
      </c>
      <c r="L30" s="12">
        <f t="shared" si="1"/>
        <v>0</v>
      </c>
      <c r="M30" s="12">
        <f>('Tally Results'!E29)/($A30-$A29)</f>
        <v>4.0062873051224958E-4</v>
      </c>
      <c r="N30" s="12">
        <f>'Tally Results'!F29</f>
        <v>0</v>
      </c>
      <c r="O30" s="17">
        <f t="shared" si="2"/>
        <v>0</v>
      </c>
    </row>
    <row r="31" spans="1:15" x14ac:dyDescent="0.3">
      <c r="A31" s="9">
        <v>2.3069000000000002</v>
      </c>
      <c r="B31" s="9">
        <f>('Tally Results'!B29+'Tally Results'!B30)/LN($A31/$A30)</f>
        <v>1.15852556764514E-4</v>
      </c>
      <c r="C31" s="12">
        <f t="shared" si="4"/>
        <v>5.7502043138092266E-5</v>
      </c>
      <c r="D31" s="12">
        <f>'Tally Results'!C30</f>
        <v>2.0000000000000001E-4</v>
      </c>
      <c r="E31" s="12">
        <f t="shared" si="3"/>
        <v>2.31705113529028E-8</v>
      </c>
      <c r="F31" s="12">
        <f>('Tally Results'!B30)/($A31-$A30)</f>
        <v>2.4962716100812321E-5</v>
      </c>
      <c r="G31" s="12">
        <f>'Tally Results'!C30</f>
        <v>2.0000000000000001E-4</v>
      </c>
      <c r="H31" s="17">
        <f t="shared" si="0"/>
        <v>4.9925432201624641E-9</v>
      </c>
      <c r="I31" s="9">
        <f>('Tally Results'!E29+'Tally Results'!E30)/LN($A31/$A30)</f>
        <v>1.3079618404756731E-3</v>
      </c>
      <c r="J31" s="12">
        <f t="shared" si="5"/>
        <v>6.2858635567631174E-4</v>
      </c>
      <c r="K31" s="12">
        <f>'Tally Results'!F30</f>
        <v>0</v>
      </c>
      <c r="L31" s="12">
        <f t="shared" si="1"/>
        <v>0</v>
      </c>
      <c r="M31" s="12">
        <f>('Tally Results'!E30)/($A31-$A30)</f>
        <v>2.9848826286190365E-4</v>
      </c>
      <c r="N31" s="12">
        <f>'Tally Results'!F30</f>
        <v>0</v>
      </c>
      <c r="O31" s="17">
        <f t="shared" si="2"/>
        <v>0</v>
      </c>
    </row>
    <row r="32" spans="1:15" x14ac:dyDescent="0.3">
      <c r="A32" s="9">
        <v>2.3852000000000002</v>
      </c>
      <c r="B32" s="9">
        <f>('Tally Results'!B30+'Tally Results'!B31)/LN($A32/$A31)</f>
        <v>4.0600153935499005E-4</v>
      </c>
      <c r="C32" s="12">
        <f t="shared" si="4"/>
        <v>2.0430587863078592E-5</v>
      </c>
      <c r="D32" s="12">
        <f>'Tally Results'!C31</f>
        <v>5.0000000000000001E-4</v>
      </c>
      <c r="E32" s="12">
        <f t="shared" si="3"/>
        <v>2.0300076967749503E-7</v>
      </c>
      <c r="F32" s="12">
        <f>('Tally Results'!B31)/($A32-$A31)</f>
        <v>2.001353767560663E-5</v>
      </c>
      <c r="G32" s="12">
        <f>'Tally Results'!C31</f>
        <v>5.0000000000000001E-4</v>
      </c>
      <c r="H32" s="17">
        <f t="shared" si="0"/>
        <v>1.0006768837803316E-8</v>
      </c>
      <c r="I32" s="9">
        <f>('Tally Results'!E30+'Tally Results'!E31)/LN($A32/$A31)</f>
        <v>4.8819987000545077E-3</v>
      </c>
      <c r="J32" s="12">
        <f t="shared" si="5"/>
        <v>2.4233695516175669E-4</v>
      </c>
      <c r="K32" s="12">
        <f>'Tally Results'!F31</f>
        <v>0</v>
      </c>
      <c r="L32" s="12">
        <f t="shared" si="1"/>
        <v>0</v>
      </c>
      <c r="M32" s="12">
        <f>('Tally Results'!E31)/($A32-$A31)</f>
        <v>2.5094289272030641E-4</v>
      </c>
      <c r="N32" s="12">
        <f>'Tally Results'!F31</f>
        <v>0</v>
      </c>
      <c r="O32" s="17">
        <f t="shared" si="2"/>
        <v>0</v>
      </c>
    </row>
    <row r="33" spans="1:15" x14ac:dyDescent="0.3">
      <c r="A33" s="9">
        <v>3.0118999999999998</v>
      </c>
      <c r="B33" s="9">
        <f>('Tally Results'!B31+'Tally Results'!B32)/LN($A33/$A32)</f>
        <v>4.5313278362402198E-5</v>
      </c>
      <c r="C33" s="12">
        <f t="shared" si="4"/>
        <v>1.4141949813174478E-4</v>
      </c>
      <c r="D33" s="12">
        <f>'Tally Results'!C32</f>
        <v>2.0000000000000001E-4</v>
      </c>
      <c r="E33" s="12">
        <f t="shared" si="3"/>
        <v>9.0626556724804398E-9</v>
      </c>
      <c r="F33" s="12">
        <f>('Tally Results'!B32)/($A33-$A32)</f>
        <v>1.4367304930588807E-5</v>
      </c>
      <c r="G33" s="12">
        <f>'Tally Results'!C32</f>
        <v>2.0000000000000001E-4</v>
      </c>
      <c r="H33" s="17">
        <f t="shared" si="0"/>
        <v>2.8734609861177616E-9</v>
      </c>
      <c r="I33" s="9">
        <f>('Tally Results'!E31+'Tally Results'!E32)/LN($A33/$A32)</f>
        <v>6.3619393376600794E-4</v>
      </c>
      <c r="J33" s="12">
        <f t="shared" si="5"/>
        <v>1.7291256618076575E-3</v>
      </c>
      <c r="K33" s="12">
        <f>'Tally Results'!F32</f>
        <v>0</v>
      </c>
      <c r="L33" s="12">
        <f t="shared" si="1"/>
        <v>0</v>
      </c>
      <c r="M33" s="12">
        <f>('Tally Results'!E32)/($A33-$A32)</f>
        <v>2.0546938726663489E-4</v>
      </c>
      <c r="N33" s="12">
        <f>'Tally Results'!F32</f>
        <v>0</v>
      </c>
      <c r="O33" s="17">
        <f t="shared" si="2"/>
        <v>0</v>
      </c>
    </row>
    <row r="34" spans="1:15" x14ac:dyDescent="0.3">
      <c r="A34" s="9">
        <v>4.0656999999999996</v>
      </c>
      <c r="B34" s="9">
        <f>('Tally Results'!B32+'Tally Results'!B33)/LN($A34/$A33)</f>
        <v>5.5924037158417065E-5</v>
      </c>
      <c r="C34" s="12">
        <f t="shared" si="4"/>
        <v>5.3341941547919664E-5</v>
      </c>
      <c r="D34" s="12">
        <f>'Tally Results'!C33</f>
        <v>2.0000000000000001E-4</v>
      </c>
      <c r="E34" s="12">
        <f t="shared" si="3"/>
        <v>1.1184807431683413E-8</v>
      </c>
      <c r="F34" s="12">
        <f>('Tally Results'!B33)/($A34-$A33)</f>
        <v>7.3771588536724256E-6</v>
      </c>
      <c r="G34" s="12">
        <f>'Tally Results'!C33</f>
        <v>2.0000000000000001E-4</v>
      </c>
      <c r="H34" s="17">
        <f t="shared" si="0"/>
        <v>1.4754317707344853E-9</v>
      </c>
      <c r="I34" s="9">
        <f>('Tally Results'!E32+'Tally Results'!E33)/LN($A34/$A33)</f>
        <v>8.7355682659343752E-4</v>
      </c>
      <c r="J34" s="12">
        <f t="shared" si="5"/>
        <v>7.9548767563339168E-4</v>
      </c>
      <c r="K34" s="12">
        <f>'Tally Results'!F33</f>
        <v>0</v>
      </c>
      <c r="L34" s="12">
        <f t="shared" si="1"/>
        <v>0</v>
      </c>
      <c r="M34" s="12">
        <f>('Tally Results'!E33)/($A34-$A33)</f>
        <v>1.265062915164168E-4</v>
      </c>
      <c r="N34" s="12">
        <f>'Tally Results'!F33</f>
        <v>0</v>
      </c>
      <c r="O34" s="17">
        <f t="shared" si="2"/>
        <v>0</v>
      </c>
    </row>
    <row r="35" spans="1:15" x14ac:dyDescent="0.3">
      <c r="A35" s="9">
        <v>4.7237</v>
      </c>
      <c r="B35" s="9">
        <f>('Tally Results'!B33+'Tally Results'!B34)/LN($A35/$A34)</f>
        <v>7.075968551650896E-5</v>
      </c>
      <c r="C35" s="12">
        <f t="shared" si="4"/>
        <v>4.1678944760050685E-5</v>
      </c>
      <c r="D35" s="12">
        <f>'Tally Results'!C34</f>
        <v>4.0000000000000002E-4</v>
      </c>
      <c r="E35" s="12">
        <f t="shared" si="3"/>
        <v>2.8303874206603584E-8</v>
      </c>
      <c r="F35" s="12">
        <f>('Tally Results'!B34)/($A35-$A34)</f>
        <v>4.3166565349544052E-6</v>
      </c>
      <c r="G35" s="12">
        <f>'Tally Results'!C34</f>
        <v>4.0000000000000002E-4</v>
      </c>
      <c r="H35" s="17">
        <f t="shared" si="0"/>
        <v>1.726662613981762E-9</v>
      </c>
      <c r="I35" s="9">
        <f>('Tally Results'!E33+'Tally Results'!E34)/LN($A35/$A34)</f>
        <v>1.2100301806284171E-3</v>
      </c>
      <c r="J35" s="12">
        <f t="shared" si="5"/>
        <v>6.8550012537599053E-4</v>
      </c>
      <c r="K35" s="12">
        <f>'Tally Results'!F34</f>
        <v>0</v>
      </c>
      <c r="L35" s="12">
        <f t="shared" si="1"/>
        <v>0</v>
      </c>
      <c r="M35" s="12">
        <f>('Tally Results'!E34)/($A35-$A34)</f>
        <v>7.3252302431610892E-5</v>
      </c>
      <c r="N35" s="12">
        <f>'Tally Results'!F34</f>
        <v>0</v>
      </c>
      <c r="O35" s="17">
        <f t="shared" si="2"/>
        <v>0</v>
      </c>
    </row>
    <row r="36" spans="1:15" x14ac:dyDescent="0.3">
      <c r="A36" s="9">
        <v>4.9659000000000004</v>
      </c>
      <c r="B36" s="9">
        <f>('Tally Results'!B34+'Tally Results'!B35)/LN($A36/$A35)</f>
        <v>7.2995767842229877E-5</v>
      </c>
      <c r="C36" s="12">
        <f t="shared" si="4"/>
        <v>1.7408785401743303E-5</v>
      </c>
      <c r="D36" s="12">
        <f>'Tally Results'!C35</f>
        <v>6.9999999999999999E-4</v>
      </c>
      <c r="E36" s="12">
        <f t="shared" si="3"/>
        <v>5.1097037489560916E-8</v>
      </c>
      <c r="F36" s="12">
        <f>('Tally Results'!B35)/($A36-$A35)</f>
        <v>3.3426341866226201E-6</v>
      </c>
      <c r="G36" s="12">
        <f>'Tally Results'!C35</f>
        <v>6.9999999999999999E-4</v>
      </c>
      <c r="H36" s="17">
        <f t="shared" si="0"/>
        <v>2.3398439306358343E-9</v>
      </c>
      <c r="I36" s="9">
        <f>('Tally Results'!E34+'Tally Results'!E35)/LN($A36/$A35)</f>
        <v>1.2276455168943169E-3</v>
      </c>
      <c r="J36" s="12">
        <f t="shared" si="5"/>
        <v>2.952025269700036E-4</v>
      </c>
      <c r="K36" s="12">
        <f>'Tally Results'!F35</f>
        <v>1.5E-5</v>
      </c>
      <c r="L36" s="12">
        <f t="shared" si="1"/>
        <v>1.8414682753414754E-8</v>
      </c>
      <c r="M36" s="12">
        <f>('Tally Results'!E35)/($A36-$A35)</f>
        <v>5.4438115194054405E-5</v>
      </c>
      <c r="N36" s="12">
        <f>'Tally Results'!F35</f>
        <v>1.5E-5</v>
      </c>
      <c r="O36" s="17">
        <f t="shared" si="2"/>
        <v>8.1657172791081615E-10</v>
      </c>
    </row>
    <row r="37" spans="1:15" x14ac:dyDescent="0.3">
      <c r="A37" s="9">
        <v>6.3762999999999996</v>
      </c>
      <c r="B37" s="9">
        <f>('Tally Results'!B35+'Tally Results'!B36)/LN($A37/$A36)</f>
        <v>1.7023390566307678E-5</v>
      </c>
      <c r="C37" s="12">
        <f t="shared" si="4"/>
        <v>6.3481510509700646E-5</v>
      </c>
      <c r="D37" s="12">
        <f>'Tally Results'!C36</f>
        <v>2.9999999999999997E-4</v>
      </c>
      <c r="E37" s="12">
        <f t="shared" si="3"/>
        <v>5.1070171698923028E-9</v>
      </c>
      <c r="F37" s="12">
        <f>('Tally Results'!B36)/($A37-$A36)</f>
        <v>2.443384855360183E-6</v>
      </c>
      <c r="G37" s="12">
        <f>'Tally Results'!C36</f>
        <v>2.9999999999999997E-4</v>
      </c>
      <c r="H37" s="17">
        <f t="shared" si="0"/>
        <v>7.3301545660805487E-10</v>
      </c>
      <c r="I37" s="9">
        <f>('Tally Results'!E35+'Tally Results'!E36)/LN($A37/$A36)</f>
        <v>2.3838083932837341E-4</v>
      </c>
      <c r="J37" s="12">
        <f t="shared" si="5"/>
        <v>1.0338417864082406E-3</v>
      </c>
      <c r="K37" s="12">
        <f>'Tally Results'!F36</f>
        <v>0</v>
      </c>
      <c r="L37" s="12">
        <f t="shared" si="1"/>
        <v>0</v>
      </c>
      <c r="M37" s="12">
        <f>('Tally Results'!E36)/($A37-$A36)</f>
        <v>3.2904661798071485E-5</v>
      </c>
      <c r="N37" s="12">
        <f>'Tally Results'!F36</f>
        <v>0</v>
      </c>
      <c r="O37" s="17">
        <f t="shared" si="2"/>
        <v>0</v>
      </c>
    </row>
    <row r="38" spans="1:15" x14ac:dyDescent="0.3">
      <c r="A38" s="9">
        <v>7.4081999999999999</v>
      </c>
      <c r="B38" s="9">
        <f>('Tally Results'!B36+'Tally Results'!B37)/LN($A38/$A37)</f>
        <v>3.4956449156709298E-5</v>
      </c>
      <c r="C38" s="12">
        <f t="shared" si="4"/>
        <v>2.6818998305090615E-5</v>
      </c>
      <c r="D38" s="12">
        <f>'Tally Results'!C37</f>
        <v>5.0000000000000001E-4</v>
      </c>
      <c r="E38" s="12">
        <f t="shared" si="3"/>
        <v>1.747822457835465E-8</v>
      </c>
      <c r="F38" s="12">
        <f>('Tally Results'!B37)/($A38-$A37)</f>
        <v>1.741738540556255E-6</v>
      </c>
      <c r="G38" s="12">
        <f>'Tally Results'!C37</f>
        <v>5.0000000000000001E-4</v>
      </c>
      <c r="H38" s="17">
        <f t="shared" si="0"/>
        <v>8.7086927027812756E-10</v>
      </c>
      <c r="I38" s="9">
        <f>('Tally Results'!E36+'Tally Results'!E37)/LN($A38/$A37)</f>
        <v>4.0986739137243946E-4</v>
      </c>
      <c r="J38" s="12">
        <f t="shared" si="5"/>
        <v>3.344636746300845E-4</v>
      </c>
      <c r="K38" s="12">
        <f>'Tally Results'!F37</f>
        <v>0</v>
      </c>
      <c r="L38" s="12">
        <f t="shared" si="1"/>
        <v>0</v>
      </c>
      <c r="M38" s="12">
        <f>('Tally Results'!E37)/($A38-$A37)</f>
        <v>1.4605262137804044E-5</v>
      </c>
      <c r="N38" s="12">
        <f>'Tally Results'!F37</f>
        <v>0</v>
      </c>
      <c r="O38" s="17">
        <f t="shared" si="2"/>
        <v>0</v>
      </c>
    </row>
    <row r="39" spans="1:15" x14ac:dyDescent="0.3">
      <c r="A39" s="9">
        <v>8.1873000000000005</v>
      </c>
      <c r="B39" s="9">
        <f>('Tally Results'!B37+'Tally Results'!B38)/LN($A39/$A38)</f>
        <v>2.8523647452175075E-5</v>
      </c>
      <c r="C39" s="12">
        <f t="shared" si="4"/>
        <v>2.4728671633990924E-5</v>
      </c>
      <c r="D39" s="12">
        <f>'Tally Results'!C38</f>
        <v>6.9999999999999999E-4</v>
      </c>
      <c r="E39" s="12">
        <f t="shared" si="3"/>
        <v>1.9966553216522551E-8</v>
      </c>
      <c r="F39" s="12">
        <f>('Tally Results'!B38)/($A39-$A38)</f>
        <v>1.3540880503144645E-6</v>
      </c>
      <c r="G39" s="12">
        <f>'Tally Results'!C38</f>
        <v>6.9999999999999999E-4</v>
      </c>
      <c r="H39" s="17">
        <f t="shared" si="0"/>
        <v>9.4786163522012519E-10</v>
      </c>
      <c r="I39" s="9">
        <f>('Tally Results'!E37+'Tally Results'!E38)/LN($A39/$A38)</f>
        <v>2.1565191817502085E-4</v>
      </c>
      <c r="J39" s="12">
        <f t="shared" si="5"/>
        <v>2.4367104703421335E-4</v>
      </c>
      <c r="K39" s="12">
        <f>'Tally Results'!F38</f>
        <v>8.5000000000000006E-5</v>
      </c>
      <c r="L39" s="12">
        <f t="shared" si="1"/>
        <v>1.8330413044876774E-8</v>
      </c>
      <c r="M39" s="12">
        <f>('Tally Results'!E38)/($A39-$A38)</f>
        <v>8.33436721858554E-6</v>
      </c>
      <c r="N39" s="12">
        <f>'Tally Results'!F38</f>
        <v>8.5000000000000006E-5</v>
      </c>
      <c r="O39" s="17">
        <f t="shared" si="2"/>
        <v>7.0842121357977096E-10</v>
      </c>
    </row>
    <row r="40" spans="1:15" x14ac:dyDescent="0.3">
      <c r="A40" s="9">
        <v>9.0484000000000009</v>
      </c>
      <c r="B40" s="9">
        <f>('Tally Results'!B38+'Tally Results'!B39)/LN($A40/$A39)</f>
        <v>2.0972108655346112E-5</v>
      </c>
      <c r="C40" s="12">
        <f t="shared" si="4"/>
        <v>2.1310397792093256E-5</v>
      </c>
      <c r="D40" s="12">
        <f>'Tally Results'!C39</f>
        <v>5.9999999999999995E-4</v>
      </c>
      <c r="E40" s="12">
        <f t="shared" si="3"/>
        <v>1.2583265193207665E-8</v>
      </c>
      <c r="F40" s="12">
        <f>('Tally Results'!B39)/($A40-$A39)</f>
        <v>1.2104517477644867E-6</v>
      </c>
      <c r="G40" s="12">
        <f>'Tally Results'!C39</f>
        <v>5.9999999999999995E-4</v>
      </c>
      <c r="H40" s="17">
        <f t="shared" si="0"/>
        <v>7.2627104865869194E-10</v>
      </c>
      <c r="I40" s="9">
        <f>('Tally Results'!E38+'Tally Results'!E39)/LN($A40/$A39)</f>
        <v>1.1241048339337202E-4</v>
      </c>
      <c r="J40" s="12">
        <f t="shared" si="5"/>
        <v>1.4124726699527162E-4</v>
      </c>
      <c r="K40" s="12">
        <f>'Tally Results'!F39</f>
        <v>8.5000000000000006E-5</v>
      </c>
      <c r="L40" s="12">
        <f t="shared" si="1"/>
        <v>9.5548910884366224E-9</v>
      </c>
      <c r="M40" s="12">
        <f>('Tally Results'!E39)/($A40-$A39)</f>
        <v>5.5140715364069184E-6</v>
      </c>
      <c r="N40" s="12">
        <f>'Tally Results'!F39</f>
        <v>8.5000000000000006E-5</v>
      </c>
      <c r="O40" s="17">
        <f t="shared" si="2"/>
        <v>4.6869608059458813E-10</v>
      </c>
    </row>
    <row r="41" spans="1:15" x14ac:dyDescent="0.3">
      <c r="A41" s="9">
        <v>10</v>
      </c>
      <c r="B41" s="9">
        <f>('Tally Results'!B39+'Tally Results'!B40)/LN($A41/$A40)</f>
        <v>2.210303071163859E-5</v>
      </c>
      <c r="C41" s="12">
        <f t="shared" si="4"/>
        <v>2.0495151310811302E-5</v>
      </c>
      <c r="D41" s="12">
        <f>'Tally Results'!C40</f>
        <v>5.9999999999999995E-4</v>
      </c>
      <c r="E41" s="12">
        <f t="shared" si="3"/>
        <v>1.3261818426983153E-8</v>
      </c>
      <c r="F41" s="12">
        <f>('Tally Results'!B40)/($A41-$A40)</f>
        <v>1.2273224043715858E-6</v>
      </c>
      <c r="G41" s="12">
        <f>'Tally Results'!C40</f>
        <v>5.9999999999999995E-4</v>
      </c>
      <c r="H41" s="17">
        <f t="shared" si="0"/>
        <v>7.3639344262295136E-10</v>
      </c>
      <c r="I41" s="9">
        <f>('Tally Results'!E39+'Tally Results'!E40)/LN($A41/$A40)</f>
        <v>8.4377772726071168E-5</v>
      </c>
      <c r="J41" s="12">
        <f t="shared" si="5"/>
        <v>9.3631852261630977E-5</v>
      </c>
      <c r="K41" s="12">
        <f>'Tally Results'!F40</f>
        <v>8.5000000000000006E-5</v>
      </c>
      <c r="L41" s="12">
        <f t="shared" si="1"/>
        <v>7.1721106817160496E-9</v>
      </c>
      <c r="M41" s="12">
        <f>('Tally Results'!E40)/($A41-$A40)</f>
        <v>3.8770171290458212E-6</v>
      </c>
      <c r="N41" s="12">
        <f>'Tally Results'!F40</f>
        <v>8.5000000000000006E-5</v>
      </c>
      <c r="O41" s="17">
        <f t="shared" si="2"/>
        <v>3.2954645596889484E-10</v>
      </c>
    </row>
    <row r="42" spans="1:15" x14ac:dyDescent="0.3">
      <c r="A42" s="9">
        <v>11.052</v>
      </c>
      <c r="B42" s="9">
        <f>('Tally Results'!B40+'Tally Results'!B41)/LN($A42/$A41)</f>
        <v>2.5112991750493834E-5</v>
      </c>
      <c r="C42" s="12">
        <f t="shared" si="4"/>
        <v>2.4835627815081645E-5</v>
      </c>
      <c r="D42" s="12">
        <f>'Tally Results'!C41</f>
        <v>5.0000000000000001E-4</v>
      </c>
      <c r="E42" s="12">
        <f t="shared" si="3"/>
        <v>1.2556495875246917E-8</v>
      </c>
      <c r="F42" s="12">
        <f>('Tally Results'!B41)/($A42-$A41)</f>
        <v>1.2776045627376432E-6</v>
      </c>
      <c r="G42" s="12">
        <f>'Tally Results'!C41</f>
        <v>5.0000000000000001E-4</v>
      </c>
      <c r="H42" s="17">
        <f t="shared" si="0"/>
        <v>6.3880228136882161E-10</v>
      </c>
      <c r="I42" s="9">
        <f>('Tally Results'!E40+'Tally Results'!E41)/LN($A42/$A41)</f>
        <v>7.2351673831982236E-5</v>
      </c>
      <c r="J42" s="12">
        <f t="shared" si="5"/>
        <v>8.2439688889536061E-5</v>
      </c>
      <c r="K42" s="12">
        <f>'Tally Results'!F41</f>
        <v>8.5000000000000006E-5</v>
      </c>
      <c r="L42" s="12">
        <f t="shared" si="1"/>
        <v>6.1498922757184904E-9</v>
      </c>
      <c r="M42" s="12">
        <f>('Tally Results'!E41)/($A42-$A41)</f>
        <v>3.3723400665399248E-6</v>
      </c>
      <c r="N42" s="12">
        <f>'Tally Results'!F41</f>
        <v>8.5000000000000006E-5</v>
      </c>
      <c r="O42" s="17">
        <f t="shared" si="2"/>
        <v>2.866489056558936E-10</v>
      </c>
    </row>
    <row r="43" spans="1:15" x14ac:dyDescent="0.3">
      <c r="A43" s="9">
        <v>12.214</v>
      </c>
      <c r="B43" s="9">
        <f>('Tally Results'!B41+'Tally Results'!B42)/LN($A43/$A42)</f>
        <v>2.7030123117116715E-5</v>
      </c>
      <c r="C43" s="12">
        <f t="shared" si="4"/>
        <v>3.0295149738081747E-5</v>
      </c>
      <c r="D43" s="12">
        <f>'Tally Results'!C42</f>
        <v>5.9999999999999995E-4</v>
      </c>
      <c r="E43" s="12">
        <f t="shared" si="3"/>
        <v>1.6218073870270029E-8</v>
      </c>
      <c r="F43" s="12">
        <f>('Tally Results'!B42)/($A43-$A42)</f>
        <v>1.1688468158347669E-6</v>
      </c>
      <c r="G43" s="12">
        <f>'Tally Results'!C42</f>
        <v>5.9999999999999995E-4</v>
      </c>
      <c r="H43" s="17">
        <f t="shared" si="0"/>
        <v>7.0130808950086009E-10</v>
      </c>
      <c r="I43" s="9">
        <f>('Tally Results'!E41+'Tally Results'!E42)/LN($A43/$A42)</f>
        <v>7.9801705651004226E-5</v>
      </c>
      <c r="J43" s="12">
        <f t="shared" si="5"/>
        <v>8.84011134796152E-5</v>
      </c>
      <c r="K43" s="12">
        <f>'Tally Results'!F42</f>
        <v>1.7000000000000001E-4</v>
      </c>
      <c r="L43" s="12">
        <f t="shared" si="1"/>
        <v>1.3566289960670719E-8</v>
      </c>
      <c r="M43" s="12">
        <f>('Tally Results'!E42)/($A43-$A42)</f>
        <v>3.8125548192771062E-6</v>
      </c>
      <c r="N43" s="12">
        <f>'Tally Results'!F42</f>
        <v>1.7000000000000001E-4</v>
      </c>
      <c r="O43" s="17">
        <f t="shared" si="2"/>
        <v>6.4813431927710807E-10</v>
      </c>
    </row>
    <row r="44" spans="1:15" x14ac:dyDescent="0.3">
      <c r="A44" s="9">
        <v>12.523</v>
      </c>
      <c r="B44" s="9">
        <f>('Tally Results'!B42+'Tally Results'!B43)/LN($A44/$A43)</f>
        <v>7.1138550676240944E-5</v>
      </c>
      <c r="C44" s="12">
        <f t="shared" si="4"/>
        <v>1.5167060101073722E-5</v>
      </c>
      <c r="D44" s="12">
        <f>'Tally Results'!C43</f>
        <v>1E-3</v>
      </c>
      <c r="E44" s="12">
        <f t="shared" si="3"/>
        <v>7.1138550676240951E-8</v>
      </c>
      <c r="F44" s="12">
        <f>('Tally Results'!B43)/($A44-$A43)</f>
        <v>1.3564207119741132E-6</v>
      </c>
      <c r="G44" s="12">
        <f>'Tally Results'!C43</f>
        <v>1E-3</v>
      </c>
      <c r="H44" s="17">
        <f t="shared" si="0"/>
        <v>1.3564207119741133E-9</v>
      </c>
      <c r="I44" s="9">
        <f>('Tally Results'!E42+'Tally Results'!E43)/LN($A44/$A43)</f>
        <v>2.3085113669877276E-4</v>
      </c>
      <c r="J44" s="12">
        <f t="shared" si="5"/>
        <v>4.7995864143040433E-5</v>
      </c>
      <c r="K44" s="12">
        <f>'Tally Results'!F43</f>
        <v>5.0999999999999993E-4</v>
      </c>
      <c r="L44" s="12">
        <f t="shared" si="1"/>
        <v>1.1773407971637409E-7</v>
      </c>
      <c r="M44" s="12">
        <f>('Tally Results'!E43)/($A44-$A43)</f>
        <v>4.3282314563106901E-6</v>
      </c>
      <c r="N44" s="12">
        <f>'Tally Results'!F43</f>
        <v>5.0999999999999993E-4</v>
      </c>
      <c r="O44" s="17">
        <f t="shared" si="2"/>
        <v>2.2073980427184517E-9</v>
      </c>
    </row>
    <row r="45" spans="1:15" x14ac:dyDescent="0.3">
      <c r="A45" s="9">
        <v>13.84</v>
      </c>
      <c r="B45" s="9">
        <f>('Tally Results'!B43+'Tally Results'!B44)/LN($A45/$A44)</f>
        <v>5.5011442323885648E-5</v>
      </c>
      <c r="C45" s="12">
        <f t="shared" si="4"/>
        <v>8.3069770390583372E-5</v>
      </c>
      <c r="D45" s="12">
        <f>'Tally Results'!C44</f>
        <v>2.9999999999999997E-4</v>
      </c>
      <c r="E45" s="12">
        <f t="shared" si="3"/>
        <v>1.6503432697165692E-8</v>
      </c>
      <c r="F45" s="12">
        <f>('Tally Results'!B44)/($A45-$A44)</f>
        <v>3.8586104783599084E-6</v>
      </c>
      <c r="G45" s="12">
        <f>'Tally Results'!C44</f>
        <v>2.9999999999999997E-4</v>
      </c>
      <c r="H45" s="17">
        <f t="shared" si="0"/>
        <v>1.1575831435079725E-9</v>
      </c>
      <c r="I45" s="9">
        <f>('Tally Results'!E43+'Tally Results'!E44)/LN($A45/$A44)</f>
        <v>5.4561192368613267E-4</v>
      </c>
      <c r="J45" s="12">
        <f t="shared" si="5"/>
        <v>5.1130092526346026E-4</v>
      </c>
      <c r="K45" s="12">
        <f>'Tally Results'!F44</f>
        <v>3.4000000000000002E-4</v>
      </c>
      <c r="L45" s="12">
        <f t="shared" si="1"/>
        <v>1.8550805405328513E-7</v>
      </c>
      <c r="M45" s="12">
        <f>('Tally Results'!E44)/($A45-$A44)</f>
        <v>4.0411225930144259E-5</v>
      </c>
      <c r="N45" s="12">
        <f>'Tally Results'!F44</f>
        <v>3.4000000000000002E-4</v>
      </c>
      <c r="O45" s="17">
        <f t="shared" si="2"/>
        <v>1.3739816816249049E-8</v>
      </c>
    </row>
    <row r="46" spans="1:15" x14ac:dyDescent="0.3">
      <c r="A46" s="9">
        <v>14.191000000000001</v>
      </c>
      <c r="B46" s="9">
        <f>('Tally Results'!B44+'Tally Results'!B45)/LN($A46/$A45)</f>
        <v>1.0659963519030593E-3</v>
      </c>
      <c r="C46" s="12">
        <f t="shared" si="4"/>
        <v>1.9673686788682931E-4</v>
      </c>
      <c r="D46" s="12">
        <f>'Tally Results'!C45</f>
        <v>1E-4</v>
      </c>
      <c r="E46" s="12">
        <f t="shared" si="3"/>
        <v>1.0659963519030592E-7</v>
      </c>
      <c r="F46" s="12">
        <f>('Tally Results'!B45)/($A46-$A45)</f>
        <v>6.158433048433033E-5</v>
      </c>
      <c r="G46" s="12">
        <f>'Tally Results'!C45</f>
        <v>1E-4</v>
      </c>
      <c r="H46" s="17">
        <f t="shared" si="0"/>
        <v>6.1584330484330332E-9</v>
      </c>
      <c r="I46" s="9">
        <f>('Tally Results'!E44+'Tally Results'!E45)/LN($A46/$A45)</f>
        <v>7.894203966862641E-3</v>
      </c>
      <c r="J46" s="12">
        <f t="shared" si="5"/>
        <v>1.4811876887913134E-3</v>
      </c>
      <c r="K46" s="12">
        <f>'Tally Results'!F45</f>
        <v>8.4999999999999995E-4</v>
      </c>
      <c r="L46" s="12">
        <f t="shared" si="1"/>
        <v>6.7100733718332445E-6</v>
      </c>
      <c r="M46" s="12">
        <f>('Tally Results'!E45)/($A46-$A45)</f>
        <v>4.1164911103988507E-4</v>
      </c>
      <c r="N46" s="12">
        <f>'Tally Results'!F45</f>
        <v>8.4999999999999995E-4</v>
      </c>
      <c r="O46" s="17">
        <f t="shared" si="2"/>
        <v>3.4990174438390228E-7</v>
      </c>
    </row>
    <row r="47" spans="1:15" x14ac:dyDescent="0.3">
      <c r="A47" s="9">
        <v>14.917999999999999</v>
      </c>
      <c r="B47" s="9">
        <f>('Tally Results'!B45+'Tally Results'!B46)/LN($A47/$A46)</f>
        <v>4.5048801465801588E-4</v>
      </c>
      <c r="C47" s="12">
        <f t="shared" si="4"/>
        <v>5.512420672449497E-4</v>
      </c>
      <c r="D47" s="12">
        <f>'Tally Results'!C46</f>
        <v>6.9999999999999999E-4</v>
      </c>
      <c r="E47" s="12">
        <f t="shared" si="3"/>
        <v>3.1534161026061111E-7</v>
      </c>
      <c r="F47" s="12">
        <f>('Tally Results'!B46)/($A47-$A46)</f>
        <v>1.2249532324621758E-6</v>
      </c>
      <c r="G47" s="12">
        <f>'Tally Results'!C46</f>
        <v>6.9999999999999999E-4</v>
      </c>
      <c r="H47" s="17">
        <f t="shared" si="0"/>
        <v>8.5746726272352301E-10</v>
      </c>
      <c r="I47" s="9">
        <f>('Tally Results'!E45+'Tally Results'!E46)/LN($A47/$A46)</f>
        <v>4.5307521448812241E-3</v>
      </c>
      <c r="J47" s="12">
        <f t="shared" si="5"/>
        <v>4.5164715466188858E-3</v>
      </c>
      <c r="K47" s="12">
        <f>'Tally Results'!F46</f>
        <v>7.6499999999999995E-4</v>
      </c>
      <c r="L47" s="12">
        <f t="shared" si="1"/>
        <v>3.4660253908341364E-6</v>
      </c>
      <c r="M47" s="12">
        <f>('Tally Results'!E46)/($A47-$A46)</f>
        <v>1.1261368910591494E-4</v>
      </c>
      <c r="N47" s="12">
        <f>'Tally Results'!F46</f>
        <v>7.6499999999999995E-4</v>
      </c>
      <c r="O47" s="17">
        <f t="shared" si="2"/>
        <v>8.6149472166024921E-8</v>
      </c>
    </row>
    <row r="48" spans="1:15" x14ac:dyDescent="0.3">
      <c r="A48" s="9">
        <v>16.905000000000001</v>
      </c>
      <c r="B48" s="9">
        <f>('Tally Results'!B46+'Tally Results'!B47)/LN($A48/$A47)</f>
        <v>7.1706782328519445E-6</v>
      </c>
      <c r="C48" s="12">
        <f t="shared" si="4"/>
        <v>4.5468391138707762E-4</v>
      </c>
      <c r="D48" s="12">
        <f>'Tally Results'!C47</f>
        <v>8.0999999999999996E-3</v>
      </c>
      <c r="E48" s="12">
        <f t="shared" si="3"/>
        <v>5.8082493686100749E-8</v>
      </c>
      <c r="F48" s="12">
        <f>('Tally Results'!B47)/($A48-$A47)</f>
        <v>3.0634373427277274E-9</v>
      </c>
      <c r="G48" s="12">
        <f>'Tally Results'!C47</f>
        <v>8.0999999999999996E-3</v>
      </c>
      <c r="H48" s="17">
        <f t="shared" si="0"/>
        <v>2.4813842476094591E-11</v>
      </c>
      <c r="I48" s="9">
        <f>('Tally Results'!E46+'Tally Results'!E47)/LN($A48/$A47)</f>
        <v>6.5531908871283809E-4</v>
      </c>
      <c r="J48" s="12">
        <f t="shared" si="5"/>
        <v>5.1523617705757059E-3</v>
      </c>
      <c r="K48" s="12">
        <f>'Tally Results'!F47</f>
        <v>7.6632238646668792E-4</v>
      </c>
      <c r="L48" s="12">
        <f t="shared" si="1"/>
        <v>5.0218568795959727E-7</v>
      </c>
      <c r="M48" s="12">
        <f>('Tally Results'!E47)/($A48-$A47)</f>
        <v>3.6001892299949632E-8</v>
      </c>
      <c r="N48" s="12">
        <f>'Tally Results'!F47</f>
        <v>7.6632238646668792E-4</v>
      </c>
      <c r="O48" s="17">
        <f t="shared" si="2"/>
        <v>2.7589056024614077E-11</v>
      </c>
    </row>
    <row r="49" spans="1:15" ht="15" thickBot="1" x14ac:dyDescent="0.35">
      <c r="A49" s="18">
        <v>19.64</v>
      </c>
      <c r="B49" s="18">
        <f>('Tally Results'!B47+'Tally Results'!B48)/LN($A49/$A48)</f>
        <v>4.4438839421064568E-8</v>
      </c>
      <c r="C49" s="19">
        <f t="shared" si="4"/>
        <v>9.866672596333338E-6</v>
      </c>
      <c r="D49" s="19">
        <f>'Tally Results'!C48</f>
        <v>2.53E-2</v>
      </c>
      <c r="E49" s="19">
        <f t="shared" si="3"/>
        <v>1.1243026373529336E-9</v>
      </c>
      <c r="F49" s="19">
        <f>('Tally Results'!B48)/($A49-$A48)</f>
        <v>2.1094990859232181E-10</v>
      </c>
      <c r="G49" s="19">
        <f>'Tally Results'!C48</f>
        <v>2.53E-2</v>
      </c>
      <c r="H49" s="20">
        <f t="shared" si="0"/>
        <v>5.3370326873857419E-12</v>
      </c>
      <c r="I49" s="18">
        <f>('Tally Results'!E47+'Tally Results'!E48)/LN($A49/$A48)</f>
        <v>5.0980618984707824E-7</v>
      </c>
      <c r="J49" s="19">
        <f t="shared" si="5"/>
        <v>8.968460137794218E-4</v>
      </c>
      <c r="K49" s="19">
        <f>'Tally Results'!F48</f>
        <v>1.6149999999999999E-3</v>
      </c>
      <c r="L49" s="19">
        <f t="shared" si="1"/>
        <v>8.2333699660303128E-10</v>
      </c>
      <c r="M49" s="19">
        <f>('Tally Results'!E48)/($A49-$A48)</f>
        <v>1.7967819012797078E-9</v>
      </c>
      <c r="N49" s="19">
        <f>'Tally Results'!F48</f>
        <v>1.6149999999999999E-3</v>
      </c>
      <c r="O49" s="20">
        <f t="shared" si="2"/>
        <v>2.9018027705667279E-12</v>
      </c>
    </row>
    <row r="50" spans="1:15" x14ac:dyDescent="0.3">
      <c r="A50" s="1"/>
      <c r="B50" s="1"/>
      <c r="C50" s="1"/>
      <c r="D50" s="1"/>
      <c r="E50" s="1"/>
      <c r="F50" s="1"/>
      <c r="G50" s="1"/>
      <c r="I50" s="1"/>
      <c r="J50" s="1"/>
      <c r="K50" s="1"/>
      <c r="L50" s="1"/>
      <c r="M50" s="1"/>
      <c r="N50" s="1"/>
    </row>
    <row r="51" spans="1:15" x14ac:dyDescent="0.3">
      <c r="A51" s="1"/>
      <c r="B51" s="1"/>
      <c r="C51" s="1"/>
      <c r="D51" s="1"/>
      <c r="E51" s="1"/>
      <c r="F51" s="1"/>
      <c r="G51" s="1"/>
      <c r="I51" s="1"/>
      <c r="J51" s="1"/>
      <c r="K51" s="1"/>
      <c r="L51" s="1"/>
      <c r="M51" s="1"/>
      <c r="N51" s="1"/>
    </row>
    <row r="52" spans="1:15" x14ac:dyDescent="0.3">
      <c r="A52" s="1"/>
      <c r="B52" s="1"/>
      <c r="C52" s="1"/>
      <c r="D52" s="1"/>
      <c r="E52" s="1"/>
      <c r="F52" s="1"/>
      <c r="G52" s="1"/>
      <c r="I52" s="1"/>
      <c r="J52" s="1"/>
      <c r="K52" s="1"/>
      <c r="L52" s="1"/>
      <c r="M52" s="1"/>
      <c r="N52" s="1"/>
    </row>
    <row r="53" spans="1:15" x14ac:dyDescent="0.3">
      <c r="A53" s="1"/>
      <c r="B53" s="1"/>
      <c r="C53" s="1"/>
      <c r="D53" s="1"/>
      <c r="E53" s="1"/>
      <c r="F53" s="1"/>
      <c r="G53" s="1"/>
      <c r="I53" s="1"/>
      <c r="J53" s="1"/>
      <c r="K53" s="1"/>
      <c r="L53" s="1"/>
      <c r="M53" s="1"/>
      <c r="N53" s="1"/>
    </row>
    <row r="54" spans="1:15" x14ac:dyDescent="0.3">
      <c r="A54" s="1"/>
      <c r="B54" s="1"/>
      <c r="C54" s="1"/>
      <c r="D54" s="1"/>
      <c r="E54" s="1"/>
      <c r="F54" s="1"/>
      <c r="G54" s="1"/>
      <c r="I54" s="1"/>
      <c r="J54" s="1"/>
      <c r="K54" s="1"/>
      <c r="L54" s="1"/>
      <c r="M54" s="1"/>
      <c r="N54" s="1"/>
    </row>
    <row r="55" spans="1:15" x14ac:dyDescent="0.3">
      <c r="A55" s="1"/>
      <c r="B55" s="1"/>
      <c r="C55" s="1"/>
      <c r="D55" s="1"/>
      <c r="E55" s="1"/>
      <c r="F55" s="1"/>
      <c r="G55" s="1"/>
      <c r="I55" s="1"/>
      <c r="J55" s="1"/>
      <c r="K55" s="1"/>
      <c r="L55" s="1"/>
      <c r="M55" s="1"/>
      <c r="N55" s="1"/>
    </row>
    <row r="56" spans="1:15" x14ac:dyDescent="0.3">
      <c r="A56" s="1"/>
      <c r="B56" s="1"/>
      <c r="C56" s="1"/>
      <c r="D56" s="1"/>
      <c r="E56" s="1"/>
      <c r="F56" s="1"/>
      <c r="G56" s="1"/>
      <c r="I56" s="1"/>
      <c r="J56" s="1"/>
      <c r="K56" s="1"/>
      <c r="L56" s="1"/>
      <c r="M56" s="1"/>
      <c r="N56" s="1"/>
    </row>
    <row r="57" spans="1:15" x14ac:dyDescent="0.3">
      <c r="A57" s="1"/>
      <c r="B57" s="1"/>
      <c r="C57" s="1"/>
      <c r="D57" s="1"/>
      <c r="E57" s="1"/>
      <c r="F57" s="1"/>
      <c r="G57" s="1"/>
      <c r="I57" s="1"/>
      <c r="J57" s="1"/>
      <c r="K57" s="1"/>
      <c r="L57" s="1"/>
      <c r="M57" s="1"/>
      <c r="N57" s="1"/>
    </row>
    <row r="58" spans="1:15" x14ac:dyDescent="0.3">
      <c r="A58" s="1"/>
      <c r="B58" s="1"/>
      <c r="C58" s="1"/>
      <c r="D58" s="1"/>
      <c r="E58" s="1"/>
      <c r="F58" s="1"/>
      <c r="G58" s="1"/>
      <c r="I58" s="1"/>
      <c r="J58" s="1"/>
      <c r="K58" s="1"/>
      <c r="L58" s="1"/>
      <c r="M58" s="1"/>
      <c r="N58" s="1"/>
    </row>
    <row r="59" spans="1:15" x14ac:dyDescent="0.3">
      <c r="A59" s="1"/>
      <c r="B59" s="1"/>
      <c r="C59" s="1"/>
      <c r="D59" s="1"/>
      <c r="E59" s="1"/>
      <c r="F59" s="1"/>
      <c r="G59" s="1"/>
      <c r="I59" s="1"/>
      <c r="J59" s="1"/>
      <c r="K59" s="1"/>
      <c r="L59" s="1"/>
      <c r="M59" s="1"/>
      <c r="N59" s="1"/>
    </row>
    <row r="60" spans="1:15" x14ac:dyDescent="0.3">
      <c r="A60" s="1"/>
      <c r="B60" s="1"/>
      <c r="C60" s="1"/>
      <c r="D60" s="1"/>
      <c r="E60" s="1"/>
      <c r="F60" s="1"/>
      <c r="G60" s="1"/>
      <c r="I60" s="1"/>
      <c r="J60" s="1"/>
      <c r="K60" s="1"/>
      <c r="L60" s="1"/>
      <c r="M60" s="1"/>
      <c r="N60" s="1"/>
    </row>
    <row r="61" spans="1:15" x14ac:dyDescent="0.3">
      <c r="A61" s="1"/>
      <c r="B61" s="1"/>
      <c r="C61" s="1"/>
      <c r="D61" s="1"/>
      <c r="E61" s="1"/>
      <c r="F61" s="1"/>
      <c r="G61" s="1"/>
      <c r="I61" s="1"/>
      <c r="J61" s="1"/>
      <c r="K61" s="1"/>
      <c r="L61" s="1"/>
      <c r="M61" s="1"/>
      <c r="N61" s="1"/>
    </row>
    <row r="62" spans="1:15" x14ac:dyDescent="0.3">
      <c r="A62" s="1"/>
      <c r="B62" s="1"/>
      <c r="C62" s="1"/>
      <c r="D62" s="1"/>
      <c r="E62" s="1"/>
      <c r="F62" s="1"/>
      <c r="G62" s="1"/>
      <c r="I62" s="1"/>
      <c r="J62" s="1"/>
      <c r="K62" s="1"/>
      <c r="L62" s="1"/>
      <c r="M62" s="1"/>
      <c r="N62" s="1"/>
    </row>
    <row r="63" spans="1:15" x14ac:dyDescent="0.3">
      <c r="A63" s="1"/>
      <c r="B63" s="1"/>
      <c r="C63" s="1"/>
      <c r="D63" s="1"/>
      <c r="E63" s="1"/>
      <c r="F63" s="1"/>
      <c r="G63" s="1"/>
      <c r="I63" s="1"/>
      <c r="J63" s="1"/>
      <c r="K63" s="1"/>
      <c r="L63" s="1"/>
      <c r="M63" s="1"/>
      <c r="N63" s="1"/>
    </row>
    <row r="64" spans="1:15" x14ac:dyDescent="0.3">
      <c r="A64" s="1"/>
      <c r="B64" s="1"/>
      <c r="C64" s="1"/>
      <c r="D64" s="1"/>
      <c r="E64" s="1"/>
      <c r="F64" s="1"/>
      <c r="G64" s="1"/>
      <c r="I64" s="1"/>
      <c r="J64" s="1"/>
      <c r="K64" s="1"/>
      <c r="L64" s="1"/>
      <c r="M64" s="1"/>
      <c r="N64" s="1"/>
    </row>
    <row r="65" spans="1:14" x14ac:dyDescent="0.3">
      <c r="A65" s="1"/>
      <c r="B65" s="1"/>
      <c r="C65" s="1"/>
      <c r="D65" s="1"/>
      <c r="E65" s="1"/>
      <c r="F65" s="1"/>
      <c r="G65" s="1"/>
      <c r="I65" s="1"/>
      <c r="J65" s="1"/>
      <c r="K65" s="1"/>
      <c r="L65" s="1"/>
      <c r="M65" s="1"/>
      <c r="N65" s="1"/>
    </row>
    <row r="66" spans="1:14" x14ac:dyDescent="0.3">
      <c r="A66" s="1"/>
      <c r="B66" s="1"/>
      <c r="C66" s="1"/>
      <c r="D66" s="1"/>
      <c r="E66" s="1"/>
      <c r="F66" s="1"/>
      <c r="G66" s="1"/>
      <c r="I66" s="1"/>
      <c r="J66" s="1"/>
      <c r="K66" s="1"/>
      <c r="L66" s="1"/>
      <c r="M66" s="1"/>
      <c r="N66" s="1"/>
    </row>
    <row r="67" spans="1:14" x14ac:dyDescent="0.3">
      <c r="A67" s="1"/>
      <c r="B67" s="1"/>
      <c r="C67" s="1"/>
      <c r="D67" s="1"/>
      <c r="E67" s="1"/>
      <c r="F67" s="1"/>
      <c r="G67" s="1"/>
      <c r="I67" s="1"/>
      <c r="J67" s="1"/>
      <c r="K67" s="1"/>
      <c r="L67" s="1"/>
      <c r="M67" s="1"/>
      <c r="N67" s="1"/>
    </row>
    <row r="68" spans="1:14" x14ac:dyDescent="0.3">
      <c r="A68" s="1"/>
      <c r="B68" s="1"/>
      <c r="C68" s="1"/>
      <c r="D68" s="1"/>
      <c r="E68" s="1"/>
      <c r="F68" s="1"/>
      <c r="G68" s="1"/>
      <c r="I68" s="1"/>
      <c r="J68" s="1"/>
      <c r="K68" s="1"/>
      <c r="L68" s="1"/>
      <c r="M68" s="1"/>
      <c r="N68" s="1"/>
    </row>
    <row r="69" spans="1:14" x14ac:dyDescent="0.3">
      <c r="A69" s="1"/>
      <c r="B69" s="1"/>
      <c r="C69" s="1"/>
      <c r="D69" s="1"/>
      <c r="E69" s="1"/>
      <c r="F69" s="1"/>
      <c r="G69" s="1"/>
      <c r="I69" s="1"/>
      <c r="J69" s="1"/>
      <c r="K69" s="1"/>
      <c r="L69" s="1"/>
      <c r="M69" s="1"/>
      <c r="N69" s="1"/>
    </row>
    <row r="70" spans="1:14" x14ac:dyDescent="0.3">
      <c r="A70" s="1"/>
      <c r="B70" s="1"/>
      <c r="C70" s="1"/>
      <c r="D70" s="1"/>
      <c r="E70" s="1"/>
      <c r="F70" s="1"/>
      <c r="G70" s="1"/>
      <c r="I70" s="1"/>
      <c r="J70" s="1"/>
      <c r="K70" s="1"/>
      <c r="L70" s="1"/>
      <c r="M70" s="1"/>
      <c r="N70" s="1"/>
    </row>
    <row r="71" spans="1:14" x14ac:dyDescent="0.3">
      <c r="A71" s="1"/>
      <c r="B71" s="1"/>
      <c r="C71" s="1"/>
      <c r="D71" s="1"/>
      <c r="E71" s="1"/>
      <c r="F71" s="1"/>
      <c r="G71" s="1"/>
      <c r="I71" s="1"/>
      <c r="J71" s="1"/>
      <c r="K71" s="1"/>
      <c r="L71" s="1"/>
      <c r="M71" s="1"/>
      <c r="N71" s="1"/>
    </row>
    <row r="72" spans="1:14" x14ac:dyDescent="0.3">
      <c r="A72" s="1"/>
      <c r="B72" s="1"/>
      <c r="C72" s="1"/>
      <c r="D72" s="1"/>
      <c r="E72" s="1"/>
      <c r="F72" s="1"/>
      <c r="G72" s="1"/>
      <c r="I72" s="1"/>
      <c r="J72" s="1"/>
      <c r="K72" s="1"/>
      <c r="L72" s="1"/>
      <c r="M72" s="1"/>
      <c r="N72" s="1"/>
    </row>
    <row r="73" spans="1:14" x14ac:dyDescent="0.3">
      <c r="A73" s="1"/>
      <c r="B73" s="1"/>
      <c r="C73" s="1"/>
      <c r="D73" s="1"/>
      <c r="E73" s="1"/>
      <c r="F73" s="1"/>
      <c r="G73" s="1"/>
      <c r="I73" s="1"/>
      <c r="J73" s="1"/>
      <c r="K73" s="1"/>
      <c r="L73" s="1"/>
      <c r="M73" s="1"/>
      <c r="N73" s="1"/>
    </row>
    <row r="74" spans="1:14" x14ac:dyDescent="0.3">
      <c r="A74" s="1"/>
      <c r="B74" s="1"/>
      <c r="C74" s="1"/>
      <c r="D74" s="1"/>
      <c r="E74" s="1"/>
      <c r="F74" s="1"/>
      <c r="G74" s="1"/>
      <c r="I74" s="1"/>
      <c r="J74" s="1"/>
      <c r="K74" s="1"/>
      <c r="L74" s="1"/>
      <c r="M74" s="1"/>
      <c r="N74" s="1"/>
    </row>
    <row r="75" spans="1:14" x14ac:dyDescent="0.3">
      <c r="A75" s="1"/>
      <c r="B75" s="1"/>
      <c r="C75" s="1"/>
      <c r="D75" s="1"/>
      <c r="E75" s="1"/>
      <c r="F75" s="1"/>
      <c r="G75" s="1"/>
      <c r="I75" s="1"/>
      <c r="J75" s="1"/>
      <c r="K75" s="1"/>
      <c r="L75" s="1"/>
      <c r="M75" s="1"/>
      <c r="N75" s="1"/>
    </row>
    <row r="76" spans="1:14" x14ac:dyDescent="0.3">
      <c r="A76" s="1"/>
      <c r="B76" s="1"/>
      <c r="C76" s="1"/>
      <c r="D76" s="1"/>
      <c r="E76" s="1"/>
      <c r="F76" s="1"/>
      <c r="G76" s="1"/>
      <c r="I76" s="1"/>
      <c r="J76" s="1"/>
      <c r="K76" s="1"/>
      <c r="L76" s="1"/>
      <c r="M76" s="1"/>
      <c r="N76" s="1"/>
    </row>
    <row r="77" spans="1:14" x14ac:dyDescent="0.3">
      <c r="A77" s="1"/>
      <c r="B77" s="1"/>
      <c r="C77" s="1"/>
      <c r="D77" s="1"/>
      <c r="E77" s="1"/>
      <c r="F77" s="1"/>
      <c r="G77" s="1"/>
      <c r="I77" s="1"/>
      <c r="J77" s="1"/>
      <c r="K77" s="1"/>
      <c r="L77" s="1"/>
      <c r="M77" s="1"/>
      <c r="N77" s="1"/>
    </row>
    <row r="78" spans="1:14" x14ac:dyDescent="0.3">
      <c r="A78" s="1"/>
      <c r="B78" s="1"/>
      <c r="C78" s="1"/>
      <c r="D78" s="1"/>
      <c r="E78" s="1"/>
      <c r="F78" s="1"/>
      <c r="G78" s="1"/>
      <c r="I78" s="1"/>
      <c r="J78" s="1"/>
      <c r="K78" s="1"/>
      <c r="L78" s="1"/>
      <c r="M78" s="1"/>
      <c r="N78" s="1"/>
    </row>
    <row r="79" spans="1:14" x14ac:dyDescent="0.3">
      <c r="A79" s="1"/>
      <c r="B79" s="1"/>
      <c r="C79" s="1"/>
      <c r="D79" s="1"/>
      <c r="E79" s="1"/>
      <c r="F79" s="1"/>
      <c r="G79" s="1"/>
      <c r="I79" s="1"/>
      <c r="J79" s="1"/>
      <c r="K79" s="1"/>
      <c r="L79" s="1"/>
      <c r="M79" s="1"/>
      <c r="N79" s="1"/>
    </row>
    <row r="80" spans="1:14" x14ac:dyDescent="0.3">
      <c r="A80" s="1"/>
      <c r="B80" s="1"/>
      <c r="C80" s="1"/>
      <c r="D80" s="1"/>
      <c r="E80" s="1"/>
      <c r="F80" s="1"/>
      <c r="G80" s="1"/>
      <c r="I80" s="1"/>
      <c r="J80" s="1"/>
      <c r="K80" s="1"/>
      <c r="L80" s="1"/>
      <c r="M80" s="1"/>
      <c r="N80" s="1"/>
    </row>
    <row r="81" spans="1:14" x14ac:dyDescent="0.3">
      <c r="A81" s="1"/>
      <c r="B81" s="1"/>
      <c r="C81" s="1"/>
      <c r="D81" s="1"/>
      <c r="E81" s="1"/>
      <c r="F81" s="1"/>
      <c r="G81" s="1"/>
      <c r="I81" s="1"/>
      <c r="J81" s="1"/>
      <c r="K81" s="1"/>
      <c r="L81" s="1"/>
      <c r="M81" s="1"/>
      <c r="N81" s="1"/>
    </row>
    <row r="82" spans="1:14" x14ac:dyDescent="0.3">
      <c r="A82" s="1"/>
      <c r="B82" s="1"/>
      <c r="C82" s="1"/>
      <c r="D82" s="1"/>
      <c r="E82" s="1"/>
      <c r="F82" s="1"/>
      <c r="G82" s="1"/>
      <c r="I82" s="1"/>
      <c r="J82" s="1"/>
      <c r="K82" s="1"/>
      <c r="L82" s="1"/>
      <c r="M82" s="1"/>
      <c r="N82" s="1"/>
    </row>
    <row r="83" spans="1:14" x14ac:dyDescent="0.3">
      <c r="A83" s="1"/>
      <c r="B83" s="1"/>
      <c r="C83" s="1"/>
      <c r="D83" s="1"/>
      <c r="E83" s="1"/>
      <c r="F83" s="1"/>
      <c r="G83" s="1"/>
      <c r="I83" s="1"/>
      <c r="J83" s="1"/>
      <c r="K83" s="1"/>
      <c r="L83" s="1"/>
      <c r="M83" s="1"/>
      <c r="N83" s="1"/>
    </row>
    <row r="84" spans="1:14" x14ac:dyDescent="0.3">
      <c r="A84" s="1"/>
      <c r="B84" s="1"/>
      <c r="C84" s="1"/>
      <c r="D84" s="1"/>
      <c r="E84" s="1"/>
      <c r="F84" s="1"/>
      <c r="G84" s="1"/>
      <c r="I84" s="1"/>
      <c r="J84" s="1"/>
      <c r="K84" s="1"/>
      <c r="L84" s="1"/>
      <c r="M84" s="1"/>
      <c r="N84" s="1"/>
    </row>
    <row r="85" spans="1:14" x14ac:dyDescent="0.3">
      <c r="A85" s="1"/>
      <c r="B85" s="1"/>
      <c r="C85" s="1"/>
      <c r="D85" s="1"/>
      <c r="E85" s="1"/>
      <c r="F85" s="1"/>
      <c r="G85" s="1"/>
      <c r="I85" s="1"/>
      <c r="J85" s="1"/>
      <c r="K85" s="1"/>
      <c r="L85" s="1"/>
      <c r="M85" s="1"/>
      <c r="N85" s="1"/>
    </row>
    <row r="86" spans="1:14" x14ac:dyDescent="0.3">
      <c r="A86" s="1"/>
      <c r="B86" s="1"/>
      <c r="C86" s="1"/>
      <c r="D86" s="1"/>
      <c r="E86" s="1"/>
      <c r="F86" s="1"/>
      <c r="G86" s="1"/>
      <c r="I86" s="1"/>
      <c r="J86" s="1"/>
      <c r="K86" s="1"/>
      <c r="L86" s="1"/>
      <c r="M86" s="1"/>
      <c r="N86" s="1"/>
    </row>
    <row r="87" spans="1:14" x14ac:dyDescent="0.3">
      <c r="A87" s="1"/>
      <c r="B87" s="1"/>
      <c r="C87" s="1"/>
      <c r="D87" s="1"/>
      <c r="E87" s="1"/>
      <c r="F87" s="1"/>
      <c r="G87" s="1"/>
      <c r="I87" s="1"/>
      <c r="J87" s="1"/>
      <c r="K87" s="1"/>
      <c r="L87" s="1"/>
      <c r="M87" s="1"/>
      <c r="N87" s="1"/>
    </row>
    <row r="88" spans="1:14" x14ac:dyDescent="0.3">
      <c r="A88" s="1"/>
      <c r="B88" s="1"/>
      <c r="C88" s="1"/>
      <c r="D88" s="1"/>
      <c r="E88" s="1"/>
      <c r="F88" s="1"/>
      <c r="G88" s="1"/>
      <c r="I88" s="1"/>
      <c r="J88" s="1"/>
      <c r="K88" s="1"/>
      <c r="L88" s="1"/>
      <c r="M88" s="1"/>
      <c r="N88" s="1"/>
    </row>
    <row r="89" spans="1:14" x14ac:dyDescent="0.3">
      <c r="A89" s="1"/>
      <c r="B89" s="1"/>
      <c r="C89" s="1"/>
      <c r="D89" s="1"/>
      <c r="E89" s="1"/>
      <c r="F89" s="1"/>
      <c r="G89" s="1"/>
      <c r="I89" s="1"/>
      <c r="J89" s="1"/>
      <c r="K89" s="1"/>
      <c r="L89" s="1"/>
      <c r="M89" s="1"/>
      <c r="N89" s="1"/>
    </row>
    <row r="90" spans="1:14" x14ac:dyDescent="0.3">
      <c r="A90" s="1"/>
      <c r="B90" s="1"/>
      <c r="C90" s="1"/>
      <c r="D90" s="1"/>
      <c r="E90" s="1"/>
      <c r="F90" s="1"/>
      <c r="G90" s="1"/>
      <c r="I90" s="1"/>
      <c r="J90" s="1"/>
      <c r="K90" s="1"/>
      <c r="L90" s="1"/>
      <c r="M90" s="1"/>
      <c r="N90" s="1"/>
    </row>
    <row r="91" spans="1:14" x14ac:dyDescent="0.3">
      <c r="A91" s="1"/>
      <c r="B91" s="1"/>
      <c r="C91" s="1"/>
      <c r="D91" s="1"/>
      <c r="E91" s="1"/>
      <c r="F91" s="1"/>
      <c r="G91" s="1"/>
      <c r="I91" s="1"/>
      <c r="J91" s="1"/>
      <c r="K91" s="1"/>
      <c r="L91" s="1"/>
      <c r="M91" s="1"/>
      <c r="N91" s="1"/>
    </row>
    <row r="92" spans="1:14" x14ac:dyDescent="0.3">
      <c r="A92" s="1"/>
      <c r="B92" s="1"/>
      <c r="C92" s="1"/>
      <c r="D92" s="1"/>
      <c r="E92" s="1"/>
      <c r="F92" s="1"/>
      <c r="G92" s="1"/>
      <c r="I92" s="1"/>
      <c r="J92" s="1"/>
      <c r="K92" s="1"/>
      <c r="L92" s="1"/>
      <c r="M92" s="1"/>
      <c r="N92" s="1"/>
    </row>
    <row r="93" spans="1:14" x14ac:dyDescent="0.3">
      <c r="A93" s="1"/>
      <c r="B93" s="1"/>
      <c r="C93" s="1"/>
      <c r="D93" s="1"/>
      <c r="E93" s="1"/>
      <c r="F93" s="1"/>
      <c r="G93" s="1"/>
      <c r="I93" s="1"/>
      <c r="J93" s="1"/>
      <c r="K93" s="1"/>
      <c r="L93" s="1"/>
      <c r="M93" s="1"/>
      <c r="N93" s="1"/>
    </row>
    <row r="94" spans="1:14" x14ac:dyDescent="0.3">
      <c r="A94" s="1"/>
      <c r="B94" s="1"/>
      <c r="C94" s="1"/>
      <c r="D94" s="1"/>
      <c r="E94" s="1"/>
      <c r="F94" s="1"/>
      <c r="G94" s="1"/>
      <c r="I94" s="1"/>
      <c r="J94" s="1"/>
      <c r="K94" s="1"/>
      <c r="L94" s="1"/>
      <c r="M94" s="1"/>
      <c r="N94" s="1"/>
    </row>
    <row r="95" spans="1:14" x14ac:dyDescent="0.3">
      <c r="A95" s="1"/>
      <c r="B95" s="1"/>
      <c r="C95" s="1"/>
      <c r="D95" s="1"/>
      <c r="E95" s="1"/>
      <c r="F95" s="1"/>
      <c r="G95" s="1"/>
      <c r="I95" s="1"/>
      <c r="J95" s="1"/>
      <c r="K95" s="1"/>
      <c r="L95" s="1"/>
      <c r="M95" s="1"/>
      <c r="N95" s="1"/>
    </row>
    <row r="96" spans="1:14" x14ac:dyDescent="0.3">
      <c r="A96" s="1"/>
      <c r="B96" s="1"/>
      <c r="C96" s="1"/>
      <c r="D96" s="1"/>
      <c r="E96" s="1"/>
      <c r="F96" s="1"/>
      <c r="G96" s="1"/>
      <c r="I96" s="1"/>
      <c r="J96" s="1"/>
      <c r="K96" s="1"/>
      <c r="L96" s="1"/>
      <c r="M96" s="1"/>
      <c r="N96" s="1"/>
    </row>
    <row r="97" spans="1:14" x14ac:dyDescent="0.3">
      <c r="A97" s="1"/>
      <c r="B97" s="1"/>
      <c r="C97" s="1"/>
      <c r="D97" s="1"/>
      <c r="E97" s="1"/>
      <c r="F97" s="1"/>
      <c r="G97" s="1"/>
      <c r="I97" s="1"/>
      <c r="J97" s="1"/>
      <c r="K97" s="1"/>
      <c r="L97" s="1"/>
      <c r="M97" s="1"/>
      <c r="N97" s="1"/>
    </row>
    <row r="98" spans="1:14" x14ac:dyDescent="0.3">
      <c r="A98" s="1"/>
      <c r="B98" s="1"/>
      <c r="C98" s="1"/>
      <c r="D98" s="1"/>
      <c r="E98" s="1"/>
      <c r="F98" s="1"/>
      <c r="G98" s="1"/>
      <c r="I98" s="1"/>
      <c r="J98" s="1"/>
      <c r="K98" s="1"/>
      <c r="L98" s="1"/>
      <c r="M98" s="1"/>
      <c r="N98" s="1"/>
    </row>
    <row r="99" spans="1:14" x14ac:dyDescent="0.3">
      <c r="A99" s="1"/>
      <c r="B99" s="1"/>
      <c r="C99" s="1"/>
      <c r="D99" s="1"/>
      <c r="E99" s="1"/>
      <c r="F99" s="1"/>
      <c r="G99" s="1"/>
      <c r="I99" s="1"/>
      <c r="J99" s="1"/>
      <c r="K99" s="1"/>
      <c r="L99" s="1"/>
      <c r="M99" s="1"/>
      <c r="N99" s="1"/>
    </row>
    <row r="100" spans="1:14" x14ac:dyDescent="0.3">
      <c r="A100" s="1"/>
      <c r="B100" s="1"/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1"/>
    </row>
    <row r="101" spans="1:14" x14ac:dyDescent="0.3">
      <c r="A101" s="1"/>
      <c r="B101" s="1"/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1"/>
    </row>
    <row r="102" spans="1:14" x14ac:dyDescent="0.3">
      <c r="A102" s="1"/>
      <c r="B102" s="1"/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1"/>
    </row>
    <row r="103" spans="1:14" x14ac:dyDescent="0.3">
      <c r="A103" s="1"/>
      <c r="B103" s="1"/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1"/>
    </row>
    <row r="104" spans="1:14" x14ac:dyDescent="0.3">
      <c r="A104" s="1"/>
      <c r="B104" s="1"/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1"/>
    </row>
    <row r="105" spans="1:14" x14ac:dyDescent="0.3">
      <c r="A105" s="1"/>
      <c r="B105" s="1"/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1"/>
    </row>
    <row r="106" spans="1:14" x14ac:dyDescent="0.3">
      <c r="A106" s="1"/>
      <c r="B106" s="1"/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1"/>
    </row>
    <row r="107" spans="1:14" x14ac:dyDescent="0.3">
      <c r="A107" s="1"/>
      <c r="B107" s="1"/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1"/>
    </row>
    <row r="108" spans="1:14" x14ac:dyDescent="0.3">
      <c r="A108" s="1"/>
      <c r="B108" s="1"/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1"/>
    </row>
    <row r="109" spans="1:14" x14ac:dyDescent="0.3">
      <c r="A109" s="1"/>
      <c r="B109" s="1"/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1"/>
    </row>
    <row r="110" spans="1:14" x14ac:dyDescent="0.3">
      <c r="A110" s="1"/>
      <c r="B110" s="1"/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1"/>
    </row>
    <row r="111" spans="1:14" x14ac:dyDescent="0.3">
      <c r="A111" s="1"/>
      <c r="B111" s="1"/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1"/>
    </row>
    <row r="112" spans="1:14" x14ac:dyDescent="0.3">
      <c r="A112" s="1"/>
      <c r="B112" s="1"/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1"/>
    </row>
    <row r="113" spans="1:14" x14ac:dyDescent="0.3">
      <c r="A113" s="1"/>
      <c r="B113" s="1"/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1"/>
    </row>
    <row r="114" spans="1:14" x14ac:dyDescent="0.3">
      <c r="A114" s="1"/>
      <c r="B114" s="1"/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1"/>
    </row>
    <row r="115" spans="1:14" x14ac:dyDescent="0.3">
      <c r="A115" s="1"/>
      <c r="B115" s="1"/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1"/>
    </row>
    <row r="116" spans="1:14" x14ac:dyDescent="0.3">
      <c r="A116" s="1"/>
      <c r="B116" s="1"/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1"/>
    </row>
    <row r="117" spans="1:14" x14ac:dyDescent="0.3">
      <c r="A117" s="1"/>
      <c r="B117" s="1"/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1"/>
    </row>
    <row r="118" spans="1:14" x14ac:dyDescent="0.3">
      <c r="A118" s="1"/>
      <c r="B118" s="1"/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1"/>
    </row>
    <row r="119" spans="1:14" x14ac:dyDescent="0.3">
      <c r="A119" s="1"/>
      <c r="B119" s="1"/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1"/>
    </row>
    <row r="120" spans="1:14" x14ac:dyDescent="0.3">
      <c r="A120" s="1"/>
      <c r="B120" s="1"/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1"/>
    </row>
    <row r="121" spans="1:14" x14ac:dyDescent="0.3">
      <c r="A121" s="1"/>
      <c r="B121" s="1"/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1"/>
    </row>
    <row r="122" spans="1:14" x14ac:dyDescent="0.3">
      <c r="A122" s="1"/>
      <c r="B122" s="1"/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1"/>
    </row>
    <row r="123" spans="1:14" x14ac:dyDescent="0.3">
      <c r="A123" s="1"/>
      <c r="B123" s="1"/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1"/>
    </row>
    <row r="124" spans="1:14" x14ac:dyDescent="0.3">
      <c r="A124" s="1"/>
      <c r="B124" s="1"/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1"/>
    </row>
    <row r="125" spans="1:14" x14ac:dyDescent="0.3">
      <c r="A125" s="1"/>
      <c r="B125" s="1"/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1"/>
    </row>
    <row r="126" spans="1:14" x14ac:dyDescent="0.3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</row>
    <row r="127" spans="1:14" x14ac:dyDescent="0.3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</row>
    <row r="128" spans="1:14" x14ac:dyDescent="0.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</row>
    <row r="129" spans="1:14" x14ac:dyDescent="0.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</row>
    <row r="130" spans="1:14" x14ac:dyDescent="0.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</row>
    <row r="131" spans="1:14" x14ac:dyDescent="0.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</row>
    <row r="132" spans="1:14" x14ac:dyDescent="0.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</row>
    <row r="133" spans="1:14" x14ac:dyDescent="0.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</row>
    <row r="134" spans="1:14" x14ac:dyDescent="0.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</row>
    <row r="135" spans="1:14" x14ac:dyDescent="0.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</row>
    <row r="136" spans="1:14" x14ac:dyDescent="0.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</row>
    <row r="137" spans="1:14" x14ac:dyDescent="0.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</row>
    <row r="138" spans="1:14" x14ac:dyDescent="0.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</row>
    <row r="139" spans="1:14" x14ac:dyDescent="0.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</row>
    <row r="140" spans="1:14" x14ac:dyDescent="0.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</row>
    <row r="141" spans="1:14" x14ac:dyDescent="0.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</row>
    <row r="142" spans="1:14" x14ac:dyDescent="0.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</row>
    <row r="143" spans="1:14" x14ac:dyDescent="0.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</row>
    <row r="144" spans="1:14" x14ac:dyDescent="0.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</row>
    <row r="145" spans="1:14" x14ac:dyDescent="0.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</row>
    <row r="146" spans="1:14" x14ac:dyDescent="0.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</row>
    <row r="147" spans="1:14" x14ac:dyDescent="0.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</row>
    <row r="148" spans="1:14" x14ac:dyDescent="0.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</row>
    <row r="149" spans="1:14" x14ac:dyDescent="0.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</row>
    <row r="150" spans="1:14" x14ac:dyDescent="0.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</row>
    <row r="151" spans="1:14" x14ac:dyDescent="0.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</row>
    <row r="152" spans="1:14" x14ac:dyDescent="0.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</row>
    <row r="153" spans="1:14" x14ac:dyDescent="0.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</row>
    <row r="154" spans="1:14" x14ac:dyDescent="0.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</row>
    <row r="155" spans="1:14" x14ac:dyDescent="0.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</row>
    <row r="156" spans="1:14" x14ac:dyDescent="0.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</row>
    <row r="157" spans="1:14" x14ac:dyDescent="0.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</row>
    <row r="158" spans="1:14" x14ac:dyDescent="0.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</row>
    <row r="159" spans="1:14" x14ac:dyDescent="0.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</row>
    <row r="160" spans="1:14" x14ac:dyDescent="0.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</row>
    <row r="161" spans="1:14" x14ac:dyDescent="0.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</row>
    <row r="162" spans="1:14" x14ac:dyDescent="0.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</row>
    <row r="163" spans="1:14" x14ac:dyDescent="0.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</row>
    <row r="164" spans="1:14" x14ac:dyDescent="0.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</row>
    <row r="165" spans="1:14" x14ac:dyDescent="0.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</row>
    <row r="166" spans="1:14" x14ac:dyDescent="0.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</row>
    <row r="167" spans="1:14" x14ac:dyDescent="0.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</row>
    <row r="168" spans="1:14" x14ac:dyDescent="0.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</row>
    <row r="169" spans="1:14" x14ac:dyDescent="0.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</row>
    <row r="170" spans="1:14" x14ac:dyDescent="0.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</row>
    <row r="171" spans="1:14" x14ac:dyDescent="0.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</row>
    <row r="172" spans="1:14" x14ac:dyDescent="0.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</row>
    <row r="173" spans="1:14" x14ac:dyDescent="0.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</row>
    <row r="174" spans="1:14" x14ac:dyDescent="0.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</row>
    <row r="175" spans="1:14" x14ac:dyDescent="0.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</row>
    <row r="176" spans="1:14" x14ac:dyDescent="0.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</row>
    <row r="177" spans="1:14" x14ac:dyDescent="0.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</row>
    <row r="178" spans="1:14" x14ac:dyDescent="0.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</row>
    <row r="179" spans="1:14" x14ac:dyDescent="0.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</row>
    <row r="180" spans="1:14" x14ac:dyDescent="0.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</row>
    <row r="181" spans="1:14" x14ac:dyDescent="0.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</row>
    <row r="182" spans="1:14" x14ac:dyDescent="0.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</row>
    <row r="183" spans="1:14" x14ac:dyDescent="0.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</row>
    <row r="184" spans="1:14" x14ac:dyDescent="0.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</row>
    <row r="185" spans="1:14" x14ac:dyDescent="0.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</row>
    <row r="186" spans="1:14" x14ac:dyDescent="0.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</row>
    <row r="187" spans="1:14" x14ac:dyDescent="0.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</row>
    <row r="188" spans="1:14" x14ac:dyDescent="0.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</row>
    <row r="189" spans="1:14" x14ac:dyDescent="0.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</row>
    <row r="190" spans="1:14" x14ac:dyDescent="0.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</row>
    <row r="191" spans="1:14" x14ac:dyDescent="0.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</row>
    <row r="192" spans="1:14" x14ac:dyDescent="0.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</row>
    <row r="193" spans="1:14" x14ac:dyDescent="0.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</row>
    <row r="194" spans="1:14" x14ac:dyDescent="0.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</row>
    <row r="195" spans="1:14" x14ac:dyDescent="0.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</row>
    <row r="196" spans="1:14" x14ac:dyDescent="0.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</row>
    <row r="197" spans="1:14" x14ac:dyDescent="0.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</row>
    <row r="198" spans="1:14" x14ac:dyDescent="0.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</row>
    <row r="199" spans="1:14" x14ac:dyDescent="0.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</row>
    <row r="200" spans="1:14" x14ac:dyDescent="0.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</row>
    <row r="201" spans="1:14" x14ac:dyDescent="0.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</row>
    <row r="202" spans="1:14" x14ac:dyDescent="0.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</row>
    <row r="203" spans="1:14" x14ac:dyDescent="0.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</row>
    <row r="204" spans="1:14" x14ac:dyDescent="0.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</row>
    <row r="205" spans="1:14" x14ac:dyDescent="0.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</row>
    <row r="206" spans="1:14" x14ac:dyDescent="0.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</row>
    <row r="207" spans="1:14" x14ac:dyDescent="0.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</row>
    <row r="208" spans="1:14" x14ac:dyDescent="0.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</row>
    <row r="209" spans="1:14" x14ac:dyDescent="0.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</row>
    <row r="210" spans="1:14" x14ac:dyDescent="0.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</row>
    <row r="211" spans="1:14" x14ac:dyDescent="0.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</row>
    <row r="212" spans="1:14" x14ac:dyDescent="0.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</row>
    <row r="213" spans="1:14" x14ac:dyDescent="0.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</row>
    <row r="214" spans="1:14" x14ac:dyDescent="0.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</row>
    <row r="215" spans="1:14" x14ac:dyDescent="0.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</row>
    <row r="216" spans="1:14" x14ac:dyDescent="0.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</row>
    <row r="217" spans="1:14" x14ac:dyDescent="0.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</row>
    <row r="218" spans="1:14" x14ac:dyDescent="0.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</row>
    <row r="219" spans="1:14" x14ac:dyDescent="0.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</row>
    <row r="220" spans="1:14" x14ac:dyDescent="0.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</row>
    <row r="221" spans="1:14" x14ac:dyDescent="0.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</row>
    <row r="222" spans="1:14" x14ac:dyDescent="0.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</row>
    <row r="223" spans="1:14" x14ac:dyDescent="0.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</row>
    <row r="224" spans="1:14" x14ac:dyDescent="0.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</row>
    <row r="225" spans="1:14" x14ac:dyDescent="0.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</row>
    <row r="226" spans="1:14" x14ac:dyDescent="0.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</row>
    <row r="227" spans="1:14" x14ac:dyDescent="0.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</row>
    <row r="228" spans="1:14" x14ac:dyDescent="0.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</row>
    <row r="229" spans="1:14" x14ac:dyDescent="0.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</row>
    <row r="230" spans="1:14" x14ac:dyDescent="0.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</row>
    <row r="231" spans="1:14" x14ac:dyDescent="0.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</row>
    <row r="232" spans="1:14" x14ac:dyDescent="0.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</row>
    <row r="233" spans="1:14" x14ac:dyDescent="0.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</row>
    <row r="234" spans="1:14" x14ac:dyDescent="0.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</row>
    <row r="235" spans="1:14" x14ac:dyDescent="0.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</row>
    <row r="236" spans="1:14" x14ac:dyDescent="0.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</row>
    <row r="237" spans="1:14" x14ac:dyDescent="0.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</row>
    <row r="238" spans="1:14" x14ac:dyDescent="0.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</row>
    <row r="239" spans="1:14" x14ac:dyDescent="0.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</row>
    <row r="240" spans="1:14" x14ac:dyDescent="0.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</row>
    <row r="241" spans="1:14" x14ac:dyDescent="0.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</row>
    <row r="242" spans="1:14" x14ac:dyDescent="0.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</row>
    <row r="243" spans="1:14" x14ac:dyDescent="0.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</row>
    <row r="244" spans="1:14" x14ac:dyDescent="0.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</row>
    <row r="245" spans="1:14" x14ac:dyDescent="0.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</row>
    <row r="246" spans="1:14" x14ac:dyDescent="0.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</row>
    <row r="247" spans="1:14" x14ac:dyDescent="0.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</row>
    <row r="248" spans="1:14" x14ac:dyDescent="0.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</row>
    <row r="249" spans="1:14" x14ac:dyDescent="0.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</row>
    <row r="250" spans="1:14" x14ac:dyDescent="0.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</row>
    <row r="251" spans="1:14" x14ac:dyDescent="0.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</row>
    <row r="252" spans="1:14" x14ac:dyDescent="0.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</row>
    <row r="253" spans="1:14" x14ac:dyDescent="0.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</row>
    <row r="254" spans="1:14" x14ac:dyDescent="0.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</row>
    <row r="255" spans="1:14" x14ac:dyDescent="0.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</row>
    <row r="256" spans="1:14" x14ac:dyDescent="0.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</row>
    <row r="257" spans="1:14" x14ac:dyDescent="0.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</row>
    <row r="258" spans="1:14" x14ac:dyDescent="0.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</row>
    <row r="259" spans="1:14" x14ac:dyDescent="0.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</row>
    <row r="260" spans="1:14" x14ac:dyDescent="0.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</row>
    <row r="261" spans="1:14" x14ac:dyDescent="0.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</row>
    <row r="262" spans="1:14" x14ac:dyDescent="0.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</row>
    <row r="263" spans="1:14" x14ac:dyDescent="0.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</row>
    <row r="264" spans="1:14" x14ac:dyDescent="0.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</row>
    <row r="265" spans="1:14" x14ac:dyDescent="0.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</row>
    <row r="266" spans="1:14" x14ac:dyDescent="0.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</row>
    <row r="267" spans="1:14" x14ac:dyDescent="0.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</row>
    <row r="268" spans="1:14" x14ac:dyDescent="0.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</row>
    <row r="269" spans="1:14" x14ac:dyDescent="0.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</row>
    <row r="270" spans="1:14" x14ac:dyDescent="0.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</row>
    <row r="271" spans="1:14" x14ac:dyDescent="0.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</row>
    <row r="272" spans="1:14" x14ac:dyDescent="0.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</row>
    <row r="273" spans="1:14" x14ac:dyDescent="0.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</row>
    <row r="274" spans="1:14" x14ac:dyDescent="0.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</row>
    <row r="275" spans="1:14" x14ac:dyDescent="0.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</row>
    <row r="276" spans="1:14" x14ac:dyDescent="0.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</row>
    <row r="277" spans="1:14" x14ac:dyDescent="0.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</row>
    <row r="278" spans="1:14" x14ac:dyDescent="0.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</row>
    <row r="279" spans="1:14" x14ac:dyDescent="0.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</row>
    <row r="280" spans="1:14" x14ac:dyDescent="0.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</row>
    <row r="281" spans="1:14" x14ac:dyDescent="0.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</row>
    <row r="282" spans="1:14" x14ac:dyDescent="0.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</row>
    <row r="283" spans="1:14" x14ac:dyDescent="0.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</row>
    <row r="284" spans="1:14" x14ac:dyDescent="0.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</row>
    <row r="285" spans="1:14" x14ac:dyDescent="0.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</row>
    <row r="286" spans="1:14" x14ac:dyDescent="0.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</row>
    <row r="287" spans="1:14" x14ac:dyDescent="0.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</row>
    <row r="288" spans="1:14" x14ac:dyDescent="0.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</row>
    <row r="289" spans="1:14" x14ac:dyDescent="0.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</row>
    <row r="290" spans="1:14" x14ac:dyDescent="0.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</row>
    <row r="291" spans="1:14" x14ac:dyDescent="0.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</row>
    <row r="292" spans="1:14" x14ac:dyDescent="0.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</row>
    <row r="293" spans="1:14" x14ac:dyDescent="0.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</row>
    <row r="294" spans="1:14" x14ac:dyDescent="0.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</row>
    <row r="295" spans="1:14" x14ac:dyDescent="0.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</row>
    <row r="296" spans="1:14" x14ac:dyDescent="0.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</row>
    <row r="297" spans="1:14" x14ac:dyDescent="0.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</row>
    <row r="298" spans="1:14" x14ac:dyDescent="0.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</row>
    <row r="299" spans="1:14" x14ac:dyDescent="0.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</row>
    <row r="300" spans="1:14" x14ac:dyDescent="0.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</row>
    <row r="301" spans="1:14" x14ac:dyDescent="0.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</row>
    <row r="302" spans="1:14" x14ac:dyDescent="0.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</row>
    <row r="303" spans="1:14" x14ac:dyDescent="0.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</row>
    <row r="304" spans="1:14" x14ac:dyDescent="0.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</row>
    <row r="305" spans="1:14" x14ac:dyDescent="0.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</row>
    <row r="306" spans="1:14" x14ac:dyDescent="0.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</row>
    <row r="307" spans="1:14" x14ac:dyDescent="0.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</row>
    <row r="308" spans="1:14" x14ac:dyDescent="0.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</row>
    <row r="309" spans="1:14" x14ac:dyDescent="0.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</row>
    <row r="310" spans="1:14" x14ac:dyDescent="0.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</row>
    <row r="311" spans="1:14" x14ac:dyDescent="0.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</row>
    <row r="312" spans="1:14" x14ac:dyDescent="0.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</row>
    <row r="313" spans="1:14" x14ac:dyDescent="0.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</row>
    <row r="314" spans="1:14" x14ac:dyDescent="0.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</row>
    <row r="315" spans="1:14" x14ac:dyDescent="0.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</row>
    <row r="316" spans="1:14" x14ac:dyDescent="0.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</row>
    <row r="317" spans="1:14" x14ac:dyDescent="0.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</row>
    <row r="318" spans="1:14" x14ac:dyDescent="0.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</row>
    <row r="319" spans="1:14" x14ac:dyDescent="0.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</row>
    <row r="320" spans="1:14" x14ac:dyDescent="0.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</row>
    <row r="321" spans="1:14" x14ac:dyDescent="0.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</row>
    <row r="322" spans="1:14" x14ac:dyDescent="0.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</row>
    <row r="323" spans="1:14" x14ac:dyDescent="0.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</row>
    <row r="324" spans="1:14" x14ac:dyDescent="0.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</row>
    <row r="325" spans="1:14" x14ac:dyDescent="0.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</row>
    <row r="326" spans="1:14" x14ac:dyDescent="0.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</row>
    <row r="327" spans="1:14" x14ac:dyDescent="0.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</row>
    <row r="328" spans="1:14" x14ac:dyDescent="0.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</row>
    <row r="329" spans="1:14" x14ac:dyDescent="0.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</row>
    <row r="330" spans="1:14" x14ac:dyDescent="0.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</row>
    <row r="331" spans="1:14" x14ac:dyDescent="0.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</row>
    <row r="332" spans="1:14" x14ac:dyDescent="0.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</row>
    <row r="333" spans="1:14" x14ac:dyDescent="0.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</row>
    <row r="334" spans="1:14" x14ac:dyDescent="0.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</row>
    <row r="335" spans="1:14" x14ac:dyDescent="0.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</row>
    <row r="336" spans="1:14" x14ac:dyDescent="0.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</row>
    <row r="337" spans="1:14" x14ac:dyDescent="0.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</row>
    <row r="338" spans="1:14" x14ac:dyDescent="0.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</row>
    <row r="339" spans="1:14" x14ac:dyDescent="0.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</row>
    <row r="340" spans="1:14" x14ac:dyDescent="0.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</row>
    <row r="341" spans="1:14" x14ac:dyDescent="0.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</row>
    <row r="342" spans="1:14" x14ac:dyDescent="0.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</row>
    <row r="343" spans="1:14" x14ac:dyDescent="0.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</row>
    <row r="344" spans="1:14" x14ac:dyDescent="0.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</row>
    <row r="345" spans="1:14" x14ac:dyDescent="0.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</row>
    <row r="346" spans="1:14" x14ac:dyDescent="0.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</row>
    <row r="347" spans="1:14" x14ac:dyDescent="0.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</row>
    <row r="348" spans="1:14" x14ac:dyDescent="0.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</row>
    <row r="349" spans="1:14" x14ac:dyDescent="0.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</row>
    <row r="350" spans="1:14" x14ac:dyDescent="0.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</row>
    <row r="351" spans="1:14" x14ac:dyDescent="0.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</row>
    <row r="352" spans="1:14" x14ac:dyDescent="0.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</row>
    <row r="353" spans="1:14" x14ac:dyDescent="0.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</row>
    <row r="354" spans="1:14" x14ac:dyDescent="0.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</row>
    <row r="355" spans="1:14" x14ac:dyDescent="0.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</row>
    <row r="356" spans="1:14" x14ac:dyDescent="0.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</row>
    <row r="357" spans="1:14" x14ac:dyDescent="0.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</row>
    <row r="358" spans="1:14" x14ac:dyDescent="0.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</row>
    <row r="359" spans="1:14" x14ac:dyDescent="0.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</row>
    <row r="360" spans="1:14" x14ac:dyDescent="0.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</row>
    <row r="361" spans="1:14" x14ac:dyDescent="0.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</row>
    <row r="362" spans="1:14" x14ac:dyDescent="0.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</row>
    <row r="363" spans="1:14" x14ac:dyDescent="0.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</row>
    <row r="364" spans="1:14" x14ac:dyDescent="0.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</row>
    <row r="365" spans="1:14" x14ac:dyDescent="0.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</row>
    <row r="366" spans="1:14" x14ac:dyDescent="0.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</row>
    <row r="367" spans="1:14" x14ac:dyDescent="0.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</row>
    <row r="368" spans="1:14" x14ac:dyDescent="0.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</row>
    <row r="369" spans="1:14" x14ac:dyDescent="0.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</row>
    <row r="370" spans="1:14" x14ac:dyDescent="0.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</row>
    <row r="371" spans="1:14" x14ac:dyDescent="0.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</row>
    <row r="372" spans="1:14" x14ac:dyDescent="0.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</row>
    <row r="373" spans="1:14" x14ac:dyDescent="0.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</row>
    <row r="374" spans="1:14" x14ac:dyDescent="0.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</row>
    <row r="375" spans="1:14" x14ac:dyDescent="0.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</row>
    <row r="376" spans="1:14" x14ac:dyDescent="0.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</row>
    <row r="377" spans="1:14" x14ac:dyDescent="0.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</row>
    <row r="378" spans="1:14" x14ac:dyDescent="0.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</row>
    <row r="379" spans="1:14" x14ac:dyDescent="0.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</row>
    <row r="380" spans="1:14" x14ac:dyDescent="0.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</row>
    <row r="381" spans="1:14" x14ac:dyDescent="0.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</row>
    <row r="382" spans="1:14" x14ac:dyDescent="0.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</row>
    <row r="383" spans="1:14" x14ac:dyDescent="0.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</row>
    <row r="384" spans="1:14" x14ac:dyDescent="0.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</row>
    <row r="385" spans="1:14" x14ac:dyDescent="0.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</row>
    <row r="386" spans="1:14" x14ac:dyDescent="0.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</row>
    <row r="387" spans="1:14" x14ac:dyDescent="0.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</row>
    <row r="388" spans="1:14" x14ac:dyDescent="0.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</row>
    <row r="389" spans="1:14" x14ac:dyDescent="0.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</row>
    <row r="390" spans="1:14" x14ac:dyDescent="0.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</row>
    <row r="391" spans="1:14" x14ac:dyDescent="0.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</row>
    <row r="392" spans="1:14" x14ac:dyDescent="0.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</row>
    <row r="393" spans="1:14" x14ac:dyDescent="0.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</row>
    <row r="394" spans="1:14" x14ac:dyDescent="0.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</row>
    <row r="395" spans="1:14" x14ac:dyDescent="0.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</row>
    <row r="396" spans="1:14" x14ac:dyDescent="0.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</row>
    <row r="397" spans="1:14" x14ac:dyDescent="0.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</row>
    <row r="398" spans="1:14" x14ac:dyDescent="0.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</row>
    <row r="399" spans="1:14" x14ac:dyDescent="0.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</row>
    <row r="400" spans="1:14" x14ac:dyDescent="0.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</row>
    <row r="401" spans="1:14" x14ac:dyDescent="0.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</row>
    <row r="402" spans="1:14" x14ac:dyDescent="0.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</row>
    <row r="403" spans="1:14" x14ac:dyDescent="0.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</row>
    <row r="404" spans="1:14" x14ac:dyDescent="0.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</row>
    <row r="405" spans="1:14" x14ac:dyDescent="0.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</row>
    <row r="406" spans="1:14" x14ac:dyDescent="0.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</row>
    <row r="407" spans="1:14" x14ac:dyDescent="0.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</row>
    <row r="408" spans="1:14" x14ac:dyDescent="0.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</row>
    <row r="409" spans="1:14" x14ac:dyDescent="0.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</row>
    <row r="410" spans="1:14" x14ac:dyDescent="0.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</row>
    <row r="411" spans="1:14" x14ac:dyDescent="0.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</row>
    <row r="412" spans="1:14" x14ac:dyDescent="0.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</row>
    <row r="413" spans="1:14" x14ac:dyDescent="0.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</row>
    <row r="414" spans="1:14" x14ac:dyDescent="0.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</row>
    <row r="415" spans="1:14" x14ac:dyDescent="0.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</row>
    <row r="416" spans="1:14" x14ac:dyDescent="0.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</row>
    <row r="417" spans="1:14" x14ac:dyDescent="0.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</row>
    <row r="418" spans="1:14" x14ac:dyDescent="0.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</row>
    <row r="419" spans="1:14" x14ac:dyDescent="0.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</row>
    <row r="420" spans="1:14" x14ac:dyDescent="0.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</row>
    <row r="421" spans="1:14" x14ac:dyDescent="0.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</row>
    <row r="422" spans="1:14" x14ac:dyDescent="0.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</row>
    <row r="423" spans="1:14" x14ac:dyDescent="0.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</row>
    <row r="424" spans="1:14" x14ac:dyDescent="0.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</row>
    <row r="425" spans="1:14" x14ac:dyDescent="0.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</row>
    <row r="426" spans="1:14" x14ac:dyDescent="0.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</row>
    <row r="427" spans="1:14" x14ac:dyDescent="0.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</row>
    <row r="428" spans="1:14" x14ac:dyDescent="0.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</row>
    <row r="429" spans="1:14" x14ac:dyDescent="0.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</row>
    <row r="430" spans="1:14" x14ac:dyDescent="0.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</row>
    <row r="431" spans="1:14" x14ac:dyDescent="0.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</row>
    <row r="432" spans="1:14" x14ac:dyDescent="0.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</row>
    <row r="433" spans="1:14" x14ac:dyDescent="0.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</row>
    <row r="434" spans="1:14" x14ac:dyDescent="0.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</row>
    <row r="435" spans="1:14" x14ac:dyDescent="0.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</row>
    <row r="436" spans="1:14" x14ac:dyDescent="0.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</row>
    <row r="437" spans="1:14" x14ac:dyDescent="0.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</row>
    <row r="438" spans="1:14" x14ac:dyDescent="0.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</row>
    <row r="439" spans="1:14" x14ac:dyDescent="0.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</row>
    <row r="440" spans="1:14" x14ac:dyDescent="0.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</row>
    <row r="441" spans="1:14" x14ac:dyDescent="0.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</row>
    <row r="442" spans="1:14" x14ac:dyDescent="0.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</row>
    <row r="443" spans="1:14" x14ac:dyDescent="0.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</row>
    <row r="444" spans="1:14" x14ac:dyDescent="0.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</row>
    <row r="445" spans="1:14" x14ac:dyDescent="0.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</row>
    <row r="446" spans="1:14" x14ac:dyDescent="0.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</row>
    <row r="447" spans="1:14" x14ac:dyDescent="0.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</row>
    <row r="448" spans="1:14" x14ac:dyDescent="0.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</row>
    <row r="449" spans="1:14" x14ac:dyDescent="0.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</row>
    <row r="450" spans="1:14" x14ac:dyDescent="0.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</row>
    <row r="451" spans="1:14" x14ac:dyDescent="0.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</row>
    <row r="452" spans="1:14" x14ac:dyDescent="0.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</row>
    <row r="453" spans="1:14" x14ac:dyDescent="0.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</row>
    <row r="454" spans="1:14" x14ac:dyDescent="0.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</row>
    <row r="455" spans="1:14" x14ac:dyDescent="0.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</row>
    <row r="456" spans="1:14" x14ac:dyDescent="0.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</row>
    <row r="457" spans="1:14" x14ac:dyDescent="0.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</row>
    <row r="458" spans="1:14" x14ac:dyDescent="0.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</row>
    <row r="459" spans="1:14" x14ac:dyDescent="0.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</row>
    <row r="460" spans="1:14" x14ac:dyDescent="0.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</row>
    <row r="461" spans="1:14" x14ac:dyDescent="0.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</row>
    <row r="462" spans="1:14" x14ac:dyDescent="0.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</row>
    <row r="463" spans="1:14" x14ac:dyDescent="0.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</row>
    <row r="464" spans="1:14" x14ac:dyDescent="0.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</row>
    <row r="465" spans="1:14" x14ac:dyDescent="0.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</row>
    <row r="466" spans="1:14" x14ac:dyDescent="0.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</row>
    <row r="467" spans="1:14" x14ac:dyDescent="0.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</row>
    <row r="468" spans="1:14" x14ac:dyDescent="0.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</row>
    <row r="469" spans="1:14" x14ac:dyDescent="0.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</row>
    <row r="470" spans="1:14" x14ac:dyDescent="0.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</row>
    <row r="471" spans="1:14" x14ac:dyDescent="0.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</row>
    <row r="472" spans="1:14" x14ac:dyDescent="0.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</row>
    <row r="473" spans="1:14" x14ac:dyDescent="0.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</row>
    <row r="474" spans="1:14" x14ac:dyDescent="0.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</row>
    <row r="475" spans="1:14" x14ac:dyDescent="0.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</row>
    <row r="476" spans="1:14" x14ac:dyDescent="0.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</row>
    <row r="477" spans="1:14" x14ac:dyDescent="0.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</row>
    <row r="478" spans="1:14" x14ac:dyDescent="0.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</row>
    <row r="479" spans="1:14" x14ac:dyDescent="0.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</row>
    <row r="480" spans="1:14" x14ac:dyDescent="0.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</row>
    <row r="481" spans="1:14" x14ac:dyDescent="0.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</row>
    <row r="482" spans="1:14" x14ac:dyDescent="0.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</row>
    <row r="483" spans="1:14" x14ac:dyDescent="0.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</row>
    <row r="484" spans="1:14" x14ac:dyDescent="0.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</row>
    <row r="485" spans="1:14" x14ac:dyDescent="0.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</row>
    <row r="486" spans="1:14" x14ac:dyDescent="0.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</row>
    <row r="487" spans="1:14" x14ac:dyDescent="0.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</row>
    <row r="488" spans="1:14" x14ac:dyDescent="0.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</row>
    <row r="489" spans="1:14" x14ac:dyDescent="0.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</row>
    <row r="490" spans="1:14" x14ac:dyDescent="0.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</row>
    <row r="491" spans="1:14" x14ac:dyDescent="0.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</row>
    <row r="492" spans="1:14" x14ac:dyDescent="0.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</row>
    <row r="493" spans="1:14" x14ac:dyDescent="0.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</row>
    <row r="494" spans="1:14" x14ac:dyDescent="0.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</row>
    <row r="495" spans="1:14" x14ac:dyDescent="0.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</row>
    <row r="496" spans="1:14" x14ac:dyDescent="0.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</row>
    <row r="497" spans="1:14" x14ac:dyDescent="0.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</row>
    <row r="498" spans="1:14" x14ac:dyDescent="0.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</row>
    <row r="499" spans="1:14" x14ac:dyDescent="0.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</row>
    <row r="500" spans="1:14" x14ac:dyDescent="0.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</row>
    <row r="501" spans="1:14" x14ac:dyDescent="0.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</row>
    <row r="502" spans="1:14" x14ac:dyDescent="0.3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</row>
    <row r="503" spans="1:14" x14ac:dyDescent="0.3">
      <c r="A503" s="1"/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</row>
    <row r="504" spans="1:14" x14ac:dyDescent="0.3">
      <c r="A504" s="1"/>
      <c r="B504" s="1"/>
      <c r="C504" s="1"/>
      <c r="D504" s="1"/>
      <c r="E504" s="1"/>
      <c r="F504" s="1"/>
      <c r="G504" s="1"/>
      <c r="I504" s="1"/>
      <c r="J504" s="1"/>
      <c r="K504" s="1"/>
      <c r="L504" s="1"/>
      <c r="M504" s="1"/>
      <c r="N504" s="1"/>
    </row>
    <row r="505" spans="1:14" x14ac:dyDescent="0.3">
      <c r="A505" s="1"/>
      <c r="B505" s="1"/>
      <c r="C505" s="1"/>
      <c r="D505" s="1"/>
      <c r="E505" s="1"/>
      <c r="F505" s="1"/>
      <c r="G505" s="1"/>
      <c r="I505" s="1"/>
      <c r="J505" s="1"/>
      <c r="K505" s="1"/>
      <c r="L505" s="1"/>
      <c r="M505" s="1"/>
      <c r="N505" s="1"/>
    </row>
    <row r="506" spans="1:14" x14ac:dyDescent="0.3">
      <c r="A506" s="1"/>
      <c r="B506" s="1"/>
      <c r="C506" s="1"/>
      <c r="D506" s="1"/>
      <c r="E506" s="1"/>
      <c r="F506" s="1"/>
      <c r="G506" s="1"/>
      <c r="I506" s="1"/>
      <c r="J506" s="1"/>
      <c r="K506" s="1"/>
      <c r="L506" s="1"/>
      <c r="M506" s="1"/>
      <c r="N506" s="1"/>
    </row>
    <row r="507" spans="1:14" x14ac:dyDescent="0.3">
      <c r="A507" s="1"/>
      <c r="B507" s="1"/>
      <c r="C507" s="1"/>
      <c r="D507" s="1"/>
      <c r="E507" s="1"/>
      <c r="F507" s="1"/>
      <c r="G507" s="1"/>
      <c r="I507" s="1"/>
      <c r="J507" s="1"/>
      <c r="K507" s="1"/>
      <c r="L507" s="1"/>
      <c r="M507" s="1"/>
      <c r="N507" s="1"/>
    </row>
    <row r="508" spans="1:14" x14ac:dyDescent="0.3">
      <c r="A508" s="1"/>
      <c r="B508" s="1"/>
      <c r="C508" s="1"/>
      <c r="D508" s="1"/>
      <c r="E508" s="1"/>
      <c r="F508" s="1"/>
      <c r="G508" s="1"/>
      <c r="I508" s="1"/>
      <c r="J508" s="1"/>
      <c r="K508" s="1"/>
      <c r="L508" s="1"/>
      <c r="M508" s="1"/>
      <c r="N508" s="1"/>
    </row>
    <row r="509" spans="1:14" x14ac:dyDescent="0.3">
      <c r="A509" s="1"/>
      <c r="B509" s="1"/>
      <c r="C509" s="1"/>
      <c r="D509" s="1"/>
      <c r="E509" s="1"/>
      <c r="F509" s="1"/>
      <c r="G509" s="1"/>
      <c r="I509" s="1"/>
      <c r="J509" s="1"/>
      <c r="K509" s="1"/>
      <c r="L509" s="1"/>
      <c r="M509" s="1"/>
      <c r="N509" s="1"/>
    </row>
    <row r="510" spans="1:14" x14ac:dyDescent="0.3">
      <c r="A510" s="1"/>
      <c r="B510" s="1"/>
      <c r="C510" s="1"/>
      <c r="D510" s="1"/>
      <c r="E510" s="1"/>
      <c r="F510" s="1"/>
      <c r="G510" s="1"/>
      <c r="I510" s="1"/>
      <c r="J510" s="1"/>
      <c r="K510" s="1"/>
      <c r="L510" s="1"/>
      <c r="M510" s="1"/>
      <c r="N510" s="1"/>
    </row>
    <row r="511" spans="1:14" x14ac:dyDescent="0.3">
      <c r="A511" s="1"/>
      <c r="B511" s="1"/>
      <c r="C511" s="1"/>
      <c r="D511" s="1"/>
      <c r="E511" s="1"/>
      <c r="F511" s="1"/>
      <c r="G511" s="1"/>
      <c r="I511" s="1"/>
      <c r="J511" s="1"/>
      <c r="K511" s="1"/>
      <c r="L511" s="1"/>
      <c r="M511" s="1"/>
      <c r="N511" s="1"/>
    </row>
    <row r="512" spans="1:14" x14ac:dyDescent="0.3">
      <c r="A512" s="1"/>
      <c r="B512" s="1"/>
      <c r="C512" s="1"/>
      <c r="D512" s="1"/>
      <c r="E512" s="1"/>
      <c r="F512" s="1"/>
      <c r="G512" s="1"/>
      <c r="I512" s="1"/>
      <c r="J512" s="1"/>
      <c r="K512" s="1"/>
      <c r="L512" s="1"/>
      <c r="M512" s="1"/>
      <c r="N512" s="1"/>
    </row>
    <row r="513" spans="1:14" x14ac:dyDescent="0.3">
      <c r="A513" s="1"/>
      <c r="B513" s="1"/>
      <c r="C513" s="1"/>
      <c r="D513" s="1"/>
      <c r="E513" s="1"/>
      <c r="F513" s="1"/>
      <c r="G513" s="1"/>
      <c r="I513" s="1"/>
      <c r="J513" s="1"/>
      <c r="K513" s="1"/>
      <c r="L513" s="1"/>
      <c r="M513" s="1"/>
      <c r="N513" s="1"/>
    </row>
    <row r="514" spans="1:14" x14ac:dyDescent="0.3">
      <c r="A514" s="1"/>
      <c r="B514" s="1"/>
      <c r="C514" s="1"/>
      <c r="D514" s="1"/>
      <c r="E514" s="1"/>
      <c r="F514" s="1"/>
      <c r="G514" s="1"/>
      <c r="I514" s="1"/>
      <c r="J514" s="1"/>
      <c r="K514" s="1"/>
      <c r="L514" s="1"/>
      <c r="M514" s="1"/>
      <c r="N514" s="1"/>
    </row>
    <row r="515" spans="1:14" x14ac:dyDescent="0.3">
      <c r="A515" s="1"/>
      <c r="B515" s="1"/>
      <c r="C515" s="1"/>
      <c r="D515" s="1"/>
      <c r="E515" s="1"/>
      <c r="F515" s="1"/>
      <c r="G515" s="1"/>
      <c r="I515" s="1"/>
      <c r="J515" s="1"/>
      <c r="K515" s="1"/>
      <c r="L515" s="1"/>
      <c r="M515" s="1"/>
      <c r="N515" s="1"/>
    </row>
    <row r="516" spans="1:14" x14ac:dyDescent="0.3">
      <c r="A516" s="1"/>
      <c r="B516" s="1"/>
      <c r="C516" s="1"/>
      <c r="D516" s="1"/>
      <c r="E516" s="1"/>
      <c r="F516" s="1"/>
      <c r="G516" s="1"/>
      <c r="I516" s="1"/>
      <c r="J516" s="1"/>
      <c r="K516" s="1"/>
      <c r="L516" s="1"/>
      <c r="M516" s="1"/>
      <c r="N516" s="1"/>
    </row>
    <row r="517" spans="1:14" x14ac:dyDescent="0.3">
      <c r="A517" s="1"/>
      <c r="B517" s="1"/>
      <c r="C517" s="1"/>
      <c r="D517" s="1"/>
      <c r="E517" s="1"/>
      <c r="F517" s="1"/>
      <c r="G517" s="1"/>
      <c r="I517" s="1"/>
      <c r="J517" s="1"/>
      <c r="K517" s="1"/>
      <c r="L517" s="1"/>
      <c r="M517" s="1"/>
      <c r="N517" s="1"/>
    </row>
    <row r="518" spans="1:14" x14ac:dyDescent="0.3">
      <c r="A518" s="1"/>
      <c r="B518" s="1"/>
      <c r="C518" s="1"/>
      <c r="D518" s="1"/>
      <c r="E518" s="1"/>
      <c r="F518" s="1"/>
      <c r="G518" s="1"/>
      <c r="I518" s="1"/>
      <c r="J518" s="1"/>
      <c r="K518" s="1"/>
      <c r="L518" s="1"/>
      <c r="M518" s="1"/>
      <c r="N518" s="1"/>
    </row>
    <row r="519" spans="1:14" x14ac:dyDescent="0.3">
      <c r="A519" s="1"/>
      <c r="B519" s="1"/>
      <c r="C519" s="1"/>
      <c r="D519" s="1"/>
      <c r="E519" s="1"/>
      <c r="F519" s="1"/>
      <c r="G519" s="1"/>
      <c r="I519" s="1"/>
      <c r="J519" s="1"/>
      <c r="K519" s="1"/>
      <c r="L519" s="1"/>
      <c r="M519" s="1"/>
      <c r="N519" s="1"/>
    </row>
    <row r="520" spans="1:14" x14ac:dyDescent="0.3">
      <c r="A520" s="1"/>
      <c r="B520" s="1"/>
      <c r="C520" s="1"/>
      <c r="D520" s="1"/>
      <c r="E520" s="1"/>
      <c r="F520" s="1"/>
      <c r="G520" s="1"/>
      <c r="I520" s="1"/>
      <c r="J520" s="1"/>
      <c r="K520" s="1"/>
      <c r="L520" s="1"/>
      <c r="M520" s="1"/>
      <c r="N520" s="1"/>
    </row>
    <row r="521" spans="1:14" x14ac:dyDescent="0.3">
      <c r="A521" s="1"/>
      <c r="B521" s="1"/>
      <c r="C521" s="1"/>
      <c r="D521" s="1"/>
      <c r="E521" s="1"/>
      <c r="F521" s="1"/>
      <c r="G521" s="1"/>
      <c r="I521" s="1"/>
      <c r="J521" s="1"/>
      <c r="K521" s="1"/>
      <c r="L521" s="1"/>
      <c r="M521" s="1"/>
      <c r="N521" s="1"/>
    </row>
    <row r="522" spans="1:14" x14ac:dyDescent="0.3">
      <c r="A522" s="1"/>
      <c r="B522" s="1"/>
      <c r="C522" s="1"/>
      <c r="D522" s="1"/>
      <c r="E522" s="1"/>
      <c r="F522" s="1"/>
      <c r="G522" s="1"/>
      <c r="I522" s="1"/>
      <c r="J522" s="1"/>
      <c r="K522" s="1"/>
      <c r="L522" s="1"/>
      <c r="M522" s="1"/>
      <c r="N522" s="1"/>
    </row>
    <row r="523" spans="1:14" x14ac:dyDescent="0.3">
      <c r="A523" s="1"/>
      <c r="B523" s="1"/>
      <c r="C523" s="1"/>
      <c r="D523" s="1"/>
      <c r="E523" s="1"/>
      <c r="F523" s="1"/>
      <c r="G523" s="1"/>
      <c r="I523" s="1"/>
      <c r="J523" s="1"/>
      <c r="K523" s="1"/>
      <c r="L523" s="1"/>
      <c r="M523" s="1"/>
      <c r="N523" s="1"/>
    </row>
    <row r="524" spans="1:14" x14ac:dyDescent="0.3">
      <c r="A524" s="1"/>
      <c r="B524" s="1"/>
      <c r="C524" s="1"/>
      <c r="D524" s="1"/>
      <c r="E524" s="1"/>
      <c r="F524" s="1"/>
      <c r="G524" s="1"/>
      <c r="I524" s="1"/>
      <c r="J524" s="1"/>
      <c r="K524" s="1"/>
      <c r="L524" s="1"/>
      <c r="M524" s="1"/>
      <c r="N524" s="1"/>
    </row>
    <row r="525" spans="1:14" x14ac:dyDescent="0.3">
      <c r="A525" s="1"/>
      <c r="B525" s="1"/>
      <c r="C525" s="1"/>
      <c r="D525" s="1"/>
      <c r="E525" s="1"/>
      <c r="F525" s="1"/>
      <c r="G525" s="1"/>
      <c r="I525" s="1"/>
      <c r="J525" s="1"/>
      <c r="K525" s="1"/>
      <c r="L525" s="1"/>
      <c r="M525" s="1"/>
      <c r="N525" s="1"/>
    </row>
    <row r="526" spans="1:14" x14ac:dyDescent="0.3">
      <c r="A526" s="1"/>
      <c r="B526" s="1"/>
      <c r="C526" s="1"/>
      <c r="D526" s="1"/>
      <c r="E526" s="1"/>
      <c r="F526" s="1"/>
      <c r="G526" s="1"/>
      <c r="I526" s="1"/>
      <c r="J526" s="1"/>
      <c r="K526" s="1"/>
      <c r="L526" s="1"/>
      <c r="M526" s="1"/>
      <c r="N526" s="1"/>
    </row>
    <row r="527" spans="1:14" x14ac:dyDescent="0.3">
      <c r="A527" s="1"/>
      <c r="B527" s="1"/>
      <c r="C527" s="1"/>
      <c r="D527" s="1"/>
      <c r="E527" s="1"/>
      <c r="F527" s="1"/>
      <c r="G527" s="1"/>
      <c r="I527" s="1"/>
      <c r="J527" s="1"/>
      <c r="K527" s="1"/>
      <c r="L527" s="1"/>
      <c r="M527" s="1"/>
      <c r="N527" s="1"/>
    </row>
    <row r="528" spans="1:14" x14ac:dyDescent="0.3">
      <c r="A528" s="1"/>
      <c r="B528" s="1"/>
      <c r="C528" s="1"/>
      <c r="D528" s="1"/>
      <c r="E528" s="1"/>
      <c r="F528" s="1"/>
      <c r="G528" s="1"/>
      <c r="I528" s="1"/>
      <c r="J528" s="1"/>
      <c r="K528" s="1"/>
      <c r="L528" s="1"/>
      <c r="M528" s="1"/>
      <c r="N528" s="1"/>
    </row>
    <row r="529" spans="1:14" x14ac:dyDescent="0.3">
      <c r="A529" s="1"/>
      <c r="B529" s="1"/>
      <c r="C529" s="1"/>
      <c r="D529" s="1"/>
      <c r="E529" s="1"/>
      <c r="F529" s="1"/>
      <c r="G529" s="1"/>
      <c r="I529" s="1"/>
      <c r="J529" s="1"/>
      <c r="K529" s="1"/>
      <c r="L529" s="1"/>
      <c r="M529" s="1"/>
      <c r="N529" s="1"/>
    </row>
    <row r="530" spans="1:14" x14ac:dyDescent="0.3">
      <c r="A530" s="1"/>
      <c r="B530" s="1"/>
      <c r="C530" s="1"/>
      <c r="D530" s="1"/>
      <c r="E530" s="1"/>
      <c r="F530" s="1"/>
      <c r="G530" s="1"/>
      <c r="I530" s="1"/>
      <c r="J530" s="1"/>
      <c r="K530" s="1"/>
      <c r="L530" s="1"/>
      <c r="M530" s="1"/>
      <c r="N530" s="1"/>
    </row>
    <row r="531" spans="1:14" x14ac:dyDescent="0.3">
      <c r="A531" s="1"/>
      <c r="B531" s="1"/>
      <c r="C531" s="1"/>
      <c r="D531" s="1"/>
      <c r="E531" s="1"/>
      <c r="F531" s="1"/>
      <c r="G531" s="1"/>
      <c r="I531" s="1"/>
      <c r="J531" s="1"/>
      <c r="K531" s="1"/>
      <c r="L531" s="1"/>
      <c r="M531" s="1"/>
      <c r="N531" s="1"/>
    </row>
    <row r="532" spans="1:14" x14ac:dyDescent="0.3">
      <c r="A532" s="1"/>
      <c r="B532" s="1"/>
      <c r="C532" s="1"/>
      <c r="D532" s="1"/>
      <c r="E532" s="1"/>
      <c r="F532" s="1"/>
      <c r="G532" s="1"/>
      <c r="I532" s="1"/>
      <c r="J532" s="1"/>
      <c r="K532" s="1"/>
      <c r="L532" s="1"/>
      <c r="M532" s="1"/>
      <c r="N532" s="1"/>
    </row>
    <row r="533" spans="1:14" x14ac:dyDescent="0.3">
      <c r="A533" s="1"/>
      <c r="B533" s="1"/>
      <c r="C533" s="1"/>
      <c r="D533" s="1"/>
      <c r="E533" s="1"/>
      <c r="F533" s="1"/>
      <c r="G533" s="1"/>
      <c r="I533" s="1"/>
      <c r="J533" s="1"/>
      <c r="K533" s="1"/>
      <c r="L533" s="1"/>
      <c r="M533" s="1"/>
      <c r="N533" s="1"/>
    </row>
    <row r="534" spans="1:14" x14ac:dyDescent="0.3">
      <c r="A534" s="1"/>
      <c r="B534" s="1"/>
      <c r="C534" s="1"/>
      <c r="D534" s="1"/>
      <c r="E534" s="1"/>
      <c r="F534" s="1"/>
      <c r="G534" s="1"/>
      <c r="I534" s="1"/>
      <c r="J534" s="1"/>
      <c r="K534" s="1"/>
      <c r="L534" s="1"/>
      <c r="M534" s="1"/>
      <c r="N534" s="1"/>
    </row>
    <row r="535" spans="1:14" x14ac:dyDescent="0.3">
      <c r="A535" s="1"/>
      <c r="B535" s="1"/>
      <c r="C535" s="1"/>
      <c r="D535" s="1"/>
      <c r="E535" s="1"/>
      <c r="F535" s="1"/>
      <c r="G535" s="1"/>
      <c r="I535" s="1"/>
      <c r="J535" s="1"/>
      <c r="K535" s="1"/>
      <c r="L535" s="1"/>
      <c r="M535" s="1"/>
      <c r="N535" s="1"/>
    </row>
    <row r="536" spans="1:14" x14ac:dyDescent="0.3">
      <c r="A536" s="1"/>
      <c r="B536" s="1"/>
      <c r="C536" s="1"/>
      <c r="D536" s="1"/>
      <c r="E536" s="1"/>
      <c r="F536" s="1"/>
      <c r="G536" s="1"/>
      <c r="I536" s="1"/>
      <c r="J536" s="1"/>
      <c r="K536" s="1"/>
      <c r="L536" s="1"/>
      <c r="M536" s="1"/>
      <c r="N536" s="1"/>
    </row>
    <row r="537" spans="1:14" x14ac:dyDescent="0.3">
      <c r="A537" s="1"/>
      <c r="B537" s="1"/>
      <c r="C537" s="1"/>
      <c r="D537" s="1"/>
      <c r="E537" s="1"/>
      <c r="F537" s="1"/>
      <c r="G537" s="1"/>
      <c r="I537" s="1"/>
      <c r="J537" s="1"/>
      <c r="K537" s="1"/>
      <c r="L537" s="1"/>
      <c r="M537" s="1"/>
      <c r="N537" s="1"/>
    </row>
    <row r="538" spans="1:14" x14ac:dyDescent="0.3">
      <c r="A538" s="1"/>
      <c r="B538" s="1"/>
      <c r="C538" s="1"/>
      <c r="D538" s="1"/>
      <c r="E538" s="1"/>
      <c r="F538" s="1"/>
      <c r="G538" s="1"/>
      <c r="I538" s="1"/>
      <c r="J538" s="1"/>
      <c r="K538" s="1"/>
      <c r="L538" s="1"/>
      <c r="M538" s="1"/>
      <c r="N538" s="1"/>
    </row>
    <row r="539" spans="1:14" x14ac:dyDescent="0.3">
      <c r="A539" s="1"/>
      <c r="B539" s="1"/>
      <c r="C539" s="1"/>
      <c r="D539" s="1"/>
      <c r="E539" s="1"/>
      <c r="F539" s="1"/>
      <c r="G539" s="1"/>
      <c r="I539" s="1"/>
      <c r="J539" s="1"/>
      <c r="K539" s="1"/>
      <c r="L539" s="1"/>
      <c r="M539" s="1"/>
      <c r="N539" s="1"/>
    </row>
    <row r="540" spans="1:14" x14ac:dyDescent="0.3">
      <c r="A540" s="1"/>
      <c r="B540" s="1"/>
      <c r="C540" s="1"/>
      <c r="D540" s="1"/>
      <c r="E540" s="1"/>
      <c r="F540" s="1"/>
      <c r="G540" s="1"/>
      <c r="I540" s="1"/>
      <c r="J540" s="1"/>
      <c r="K540" s="1"/>
      <c r="L540" s="1"/>
      <c r="M540" s="1"/>
      <c r="N540" s="1"/>
    </row>
    <row r="541" spans="1:14" x14ac:dyDescent="0.3">
      <c r="A541" s="1"/>
      <c r="B541" s="1"/>
      <c r="C541" s="1"/>
      <c r="D541" s="1"/>
      <c r="E541" s="1"/>
      <c r="F541" s="1"/>
      <c r="G541" s="1"/>
      <c r="I541" s="1"/>
      <c r="J541" s="1"/>
      <c r="K541" s="1"/>
      <c r="L541" s="1"/>
      <c r="M541" s="1"/>
      <c r="N541" s="1"/>
    </row>
    <row r="542" spans="1:14" x14ac:dyDescent="0.3">
      <c r="A542" s="1"/>
      <c r="B542" s="1"/>
      <c r="C542" s="1"/>
      <c r="D542" s="1"/>
      <c r="E542" s="1"/>
      <c r="F542" s="1"/>
      <c r="G542" s="1"/>
      <c r="I542" s="1"/>
      <c r="J542" s="1"/>
      <c r="K542" s="1"/>
      <c r="L542" s="1"/>
      <c r="M542" s="1"/>
      <c r="N542" s="1"/>
    </row>
    <row r="543" spans="1:14" x14ac:dyDescent="0.3">
      <c r="A543" s="1"/>
      <c r="B543" s="1"/>
      <c r="C543" s="1"/>
      <c r="D543" s="1"/>
      <c r="E543" s="1"/>
      <c r="F543" s="1"/>
      <c r="G543" s="1"/>
      <c r="I543" s="1"/>
      <c r="J543" s="1"/>
      <c r="K543" s="1"/>
      <c r="L543" s="1"/>
      <c r="M543" s="1"/>
      <c r="N543" s="1"/>
    </row>
    <row r="544" spans="1:14" x14ac:dyDescent="0.3">
      <c r="A544" s="1"/>
      <c r="B544" s="1"/>
      <c r="C544" s="1"/>
      <c r="D544" s="1"/>
      <c r="E544" s="1"/>
      <c r="F544" s="1"/>
      <c r="G544" s="1"/>
      <c r="I544" s="1"/>
      <c r="J544" s="1"/>
      <c r="K544" s="1"/>
      <c r="L544" s="1"/>
      <c r="M544" s="1"/>
      <c r="N544" s="1"/>
    </row>
    <row r="545" spans="1:14" x14ac:dyDescent="0.3">
      <c r="A545" s="1"/>
      <c r="B545" s="1"/>
      <c r="C545" s="1"/>
      <c r="D545" s="1"/>
      <c r="E545" s="1"/>
      <c r="F545" s="1"/>
      <c r="G545" s="1"/>
      <c r="I545" s="1"/>
      <c r="J545" s="1"/>
      <c r="K545" s="1"/>
      <c r="L545" s="1"/>
      <c r="M545" s="1"/>
      <c r="N545" s="1"/>
    </row>
    <row r="546" spans="1:14" x14ac:dyDescent="0.3">
      <c r="A546" s="1"/>
      <c r="B546" s="1"/>
      <c r="C546" s="1"/>
      <c r="D546" s="1"/>
      <c r="E546" s="1"/>
      <c r="F546" s="1"/>
      <c r="G546" s="1"/>
      <c r="I546" s="1"/>
      <c r="J546" s="1"/>
      <c r="K546" s="1"/>
      <c r="L546" s="1"/>
      <c r="M546" s="1"/>
      <c r="N546" s="1"/>
    </row>
    <row r="547" spans="1:14" x14ac:dyDescent="0.3">
      <c r="A547" s="1"/>
      <c r="B547" s="1"/>
      <c r="C547" s="1"/>
      <c r="D547" s="1"/>
      <c r="E547" s="1"/>
      <c r="F547" s="1"/>
      <c r="G547" s="1"/>
      <c r="I547" s="1"/>
      <c r="J547" s="1"/>
      <c r="K547" s="1"/>
      <c r="L547" s="1"/>
      <c r="M547" s="1"/>
      <c r="N547" s="1"/>
    </row>
    <row r="548" spans="1:14" x14ac:dyDescent="0.3">
      <c r="A548" s="1"/>
      <c r="B548" s="1"/>
      <c r="C548" s="1"/>
      <c r="D548" s="1"/>
      <c r="E548" s="1"/>
      <c r="F548" s="1"/>
      <c r="G548" s="1"/>
      <c r="I548" s="1"/>
      <c r="J548" s="1"/>
      <c r="K548" s="1"/>
      <c r="L548" s="1"/>
      <c r="M548" s="1"/>
      <c r="N548" s="1"/>
    </row>
    <row r="549" spans="1:14" x14ac:dyDescent="0.3">
      <c r="A549" s="1"/>
      <c r="B549" s="1"/>
      <c r="C549" s="1"/>
      <c r="D549" s="1"/>
      <c r="E549" s="1"/>
      <c r="F549" s="1"/>
      <c r="G549" s="1"/>
      <c r="I549" s="1"/>
      <c r="J549" s="1"/>
      <c r="K549" s="1"/>
      <c r="L549" s="1"/>
      <c r="M549" s="1"/>
      <c r="N549" s="1"/>
    </row>
    <row r="550" spans="1:14" x14ac:dyDescent="0.3">
      <c r="A550" s="1"/>
      <c r="B550" s="1"/>
      <c r="C550" s="1"/>
      <c r="D550" s="1"/>
      <c r="E550" s="1"/>
      <c r="F550" s="1"/>
      <c r="G550" s="1"/>
      <c r="I550" s="1"/>
      <c r="J550" s="1"/>
      <c r="K550" s="1"/>
      <c r="L550" s="1"/>
      <c r="M550" s="1"/>
      <c r="N550" s="1"/>
    </row>
    <row r="551" spans="1:14" x14ac:dyDescent="0.3">
      <c r="A551" s="1"/>
      <c r="B551" s="1"/>
      <c r="C551" s="1"/>
      <c r="D551" s="1"/>
      <c r="E551" s="1"/>
      <c r="F551" s="1"/>
      <c r="G551" s="1"/>
      <c r="I551" s="1"/>
      <c r="J551" s="1"/>
      <c r="K551" s="1"/>
      <c r="L551" s="1"/>
      <c r="M551" s="1"/>
      <c r="N551" s="1"/>
    </row>
    <row r="552" spans="1:14" x14ac:dyDescent="0.3">
      <c r="A552" s="1"/>
      <c r="B552" s="1"/>
      <c r="C552" s="1"/>
      <c r="D552" s="1"/>
      <c r="E552" s="1"/>
      <c r="F552" s="1"/>
      <c r="G552" s="1"/>
      <c r="I552" s="1"/>
      <c r="J552" s="1"/>
      <c r="K552" s="1"/>
      <c r="L552" s="1"/>
      <c r="M552" s="1"/>
      <c r="N552" s="1"/>
    </row>
    <row r="553" spans="1:14" x14ac:dyDescent="0.3">
      <c r="A553" s="1"/>
      <c r="B553" s="1"/>
      <c r="C553" s="1"/>
      <c r="D553" s="1"/>
      <c r="E553" s="1"/>
      <c r="F553" s="1"/>
      <c r="G553" s="1"/>
      <c r="I553" s="1"/>
      <c r="J553" s="1"/>
      <c r="K553" s="1"/>
      <c r="L553" s="1"/>
      <c r="M553" s="1"/>
      <c r="N553" s="1"/>
    </row>
    <row r="554" spans="1:14" x14ac:dyDescent="0.3">
      <c r="A554" s="1"/>
      <c r="B554" s="1"/>
      <c r="C554" s="1"/>
      <c r="D554" s="1"/>
      <c r="E554" s="1"/>
      <c r="F554" s="1"/>
      <c r="G554" s="1"/>
      <c r="I554" s="1"/>
      <c r="J554" s="1"/>
      <c r="K554" s="1"/>
      <c r="L554" s="1"/>
      <c r="M554" s="1"/>
      <c r="N554" s="1"/>
    </row>
    <row r="555" spans="1:14" x14ac:dyDescent="0.3">
      <c r="A555" s="1"/>
      <c r="B555" s="1"/>
      <c r="C555" s="1"/>
      <c r="D555" s="1"/>
      <c r="E555" s="1"/>
      <c r="F555" s="1"/>
      <c r="G555" s="1"/>
      <c r="I555" s="1"/>
      <c r="J555" s="1"/>
      <c r="K555" s="1"/>
      <c r="L555" s="1"/>
      <c r="M555" s="1"/>
      <c r="N555" s="1"/>
    </row>
    <row r="556" spans="1:14" x14ac:dyDescent="0.3">
      <c r="A556" s="1"/>
      <c r="B556" s="1"/>
      <c r="C556" s="1"/>
      <c r="D556" s="1"/>
      <c r="E556" s="1"/>
      <c r="F556" s="1"/>
      <c r="G556" s="1"/>
      <c r="I556" s="1"/>
      <c r="J556" s="1"/>
      <c r="K556" s="1"/>
      <c r="L556" s="1"/>
      <c r="M556" s="1"/>
      <c r="N556" s="1"/>
    </row>
    <row r="557" spans="1:14" x14ac:dyDescent="0.3">
      <c r="A557" s="1"/>
      <c r="B557" s="1"/>
      <c r="C557" s="1"/>
      <c r="D557" s="1"/>
      <c r="E557" s="1"/>
      <c r="F557" s="1"/>
      <c r="G557" s="1"/>
      <c r="I557" s="1"/>
      <c r="J557" s="1"/>
      <c r="K557" s="1"/>
      <c r="L557" s="1"/>
      <c r="M557" s="1"/>
      <c r="N557" s="1"/>
    </row>
    <row r="558" spans="1:14" x14ac:dyDescent="0.3">
      <c r="A558" s="1"/>
      <c r="B558" s="1"/>
      <c r="C558" s="1"/>
      <c r="D558" s="1"/>
      <c r="E558" s="1"/>
      <c r="F558" s="1"/>
      <c r="G558" s="1"/>
      <c r="I558" s="1"/>
      <c r="J558" s="1"/>
      <c r="K558" s="1"/>
      <c r="L558" s="1"/>
      <c r="M558" s="1"/>
      <c r="N558" s="1"/>
    </row>
    <row r="559" spans="1:14" x14ac:dyDescent="0.3">
      <c r="A559" s="1"/>
      <c r="B559" s="1"/>
      <c r="C559" s="1"/>
      <c r="D559" s="1"/>
      <c r="E559" s="1"/>
      <c r="F559" s="1"/>
      <c r="G559" s="1"/>
      <c r="I559" s="1"/>
      <c r="J559" s="1"/>
      <c r="K559" s="1"/>
      <c r="L559" s="1"/>
      <c r="M559" s="1"/>
      <c r="N559" s="1"/>
    </row>
    <row r="560" spans="1:14" x14ac:dyDescent="0.3">
      <c r="A560" s="1"/>
      <c r="B560" s="1"/>
      <c r="C560" s="1"/>
      <c r="D560" s="1"/>
      <c r="E560" s="1"/>
      <c r="F560" s="1"/>
      <c r="G560" s="1"/>
      <c r="I560" s="1"/>
      <c r="J560" s="1"/>
      <c r="K560" s="1"/>
      <c r="L560" s="1"/>
      <c r="M560" s="1"/>
      <c r="N560" s="1"/>
    </row>
    <row r="561" spans="1:14" x14ac:dyDescent="0.3">
      <c r="A561" s="1"/>
      <c r="B561" s="1"/>
      <c r="C561" s="1"/>
      <c r="D561" s="1"/>
      <c r="E561" s="1"/>
      <c r="F561" s="1"/>
      <c r="G561" s="1"/>
      <c r="I561" s="1"/>
      <c r="J561" s="1"/>
      <c r="K561" s="1"/>
      <c r="L561" s="1"/>
      <c r="M561" s="1"/>
      <c r="N561" s="1"/>
    </row>
    <row r="562" spans="1:14" x14ac:dyDescent="0.3">
      <c r="A562" s="1"/>
      <c r="B562" s="1"/>
      <c r="C562" s="1"/>
      <c r="D562" s="1"/>
      <c r="E562" s="1"/>
      <c r="F562" s="1"/>
      <c r="G562" s="1"/>
      <c r="I562" s="1"/>
      <c r="J562" s="1"/>
      <c r="K562" s="1"/>
      <c r="L562" s="1"/>
      <c r="M562" s="1"/>
      <c r="N562" s="1"/>
    </row>
    <row r="563" spans="1:14" x14ac:dyDescent="0.3">
      <c r="A563" s="1"/>
      <c r="B563" s="1"/>
      <c r="C563" s="1"/>
      <c r="D563" s="1"/>
      <c r="E563" s="1"/>
      <c r="F563" s="1"/>
      <c r="G563" s="1"/>
      <c r="I563" s="1"/>
      <c r="J563" s="1"/>
      <c r="K563" s="1"/>
      <c r="L563" s="1"/>
      <c r="M563" s="1"/>
      <c r="N563" s="1"/>
    </row>
    <row r="564" spans="1:14" x14ac:dyDescent="0.3">
      <c r="A564" s="1"/>
      <c r="B564" s="1"/>
      <c r="C564" s="1"/>
      <c r="D564" s="1"/>
      <c r="E564" s="1"/>
      <c r="F564" s="1"/>
      <c r="G564" s="1"/>
      <c r="I564" s="1"/>
      <c r="J564" s="1"/>
      <c r="K564" s="1"/>
      <c r="L564" s="1"/>
      <c r="M564" s="1"/>
      <c r="N564" s="1"/>
    </row>
    <row r="565" spans="1:14" x14ac:dyDescent="0.3">
      <c r="A565" s="1"/>
      <c r="B565" s="1"/>
      <c r="C565" s="1"/>
      <c r="D565" s="1"/>
      <c r="E565" s="1"/>
      <c r="F565" s="1"/>
      <c r="G565" s="1"/>
      <c r="I565" s="1"/>
      <c r="J565" s="1"/>
      <c r="K565" s="1"/>
      <c r="L565" s="1"/>
      <c r="M565" s="1"/>
      <c r="N565" s="1"/>
    </row>
    <row r="566" spans="1:14" x14ac:dyDescent="0.3">
      <c r="A566" s="1"/>
      <c r="B566" s="1"/>
      <c r="C566" s="1"/>
      <c r="D566" s="1"/>
      <c r="E566" s="1"/>
      <c r="F566" s="1"/>
      <c r="G566" s="1"/>
      <c r="I566" s="1"/>
      <c r="J566" s="1"/>
      <c r="K566" s="1"/>
      <c r="L566" s="1"/>
      <c r="M566" s="1"/>
      <c r="N566" s="1"/>
    </row>
    <row r="567" spans="1:14" x14ac:dyDescent="0.3">
      <c r="A567" s="1"/>
      <c r="B567" s="1"/>
      <c r="C567" s="1"/>
      <c r="D567" s="1"/>
      <c r="E567" s="1"/>
      <c r="F567" s="1"/>
      <c r="G567" s="1"/>
      <c r="I567" s="1"/>
      <c r="J567" s="1"/>
      <c r="K567" s="1"/>
      <c r="L567" s="1"/>
      <c r="M567" s="1"/>
      <c r="N567" s="1"/>
    </row>
    <row r="568" spans="1:14" x14ac:dyDescent="0.3">
      <c r="A568" s="1"/>
      <c r="B568" s="1"/>
      <c r="C568" s="1"/>
      <c r="D568" s="1"/>
      <c r="E568" s="1"/>
      <c r="F568" s="1"/>
      <c r="G568" s="1"/>
      <c r="I568" s="1"/>
      <c r="J568" s="1"/>
      <c r="K568" s="1"/>
      <c r="L568" s="1"/>
      <c r="M568" s="1"/>
      <c r="N568" s="1"/>
    </row>
    <row r="569" spans="1:14" x14ac:dyDescent="0.3">
      <c r="A569" s="1"/>
      <c r="B569" s="1"/>
      <c r="C569" s="1"/>
      <c r="D569" s="1"/>
      <c r="E569" s="1"/>
      <c r="F569" s="1"/>
      <c r="G569" s="1"/>
      <c r="I569" s="1"/>
      <c r="J569" s="1"/>
      <c r="K569" s="1"/>
      <c r="L569" s="1"/>
      <c r="M569" s="1"/>
      <c r="N569" s="1"/>
    </row>
    <row r="570" spans="1:14" x14ac:dyDescent="0.3">
      <c r="A570" s="1"/>
      <c r="B570" s="1"/>
      <c r="C570" s="1"/>
      <c r="D570" s="1"/>
      <c r="E570" s="1"/>
      <c r="F570" s="1"/>
      <c r="G570" s="1"/>
      <c r="I570" s="1"/>
      <c r="J570" s="1"/>
      <c r="K570" s="1"/>
      <c r="L570" s="1"/>
      <c r="M570" s="1"/>
      <c r="N570" s="1"/>
    </row>
    <row r="571" spans="1:14" x14ac:dyDescent="0.3">
      <c r="A571" s="1"/>
      <c r="B571" s="1"/>
      <c r="C571" s="1"/>
      <c r="D571" s="1"/>
      <c r="E571" s="1"/>
      <c r="F571" s="1"/>
      <c r="G571" s="1"/>
      <c r="I571" s="1"/>
      <c r="J571" s="1"/>
      <c r="K571" s="1"/>
      <c r="L571" s="1"/>
      <c r="M571" s="1"/>
      <c r="N571" s="1"/>
    </row>
    <row r="572" spans="1:14" x14ac:dyDescent="0.3">
      <c r="A572" s="1"/>
      <c r="B572" s="1"/>
      <c r="C572" s="1"/>
      <c r="D572" s="1"/>
      <c r="E572" s="1"/>
      <c r="F572" s="1"/>
      <c r="G572" s="1"/>
      <c r="I572" s="1"/>
      <c r="J572" s="1"/>
      <c r="K572" s="1"/>
      <c r="L572" s="1"/>
      <c r="M572" s="1"/>
      <c r="N572" s="1"/>
    </row>
    <row r="573" spans="1:14" x14ac:dyDescent="0.3">
      <c r="A573" s="1"/>
      <c r="B573" s="1"/>
      <c r="C573" s="1"/>
      <c r="D573" s="1"/>
      <c r="E573" s="1"/>
      <c r="F573" s="1"/>
      <c r="G573" s="1"/>
      <c r="I573" s="1"/>
      <c r="J573" s="1"/>
      <c r="K573" s="1"/>
      <c r="L573" s="1"/>
      <c r="M573" s="1"/>
      <c r="N573" s="1"/>
    </row>
    <row r="574" spans="1:14" x14ac:dyDescent="0.3">
      <c r="A574" s="1"/>
      <c r="B574" s="1"/>
      <c r="C574" s="1"/>
      <c r="D574" s="1"/>
      <c r="E574" s="1"/>
      <c r="F574" s="1"/>
      <c r="G574" s="1"/>
      <c r="I574" s="1"/>
      <c r="J574" s="1"/>
      <c r="K574" s="1"/>
      <c r="L574" s="1"/>
      <c r="M574" s="1"/>
      <c r="N574" s="1"/>
    </row>
    <row r="575" spans="1:14" x14ac:dyDescent="0.3">
      <c r="A575" s="1"/>
      <c r="B575" s="1"/>
      <c r="C575" s="1"/>
      <c r="D575" s="1"/>
      <c r="E575" s="1"/>
      <c r="F575" s="1"/>
      <c r="G575" s="1"/>
      <c r="I575" s="1"/>
      <c r="J575" s="1"/>
      <c r="K575" s="1"/>
      <c r="L575" s="1"/>
      <c r="M575" s="1"/>
      <c r="N575" s="1"/>
    </row>
    <row r="576" spans="1:14" x14ac:dyDescent="0.3">
      <c r="A576" s="1"/>
      <c r="B576" s="1"/>
      <c r="C576" s="1"/>
      <c r="D576" s="1"/>
      <c r="E576" s="1"/>
      <c r="F576" s="1"/>
      <c r="G576" s="1"/>
      <c r="I576" s="1"/>
      <c r="J576" s="1"/>
      <c r="K576" s="1"/>
      <c r="L576" s="1"/>
      <c r="M576" s="1"/>
      <c r="N576" s="1"/>
    </row>
    <row r="577" spans="1:14" x14ac:dyDescent="0.3">
      <c r="A577" s="1"/>
      <c r="B577" s="1"/>
      <c r="C577" s="1"/>
      <c r="D577" s="1"/>
      <c r="E577" s="1"/>
      <c r="F577" s="1"/>
      <c r="G577" s="1"/>
      <c r="I577" s="1"/>
      <c r="J577" s="1"/>
      <c r="K577" s="1"/>
      <c r="L577" s="1"/>
      <c r="M577" s="1"/>
      <c r="N577" s="1"/>
    </row>
    <row r="578" spans="1:14" x14ac:dyDescent="0.3">
      <c r="A578" s="1"/>
      <c r="B578" s="1"/>
      <c r="C578" s="1"/>
      <c r="D578" s="1"/>
      <c r="E578" s="1"/>
      <c r="F578" s="1"/>
      <c r="G578" s="1"/>
      <c r="I578" s="1"/>
      <c r="J578" s="1"/>
      <c r="K578" s="1"/>
      <c r="L578" s="1"/>
      <c r="M578" s="1"/>
      <c r="N578" s="1"/>
    </row>
    <row r="579" spans="1:14" x14ac:dyDescent="0.3">
      <c r="A579" s="1"/>
      <c r="B579" s="1"/>
      <c r="C579" s="1"/>
      <c r="D579" s="1"/>
      <c r="E579" s="1"/>
      <c r="F579" s="1"/>
      <c r="G579" s="1"/>
      <c r="I579" s="1"/>
      <c r="J579" s="1"/>
      <c r="K579" s="1"/>
      <c r="L579" s="1"/>
      <c r="M579" s="1"/>
      <c r="N579" s="1"/>
    </row>
    <row r="580" spans="1:14" x14ac:dyDescent="0.3">
      <c r="A580" s="1"/>
      <c r="B580" s="1"/>
      <c r="C580" s="1"/>
      <c r="D580" s="1"/>
      <c r="E580" s="1"/>
      <c r="F580" s="1"/>
      <c r="G580" s="1"/>
      <c r="I580" s="1"/>
      <c r="J580" s="1"/>
      <c r="K580" s="1"/>
      <c r="L580" s="1"/>
      <c r="M580" s="1"/>
      <c r="N580" s="1"/>
    </row>
    <row r="581" spans="1:14" x14ac:dyDescent="0.3">
      <c r="A581" s="1"/>
      <c r="B581" s="1"/>
      <c r="C581" s="1"/>
      <c r="D581" s="1"/>
      <c r="E581" s="1"/>
      <c r="F581" s="1"/>
      <c r="G581" s="1"/>
      <c r="I581" s="1"/>
      <c r="J581" s="1"/>
      <c r="K581" s="1"/>
      <c r="L581" s="1"/>
      <c r="M581" s="1"/>
      <c r="N581" s="1"/>
    </row>
    <row r="582" spans="1:14" x14ac:dyDescent="0.3">
      <c r="A582" s="1"/>
      <c r="B582" s="1"/>
      <c r="C582" s="1"/>
      <c r="D582" s="1"/>
      <c r="E582" s="1"/>
      <c r="F582" s="1"/>
      <c r="G582" s="1"/>
      <c r="I582" s="1"/>
      <c r="J582" s="1"/>
      <c r="K582" s="1"/>
      <c r="L582" s="1"/>
      <c r="M582" s="1"/>
      <c r="N582" s="1"/>
    </row>
    <row r="583" spans="1:14" x14ac:dyDescent="0.3">
      <c r="A583" s="1"/>
      <c r="B583" s="1"/>
      <c r="C583" s="1"/>
      <c r="D583" s="1"/>
      <c r="E583" s="1"/>
      <c r="F583" s="1"/>
      <c r="G583" s="1"/>
      <c r="I583" s="1"/>
      <c r="J583" s="1"/>
      <c r="K583" s="1"/>
      <c r="L583" s="1"/>
      <c r="M583" s="1"/>
      <c r="N583" s="1"/>
    </row>
    <row r="584" spans="1:14" x14ac:dyDescent="0.3">
      <c r="A584" s="1"/>
      <c r="B584" s="1"/>
      <c r="C584" s="1"/>
      <c r="D584" s="1"/>
      <c r="E584" s="1"/>
      <c r="F584" s="1"/>
      <c r="G584" s="1"/>
      <c r="I584" s="1"/>
      <c r="J584" s="1"/>
      <c r="K584" s="1"/>
      <c r="L584" s="1"/>
      <c r="M584" s="1"/>
      <c r="N584" s="1"/>
    </row>
    <row r="585" spans="1:14" x14ac:dyDescent="0.3">
      <c r="A585" s="1"/>
      <c r="B585" s="1"/>
      <c r="C585" s="1"/>
      <c r="D585" s="1"/>
      <c r="E585" s="1"/>
      <c r="F585" s="1"/>
      <c r="G585" s="1"/>
      <c r="I585" s="1"/>
      <c r="J585" s="1"/>
      <c r="K585" s="1"/>
      <c r="L585" s="1"/>
      <c r="M585" s="1"/>
      <c r="N585" s="1"/>
    </row>
    <row r="586" spans="1:14" x14ac:dyDescent="0.3">
      <c r="A586" s="1"/>
      <c r="B586" s="1"/>
      <c r="C586" s="1"/>
      <c r="D586" s="1"/>
      <c r="E586" s="1"/>
      <c r="F586" s="1"/>
      <c r="G586" s="1"/>
      <c r="I586" s="1"/>
      <c r="J586" s="1"/>
      <c r="K586" s="1"/>
      <c r="L586" s="1"/>
      <c r="M586" s="1"/>
      <c r="N586" s="1"/>
    </row>
    <row r="587" spans="1:14" x14ac:dyDescent="0.3">
      <c r="A587" s="1"/>
      <c r="B587" s="1"/>
      <c r="C587" s="1"/>
      <c r="D587" s="1"/>
      <c r="E587" s="1"/>
      <c r="F587" s="1"/>
      <c r="G587" s="1"/>
      <c r="I587" s="1"/>
      <c r="J587" s="1"/>
      <c r="K587" s="1"/>
      <c r="L587" s="1"/>
      <c r="M587" s="1"/>
      <c r="N587" s="1"/>
    </row>
    <row r="588" spans="1:14" x14ac:dyDescent="0.3">
      <c r="A588" s="1"/>
      <c r="B588" s="1"/>
      <c r="C588" s="1"/>
      <c r="D588" s="1"/>
      <c r="E588" s="1"/>
      <c r="F588" s="1"/>
      <c r="G588" s="1"/>
      <c r="I588" s="1"/>
      <c r="J588" s="1"/>
      <c r="K588" s="1"/>
      <c r="L588" s="1"/>
      <c r="M588" s="1"/>
      <c r="N588" s="1"/>
    </row>
    <row r="589" spans="1:14" x14ac:dyDescent="0.3">
      <c r="A589" s="1"/>
      <c r="B589" s="1"/>
      <c r="C589" s="1"/>
      <c r="D589" s="1"/>
      <c r="E589" s="1"/>
      <c r="F589" s="1"/>
      <c r="G589" s="1"/>
      <c r="I589" s="1"/>
      <c r="J589" s="1"/>
      <c r="K589" s="1"/>
      <c r="L589" s="1"/>
      <c r="M589" s="1"/>
      <c r="N589" s="1"/>
    </row>
    <row r="590" spans="1:14" x14ac:dyDescent="0.3">
      <c r="A590" s="1"/>
      <c r="B590" s="1"/>
      <c r="C590" s="1"/>
      <c r="D590" s="1"/>
      <c r="E590" s="1"/>
      <c r="F590" s="1"/>
      <c r="G590" s="1"/>
      <c r="I590" s="1"/>
      <c r="J590" s="1"/>
      <c r="K590" s="1"/>
      <c r="L590" s="1"/>
      <c r="M590" s="1"/>
      <c r="N590" s="1"/>
    </row>
    <row r="591" spans="1:14" x14ac:dyDescent="0.3">
      <c r="A591" s="1"/>
      <c r="B591" s="1"/>
      <c r="C591" s="1"/>
      <c r="D591" s="1"/>
      <c r="E591" s="1"/>
      <c r="F591" s="1"/>
      <c r="G591" s="1"/>
      <c r="I591" s="1"/>
      <c r="J591" s="1"/>
      <c r="K591" s="1"/>
      <c r="L591" s="1"/>
      <c r="M591" s="1"/>
      <c r="N591" s="1"/>
    </row>
    <row r="592" spans="1:14" x14ac:dyDescent="0.3">
      <c r="A592" s="1"/>
      <c r="B592" s="1"/>
      <c r="C592" s="1"/>
      <c r="D592" s="1"/>
      <c r="E592" s="1"/>
      <c r="F592" s="1"/>
      <c r="G592" s="1"/>
      <c r="I592" s="1"/>
      <c r="J592" s="1"/>
      <c r="K592" s="1"/>
      <c r="L592" s="1"/>
      <c r="M592" s="1"/>
      <c r="N592" s="1"/>
    </row>
    <row r="593" spans="1:14" x14ac:dyDescent="0.3">
      <c r="A593" s="1"/>
      <c r="B593" s="1"/>
      <c r="C593" s="1"/>
      <c r="D593" s="1"/>
      <c r="E593" s="1"/>
      <c r="F593" s="1"/>
      <c r="G593" s="1"/>
      <c r="I593" s="1"/>
      <c r="J593" s="1"/>
      <c r="K593" s="1"/>
      <c r="L593" s="1"/>
      <c r="M593" s="1"/>
      <c r="N593" s="1"/>
    </row>
    <row r="594" spans="1:14" x14ac:dyDescent="0.3">
      <c r="A594" s="1"/>
      <c r="B594" s="1"/>
      <c r="C594" s="1"/>
      <c r="D594" s="1"/>
      <c r="E594" s="1"/>
      <c r="F594" s="1"/>
      <c r="G594" s="1"/>
      <c r="I594" s="1"/>
      <c r="J594" s="1"/>
      <c r="K594" s="1"/>
      <c r="L594" s="1"/>
      <c r="M594" s="1"/>
      <c r="N594" s="1"/>
    </row>
    <row r="595" spans="1:14" x14ac:dyDescent="0.3">
      <c r="A595" s="1"/>
      <c r="B595" s="1"/>
      <c r="C595" s="1"/>
      <c r="D595" s="1"/>
      <c r="E595" s="1"/>
      <c r="F595" s="1"/>
      <c r="G595" s="1"/>
      <c r="I595" s="1"/>
      <c r="J595" s="1"/>
      <c r="K595" s="1"/>
      <c r="L595" s="1"/>
      <c r="M595" s="1"/>
      <c r="N595" s="1"/>
    </row>
    <row r="596" spans="1:14" x14ac:dyDescent="0.3">
      <c r="A596" s="1"/>
      <c r="B596" s="1"/>
      <c r="C596" s="1"/>
      <c r="D596" s="1"/>
      <c r="E596" s="1"/>
      <c r="F596" s="1"/>
      <c r="G596" s="1"/>
      <c r="I596" s="1"/>
      <c r="J596" s="1"/>
      <c r="K596" s="1"/>
      <c r="L596" s="1"/>
      <c r="M596" s="1"/>
      <c r="N596" s="1"/>
    </row>
    <row r="597" spans="1:14" x14ac:dyDescent="0.3">
      <c r="A597" s="1"/>
      <c r="B597" s="1"/>
      <c r="C597" s="1"/>
      <c r="D597" s="1"/>
      <c r="E597" s="1"/>
      <c r="F597" s="1"/>
      <c r="G597" s="1"/>
      <c r="I597" s="1"/>
      <c r="J597" s="1"/>
      <c r="K597" s="1"/>
      <c r="L597" s="1"/>
      <c r="M597" s="1"/>
      <c r="N597" s="1"/>
    </row>
    <row r="598" spans="1:14" x14ac:dyDescent="0.3">
      <c r="A598" s="1"/>
      <c r="B598" s="1"/>
      <c r="C598" s="1"/>
      <c r="D598" s="1"/>
      <c r="E598" s="1"/>
      <c r="F598" s="1"/>
      <c r="G598" s="1"/>
      <c r="I598" s="1"/>
      <c r="J598" s="1"/>
      <c r="K598" s="1"/>
      <c r="L598" s="1"/>
      <c r="M598" s="1"/>
      <c r="N598" s="1"/>
    </row>
    <row r="599" spans="1:14" x14ac:dyDescent="0.3">
      <c r="A599" s="1"/>
      <c r="B599" s="1"/>
      <c r="C599" s="1"/>
      <c r="D599" s="1"/>
      <c r="E599" s="1"/>
      <c r="F599" s="1"/>
      <c r="G599" s="1"/>
      <c r="I599" s="1"/>
      <c r="J599" s="1"/>
      <c r="K599" s="1"/>
      <c r="L599" s="1"/>
      <c r="M599" s="1"/>
      <c r="N599" s="1"/>
    </row>
    <row r="600" spans="1:14" x14ac:dyDescent="0.3">
      <c r="A600" s="1"/>
      <c r="B600" s="1"/>
      <c r="C600" s="1"/>
      <c r="D600" s="1"/>
      <c r="E600" s="1"/>
      <c r="F600" s="1"/>
      <c r="G600" s="1"/>
      <c r="I600" s="1"/>
      <c r="J600" s="1"/>
      <c r="K600" s="1"/>
      <c r="L600" s="1"/>
      <c r="M600" s="1"/>
      <c r="N600" s="1"/>
    </row>
    <row r="601" spans="1:14" x14ac:dyDescent="0.3">
      <c r="A601" s="1"/>
      <c r="B601" s="1"/>
      <c r="C601" s="1"/>
      <c r="D601" s="1"/>
      <c r="E601" s="1"/>
      <c r="F601" s="1"/>
      <c r="G601" s="1"/>
      <c r="I601" s="1"/>
      <c r="J601" s="1"/>
      <c r="K601" s="1"/>
      <c r="L601" s="1"/>
      <c r="M601" s="1"/>
      <c r="N601" s="1"/>
    </row>
    <row r="602" spans="1:14" x14ac:dyDescent="0.3">
      <c r="A602" s="1"/>
      <c r="B602" s="1"/>
      <c r="C602" s="1"/>
      <c r="D602" s="1"/>
      <c r="E602" s="1"/>
      <c r="F602" s="1"/>
      <c r="G602" s="1"/>
      <c r="I602" s="1"/>
      <c r="J602" s="1"/>
      <c r="K602" s="1"/>
      <c r="L602" s="1"/>
      <c r="M602" s="1"/>
      <c r="N602" s="1"/>
    </row>
    <row r="603" spans="1:14" x14ac:dyDescent="0.3">
      <c r="A603" s="1"/>
      <c r="B603" s="1"/>
      <c r="C603" s="1"/>
      <c r="D603" s="1"/>
      <c r="E603" s="1"/>
      <c r="F603" s="1"/>
      <c r="G603" s="1"/>
      <c r="I603" s="1"/>
      <c r="J603" s="1"/>
      <c r="K603" s="1"/>
      <c r="L603" s="1"/>
      <c r="M603" s="1"/>
      <c r="N603" s="1"/>
    </row>
    <row r="604" spans="1:14" x14ac:dyDescent="0.3">
      <c r="A604" s="1"/>
      <c r="B604" s="1"/>
      <c r="C604" s="1"/>
      <c r="D604" s="1"/>
      <c r="E604" s="1"/>
      <c r="F604" s="1"/>
      <c r="G604" s="1"/>
      <c r="I604" s="1"/>
      <c r="J604" s="1"/>
      <c r="K604" s="1"/>
      <c r="L604" s="1"/>
      <c r="M604" s="1"/>
      <c r="N604" s="1"/>
    </row>
    <row r="605" spans="1:14" x14ac:dyDescent="0.3">
      <c r="A605" s="1"/>
      <c r="B605" s="1"/>
      <c r="C605" s="1"/>
      <c r="D605" s="1"/>
      <c r="E605" s="1"/>
      <c r="F605" s="1"/>
      <c r="G605" s="1"/>
      <c r="I605" s="1"/>
      <c r="J605" s="1"/>
      <c r="K605" s="1"/>
      <c r="L605" s="1"/>
      <c r="M605" s="1"/>
      <c r="N605" s="1"/>
    </row>
    <row r="606" spans="1:14" x14ac:dyDescent="0.3">
      <c r="A606" s="1"/>
      <c r="B606" s="1"/>
      <c r="C606" s="1"/>
      <c r="D606" s="1"/>
      <c r="E606" s="1"/>
      <c r="F606" s="1"/>
      <c r="G606" s="1"/>
      <c r="I606" s="1"/>
      <c r="J606" s="1"/>
      <c r="K606" s="1"/>
      <c r="L606" s="1"/>
      <c r="M606" s="1"/>
      <c r="N606" s="1"/>
    </row>
    <row r="607" spans="1:14" x14ac:dyDescent="0.3">
      <c r="A607" s="1"/>
      <c r="B607" s="1"/>
      <c r="C607" s="1"/>
      <c r="D607" s="1"/>
      <c r="E607" s="1"/>
      <c r="F607" s="1"/>
      <c r="G607" s="1"/>
      <c r="I607" s="1"/>
      <c r="J607" s="1"/>
      <c r="K607" s="1"/>
      <c r="L607" s="1"/>
      <c r="M607" s="1"/>
      <c r="N607" s="1"/>
    </row>
    <row r="608" spans="1:14" x14ac:dyDescent="0.3">
      <c r="A608" s="1"/>
      <c r="B608" s="1"/>
      <c r="C608" s="1"/>
      <c r="D608" s="1"/>
      <c r="E608" s="1"/>
      <c r="F608" s="1"/>
      <c r="G608" s="1"/>
      <c r="I608" s="1"/>
      <c r="J608" s="1"/>
      <c r="K608" s="1"/>
      <c r="L608" s="1"/>
      <c r="M608" s="1"/>
      <c r="N608" s="1"/>
    </row>
    <row r="609" spans="1:14" x14ac:dyDescent="0.3">
      <c r="A609" s="1"/>
      <c r="B609" s="1"/>
      <c r="C609" s="1"/>
      <c r="D609" s="1"/>
      <c r="E609" s="1"/>
      <c r="F609" s="1"/>
      <c r="G609" s="1"/>
      <c r="I609" s="1"/>
      <c r="J609" s="1"/>
      <c r="K609" s="1"/>
      <c r="L609" s="1"/>
      <c r="M609" s="1"/>
      <c r="N609" s="1"/>
    </row>
    <row r="610" spans="1:14" x14ac:dyDescent="0.3">
      <c r="A610" s="1"/>
      <c r="B610" s="1"/>
      <c r="C610" s="1"/>
      <c r="D610" s="1"/>
      <c r="E610" s="1"/>
      <c r="F610" s="1"/>
      <c r="G610" s="1"/>
      <c r="I610" s="1"/>
      <c r="J610" s="1"/>
      <c r="K610" s="1"/>
      <c r="L610" s="1"/>
      <c r="M610" s="1"/>
      <c r="N610" s="1"/>
    </row>
    <row r="611" spans="1:14" x14ac:dyDescent="0.3">
      <c r="A611" s="1"/>
      <c r="B611" s="1"/>
      <c r="C611" s="1"/>
      <c r="D611" s="1"/>
      <c r="E611" s="1"/>
      <c r="F611" s="1"/>
      <c r="G611" s="1"/>
      <c r="I611" s="1"/>
      <c r="J611" s="1"/>
      <c r="K611" s="1"/>
      <c r="L611" s="1"/>
      <c r="M611" s="1"/>
      <c r="N611" s="1"/>
    </row>
    <row r="612" spans="1:14" x14ac:dyDescent="0.3">
      <c r="A612" s="1"/>
      <c r="B612" s="1"/>
      <c r="C612" s="1"/>
      <c r="D612" s="1"/>
      <c r="E612" s="1"/>
      <c r="F612" s="1"/>
      <c r="G612" s="1"/>
      <c r="I612" s="1"/>
      <c r="J612" s="1"/>
      <c r="K612" s="1"/>
      <c r="L612" s="1"/>
      <c r="M612" s="1"/>
      <c r="N612" s="1"/>
    </row>
    <row r="613" spans="1:14" x14ac:dyDescent="0.3">
      <c r="A613" s="1"/>
      <c r="B613" s="1"/>
      <c r="C613" s="1"/>
      <c r="D613" s="1"/>
      <c r="E613" s="1"/>
      <c r="F613" s="1"/>
      <c r="G613" s="1"/>
      <c r="I613" s="1"/>
      <c r="J613" s="1"/>
      <c r="K613" s="1"/>
      <c r="L613" s="1"/>
      <c r="M613" s="1"/>
      <c r="N613" s="1"/>
    </row>
    <row r="614" spans="1:14" x14ac:dyDescent="0.3">
      <c r="A614" s="1"/>
      <c r="B614" s="1"/>
      <c r="C614" s="1"/>
      <c r="D614" s="1"/>
      <c r="E614" s="1"/>
      <c r="F614" s="1"/>
      <c r="G614" s="1"/>
      <c r="I614" s="1"/>
      <c r="J614" s="1"/>
      <c r="K614" s="1"/>
      <c r="L614" s="1"/>
      <c r="M614" s="1"/>
      <c r="N614" s="1"/>
    </row>
    <row r="615" spans="1:14" x14ac:dyDescent="0.3">
      <c r="A615" s="1"/>
      <c r="B615" s="1"/>
      <c r="C615" s="1"/>
      <c r="D615" s="1"/>
      <c r="E615" s="1"/>
      <c r="F615" s="1"/>
      <c r="G615" s="1"/>
      <c r="I615" s="1"/>
      <c r="J615" s="1"/>
      <c r="K615" s="1"/>
      <c r="L615" s="1"/>
      <c r="M615" s="1"/>
      <c r="N615" s="1"/>
    </row>
    <row r="616" spans="1:14" x14ac:dyDescent="0.3">
      <c r="A616" s="1"/>
      <c r="B616" s="1"/>
      <c r="C616" s="1"/>
      <c r="D616" s="1"/>
      <c r="E616" s="1"/>
      <c r="F616" s="1"/>
      <c r="G616" s="1"/>
      <c r="I616" s="1"/>
      <c r="J616" s="1"/>
      <c r="K616" s="1"/>
      <c r="L616" s="1"/>
      <c r="M616" s="1"/>
      <c r="N616" s="1"/>
    </row>
    <row r="617" spans="1:14" x14ac:dyDescent="0.3">
      <c r="A617" s="1"/>
      <c r="B617" s="1"/>
      <c r="C617" s="1"/>
      <c r="D617" s="1"/>
      <c r="E617" s="1"/>
      <c r="F617" s="1"/>
      <c r="G617" s="1"/>
      <c r="I617" s="1"/>
      <c r="J617" s="1"/>
      <c r="K617" s="1"/>
      <c r="L617" s="1"/>
      <c r="M617" s="1"/>
      <c r="N617" s="1"/>
    </row>
    <row r="618" spans="1:14" x14ac:dyDescent="0.3">
      <c r="A618" s="1"/>
      <c r="B618" s="1"/>
      <c r="C618" s="1"/>
      <c r="D618" s="1"/>
      <c r="E618" s="1"/>
      <c r="F618" s="1"/>
      <c r="G618" s="1"/>
      <c r="I618" s="1"/>
      <c r="J618" s="1"/>
      <c r="K618" s="1"/>
      <c r="L618" s="1"/>
      <c r="M618" s="1"/>
      <c r="N618" s="1"/>
    </row>
    <row r="619" spans="1:14" x14ac:dyDescent="0.3">
      <c r="A619" s="1"/>
      <c r="B619" s="1"/>
      <c r="C619" s="1"/>
      <c r="D619" s="1"/>
      <c r="E619" s="1"/>
      <c r="F619" s="1"/>
      <c r="G619" s="1"/>
      <c r="I619" s="1"/>
      <c r="J619" s="1"/>
      <c r="K619" s="1"/>
      <c r="L619" s="1"/>
      <c r="M619" s="1"/>
      <c r="N619" s="1"/>
    </row>
    <row r="620" spans="1:14" x14ac:dyDescent="0.3">
      <c r="A620" s="1"/>
      <c r="B620" s="1"/>
      <c r="C620" s="1"/>
      <c r="D620" s="1"/>
      <c r="E620" s="1"/>
      <c r="F620" s="1"/>
      <c r="G620" s="1"/>
      <c r="I620" s="1"/>
      <c r="J620" s="1"/>
      <c r="K620" s="1"/>
      <c r="L620" s="1"/>
      <c r="M620" s="1"/>
      <c r="N620" s="1"/>
    </row>
    <row r="621" spans="1:14" x14ac:dyDescent="0.3">
      <c r="A621" s="1"/>
      <c r="B621" s="1"/>
      <c r="C621" s="1"/>
      <c r="D621" s="1"/>
      <c r="E621" s="1"/>
      <c r="F621" s="1"/>
      <c r="G621" s="1"/>
      <c r="I621" s="1"/>
      <c r="J621" s="1"/>
      <c r="K621" s="1"/>
      <c r="L621" s="1"/>
      <c r="M621" s="1"/>
      <c r="N621" s="1"/>
    </row>
    <row r="622" spans="1:14" x14ac:dyDescent="0.3">
      <c r="A622" s="1"/>
      <c r="B622" s="1"/>
      <c r="C622" s="1"/>
      <c r="D622" s="1"/>
      <c r="E622" s="1"/>
      <c r="F622" s="1"/>
      <c r="G622" s="1"/>
      <c r="I622" s="1"/>
      <c r="J622" s="1"/>
      <c r="K622" s="1"/>
      <c r="L622" s="1"/>
      <c r="M622" s="1"/>
      <c r="N622" s="1"/>
    </row>
    <row r="623" spans="1:14" x14ac:dyDescent="0.3">
      <c r="A623" s="1"/>
      <c r="B623" s="1"/>
      <c r="C623" s="1"/>
      <c r="D623" s="1"/>
      <c r="E623" s="1"/>
      <c r="F623" s="1"/>
      <c r="G623" s="1"/>
      <c r="I623" s="1"/>
      <c r="J623" s="1"/>
      <c r="K623" s="1"/>
      <c r="L623" s="1"/>
      <c r="M623" s="1"/>
      <c r="N623" s="1"/>
    </row>
    <row r="624" spans="1:14" x14ac:dyDescent="0.3">
      <c r="A624" s="1"/>
      <c r="B624" s="1"/>
      <c r="C624" s="1"/>
      <c r="D624" s="1"/>
      <c r="E624" s="1"/>
      <c r="F624" s="1"/>
      <c r="G624" s="1"/>
      <c r="I624" s="1"/>
      <c r="J624" s="1"/>
      <c r="K624" s="1"/>
      <c r="L624" s="1"/>
      <c r="M624" s="1"/>
      <c r="N624" s="1"/>
    </row>
    <row r="625" spans="1:14" x14ac:dyDescent="0.3">
      <c r="A625" s="1"/>
      <c r="B625" s="1"/>
      <c r="C625" s="1"/>
      <c r="D625" s="1"/>
      <c r="E625" s="1"/>
      <c r="F625" s="1"/>
      <c r="G625" s="1"/>
      <c r="I625" s="1"/>
      <c r="J625" s="1"/>
      <c r="K625" s="1"/>
      <c r="L625" s="1"/>
      <c r="M625" s="1"/>
      <c r="N625" s="1"/>
    </row>
    <row r="626" spans="1:14" x14ac:dyDescent="0.3">
      <c r="A626" s="1"/>
      <c r="B626" s="1"/>
      <c r="C626" s="1"/>
      <c r="D626" s="1"/>
      <c r="E626" s="1"/>
      <c r="F626" s="1"/>
      <c r="G626" s="1"/>
      <c r="I626" s="1"/>
      <c r="J626" s="1"/>
      <c r="K626" s="1"/>
      <c r="L626" s="1"/>
      <c r="M626" s="1"/>
      <c r="N626" s="1"/>
    </row>
    <row r="627" spans="1:14" x14ac:dyDescent="0.3">
      <c r="A627" s="1"/>
      <c r="B627" s="1"/>
      <c r="C627" s="1"/>
      <c r="D627" s="1"/>
      <c r="E627" s="1"/>
      <c r="F627" s="1"/>
      <c r="G627" s="1"/>
      <c r="I627" s="1"/>
      <c r="J627" s="1"/>
      <c r="K627" s="1"/>
      <c r="L627" s="1"/>
      <c r="M627" s="1"/>
      <c r="N627" s="1"/>
    </row>
    <row r="628" spans="1:14" x14ac:dyDescent="0.3">
      <c r="A628" s="1"/>
      <c r="B628" s="1"/>
      <c r="C628" s="1"/>
      <c r="D628" s="1"/>
      <c r="E628" s="1"/>
      <c r="F628" s="1"/>
      <c r="G628" s="1"/>
      <c r="I628" s="1"/>
      <c r="J628" s="1"/>
      <c r="K628" s="1"/>
      <c r="L628" s="1"/>
      <c r="M628" s="1"/>
      <c r="N628" s="1"/>
    </row>
    <row r="629" spans="1:14" x14ac:dyDescent="0.3">
      <c r="A629" s="1"/>
      <c r="B629" s="1"/>
      <c r="C629" s="1"/>
      <c r="D629" s="1"/>
      <c r="E629" s="1"/>
      <c r="F629" s="1"/>
      <c r="G629" s="1"/>
      <c r="I629" s="1"/>
      <c r="J629" s="1"/>
      <c r="K629" s="1"/>
      <c r="L629" s="1"/>
      <c r="M629" s="1"/>
      <c r="N629" s="1"/>
    </row>
    <row r="630" spans="1:14" x14ac:dyDescent="0.3">
      <c r="A630" s="1"/>
      <c r="B630" s="1"/>
      <c r="C630" s="1"/>
      <c r="D630" s="1"/>
      <c r="E630" s="1"/>
      <c r="F630" s="1"/>
      <c r="G630" s="1"/>
      <c r="I630" s="1"/>
      <c r="J630" s="1"/>
      <c r="K630" s="1"/>
      <c r="L630" s="1"/>
      <c r="M630" s="1"/>
      <c r="N630" s="1"/>
    </row>
    <row r="631" spans="1:14" x14ac:dyDescent="0.3">
      <c r="A631" s="1"/>
      <c r="B631" s="1"/>
      <c r="C631" s="1"/>
      <c r="D631" s="1"/>
      <c r="E631" s="1"/>
      <c r="F631" s="1"/>
      <c r="G631" s="1"/>
      <c r="I631" s="1"/>
      <c r="J631" s="1"/>
      <c r="K631" s="1"/>
      <c r="L631" s="1"/>
      <c r="M631" s="1"/>
      <c r="N631" s="1"/>
    </row>
    <row r="632" spans="1:14" x14ac:dyDescent="0.3">
      <c r="A632" s="1"/>
      <c r="B632" s="1"/>
      <c r="C632" s="1"/>
      <c r="D632" s="1"/>
      <c r="E632" s="1"/>
      <c r="F632" s="1"/>
      <c r="G632" s="1"/>
      <c r="I632" s="1"/>
      <c r="J632" s="1"/>
      <c r="K632" s="1"/>
      <c r="L632" s="1"/>
      <c r="M632" s="1"/>
      <c r="N632" s="1"/>
    </row>
    <row r="633" spans="1:14" x14ac:dyDescent="0.3">
      <c r="A633" s="1"/>
      <c r="B633" s="1"/>
      <c r="C633" s="1"/>
      <c r="D633" s="1"/>
      <c r="E633" s="1"/>
      <c r="F633" s="1"/>
      <c r="G633" s="1"/>
      <c r="I633" s="1"/>
      <c r="J633" s="1"/>
      <c r="K633" s="1"/>
      <c r="L633" s="1"/>
      <c r="M633" s="1"/>
      <c r="N633" s="1"/>
    </row>
    <row r="634" spans="1:14" x14ac:dyDescent="0.3">
      <c r="A634" s="1"/>
      <c r="B634" s="1"/>
      <c r="C634" s="1"/>
      <c r="D634" s="1"/>
      <c r="E634" s="1"/>
      <c r="F634" s="1"/>
      <c r="G634" s="1"/>
      <c r="I634" s="1"/>
      <c r="J634" s="1"/>
      <c r="K634" s="1"/>
      <c r="L634" s="1"/>
      <c r="M634" s="1"/>
      <c r="N634" s="1"/>
    </row>
    <row r="635" spans="1:14" x14ac:dyDescent="0.3">
      <c r="A635" s="1"/>
      <c r="B635" s="1"/>
      <c r="C635" s="1"/>
      <c r="D635" s="1"/>
      <c r="E635" s="1"/>
      <c r="F635" s="1"/>
      <c r="G635" s="1"/>
      <c r="I635" s="1"/>
      <c r="J635" s="1"/>
      <c r="K635" s="1"/>
      <c r="L635" s="1"/>
      <c r="M635" s="1"/>
      <c r="N635" s="1"/>
    </row>
    <row r="636" spans="1:14" x14ac:dyDescent="0.3">
      <c r="A636" s="1"/>
      <c r="B636" s="1"/>
      <c r="C636" s="1"/>
      <c r="D636" s="1"/>
      <c r="E636" s="1"/>
      <c r="F636" s="1"/>
      <c r="G636" s="1"/>
      <c r="I636" s="1"/>
      <c r="J636" s="1"/>
      <c r="K636" s="1"/>
      <c r="L636" s="1"/>
      <c r="M636" s="1"/>
      <c r="N636" s="1"/>
    </row>
    <row r="637" spans="1:14" x14ac:dyDescent="0.3">
      <c r="A637" s="1"/>
      <c r="B637" s="1"/>
      <c r="C637" s="1"/>
      <c r="D637" s="1"/>
      <c r="E637" s="1"/>
      <c r="F637" s="1"/>
      <c r="G637" s="1"/>
      <c r="I637" s="1"/>
      <c r="J637" s="1"/>
      <c r="K637" s="1"/>
      <c r="L637" s="1"/>
      <c r="M637" s="1"/>
      <c r="N637" s="1"/>
    </row>
    <row r="638" spans="1:14" x14ac:dyDescent="0.3">
      <c r="A638" s="1"/>
      <c r="B638" s="1"/>
      <c r="C638" s="1"/>
      <c r="D638" s="1"/>
      <c r="E638" s="1"/>
      <c r="F638" s="1"/>
      <c r="G638" s="1"/>
      <c r="I638" s="1"/>
      <c r="J638" s="1"/>
      <c r="K638" s="1"/>
      <c r="L638" s="1"/>
      <c r="M638" s="1"/>
      <c r="N638" s="1"/>
    </row>
    <row r="639" spans="1:14" x14ac:dyDescent="0.3">
      <c r="A639" s="1"/>
      <c r="B639" s="1"/>
      <c r="C639" s="1"/>
      <c r="D639" s="1"/>
      <c r="E639" s="1"/>
      <c r="F639" s="1"/>
      <c r="G639" s="1"/>
      <c r="I639" s="1"/>
      <c r="J639" s="1"/>
      <c r="K639" s="1"/>
      <c r="L639" s="1"/>
      <c r="M639" s="1"/>
      <c r="N639" s="1"/>
    </row>
    <row r="640" spans="1:14" x14ac:dyDescent="0.3">
      <c r="A640" s="1"/>
      <c r="B640" s="1"/>
      <c r="C640" s="1"/>
      <c r="D640" s="1"/>
      <c r="E640" s="1"/>
      <c r="F640" s="1"/>
      <c r="G640" s="1"/>
      <c r="I640" s="1"/>
      <c r="J640" s="1"/>
      <c r="K640" s="1"/>
      <c r="L640" s="1"/>
      <c r="M640" s="1"/>
      <c r="N640" s="1"/>
    </row>
    <row r="641" spans="1:14" x14ac:dyDescent="0.3">
      <c r="A641" s="1"/>
      <c r="B641" s="1"/>
      <c r="C641" s="1"/>
      <c r="D641" s="1"/>
      <c r="E641" s="1"/>
      <c r="F641" s="1"/>
      <c r="G641" s="1"/>
      <c r="I641" s="1"/>
      <c r="J641" s="1"/>
      <c r="K641" s="1"/>
      <c r="L641" s="1"/>
      <c r="M641" s="1"/>
      <c r="N641" s="1"/>
    </row>
    <row r="642" spans="1:14" x14ac:dyDescent="0.3">
      <c r="A642" s="1"/>
      <c r="B642" s="1"/>
      <c r="C642" s="1"/>
      <c r="D642" s="1"/>
      <c r="E642" s="1"/>
      <c r="F642" s="1"/>
      <c r="G642" s="1"/>
      <c r="I642" s="1"/>
      <c r="J642" s="1"/>
      <c r="K642" s="1"/>
      <c r="L642" s="1"/>
      <c r="M642" s="1"/>
      <c r="N642" s="1"/>
    </row>
    <row r="643" spans="1:14" x14ac:dyDescent="0.3">
      <c r="A643" s="1"/>
      <c r="B643" s="1"/>
      <c r="C643" s="1"/>
      <c r="D643" s="1"/>
      <c r="E643" s="1"/>
      <c r="F643" s="1"/>
      <c r="G643" s="1"/>
      <c r="I643" s="1"/>
      <c r="J643" s="1"/>
      <c r="K643" s="1"/>
      <c r="L643" s="1"/>
      <c r="M643" s="1"/>
      <c r="N643" s="1"/>
    </row>
    <row r="644" spans="1:14" x14ac:dyDescent="0.3">
      <c r="A644" s="1"/>
      <c r="B644" s="1"/>
      <c r="C644" s="1"/>
      <c r="D644" s="1"/>
      <c r="E644" s="1"/>
      <c r="F644" s="1"/>
      <c r="G644" s="1"/>
      <c r="I644" s="1"/>
      <c r="J644" s="1"/>
      <c r="K644" s="1"/>
      <c r="L644" s="1"/>
      <c r="M644" s="1"/>
      <c r="N644" s="1"/>
    </row>
    <row r="645" spans="1:14" x14ac:dyDescent="0.3">
      <c r="A645" s="1"/>
      <c r="B645" s="1"/>
      <c r="C645" s="1"/>
      <c r="D645" s="1"/>
      <c r="E645" s="1"/>
      <c r="F645" s="1"/>
      <c r="G645" s="1"/>
      <c r="I645" s="1"/>
      <c r="J645" s="1"/>
      <c r="K645" s="1"/>
      <c r="L645" s="1"/>
      <c r="M645" s="1"/>
      <c r="N645" s="1"/>
    </row>
    <row r="646" spans="1:14" x14ac:dyDescent="0.3">
      <c r="A646" s="1"/>
      <c r="B646" s="1"/>
      <c r="C646" s="1"/>
      <c r="D646" s="1"/>
      <c r="E646" s="1"/>
      <c r="F646" s="1"/>
      <c r="G646" s="1"/>
      <c r="I646" s="1"/>
      <c r="J646" s="1"/>
      <c r="K646" s="1"/>
      <c r="L646" s="1"/>
      <c r="M646" s="1"/>
      <c r="N646" s="1"/>
    </row>
    <row r="647" spans="1:14" x14ac:dyDescent="0.3">
      <c r="A647" s="1"/>
      <c r="B647" s="1"/>
      <c r="C647" s="1"/>
      <c r="D647" s="1"/>
      <c r="E647" s="1"/>
      <c r="F647" s="1"/>
      <c r="G647" s="1"/>
      <c r="I647" s="1"/>
      <c r="J647" s="1"/>
      <c r="K647" s="1"/>
      <c r="L647" s="1"/>
      <c r="M647" s="1"/>
      <c r="N647" s="1"/>
    </row>
    <row r="648" spans="1:14" x14ac:dyDescent="0.3">
      <c r="A648" s="1"/>
      <c r="B648" s="1"/>
      <c r="C648" s="1"/>
      <c r="D648" s="1"/>
      <c r="E648" s="1"/>
      <c r="F648" s="1"/>
      <c r="G648" s="1"/>
      <c r="I648" s="1"/>
      <c r="J648" s="1"/>
      <c r="K648" s="1"/>
      <c r="L648" s="1"/>
      <c r="M648" s="1"/>
      <c r="N648" s="1"/>
    </row>
    <row r="649" spans="1:14" x14ac:dyDescent="0.3">
      <c r="A649" s="1"/>
      <c r="B649" s="1"/>
      <c r="C649" s="1"/>
      <c r="D649" s="1"/>
      <c r="E649" s="1"/>
      <c r="F649" s="1"/>
      <c r="G649" s="1"/>
      <c r="I649" s="1"/>
      <c r="J649" s="1"/>
      <c r="K649" s="1"/>
      <c r="L649" s="1"/>
      <c r="M649" s="1"/>
      <c r="N649" s="1"/>
    </row>
    <row r="650" spans="1:14" x14ac:dyDescent="0.3">
      <c r="A650" s="1"/>
      <c r="B650" s="1"/>
      <c r="C650" s="1"/>
      <c r="D650" s="1"/>
      <c r="E650" s="1"/>
      <c r="F650" s="1"/>
      <c r="G650" s="1"/>
      <c r="I650" s="1"/>
      <c r="J650" s="1"/>
      <c r="K650" s="1"/>
      <c r="L650" s="1"/>
      <c r="M650" s="1"/>
      <c r="N650" s="1"/>
    </row>
    <row r="651" spans="1:14" x14ac:dyDescent="0.3">
      <c r="A651" s="1"/>
      <c r="B651" s="1"/>
      <c r="C651" s="1"/>
      <c r="D651" s="1"/>
      <c r="E651" s="1"/>
      <c r="F651" s="1"/>
      <c r="G651" s="1"/>
      <c r="I651" s="1"/>
      <c r="J651" s="1"/>
      <c r="K651" s="1"/>
      <c r="L651" s="1"/>
      <c r="M651" s="1"/>
      <c r="N651" s="1"/>
    </row>
    <row r="652" spans="1:14" x14ac:dyDescent="0.3">
      <c r="A652" s="1"/>
      <c r="B652" s="1"/>
      <c r="C652" s="1"/>
      <c r="D652" s="1"/>
      <c r="E652" s="1"/>
      <c r="F652" s="1"/>
      <c r="G652" s="1"/>
      <c r="I652" s="1"/>
      <c r="J652" s="1"/>
      <c r="K652" s="1"/>
      <c r="L652" s="1"/>
      <c r="M652" s="1"/>
      <c r="N652" s="1"/>
    </row>
    <row r="653" spans="1:14" x14ac:dyDescent="0.3">
      <c r="A653" s="1"/>
      <c r="B653" s="1"/>
      <c r="C653" s="1"/>
      <c r="D653" s="1"/>
      <c r="E653" s="1"/>
      <c r="F653" s="1"/>
      <c r="G653" s="1"/>
      <c r="I653" s="1"/>
      <c r="J653" s="1"/>
      <c r="K653" s="1"/>
      <c r="L653" s="1"/>
      <c r="M653" s="1"/>
      <c r="N653" s="1"/>
    </row>
    <row r="654" spans="1:14" x14ac:dyDescent="0.3">
      <c r="A654" s="1"/>
      <c r="B654" s="1"/>
      <c r="C654" s="1"/>
      <c r="D654" s="1"/>
      <c r="E654" s="1"/>
      <c r="F654" s="1"/>
      <c r="G654" s="1"/>
      <c r="I654" s="1"/>
      <c r="J654" s="1"/>
      <c r="K654" s="1"/>
      <c r="L654" s="1"/>
      <c r="M654" s="1"/>
      <c r="N654" s="1"/>
    </row>
    <row r="655" spans="1:14" x14ac:dyDescent="0.3">
      <c r="A655" s="1"/>
      <c r="B655" s="1"/>
      <c r="C655" s="1"/>
      <c r="D655" s="1"/>
      <c r="E655" s="1"/>
      <c r="F655" s="1"/>
      <c r="G655" s="1"/>
      <c r="I655" s="1"/>
      <c r="J655" s="1"/>
      <c r="K655" s="1"/>
      <c r="L655" s="1"/>
      <c r="M655" s="1"/>
      <c r="N655" s="1"/>
    </row>
    <row r="656" spans="1:14" x14ac:dyDescent="0.3">
      <c r="A656" s="1"/>
      <c r="B656" s="1"/>
      <c r="C656" s="1"/>
      <c r="D656" s="1"/>
      <c r="E656" s="1"/>
      <c r="F656" s="1"/>
      <c r="G656" s="1"/>
      <c r="I656" s="1"/>
      <c r="J656" s="1"/>
      <c r="K656" s="1"/>
      <c r="L656" s="1"/>
      <c r="M656" s="1"/>
      <c r="N656" s="1"/>
    </row>
    <row r="657" spans="1:14" x14ac:dyDescent="0.3">
      <c r="A657" s="1"/>
      <c r="B657" s="1"/>
      <c r="C657" s="1"/>
      <c r="D657" s="1"/>
      <c r="E657" s="1"/>
      <c r="F657" s="1"/>
      <c r="G657" s="1"/>
      <c r="I657" s="1"/>
      <c r="J657" s="1"/>
      <c r="K657" s="1"/>
      <c r="L657" s="1"/>
      <c r="M657" s="1"/>
      <c r="N657" s="1"/>
    </row>
    <row r="658" spans="1:14" x14ac:dyDescent="0.3">
      <c r="A658" s="1"/>
      <c r="B658" s="1"/>
      <c r="C658" s="1"/>
      <c r="D658" s="1"/>
      <c r="E658" s="1"/>
      <c r="F658" s="1"/>
      <c r="G658" s="1"/>
      <c r="I658" s="1"/>
      <c r="J658" s="1"/>
      <c r="K658" s="1"/>
      <c r="L658" s="1"/>
      <c r="M658" s="1"/>
      <c r="N658" s="1"/>
    </row>
    <row r="659" spans="1:14" x14ac:dyDescent="0.3">
      <c r="A659" s="1"/>
      <c r="B659" s="1"/>
      <c r="C659" s="1"/>
      <c r="D659" s="1"/>
      <c r="E659" s="1"/>
      <c r="F659" s="1"/>
      <c r="G659" s="1"/>
      <c r="I659" s="1"/>
      <c r="J659" s="1"/>
      <c r="K659" s="1"/>
      <c r="L659" s="1"/>
      <c r="M659" s="1"/>
      <c r="N659" s="1"/>
    </row>
    <row r="660" spans="1:14" x14ac:dyDescent="0.3">
      <c r="A660" s="1"/>
      <c r="B660" s="1"/>
      <c r="C660" s="1"/>
      <c r="D660" s="1"/>
      <c r="E660" s="1"/>
      <c r="F660" s="1"/>
      <c r="G660" s="1"/>
      <c r="I660" s="1"/>
      <c r="J660" s="1"/>
      <c r="K660" s="1"/>
      <c r="L660" s="1"/>
      <c r="M660" s="1"/>
      <c r="N660" s="1"/>
    </row>
    <row r="661" spans="1:14" x14ac:dyDescent="0.3">
      <c r="A661" s="1"/>
      <c r="B661" s="1"/>
      <c r="C661" s="1"/>
      <c r="D661" s="1"/>
      <c r="E661" s="1"/>
      <c r="F661" s="1"/>
      <c r="G661" s="1"/>
      <c r="I661" s="1"/>
      <c r="J661" s="1"/>
      <c r="K661" s="1"/>
      <c r="L661" s="1"/>
      <c r="M661" s="1"/>
      <c r="N661" s="1"/>
    </row>
    <row r="662" spans="1:14" x14ac:dyDescent="0.3">
      <c r="A662" s="1"/>
      <c r="B662" s="1"/>
      <c r="C662" s="1"/>
      <c r="D662" s="1"/>
      <c r="E662" s="1"/>
      <c r="F662" s="1"/>
      <c r="G662" s="1"/>
      <c r="I662" s="1"/>
      <c r="J662" s="1"/>
      <c r="K662" s="1"/>
      <c r="L662" s="1"/>
      <c r="M662" s="1"/>
      <c r="N662" s="1"/>
    </row>
    <row r="663" spans="1:14" x14ac:dyDescent="0.3">
      <c r="A663" s="1"/>
      <c r="B663" s="1"/>
      <c r="C663" s="1"/>
      <c r="D663" s="1"/>
      <c r="E663" s="1"/>
      <c r="F663" s="1"/>
      <c r="G663" s="1"/>
      <c r="I663" s="1"/>
      <c r="J663" s="1"/>
      <c r="K663" s="1"/>
      <c r="L663" s="1"/>
      <c r="M663" s="1"/>
      <c r="N663" s="1"/>
    </row>
    <row r="664" spans="1:14" x14ac:dyDescent="0.3">
      <c r="A664" s="1"/>
      <c r="B664" s="1"/>
      <c r="C664" s="1"/>
      <c r="D664" s="1"/>
      <c r="E664" s="1"/>
      <c r="F664" s="1"/>
      <c r="G664" s="1"/>
      <c r="I664" s="1"/>
      <c r="J664" s="1"/>
      <c r="K664" s="1"/>
      <c r="L664" s="1"/>
      <c r="M664" s="1"/>
      <c r="N664" s="1"/>
    </row>
    <row r="665" spans="1:14" x14ac:dyDescent="0.3">
      <c r="A665" s="1"/>
      <c r="B665" s="1"/>
      <c r="C665" s="1"/>
      <c r="D665" s="1"/>
      <c r="E665" s="1"/>
      <c r="F665" s="1"/>
      <c r="G665" s="1"/>
      <c r="I665" s="1"/>
      <c r="J665" s="1"/>
      <c r="K665" s="1"/>
      <c r="L665" s="1"/>
      <c r="M665" s="1"/>
      <c r="N665" s="1"/>
    </row>
    <row r="666" spans="1:14" x14ac:dyDescent="0.3">
      <c r="A666" s="1"/>
      <c r="B666" s="1"/>
      <c r="C666" s="1"/>
      <c r="D666" s="1"/>
      <c r="E666" s="1"/>
      <c r="F666" s="1"/>
      <c r="G666" s="1"/>
      <c r="I666" s="1"/>
      <c r="J666" s="1"/>
      <c r="K666" s="1"/>
      <c r="L666" s="1"/>
      <c r="M666" s="1"/>
      <c r="N666" s="1"/>
    </row>
    <row r="667" spans="1:14" x14ac:dyDescent="0.3">
      <c r="A667" s="1"/>
      <c r="B667" s="1"/>
      <c r="C667" s="1"/>
      <c r="D667" s="1"/>
      <c r="E667" s="1"/>
      <c r="F667" s="1"/>
      <c r="G667" s="1"/>
      <c r="I667" s="1"/>
      <c r="J667" s="1"/>
      <c r="K667" s="1"/>
      <c r="L667" s="1"/>
      <c r="M667" s="1"/>
      <c r="N667" s="1"/>
    </row>
    <row r="668" spans="1:14" x14ac:dyDescent="0.3">
      <c r="A668" s="1"/>
      <c r="B668" s="1"/>
      <c r="C668" s="1"/>
      <c r="D668" s="1"/>
      <c r="E668" s="1"/>
      <c r="F668" s="1"/>
      <c r="G668" s="1"/>
      <c r="I668" s="1"/>
      <c r="J668" s="1"/>
      <c r="K668" s="1"/>
      <c r="L668" s="1"/>
      <c r="M668" s="1"/>
      <c r="N668" s="1"/>
    </row>
    <row r="669" spans="1:14" x14ac:dyDescent="0.3">
      <c r="A669" s="1"/>
      <c r="B669" s="1"/>
      <c r="C669" s="1"/>
      <c r="D669" s="1"/>
      <c r="E669" s="1"/>
      <c r="F669" s="1"/>
      <c r="G669" s="1"/>
      <c r="I669" s="1"/>
      <c r="J669" s="1"/>
      <c r="K669" s="1"/>
      <c r="L669" s="1"/>
      <c r="M669" s="1"/>
      <c r="N669" s="1"/>
    </row>
    <row r="670" spans="1:14" x14ac:dyDescent="0.3">
      <c r="A670" s="1"/>
      <c r="B670" s="1"/>
      <c r="C670" s="1"/>
      <c r="D670" s="1"/>
      <c r="E670" s="1"/>
      <c r="F670" s="1"/>
      <c r="G670" s="1"/>
      <c r="I670" s="1"/>
      <c r="J670" s="1"/>
      <c r="K670" s="1"/>
      <c r="L670" s="1"/>
      <c r="M670" s="1"/>
      <c r="N670" s="1"/>
    </row>
    <row r="671" spans="1:14" x14ac:dyDescent="0.3">
      <c r="A671" s="1"/>
      <c r="B671" s="1"/>
      <c r="C671" s="1"/>
      <c r="D671" s="1"/>
      <c r="E671" s="1"/>
      <c r="F671" s="1"/>
      <c r="G671" s="1"/>
      <c r="I671" s="1"/>
      <c r="J671" s="1"/>
      <c r="K671" s="1"/>
      <c r="L671" s="1"/>
      <c r="M671" s="1"/>
      <c r="N671" s="1"/>
    </row>
    <row r="672" spans="1:14" x14ac:dyDescent="0.3">
      <c r="A672" s="1"/>
      <c r="B672" s="1"/>
      <c r="C672" s="1"/>
      <c r="D672" s="1"/>
      <c r="E672" s="1"/>
      <c r="F672" s="1"/>
      <c r="G672" s="1"/>
      <c r="I672" s="1"/>
      <c r="J672" s="1"/>
      <c r="K672" s="1"/>
      <c r="L672" s="1"/>
      <c r="M672" s="1"/>
      <c r="N672" s="1"/>
    </row>
    <row r="673" spans="1:14" x14ac:dyDescent="0.3">
      <c r="A673" s="1"/>
      <c r="B673" s="1"/>
      <c r="C673" s="1"/>
      <c r="D673" s="1"/>
      <c r="E673" s="1"/>
      <c r="F673" s="1"/>
      <c r="G673" s="1"/>
      <c r="I673" s="1"/>
      <c r="J673" s="1"/>
      <c r="K673" s="1"/>
      <c r="L673" s="1"/>
      <c r="M673" s="1"/>
      <c r="N673" s="1"/>
    </row>
    <row r="674" spans="1:14" x14ac:dyDescent="0.3">
      <c r="A674" s="1"/>
      <c r="B674" s="1"/>
      <c r="C674" s="1"/>
      <c r="D674" s="1"/>
      <c r="E674" s="1"/>
      <c r="F674" s="1"/>
      <c r="G674" s="1"/>
      <c r="I674" s="1"/>
      <c r="J674" s="1"/>
      <c r="K674" s="1"/>
      <c r="L674" s="1"/>
      <c r="M674" s="1"/>
      <c r="N674" s="1"/>
    </row>
    <row r="675" spans="1:14" x14ac:dyDescent="0.3">
      <c r="A675" s="1"/>
      <c r="B675" s="1"/>
      <c r="C675" s="1"/>
      <c r="D675" s="1"/>
      <c r="E675" s="1"/>
      <c r="F675" s="1"/>
      <c r="G675" s="1"/>
      <c r="I675" s="1"/>
      <c r="J675" s="1"/>
      <c r="K675" s="1"/>
      <c r="L675" s="1"/>
      <c r="M675" s="1"/>
      <c r="N675" s="1"/>
    </row>
    <row r="676" spans="1:14" x14ac:dyDescent="0.3">
      <c r="A676" s="1"/>
      <c r="B676" s="1"/>
      <c r="C676" s="1"/>
      <c r="D676" s="1"/>
      <c r="E676" s="1"/>
      <c r="F676" s="1"/>
      <c r="G676" s="1"/>
      <c r="I676" s="1"/>
      <c r="J676" s="1"/>
      <c r="K676" s="1"/>
      <c r="L676" s="1"/>
      <c r="M676" s="1"/>
      <c r="N676" s="1"/>
    </row>
    <row r="677" spans="1:14" x14ac:dyDescent="0.3">
      <c r="A677" s="1"/>
      <c r="B677" s="1"/>
      <c r="C677" s="1"/>
      <c r="D677" s="1"/>
      <c r="E677" s="1"/>
      <c r="F677" s="1"/>
      <c r="G677" s="1"/>
      <c r="I677" s="1"/>
      <c r="J677" s="1"/>
      <c r="K677" s="1"/>
      <c r="L677" s="1"/>
      <c r="M677" s="1"/>
      <c r="N677" s="1"/>
    </row>
    <row r="678" spans="1:14" x14ac:dyDescent="0.3">
      <c r="A678" s="1"/>
      <c r="B678" s="1"/>
      <c r="C678" s="1"/>
      <c r="D678" s="1"/>
      <c r="E678" s="1"/>
      <c r="F678" s="1"/>
      <c r="G678" s="1"/>
      <c r="I678" s="1"/>
      <c r="J678" s="1"/>
      <c r="K678" s="1"/>
      <c r="L678" s="1"/>
      <c r="M678" s="1"/>
      <c r="N678" s="1"/>
    </row>
    <row r="679" spans="1:14" x14ac:dyDescent="0.3">
      <c r="A679" s="1"/>
      <c r="B679" s="1"/>
      <c r="C679" s="1"/>
      <c r="D679" s="1"/>
      <c r="E679" s="1"/>
      <c r="F679" s="1"/>
      <c r="G679" s="1"/>
      <c r="I679" s="1"/>
      <c r="J679" s="1"/>
      <c r="K679" s="1"/>
      <c r="L679" s="1"/>
      <c r="M679" s="1"/>
      <c r="N679" s="1"/>
    </row>
    <row r="680" spans="1:14" x14ac:dyDescent="0.3">
      <c r="A680" s="1"/>
      <c r="B680" s="1"/>
      <c r="C680" s="1"/>
      <c r="D680" s="1"/>
      <c r="E680" s="1"/>
      <c r="F680" s="1"/>
      <c r="G680" s="1"/>
      <c r="I680" s="1"/>
      <c r="J680" s="1"/>
      <c r="K680" s="1"/>
      <c r="L680" s="1"/>
      <c r="M680" s="1"/>
      <c r="N680" s="1"/>
    </row>
    <row r="681" spans="1:14" x14ac:dyDescent="0.3">
      <c r="A681" s="1"/>
      <c r="B681" s="1"/>
      <c r="C681" s="1"/>
      <c r="D681" s="1"/>
      <c r="E681" s="1"/>
      <c r="F681" s="1"/>
      <c r="G681" s="1"/>
      <c r="I681" s="1"/>
      <c r="J681" s="1"/>
      <c r="K681" s="1"/>
      <c r="L681" s="1"/>
      <c r="M681" s="1"/>
      <c r="N681" s="1"/>
    </row>
    <row r="682" spans="1:14" x14ac:dyDescent="0.3">
      <c r="A682" s="1"/>
      <c r="B682" s="1"/>
      <c r="C682" s="1"/>
      <c r="D682" s="1"/>
      <c r="E682" s="1"/>
      <c r="F682" s="1"/>
      <c r="G682" s="1"/>
      <c r="I682" s="1"/>
      <c r="J682" s="1"/>
      <c r="K682" s="1"/>
      <c r="L682" s="1"/>
      <c r="M682" s="1"/>
      <c r="N682" s="1"/>
    </row>
    <row r="683" spans="1:14" x14ac:dyDescent="0.3">
      <c r="A683" s="1"/>
      <c r="B683" s="1"/>
      <c r="C683" s="1"/>
      <c r="D683" s="1"/>
      <c r="E683" s="1"/>
      <c r="F683" s="1"/>
      <c r="G683" s="1"/>
      <c r="I683" s="1"/>
      <c r="J683" s="1"/>
      <c r="K683" s="1"/>
      <c r="L683" s="1"/>
      <c r="M683" s="1"/>
      <c r="N683" s="1"/>
    </row>
    <row r="684" spans="1:14" x14ac:dyDescent="0.3">
      <c r="A684" s="1"/>
      <c r="B684" s="1"/>
      <c r="C684" s="1"/>
      <c r="D684" s="1"/>
      <c r="E684" s="1"/>
      <c r="F684" s="1"/>
      <c r="G684" s="1"/>
      <c r="I684" s="1"/>
      <c r="J684" s="1"/>
      <c r="K684" s="1"/>
      <c r="L684" s="1"/>
      <c r="M684" s="1"/>
      <c r="N684" s="1"/>
    </row>
    <row r="685" spans="1:14" x14ac:dyDescent="0.3">
      <c r="A685" s="1"/>
      <c r="B685" s="1"/>
      <c r="C685" s="1"/>
      <c r="D685" s="1"/>
      <c r="E685" s="1"/>
      <c r="F685" s="1"/>
      <c r="G685" s="1"/>
      <c r="I685" s="1"/>
      <c r="J685" s="1"/>
      <c r="K685" s="1"/>
      <c r="L685" s="1"/>
      <c r="M685" s="1"/>
      <c r="N685" s="1"/>
    </row>
    <row r="686" spans="1:14" x14ac:dyDescent="0.3">
      <c r="A686" s="1"/>
      <c r="B686" s="1"/>
      <c r="C686" s="1"/>
      <c r="D686" s="1"/>
      <c r="E686" s="1"/>
      <c r="F686" s="1"/>
      <c r="G686" s="1"/>
      <c r="I686" s="1"/>
      <c r="J686" s="1"/>
      <c r="K686" s="1"/>
      <c r="L686" s="1"/>
      <c r="M686" s="1"/>
      <c r="N686" s="1"/>
    </row>
    <row r="687" spans="1:14" x14ac:dyDescent="0.3">
      <c r="A687" s="1"/>
      <c r="B687" s="1"/>
      <c r="C687" s="1"/>
      <c r="D687" s="1"/>
      <c r="E687" s="1"/>
      <c r="F687" s="1"/>
      <c r="G687" s="1"/>
      <c r="I687" s="1"/>
      <c r="J687" s="1"/>
      <c r="K687" s="1"/>
      <c r="L687" s="1"/>
      <c r="M687" s="1"/>
      <c r="N687" s="1"/>
    </row>
    <row r="688" spans="1:14" x14ac:dyDescent="0.3">
      <c r="A688" s="1"/>
      <c r="B688" s="1"/>
      <c r="C688" s="1"/>
      <c r="D688" s="1"/>
      <c r="E688" s="1"/>
      <c r="F688" s="1"/>
      <c r="G688" s="1"/>
      <c r="I688" s="1"/>
      <c r="J688" s="1"/>
      <c r="K688" s="1"/>
      <c r="L688" s="1"/>
      <c r="M688" s="1"/>
      <c r="N688" s="1"/>
    </row>
    <row r="689" spans="1:14" x14ac:dyDescent="0.3">
      <c r="A689" s="1"/>
      <c r="B689" s="1"/>
      <c r="C689" s="1"/>
      <c r="D689" s="1"/>
      <c r="E689" s="1"/>
      <c r="F689" s="1"/>
      <c r="G689" s="1"/>
      <c r="I689" s="1"/>
      <c r="J689" s="1"/>
      <c r="K689" s="1"/>
      <c r="L689" s="1"/>
      <c r="M689" s="1"/>
      <c r="N689" s="1"/>
    </row>
    <row r="690" spans="1:14" x14ac:dyDescent="0.3">
      <c r="A690" s="1"/>
      <c r="B690" s="1"/>
      <c r="C690" s="1"/>
      <c r="D690" s="1"/>
      <c r="E690" s="1"/>
      <c r="F690" s="1"/>
      <c r="G690" s="1"/>
      <c r="I690" s="1"/>
      <c r="J690" s="1"/>
      <c r="K690" s="1"/>
      <c r="L690" s="1"/>
      <c r="M690" s="1"/>
      <c r="N690" s="1"/>
    </row>
    <row r="691" spans="1:14" x14ac:dyDescent="0.3">
      <c r="A691" s="1"/>
      <c r="B691" s="1"/>
      <c r="C691" s="1"/>
      <c r="D691" s="1"/>
      <c r="E691" s="1"/>
      <c r="F691" s="1"/>
      <c r="G691" s="1"/>
      <c r="I691" s="1"/>
      <c r="J691" s="1"/>
      <c r="K691" s="1"/>
      <c r="L691" s="1"/>
      <c r="M691" s="1"/>
      <c r="N691" s="1"/>
    </row>
    <row r="692" spans="1:14" x14ac:dyDescent="0.3">
      <c r="A692" s="1"/>
      <c r="B692" s="1"/>
      <c r="C692" s="1"/>
      <c r="D692" s="1"/>
      <c r="E692" s="1"/>
      <c r="F692" s="1"/>
      <c r="G692" s="1"/>
      <c r="I692" s="1"/>
      <c r="J692" s="1"/>
      <c r="K692" s="1"/>
      <c r="L692" s="1"/>
      <c r="M692" s="1"/>
      <c r="N692" s="1"/>
    </row>
    <row r="693" spans="1:14" x14ac:dyDescent="0.3">
      <c r="A693" s="1"/>
      <c r="B693" s="1"/>
      <c r="C693" s="1"/>
      <c r="D693" s="1"/>
      <c r="E693" s="1"/>
      <c r="F693" s="1"/>
      <c r="G693" s="1"/>
      <c r="I693" s="1"/>
      <c r="J693" s="1"/>
      <c r="K693" s="1"/>
      <c r="L693" s="1"/>
      <c r="M693" s="1"/>
      <c r="N693" s="1"/>
    </row>
    <row r="694" spans="1:14" x14ac:dyDescent="0.3">
      <c r="A694" s="1"/>
      <c r="B694" s="1"/>
      <c r="C694" s="1"/>
      <c r="D694" s="1"/>
      <c r="E694" s="1"/>
      <c r="F694" s="1"/>
      <c r="G694" s="1"/>
      <c r="I694" s="1"/>
      <c r="J694" s="1"/>
      <c r="K694" s="1"/>
      <c r="L694" s="1"/>
      <c r="M694" s="1"/>
      <c r="N694" s="1"/>
    </row>
    <row r="695" spans="1:14" x14ac:dyDescent="0.3">
      <c r="A695" s="1"/>
      <c r="B695" s="1"/>
      <c r="C695" s="1"/>
      <c r="D695" s="1"/>
      <c r="E695" s="1"/>
      <c r="F695" s="1"/>
      <c r="G695" s="1"/>
      <c r="I695" s="1"/>
      <c r="J695" s="1"/>
      <c r="K695" s="1"/>
      <c r="L695" s="1"/>
      <c r="M695" s="1"/>
      <c r="N695" s="1"/>
    </row>
    <row r="696" spans="1:14" x14ac:dyDescent="0.3">
      <c r="A696" s="1"/>
      <c r="B696" s="1"/>
      <c r="C696" s="1"/>
      <c r="D696" s="1"/>
      <c r="E696" s="1"/>
      <c r="F696" s="1"/>
      <c r="G696" s="1"/>
      <c r="I696" s="1"/>
      <c r="J696" s="1"/>
      <c r="K696" s="1"/>
      <c r="L696" s="1"/>
      <c r="M696" s="1"/>
      <c r="N696" s="1"/>
    </row>
    <row r="697" spans="1:14" x14ac:dyDescent="0.3">
      <c r="A697" s="1"/>
      <c r="B697" s="1"/>
      <c r="C697" s="1"/>
      <c r="D697" s="1"/>
      <c r="E697" s="1"/>
      <c r="F697" s="1"/>
      <c r="G697" s="1"/>
      <c r="I697" s="1"/>
      <c r="J697" s="1"/>
      <c r="K697" s="1"/>
      <c r="L697" s="1"/>
      <c r="M697" s="1"/>
      <c r="N697" s="1"/>
    </row>
    <row r="698" spans="1:14" x14ac:dyDescent="0.3">
      <c r="A698" s="1"/>
      <c r="B698" s="1"/>
      <c r="C698" s="1"/>
      <c r="D698" s="1"/>
      <c r="E698" s="1"/>
      <c r="F698" s="1"/>
      <c r="G698" s="1"/>
      <c r="I698" s="1"/>
      <c r="J698" s="1"/>
      <c r="K698" s="1"/>
      <c r="L698" s="1"/>
      <c r="M698" s="1"/>
      <c r="N698" s="1"/>
    </row>
    <row r="699" spans="1:14" x14ac:dyDescent="0.3">
      <c r="A699" s="1"/>
      <c r="B699" s="1"/>
      <c r="C699" s="1"/>
      <c r="D699" s="1"/>
      <c r="E699" s="1"/>
      <c r="F699" s="1"/>
      <c r="G699" s="1"/>
      <c r="I699" s="1"/>
      <c r="J699" s="1"/>
      <c r="K699" s="1"/>
      <c r="L699" s="1"/>
      <c r="M699" s="1"/>
      <c r="N699" s="1"/>
    </row>
    <row r="700" spans="1:14" x14ac:dyDescent="0.3">
      <c r="A700" s="1"/>
      <c r="B700" s="1"/>
      <c r="C700" s="1"/>
      <c r="D700" s="1"/>
      <c r="E700" s="1"/>
      <c r="F700" s="1"/>
      <c r="G700" s="1"/>
      <c r="I700" s="1"/>
      <c r="J700" s="1"/>
      <c r="K700" s="1"/>
      <c r="L700" s="1"/>
      <c r="M700" s="1"/>
      <c r="N700" s="1"/>
    </row>
    <row r="701" spans="1:14" x14ac:dyDescent="0.3">
      <c r="A701" s="1"/>
      <c r="B701" s="1"/>
      <c r="C701" s="1"/>
      <c r="D701" s="1"/>
      <c r="E701" s="1"/>
      <c r="F701" s="1"/>
      <c r="G701" s="1"/>
      <c r="I701" s="1"/>
      <c r="J701" s="1"/>
      <c r="K701" s="1"/>
      <c r="L701" s="1"/>
      <c r="M701" s="1"/>
      <c r="N701" s="1"/>
    </row>
    <row r="702" spans="1:14" x14ac:dyDescent="0.3">
      <c r="A702" s="1"/>
      <c r="B702" s="1"/>
      <c r="C702" s="1"/>
      <c r="D702" s="1"/>
      <c r="E702" s="1"/>
      <c r="F702" s="1"/>
      <c r="G702" s="1"/>
      <c r="I702" s="1"/>
      <c r="J702" s="1"/>
      <c r="K702" s="1"/>
      <c r="L702" s="1"/>
      <c r="M702" s="1"/>
      <c r="N702" s="1"/>
    </row>
    <row r="703" spans="1:14" x14ac:dyDescent="0.3">
      <c r="A703" s="1"/>
      <c r="B703" s="1"/>
      <c r="C703" s="1"/>
      <c r="D703" s="1"/>
      <c r="E703" s="1"/>
      <c r="F703" s="1"/>
      <c r="G703" s="1"/>
      <c r="I703" s="1"/>
      <c r="J703" s="1"/>
      <c r="K703" s="1"/>
      <c r="L703" s="1"/>
      <c r="M703" s="1"/>
      <c r="N703" s="1"/>
    </row>
    <row r="704" spans="1:14" x14ac:dyDescent="0.3">
      <c r="A704" s="1"/>
      <c r="B704" s="1"/>
      <c r="C704" s="1"/>
      <c r="D704" s="1"/>
      <c r="E704" s="1"/>
      <c r="F704" s="1"/>
      <c r="G704" s="1"/>
      <c r="I704" s="1"/>
      <c r="J704" s="1"/>
      <c r="K704" s="1"/>
      <c r="L704" s="1"/>
      <c r="M704" s="1"/>
      <c r="N704" s="1"/>
    </row>
    <row r="705" spans="1:14" x14ac:dyDescent="0.3">
      <c r="A705" s="1"/>
      <c r="B705" s="1"/>
      <c r="C705" s="1"/>
      <c r="D705" s="1"/>
      <c r="E705" s="1"/>
      <c r="F705" s="1"/>
      <c r="G705" s="1"/>
      <c r="I705" s="1"/>
      <c r="J705" s="1"/>
      <c r="K705" s="1"/>
      <c r="L705" s="1"/>
      <c r="M705" s="1"/>
      <c r="N705" s="1"/>
    </row>
    <row r="706" spans="1:14" x14ac:dyDescent="0.3">
      <c r="A706" s="1"/>
      <c r="B706" s="1"/>
      <c r="C706" s="1"/>
      <c r="D706" s="1"/>
      <c r="E706" s="1"/>
      <c r="F706" s="1"/>
      <c r="G706" s="1"/>
      <c r="I706" s="1"/>
      <c r="J706" s="1"/>
      <c r="K706" s="1"/>
      <c r="L706" s="1"/>
      <c r="M706" s="1"/>
      <c r="N706" s="1"/>
    </row>
    <row r="707" spans="1:14" x14ac:dyDescent="0.3">
      <c r="A707" s="1"/>
      <c r="B707" s="1"/>
      <c r="C707" s="1"/>
      <c r="D707" s="1"/>
      <c r="E707" s="1"/>
      <c r="F707" s="1"/>
      <c r="G707" s="1"/>
      <c r="I707" s="1"/>
      <c r="J707" s="1"/>
      <c r="K707" s="1"/>
      <c r="L707" s="1"/>
      <c r="M707" s="1"/>
      <c r="N707" s="1"/>
    </row>
    <row r="708" spans="1:14" x14ac:dyDescent="0.3">
      <c r="A708" s="1"/>
      <c r="B708" s="1"/>
      <c r="C708" s="1"/>
      <c r="D708" s="1"/>
      <c r="E708" s="1"/>
      <c r="F708" s="1"/>
      <c r="G708" s="1"/>
      <c r="I708" s="1"/>
      <c r="J708" s="1"/>
      <c r="K708" s="1"/>
      <c r="L708" s="1"/>
      <c r="M708" s="1"/>
      <c r="N708" s="1"/>
    </row>
    <row r="709" spans="1:14" x14ac:dyDescent="0.3">
      <c r="A709" s="1"/>
      <c r="B709" s="1"/>
      <c r="C709" s="1"/>
      <c r="D709" s="1"/>
      <c r="E709" s="1"/>
      <c r="F709" s="1"/>
      <c r="G709" s="1"/>
      <c r="I709" s="1"/>
      <c r="J709" s="1"/>
      <c r="K709" s="1"/>
      <c r="L709" s="1"/>
      <c r="M709" s="1"/>
      <c r="N709" s="1"/>
    </row>
    <row r="710" spans="1:14" x14ac:dyDescent="0.3">
      <c r="A710" s="1"/>
      <c r="B710" s="1"/>
      <c r="C710" s="1"/>
      <c r="D710" s="1"/>
      <c r="E710" s="1"/>
      <c r="F710" s="1"/>
      <c r="G710" s="1"/>
      <c r="I710" s="1"/>
      <c r="J710" s="1"/>
      <c r="K710" s="1"/>
      <c r="L710" s="1"/>
      <c r="M710" s="1"/>
      <c r="N710" s="1"/>
    </row>
    <row r="711" spans="1:14" x14ac:dyDescent="0.3">
      <c r="A711" s="1"/>
      <c r="B711" s="1"/>
      <c r="C711" s="1"/>
      <c r="D711" s="1"/>
      <c r="E711" s="1"/>
      <c r="F711" s="1"/>
      <c r="G711" s="1"/>
      <c r="I711" s="1"/>
      <c r="J711" s="1"/>
      <c r="K711" s="1"/>
      <c r="L711" s="1"/>
      <c r="M711" s="1"/>
      <c r="N711" s="1"/>
    </row>
    <row r="712" spans="1:14" x14ac:dyDescent="0.3">
      <c r="A712" s="1"/>
      <c r="B712" s="1"/>
      <c r="C712" s="1"/>
      <c r="D712" s="1"/>
      <c r="E712" s="1"/>
      <c r="F712" s="1"/>
      <c r="G712" s="1"/>
      <c r="I712" s="1"/>
      <c r="J712" s="1"/>
      <c r="K712" s="1"/>
      <c r="L712" s="1"/>
      <c r="M712" s="1"/>
      <c r="N712" s="1"/>
    </row>
    <row r="713" spans="1:14" x14ac:dyDescent="0.3">
      <c r="A713" s="1"/>
      <c r="B713" s="1"/>
      <c r="C713" s="1"/>
      <c r="D713" s="1"/>
      <c r="E713" s="1"/>
      <c r="F713" s="1"/>
      <c r="G713" s="1"/>
      <c r="I713" s="1"/>
      <c r="J713" s="1"/>
      <c r="K713" s="1"/>
      <c r="L713" s="1"/>
      <c r="M713" s="1"/>
      <c r="N713" s="1"/>
    </row>
    <row r="714" spans="1:14" x14ac:dyDescent="0.3">
      <c r="A714" s="1"/>
      <c r="B714" s="1"/>
      <c r="C714" s="1"/>
      <c r="D714" s="1"/>
      <c r="E714" s="1"/>
      <c r="F714" s="1"/>
      <c r="G714" s="1"/>
      <c r="I714" s="1"/>
      <c r="J714" s="1"/>
      <c r="K714" s="1"/>
      <c r="L714" s="1"/>
      <c r="M714" s="1"/>
      <c r="N714" s="1"/>
    </row>
    <row r="715" spans="1:14" x14ac:dyDescent="0.3">
      <c r="A715" s="1"/>
      <c r="B715" s="1"/>
      <c r="C715" s="1"/>
      <c r="D715" s="1"/>
      <c r="E715" s="1"/>
      <c r="F715" s="1"/>
      <c r="G715" s="1"/>
      <c r="I715" s="1"/>
      <c r="J715" s="1"/>
      <c r="K715" s="1"/>
      <c r="L715" s="1"/>
      <c r="M715" s="1"/>
      <c r="N715" s="1"/>
    </row>
    <row r="716" spans="1:14" x14ac:dyDescent="0.3">
      <c r="A716" s="1"/>
      <c r="B716" s="1"/>
      <c r="C716" s="1"/>
      <c r="D716" s="1"/>
      <c r="E716" s="1"/>
      <c r="F716" s="1"/>
      <c r="G716" s="1"/>
      <c r="I716" s="1"/>
      <c r="J716" s="1"/>
      <c r="K716" s="1"/>
      <c r="L716" s="1"/>
      <c r="M716" s="1"/>
      <c r="N716" s="1"/>
    </row>
    <row r="717" spans="1:14" x14ac:dyDescent="0.3">
      <c r="A717" s="1"/>
      <c r="B717" s="1"/>
      <c r="C717" s="1"/>
      <c r="D717" s="1"/>
      <c r="E717" s="1"/>
      <c r="F717" s="1"/>
      <c r="G717" s="1"/>
      <c r="I717" s="1"/>
      <c r="J717" s="1"/>
      <c r="K717" s="1"/>
      <c r="L717" s="1"/>
      <c r="M717" s="1"/>
      <c r="N717" s="1"/>
    </row>
    <row r="718" spans="1:14" x14ac:dyDescent="0.3">
      <c r="A718" s="1"/>
      <c r="B718" s="1"/>
      <c r="C718" s="1"/>
      <c r="D718" s="1"/>
      <c r="E718" s="1"/>
      <c r="F718" s="1"/>
      <c r="G718" s="1"/>
      <c r="I718" s="1"/>
      <c r="J718" s="1"/>
      <c r="K718" s="1"/>
      <c r="L718" s="1"/>
      <c r="M718" s="1"/>
      <c r="N718" s="1"/>
    </row>
    <row r="719" spans="1:14" x14ac:dyDescent="0.3">
      <c r="A719" s="1"/>
      <c r="B719" s="1"/>
      <c r="C719" s="1"/>
      <c r="D719" s="1"/>
      <c r="E719" s="1"/>
      <c r="F719" s="1"/>
      <c r="G719" s="1"/>
      <c r="I719" s="1"/>
      <c r="J719" s="1"/>
      <c r="K719" s="1"/>
      <c r="L719" s="1"/>
      <c r="M719" s="1"/>
      <c r="N719" s="1"/>
    </row>
    <row r="720" spans="1:14" x14ac:dyDescent="0.3">
      <c r="A720" s="1"/>
      <c r="B720" s="1"/>
      <c r="C720" s="1"/>
      <c r="D720" s="1"/>
      <c r="E720" s="1"/>
      <c r="F720" s="1"/>
      <c r="G720" s="1"/>
      <c r="I720" s="1"/>
      <c r="J720" s="1"/>
      <c r="K720" s="1"/>
      <c r="L720" s="1"/>
      <c r="M720" s="1"/>
      <c r="N720" s="1"/>
    </row>
    <row r="721" spans="1:14" x14ac:dyDescent="0.3">
      <c r="A721" s="1"/>
      <c r="B721" s="1"/>
      <c r="C721" s="1"/>
      <c r="D721" s="1"/>
      <c r="E721" s="1"/>
      <c r="F721" s="1"/>
      <c r="G721" s="1"/>
      <c r="I721" s="1"/>
      <c r="J721" s="1"/>
      <c r="K721" s="1"/>
      <c r="L721" s="1"/>
      <c r="M721" s="1"/>
      <c r="N721" s="1"/>
    </row>
    <row r="722" spans="1:14" x14ac:dyDescent="0.3">
      <c r="A722" s="1"/>
      <c r="B722" s="1"/>
      <c r="C722" s="1"/>
      <c r="D722" s="1"/>
      <c r="E722" s="1"/>
      <c r="F722" s="1"/>
      <c r="G722" s="1"/>
      <c r="I722" s="1"/>
      <c r="J722" s="1"/>
      <c r="K722" s="1"/>
      <c r="L722" s="1"/>
      <c r="M722" s="1"/>
      <c r="N722" s="1"/>
    </row>
    <row r="723" spans="1:14" x14ac:dyDescent="0.3">
      <c r="A723" s="1"/>
      <c r="B723" s="1"/>
      <c r="C723" s="1"/>
      <c r="D723" s="1"/>
      <c r="E723" s="1"/>
      <c r="F723" s="1"/>
      <c r="G723" s="1"/>
      <c r="I723" s="1"/>
      <c r="J723" s="1"/>
      <c r="K723" s="1"/>
      <c r="L723" s="1"/>
      <c r="M723" s="1"/>
      <c r="N723" s="1"/>
    </row>
    <row r="724" spans="1:14" x14ac:dyDescent="0.3">
      <c r="A724" s="1"/>
      <c r="B724" s="1"/>
      <c r="C724" s="1"/>
      <c r="D724" s="1"/>
      <c r="E724" s="1"/>
      <c r="F724" s="1"/>
      <c r="G724" s="1"/>
      <c r="I724" s="1"/>
      <c r="J724" s="1"/>
      <c r="K724" s="1"/>
      <c r="L724" s="1"/>
      <c r="M724" s="1"/>
      <c r="N724" s="1"/>
    </row>
    <row r="725" spans="1:14" x14ac:dyDescent="0.3">
      <c r="A725" s="1"/>
      <c r="B725" s="1"/>
      <c r="C725" s="1"/>
      <c r="D725" s="1"/>
      <c r="E725" s="1"/>
      <c r="F725" s="1"/>
      <c r="G725" s="1"/>
      <c r="I725" s="1"/>
      <c r="J725" s="1"/>
      <c r="K725" s="1"/>
      <c r="L725" s="1"/>
      <c r="M725" s="1"/>
      <c r="N725" s="1"/>
    </row>
    <row r="726" spans="1:14" x14ac:dyDescent="0.3">
      <c r="A726" s="1"/>
      <c r="B726" s="1"/>
      <c r="C726" s="1"/>
      <c r="D726" s="1"/>
      <c r="E726" s="1"/>
      <c r="F726" s="1"/>
      <c r="G726" s="1"/>
      <c r="I726" s="1"/>
      <c r="J726" s="1"/>
      <c r="K726" s="1"/>
      <c r="L726" s="1"/>
      <c r="M726" s="1"/>
      <c r="N726" s="1"/>
    </row>
    <row r="727" spans="1:14" x14ac:dyDescent="0.3">
      <c r="A727" s="1"/>
      <c r="B727" s="1"/>
      <c r="C727" s="1"/>
      <c r="D727" s="1"/>
      <c r="E727" s="1"/>
      <c r="F727" s="1"/>
      <c r="G727" s="1"/>
      <c r="I727" s="1"/>
      <c r="J727" s="1"/>
      <c r="K727" s="1"/>
      <c r="L727" s="1"/>
      <c r="M727" s="1"/>
      <c r="N727" s="1"/>
    </row>
    <row r="728" spans="1:14" x14ac:dyDescent="0.3">
      <c r="A728" s="1"/>
      <c r="B728" s="1"/>
      <c r="C728" s="1"/>
      <c r="D728" s="1"/>
      <c r="E728" s="1"/>
      <c r="F728" s="1"/>
      <c r="G728" s="1"/>
      <c r="I728" s="1"/>
      <c r="J728" s="1"/>
      <c r="K728" s="1"/>
      <c r="L728" s="1"/>
      <c r="M728" s="1"/>
      <c r="N728" s="1"/>
    </row>
    <row r="729" spans="1:14" x14ac:dyDescent="0.3">
      <c r="A729" s="1"/>
      <c r="B729" s="1"/>
      <c r="C729" s="1"/>
      <c r="D729" s="1"/>
      <c r="E729" s="1"/>
      <c r="F729" s="1"/>
      <c r="G729" s="1"/>
      <c r="I729" s="1"/>
      <c r="J729" s="1"/>
      <c r="K729" s="1"/>
      <c r="L729" s="1"/>
      <c r="M729" s="1"/>
      <c r="N729" s="1"/>
    </row>
    <row r="730" spans="1:14" x14ac:dyDescent="0.3">
      <c r="A730" s="1"/>
      <c r="B730" s="1"/>
      <c r="C730" s="1"/>
      <c r="D730" s="1"/>
      <c r="E730" s="1"/>
      <c r="F730" s="1"/>
      <c r="G730" s="1"/>
      <c r="I730" s="1"/>
      <c r="J730" s="1"/>
      <c r="K730" s="1"/>
      <c r="L730" s="1"/>
      <c r="M730" s="1"/>
      <c r="N730" s="1"/>
    </row>
    <row r="731" spans="1:14" x14ac:dyDescent="0.3">
      <c r="A731" s="1"/>
      <c r="B731" s="1"/>
      <c r="C731" s="1"/>
      <c r="D731" s="1"/>
      <c r="E731" s="1"/>
      <c r="F731" s="1"/>
      <c r="G731" s="1"/>
      <c r="I731" s="1"/>
      <c r="J731" s="1"/>
      <c r="K731" s="1"/>
      <c r="L731" s="1"/>
      <c r="M731" s="1"/>
      <c r="N731" s="1"/>
    </row>
    <row r="732" spans="1:14" x14ac:dyDescent="0.3">
      <c r="A732" s="1"/>
      <c r="B732" s="1"/>
      <c r="C732" s="1"/>
      <c r="D732" s="1"/>
      <c r="E732" s="1"/>
      <c r="F732" s="1"/>
      <c r="G732" s="1"/>
      <c r="I732" s="1"/>
      <c r="J732" s="1"/>
      <c r="K732" s="1"/>
      <c r="L732" s="1"/>
      <c r="M732" s="1"/>
      <c r="N732" s="1"/>
    </row>
    <row r="733" spans="1:14" x14ac:dyDescent="0.3">
      <c r="A733" s="1"/>
      <c r="B733" s="1"/>
      <c r="C733" s="1"/>
      <c r="D733" s="1"/>
      <c r="E733" s="1"/>
      <c r="F733" s="1"/>
      <c r="G733" s="1"/>
      <c r="I733" s="1"/>
      <c r="J733" s="1"/>
      <c r="K733" s="1"/>
      <c r="L733" s="1"/>
      <c r="M733" s="1"/>
      <c r="N733" s="1"/>
    </row>
    <row r="734" spans="1:14" x14ac:dyDescent="0.3">
      <c r="A734" s="1"/>
      <c r="B734" s="1"/>
      <c r="C734" s="1"/>
      <c r="D734" s="1"/>
      <c r="E734" s="1"/>
      <c r="F734" s="1"/>
      <c r="G734" s="1"/>
      <c r="I734" s="1"/>
      <c r="J734" s="1"/>
      <c r="K734" s="1"/>
      <c r="L734" s="1"/>
      <c r="M734" s="1"/>
      <c r="N734" s="1"/>
    </row>
    <row r="735" spans="1:14" x14ac:dyDescent="0.3">
      <c r="A735" s="1"/>
      <c r="B735" s="1"/>
      <c r="C735" s="1"/>
      <c r="D735" s="1"/>
      <c r="E735" s="1"/>
      <c r="F735" s="1"/>
      <c r="G735" s="1"/>
      <c r="I735" s="1"/>
      <c r="J735" s="1"/>
      <c r="K735" s="1"/>
      <c r="L735" s="1"/>
      <c r="M735" s="1"/>
      <c r="N735" s="1"/>
    </row>
    <row r="736" spans="1:14" x14ac:dyDescent="0.3">
      <c r="A736" s="1"/>
      <c r="B736" s="1"/>
      <c r="C736" s="1"/>
      <c r="D736" s="1"/>
      <c r="E736" s="1"/>
      <c r="F736" s="1"/>
      <c r="G736" s="1"/>
      <c r="I736" s="1"/>
      <c r="J736" s="1"/>
      <c r="K736" s="1"/>
      <c r="L736" s="1"/>
      <c r="M736" s="1"/>
      <c r="N736" s="1"/>
    </row>
    <row r="737" spans="1:14" x14ac:dyDescent="0.3">
      <c r="A737" s="1"/>
      <c r="B737" s="1"/>
      <c r="C737" s="1"/>
      <c r="D737" s="1"/>
      <c r="E737" s="1"/>
      <c r="F737" s="1"/>
      <c r="G737" s="1"/>
      <c r="I737" s="1"/>
      <c r="J737" s="1"/>
      <c r="K737" s="1"/>
      <c r="L737" s="1"/>
      <c r="M737" s="1"/>
      <c r="N737" s="1"/>
    </row>
    <row r="738" spans="1:14" x14ac:dyDescent="0.3">
      <c r="A738" s="1"/>
      <c r="B738" s="1"/>
      <c r="C738" s="1"/>
      <c r="D738" s="1"/>
      <c r="E738" s="1"/>
      <c r="F738" s="1"/>
      <c r="G738" s="1"/>
      <c r="I738" s="1"/>
      <c r="J738" s="1"/>
      <c r="K738" s="1"/>
      <c r="L738" s="1"/>
      <c r="M738" s="1"/>
      <c r="N738" s="1"/>
    </row>
    <row r="739" spans="1:14" x14ac:dyDescent="0.3">
      <c r="A739" s="1"/>
      <c r="B739" s="1"/>
      <c r="C739" s="1"/>
      <c r="D739" s="1"/>
      <c r="E739" s="1"/>
      <c r="F739" s="1"/>
      <c r="G739" s="1"/>
      <c r="I739" s="1"/>
      <c r="J739" s="1"/>
      <c r="K739" s="1"/>
      <c r="L739" s="1"/>
      <c r="M739" s="1"/>
      <c r="N739" s="1"/>
    </row>
    <row r="740" spans="1:14" x14ac:dyDescent="0.3">
      <c r="A740" s="1"/>
      <c r="B740" s="1"/>
      <c r="C740" s="1"/>
      <c r="D740" s="1"/>
      <c r="E740" s="1"/>
      <c r="F740" s="1"/>
      <c r="G740" s="1"/>
      <c r="I740" s="1"/>
      <c r="J740" s="1"/>
      <c r="K740" s="1"/>
      <c r="L740" s="1"/>
      <c r="M740" s="1"/>
      <c r="N740" s="1"/>
    </row>
    <row r="741" spans="1:14" x14ac:dyDescent="0.3">
      <c r="A741" s="1"/>
      <c r="B741" s="1"/>
      <c r="C741" s="1"/>
      <c r="D741" s="1"/>
      <c r="E741" s="1"/>
      <c r="F741" s="1"/>
      <c r="G741" s="1"/>
      <c r="I741" s="1"/>
      <c r="J741" s="1"/>
      <c r="K741" s="1"/>
      <c r="L741" s="1"/>
      <c r="M741" s="1"/>
      <c r="N741" s="1"/>
    </row>
    <row r="742" spans="1:14" x14ac:dyDescent="0.3">
      <c r="A742" s="1"/>
      <c r="B742" s="1"/>
      <c r="C742" s="1"/>
      <c r="D742" s="1"/>
      <c r="E742" s="1"/>
      <c r="F742" s="1"/>
      <c r="G742" s="1"/>
      <c r="I742" s="1"/>
      <c r="J742" s="1"/>
      <c r="K742" s="1"/>
      <c r="L742" s="1"/>
      <c r="M742" s="1"/>
      <c r="N742" s="1"/>
    </row>
    <row r="743" spans="1:14" x14ac:dyDescent="0.3">
      <c r="A743" s="1"/>
      <c r="B743" s="1"/>
      <c r="C743" s="1"/>
      <c r="D743" s="1"/>
      <c r="E743" s="1"/>
      <c r="F743" s="1"/>
      <c r="G743" s="1"/>
      <c r="I743" s="1"/>
      <c r="J743" s="1"/>
      <c r="K743" s="1"/>
      <c r="L743" s="1"/>
      <c r="M743" s="1"/>
      <c r="N743" s="1"/>
    </row>
    <row r="744" spans="1:14" x14ac:dyDescent="0.3">
      <c r="A744" s="1"/>
      <c r="B744" s="1"/>
      <c r="C744" s="1"/>
      <c r="D744" s="1"/>
      <c r="E744" s="1"/>
      <c r="F744" s="1"/>
      <c r="G744" s="1"/>
      <c r="I744" s="1"/>
      <c r="J744" s="1"/>
      <c r="K744" s="1"/>
      <c r="L744" s="1"/>
      <c r="M744" s="1"/>
      <c r="N744" s="1"/>
    </row>
    <row r="745" spans="1:14" x14ac:dyDescent="0.3">
      <c r="A745" s="1"/>
      <c r="B745" s="1"/>
      <c r="C745" s="1"/>
      <c r="D745" s="1"/>
      <c r="E745" s="1"/>
      <c r="F745" s="1"/>
      <c r="G745" s="1"/>
      <c r="I745" s="1"/>
      <c r="J745" s="1"/>
      <c r="K745" s="1"/>
      <c r="L745" s="1"/>
      <c r="M745" s="1"/>
      <c r="N745" s="1"/>
    </row>
    <row r="746" spans="1:14" x14ac:dyDescent="0.3">
      <c r="A746" s="1"/>
      <c r="B746" s="1"/>
      <c r="C746" s="1"/>
      <c r="D746" s="1"/>
      <c r="E746" s="1"/>
      <c r="F746" s="1"/>
      <c r="G746" s="1"/>
      <c r="I746" s="1"/>
      <c r="J746" s="1"/>
      <c r="K746" s="1"/>
      <c r="L746" s="1"/>
      <c r="M746" s="1"/>
      <c r="N746" s="1"/>
    </row>
    <row r="747" spans="1:14" x14ac:dyDescent="0.3">
      <c r="A747" s="1"/>
      <c r="B747" s="1"/>
      <c r="C747" s="1"/>
      <c r="D747" s="1"/>
      <c r="E747" s="1"/>
      <c r="F747" s="1"/>
      <c r="G747" s="1"/>
      <c r="I747" s="1"/>
      <c r="J747" s="1"/>
      <c r="K747" s="1"/>
      <c r="L747" s="1"/>
      <c r="M747" s="1"/>
      <c r="N747" s="1"/>
    </row>
    <row r="748" spans="1:14" x14ac:dyDescent="0.3">
      <c r="A748" s="1"/>
      <c r="B748" s="1"/>
      <c r="C748" s="1"/>
      <c r="D748" s="1"/>
      <c r="E748" s="1"/>
      <c r="F748" s="1"/>
      <c r="G748" s="1"/>
      <c r="I748" s="1"/>
      <c r="J748" s="1"/>
      <c r="K748" s="1"/>
      <c r="L748" s="1"/>
      <c r="M748" s="1"/>
      <c r="N748" s="1"/>
    </row>
    <row r="749" spans="1:14" x14ac:dyDescent="0.3">
      <c r="A749" s="1"/>
      <c r="B749" s="1"/>
      <c r="C749" s="1"/>
      <c r="D749" s="1"/>
      <c r="E749" s="1"/>
      <c r="F749" s="1"/>
      <c r="G749" s="1"/>
      <c r="I749" s="1"/>
      <c r="J749" s="1"/>
      <c r="K749" s="1"/>
      <c r="L749" s="1"/>
      <c r="M749" s="1"/>
      <c r="N749" s="1"/>
    </row>
    <row r="750" spans="1:14" x14ac:dyDescent="0.3">
      <c r="A750" s="1"/>
      <c r="B750" s="1"/>
      <c r="C750" s="1"/>
      <c r="D750" s="1"/>
      <c r="E750" s="1"/>
      <c r="F750" s="1"/>
      <c r="G750" s="1"/>
      <c r="I750" s="1"/>
      <c r="J750" s="1"/>
      <c r="K750" s="1"/>
      <c r="L750" s="1"/>
      <c r="M750" s="1"/>
      <c r="N750" s="1"/>
    </row>
    <row r="751" spans="1:14" x14ac:dyDescent="0.3">
      <c r="A751" s="1"/>
      <c r="B751" s="1"/>
      <c r="C751" s="1"/>
      <c r="D751" s="1"/>
      <c r="E751" s="1"/>
      <c r="F751" s="1"/>
      <c r="G751" s="1"/>
      <c r="I751" s="1"/>
      <c r="J751" s="1"/>
      <c r="K751" s="1"/>
      <c r="L751" s="1"/>
      <c r="M751" s="1"/>
      <c r="N751" s="1"/>
    </row>
    <row r="752" spans="1:14" x14ac:dyDescent="0.3">
      <c r="A752" s="1"/>
      <c r="B752" s="1"/>
      <c r="C752" s="1"/>
      <c r="D752" s="1"/>
      <c r="E752" s="1"/>
      <c r="F752" s="1"/>
      <c r="G752" s="1"/>
      <c r="I752" s="1"/>
      <c r="J752" s="1"/>
      <c r="K752" s="1"/>
      <c r="L752" s="1"/>
      <c r="M752" s="1"/>
      <c r="N752" s="1"/>
    </row>
    <row r="753" spans="1:14" x14ac:dyDescent="0.3">
      <c r="A753" s="1"/>
      <c r="B753" s="1"/>
      <c r="C753" s="1"/>
      <c r="D753" s="1"/>
      <c r="E753" s="1"/>
      <c r="F753" s="1"/>
      <c r="G753" s="1"/>
      <c r="I753" s="1"/>
      <c r="J753" s="1"/>
      <c r="K753" s="1"/>
      <c r="L753" s="1"/>
      <c r="M753" s="1"/>
      <c r="N753" s="1"/>
    </row>
    <row r="754" spans="1:14" x14ac:dyDescent="0.3">
      <c r="A754" s="1"/>
      <c r="B754" s="1"/>
      <c r="C754" s="1"/>
      <c r="D754" s="1"/>
      <c r="E754" s="1"/>
      <c r="F754" s="1"/>
      <c r="G754" s="1"/>
      <c r="I754" s="1"/>
      <c r="J754" s="1"/>
      <c r="K754" s="1"/>
      <c r="L754" s="1"/>
      <c r="M754" s="1"/>
      <c r="N754" s="1"/>
    </row>
    <row r="755" spans="1:14" x14ac:dyDescent="0.3">
      <c r="A755" s="1"/>
      <c r="B755" s="1"/>
      <c r="C755" s="1"/>
      <c r="D755" s="1"/>
      <c r="E755" s="1"/>
      <c r="F755" s="1"/>
      <c r="G755" s="1"/>
      <c r="I755" s="1"/>
      <c r="J755" s="1"/>
      <c r="K755" s="1"/>
      <c r="L755" s="1"/>
      <c r="M755" s="1"/>
      <c r="N755" s="1"/>
    </row>
    <row r="756" spans="1:14" x14ac:dyDescent="0.3">
      <c r="A756" s="1"/>
      <c r="B756" s="1"/>
      <c r="C756" s="1"/>
      <c r="D756" s="1"/>
      <c r="E756" s="1"/>
      <c r="F756" s="1"/>
      <c r="G756" s="1"/>
      <c r="I756" s="1"/>
      <c r="J756" s="1"/>
      <c r="K756" s="1"/>
      <c r="L756" s="1"/>
      <c r="M756" s="1"/>
      <c r="N756" s="1"/>
    </row>
    <row r="757" spans="1:14" x14ac:dyDescent="0.3">
      <c r="A757" s="1"/>
      <c r="B757" s="1"/>
      <c r="C757" s="1"/>
      <c r="D757" s="1"/>
      <c r="E757" s="1"/>
      <c r="F757" s="1"/>
      <c r="G757" s="1"/>
      <c r="I757" s="1"/>
      <c r="J757" s="1"/>
      <c r="K757" s="1"/>
      <c r="L757" s="1"/>
      <c r="M757" s="1"/>
      <c r="N757" s="1"/>
    </row>
    <row r="758" spans="1:14" x14ac:dyDescent="0.3">
      <c r="A758" s="1"/>
      <c r="B758" s="1"/>
      <c r="C758" s="1"/>
      <c r="D758" s="1"/>
      <c r="E758" s="1"/>
      <c r="F758" s="1"/>
      <c r="G758" s="1"/>
      <c r="I758" s="1"/>
      <c r="J758" s="1"/>
      <c r="K758" s="1"/>
      <c r="L758" s="1"/>
      <c r="M758" s="1"/>
      <c r="N758" s="1"/>
    </row>
    <row r="759" spans="1:14" x14ac:dyDescent="0.3">
      <c r="A759" s="1"/>
      <c r="B759" s="1"/>
      <c r="C759" s="1"/>
      <c r="D759" s="1"/>
      <c r="E759" s="1"/>
      <c r="F759" s="1"/>
      <c r="G759" s="1"/>
      <c r="I759" s="1"/>
      <c r="J759" s="1"/>
      <c r="K759" s="1"/>
      <c r="L759" s="1"/>
      <c r="M759" s="1"/>
      <c r="N759" s="1"/>
    </row>
    <row r="760" spans="1:14" x14ac:dyDescent="0.3">
      <c r="A760" s="1"/>
      <c r="B760" s="1"/>
      <c r="C760" s="1"/>
      <c r="D760" s="1"/>
      <c r="E760" s="1"/>
      <c r="F760" s="1"/>
      <c r="G760" s="1"/>
      <c r="I760" s="1"/>
      <c r="J760" s="1"/>
      <c r="K760" s="1"/>
      <c r="L760" s="1"/>
      <c r="M760" s="1"/>
      <c r="N760" s="1"/>
    </row>
    <row r="761" spans="1:14" x14ac:dyDescent="0.3">
      <c r="A761" s="1"/>
      <c r="B761" s="1"/>
      <c r="C761" s="1"/>
      <c r="D761" s="1"/>
      <c r="E761" s="1"/>
      <c r="F761" s="1"/>
      <c r="G761" s="1"/>
      <c r="I761" s="1"/>
      <c r="J761" s="1"/>
      <c r="K761" s="1"/>
      <c r="L761" s="1"/>
      <c r="M761" s="1"/>
      <c r="N761" s="1"/>
    </row>
    <row r="762" spans="1:14" x14ac:dyDescent="0.3">
      <c r="A762" s="1"/>
      <c r="B762" s="1"/>
      <c r="C762" s="1"/>
      <c r="D762" s="1"/>
      <c r="E762" s="1"/>
      <c r="F762" s="1"/>
      <c r="G762" s="1"/>
      <c r="I762" s="1"/>
      <c r="J762" s="1"/>
      <c r="K762" s="1"/>
      <c r="L762" s="1"/>
      <c r="M762" s="1"/>
      <c r="N762" s="1"/>
    </row>
    <row r="763" spans="1:14" x14ac:dyDescent="0.3">
      <c r="A763" s="1"/>
      <c r="B763" s="1"/>
      <c r="C763" s="1"/>
      <c r="D763" s="1"/>
      <c r="E763" s="1"/>
      <c r="F763" s="1"/>
      <c r="G763" s="1"/>
      <c r="I763" s="1"/>
      <c r="J763" s="1"/>
      <c r="K763" s="1"/>
      <c r="L763" s="1"/>
      <c r="M763" s="1"/>
      <c r="N763" s="1"/>
    </row>
    <row r="764" spans="1:14" x14ac:dyDescent="0.3">
      <c r="A764" s="1"/>
      <c r="B764" s="1"/>
      <c r="C764" s="1"/>
      <c r="D764" s="1"/>
      <c r="E764" s="1"/>
      <c r="F764" s="1"/>
      <c r="G764" s="1"/>
      <c r="I764" s="1"/>
      <c r="J764" s="1"/>
      <c r="K764" s="1"/>
      <c r="L764" s="1"/>
      <c r="M764" s="1"/>
      <c r="N764" s="1"/>
    </row>
    <row r="765" spans="1:14" x14ac:dyDescent="0.3">
      <c r="A765" s="1"/>
      <c r="B765" s="1"/>
      <c r="C765" s="1"/>
      <c r="D765" s="1"/>
      <c r="E765" s="1"/>
      <c r="F765" s="1"/>
      <c r="G765" s="1"/>
      <c r="I765" s="1"/>
      <c r="J765" s="1"/>
      <c r="K765" s="1"/>
      <c r="L765" s="1"/>
      <c r="M765" s="1"/>
      <c r="N765" s="1"/>
    </row>
    <row r="766" spans="1:14" x14ac:dyDescent="0.3">
      <c r="A766" s="1"/>
      <c r="B766" s="1"/>
      <c r="C766" s="1"/>
      <c r="D766" s="1"/>
      <c r="E766" s="1"/>
      <c r="F766" s="1"/>
      <c r="G766" s="1"/>
      <c r="I766" s="1"/>
      <c r="J766" s="1"/>
      <c r="K766" s="1"/>
      <c r="L766" s="1"/>
      <c r="M766" s="1"/>
      <c r="N766" s="1"/>
    </row>
    <row r="767" spans="1:14" x14ac:dyDescent="0.3">
      <c r="A767" s="1"/>
      <c r="B767" s="1"/>
      <c r="C767" s="1"/>
      <c r="D767" s="1"/>
      <c r="E767" s="1"/>
      <c r="F767" s="1"/>
      <c r="G767" s="1"/>
      <c r="I767" s="1"/>
      <c r="J767" s="1"/>
      <c r="K767" s="1"/>
      <c r="L767" s="1"/>
      <c r="M767" s="1"/>
      <c r="N767" s="1"/>
    </row>
    <row r="768" spans="1:14" x14ac:dyDescent="0.3">
      <c r="A768" s="1"/>
      <c r="B768" s="1"/>
      <c r="C768" s="1"/>
      <c r="D768" s="1"/>
      <c r="E768" s="1"/>
      <c r="F768" s="1"/>
      <c r="G768" s="1"/>
      <c r="I768" s="1"/>
      <c r="J768" s="1"/>
      <c r="K768" s="1"/>
      <c r="L768" s="1"/>
      <c r="M768" s="1"/>
      <c r="N768" s="1"/>
    </row>
    <row r="769" spans="1:14" x14ac:dyDescent="0.3">
      <c r="A769" s="1"/>
      <c r="B769" s="1"/>
      <c r="C769" s="1"/>
      <c r="D769" s="1"/>
      <c r="E769" s="1"/>
      <c r="F769" s="1"/>
      <c r="G769" s="1"/>
      <c r="I769" s="1"/>
      <c r="J769" s="1"/>
      <c r="K769" s="1"/>
      <c r="L769" s="1"/>
      <c r="M769" s="1"/>
      <c r="N769" s="1"/>
    </row>
    <row r="770" spans="1:14" x14ac:dyDescent="0.3">
      <c r="A770" s="1"/>
      <c r="B770" s="1"/>
      <c r="C770" s="1"/>
      <c r="D770" s="1"/>
      <c r="E770" s="1"/>
      <c r="F770" s="1"/>
      <c r="G770" s="1"/>
      <c r="I770" s="1"/>
      <c r="J770" s="1"/>
      <c r="K770" s="1"/>
      <c r="L770" s="1"/>
      <c r="M770" s="1"/>
      <c r="N770" s="1"/>
    </row>
    <row r="771" spans="1:14" x14ac:dyDescent="0.3">
      <c r="A771" s="1"/>
      <c r="B771" s="1"/>
      <c r="C771" s="1"/>
      <c r="D771" s="1"/>
      <c r="E771" s="1"/>
      <c r="F771" s="1"/>
      <c r="G771" s="1"/>
      <c r="I771" s="1"/>
      <c r="J771" s="1"/>
      <c r="K771" s="1"/>
      <c r="L771" s="1"/>
      <c r="M771" s="1"/>
      <c r="N771" s="1"/>
    </row>
    <row r="772" spans="1:14" x14ac:dyDescent="0.3">
      <c r="A772" s="1"/>
      <c r="B772" s="1"/>
      <c r="C772" s="1"/>
      <c r="D772" s="1"/>
      <c r="E772" s="1"/>
      <c r="F772" s="1"/>
      <c r="G772" s="1"/>
      <c r="I772" s="1"/>
      <c r="J772" s="1"/>
      <c r="K772" s="1"/>
      <c r="L772" s="1"/>
      <c r="M772" s="1"/>
      <c r="N772" s="1"/>
    </row>
    <row r="773" spans="1:14" x14ac:dyDescent="0.3">
      <c r="A773" s="1"/>
      <c r="B773" s="1"/>
      <c r="C773" s="1"/>
      <c r="D773" s="1"/>
      <c r="E773" s="1"/>
      <c r="F773" s="1"/>
      <c r="G773" s="1"/>
      <c r="I773" s="1"/>
      <c r="J773" s="1"/>
      <c r="K773" s="1"/>
      <c r="L773" s="1"/>
      <c r="M773" s="1"/>
      <c r="N773" s="1"/>
    </row>
    <row r="774" spans="1:14" x14ac:dyDescent="0.3">
      <c r="A774" s="1"/>
      <c r="B774" s="1"/>
      <c r="C774" s="1"/>
      <c r="D774" s="1"/>
      <c r="E774" s="1"/>
      <c r="F774" s="1"/>
      <c r="G774" s="1"/>
      <c r="I774" s="1"/>
      <c r="J774" s="1"/>
      <c r="K774" s="1"/>
      <c r="L774" s="1"/>
      <c r="M774" s="1"/>
      <c r="N774" s="1"/>
    </row>
    <row r="775" spans="1:14" x14ac:dyDescent="0.3">
      <c r="A775" s="1"/>
      <c r="B775" s="1"/>
      <c r="C775" s="1"/>
      <c r="D775" s="1"/>
      <c r="E775" s="1"/>
      <c r="F775" s="1"/>
      <c r="G775" s="1"/>
      <c r="I775" s="1"/>
      <c r="J775" s="1"/>
      <c r="K775" s="1"/>
      <c r="L775" s="1"/>
      <c r="M775" s="1"/>
      <c r="N775" s="1"/>
    </row>
    <row r="776" spans="1:14" x14ac:dyDescent="0.3">
      <c r="A776" s="1"/>
      <c r="B776" s="1"/>
      <c r="C776" s="1"/>
      <c r="D776" s="1"/>
      <c r="E776" s="1"/>
      <c r="F776" s="1"/>
      <c r="G776" s="1"/>
      <c r="I776" s="1"/>
      <c r="J776" s="1"/>
      <c r="K776" s="1"/>
      <c r="L776" s="1"/>
      <c r="M776" s="1"/>
      <c r="N776" s="1"/>
    </row>
    <row r="777" spans="1:14" x14ac:dyDescent="0.3">
      <c r="A777" s="1"/>
      <c r="B777" s="1"/>
      <c r="C777" s="1"/>
      <c r="D777" s="1"/>
      <c r="E777" s="1"/>
      <c r="F777" s="1"/>
      <c r="G777" s="1"/>
      <c r="I777" s="1"/>
      <c r="J777" s="1"/>
      <c r="K777" s="1"/>
      <c r="L777" s="1"/>
      <c r="M777" s="1"/>
      <c r="N777" s="1"/>
    </row>
    <row r="778" spans="1:14" x14ac:dyDescent="0.3">
      <c r="A778" s="1"/>
      <c r="B778" s="1"/>
      <c r="C778" s="1"/>
      <c r="D778" s="1"/>
      <c r="E778" s="1"/>
      <c r="F778" s="1"/>
      <c r="G778" s="1"/>
      <c r="I778" s="1"/>
      <c r="J778" s="1"/>
      <c r="K778" s="1"/>
      <c r="L778" s="1"/>
      <c r="M778" s="1"/>
      <c r="N778" s="1"/>
    </row>
    <row r="779" spans="1:14" x14ac:dyDescent="0.3">
      <c r="A779" s="1"/>
      <c r="B779" s="1"/>
      <c r="C779" s="1"/>
      <c r="D779" s="1"/>
      <c r="E779" s="1"/>
      <c r="F779" s="1"/>
      <c r="G779" s="1"/>
      <c r="I779" s="1"/>
      <c r="J779" s="1"/>
      <c r="K779" s="1"/>
      <c r="L779" s="1"/>
      <c r="M779" s="1"/>
      <c r="N779" s="1"/>
    </row>
    <row r="780" spans="1:14" x14ac:dyDescent="0.3">
      <c r="A780" s="1"/>
      <c r="B780" s="1"/>
      <c r="C780" s="1"/>
      <c r="D780" s="1"/>
      <c r="E780" s="1"/>
      <c r="F780" s="1"/>
      <c r="G780" s="1"/>
      <c r="I780" s="1"/>
      <c r="J780" s="1"/>
      <c r="K780" s="1"/>
      <c r="L780" s="1"/>
      <c r="M780" s="1"/>
      <c r="N780" s="1"/>
    </row>
    <row r="781" spans="1:14" x14ac:dyDescent="0.3">
      <c r="A781" s="1"/>
      <c r="B781" s="1"/>
      <c r="C781" s="1"/>
      <c r="D781" s="1"/>
      <c r="E781" s="1"/>
      <c r="F781" s="1"/>
      <c r="G781" s="1"/>
      <c r="I781" s="1"/>
      <c r="J781" s="1"/>
      <c r="K781" s="1"/>
      <c r="L781" s="1"/>
      <c r="M781" s="1"/>
      <c r="N781" s="1"/>
    </row>
    <row r="782" spans="1:14" x14ac:dyDescent="0.3">
      <c r="A782" s="1"/>
      <c r="B782" s="1"/>
      <c r="C782" s="1"/>
      <c r="D782" s="1"/>
      <c r="E782" s="1"/>
      <c r="F782" s="1"/>
      <c r="G782" s="1"/>
      <c r="I782" s="1"/>
      <c r="J782" s="1"/>
      <c r="K782" s="1"/>
      <c r="L782" s="1"/>
      <c r="M782" s="1"/>
      <c r="N782" s="1"/>
    </row>
    <row r="783" spans="1:14" x14ac:dyDescent="0.3">
      <c r="A783" s="1"/>
      <c r="B783" s="1"/>
      <c r="C783" s="1"/>
      <c r="D783" s="1"/>
      <c r="E783" s="1"/>
      <c r="F783" s="1"/>
      <c r="G783" s="1"/>
      <c r="I783" s="1"/>
      <c r="J783" s="1"/>
      <c r="K783" s="1"/>
      <c r="L783" s="1"/>
      <c r="M783" s="1"/>
      <c r="N783" s="1"/>
    </row>
    <row r="784" spans="1:14" x14ac:dyDescent="0.3">
      <c r="A784" s="1"/>
      <c r="B784" s="1"/>
      <c r="C784" s="1"/>
      <c r="D784" s="1"/>
      <c r="E784" s="1"/>
      <c r="F784" s="1"/>
      <c r="G784" s="1"/>
      <c r="I784" s="1"/>
      <c r="J784" s="1"/>
      <c r="K784" s="1"/>
      <c r="L784" s="1"/>
      <c r="M784" s="1"/>
      <c r="N784" s="1"/>
    </row>
    <row r="785" spans="1:14" x14ac:dyDescent="0.3">
      <c r="A785" s="1"/>
      <c r="B785" s="1"/>
      <c r="C785" s="1"/>
      <c r="D785" s="1"/>
      <c r="E785" s="1"/>
      <c r="F785" s="1"/>
      <c r="G785" s="1"/>
      <c r="I785" s="1"/>
      <c r="J785" s="1"/>
      <c r="K785" s="1"/>
      <c r="L785" s="1"/>
      <c r="M785" s="1"/>
      <c r="N785" s="1"/>
    </row>
    <row r="786" spans="1:14" x14ac:dyDescent="0.3">
      <c r="A786" s="1"/>
      <c r="B786" s="1"/>
      <c r="C786" s="1"/>
      <c r="D786" s="1"/>
      <c r="E786" s="1"/>
      <c r="F786" s="1"/>
      <c r="G786" s="1"/>
      <c r="I786" s="1"/>
      <c r="J786" s="1"/>
      <c r="K786" s="1"/>
      <c r="L786" s="1"/>
      <c r="M786" s="1"/>
      <c r="N786" s="1"/>
    </row>
    <row r="787" spans="1:14" x14ac:dyDescent="0.3">
      <c r="A787" s="1"/>
      <c r="B787" s="1"/>
      <c r="C787" s="1"/>
      <c r="D787" s="1"/>
      <c r="E787" s="1"/>
      <c r="F787" s="1"/>
      <c r="G787" s="1"/>
      <c r="I787" s="1"/>
      <c r="J787" s="1"/>
      <c r="K787" s="1"/>
      <c r="L787" s="1"/>
      <c r="M787" s="1"/>
      <c r="N787" s="1"/>
    </row>
    <row r="788" spans="1:14" x14ac:dyDescent="0.3">
      <c r="A788" s="1"/>
      <c r="B788" s="1"/>
      <c r="C788" s="1"/>
      <c r="D788" s="1"/>
      <c r="E788" s="1"/>
      <c r="F788" s="1"/>
      <c r="G788" s="1"/>
      <c r="I788" s="1"/>
      <c r="J788" s="1"/>
      <c r="K788" s="1"/>
      <c r="L788" s="1"/>
      <c r="M788" s="1"/>
      <c r="N788" s="1"/>
    </row>
    <row r="789" spans="1:14" x14ac:dyDescent="0.3">
      <c r="A789" s="1"/>
      <c r="B789" s="1"/>
      <c r="C789" s="1"/>
      <c r="D789" s="1"/>
      <c r="E789" s="1"/>
      <c r="F789" s="1"/>
      <c r="G789" s="1"/>
      <c r="I789" s="1"/>
      <c r="J789" s="1"/>
      <c r="K789" s="1"/>
      <c r="L789" s="1"/>
      <c r="M789" s="1"/>
      <c r="N789" s="1"/>
    </row>
    <row r="790" spans="1:14" x14ac:dyDescent="0.3">
      <c r="A790" s="1"/>
      <c r="B790" s="1"/>
      <c r="C790" s="1"/>
      <c r="D790" s="1"/>
      <c r="E790" s="1"/>
      <c r="F790" s="1"/>
      <c r="G790" s="1"/>
      <c r="I790" s="1"/>
      <c r="J790" s="1"/>
      <c r="K790" s="1"/>
      <c r="L790" s="1"/>
      <c r="M790" s="1"/>
      <c r="N790" s="1"/>
    </row>
    <row r="791" spans="1:14" x14ac:dyDescent="0.3">
      <c r="A791" s="1"/>
      <c r="B791" s="1"/>
      <c r="C791" s="1"/>
      <c r="D791" s="1"/>
      <c r="E791" s="1"/>
      <c r="F791" s="1"/>
      <c r="G791" s="1"/>
      <c r="I791" s="1"/>
      <c r="J791" s="1"/>
      <c r="K791" s="1"/>
      <c r="L791" s="1"/>
      <c r="M791" s="1"/>
      <c r="N791" s="1"/>
    </row>
    <row r="792" spans="1:14" x14ac:dyDescent="0.3">
      <c r="A792" s="1"/>
      <c r="B792" s="1"/>
      <c r="C792" s="1"/>
      <c r="D792" s="1"/>
      <c r="E792" s="1"/>
      <c r="F792" s="1"/>
      <c r="G792" s="1"/>
      <c r="I792" s="1"/>
      <c r="J792" s="1"/>
      <c r="K792" s="1"/>
      <c r="L792" s="1"/>
      <c r="M792" s="1"/>
      <c r="N792" s="1"/>
    </row>
    <row r="793" spans="1:14" x14ac:dyDescent="0.3">
      <c r="A793" s="1"/>
      <c r="B793" s="1"/>
      <c r="C793" s="1"/>
      <c r="D793" s="1"/>
      <c r="E793" s="1"/>
      <c r="F793" s="1"/>
      <c r="G793" s="1"/>
      <c r="I793" s="1"/>
      <c r="J793" s="1"/>
      <c r="K793" s="1"/>
      <c r="L793" s="1"/>
      <c r="M793" s="1"/>
      <c r="N793" s="1"/>
    </row>
    <row r="794" spans="1:14" x14ac:dyDescent="0.3">
      <c r="A794" s="1"/>
      <c r="B794" s="1"/>
      <c r="C794" s="1"/>
      <c r="D794" s="1"/>
      <c r="E794" s="1"/>
      <c r="F794" s="1"/>
      <c r="G794" s="1"/>
      <c r="I794" s="1"/>
      <c r="J794" s="1"/>
      <c r="K794" s="1"/>
      <c r="L794" s="1"/>
      <c r="M794" s="1"/>
      <c r="N794" s="1"/>
    </row>
    <row r="795" spans="1:14" x14ac:dyDescent="0.3">
      <c r="A795" s="1"/>
      <c r="B795" s="1"/>
      <c r="C795" s="1"/>
      <c r="D795" s="1"/>
      <c r="E795" s="1"/>
      <c r="F795" s="1"/>
      <c r="G795" s="1"/>
      <c r="I795" s="1"/>
      <c r="J795" s="1"/>
      <c r="K795" s="1"/>
      <c r="L795" s="1"/>
      <c r="M795" s="1"/>
      <c r="N795" s="1"/>
    </row>
    <row r="796" spans="1:14" x14ac:dyDescent="0.3">
      <c r="A796" s="1"/>
      <c r="B796" s="1"/>
      <c r="C796" s="1"/>
      <c r="D796" s="1"/>
      <c r="E796" s="1"/>
      <c r="F796" s="1"/>
      <c r="G796" s="1"/>
      <c r="I796" s="1"/>
      <c r="J796" s="1"/>
      <c r="K796" s="1"/>
      <c r="L796" s="1"/>
      <c r="M796" s="1"/>
      <c r="N796" s="1"/>
    </row>
    <row r="797" spans="1:14" x14ac:dyDescent="0.3">
      <c r="A797" s="1"/>
      <c r="B797" s="1"/>
      <c r="C797" s="1"/>
      <c r="D797" s="1"/>
      <c r="E797" s="1"/>
      <c r="F797" s="1"/>
      <c r="G797" s="1"/>
      <c r="I797" s="1"/>
      <c r="J797" s="1"/>
      <c r="K797" s="1"/>
      <c r="L797" s="1"/>
      <c r="M797" s="1"/>
      <c r="N797" s="1"/>
    </row>
    <row r="798" spans="1:14" x14ac:dyDescent="0.3">
      <c r="A798" s="1"/>
      <c r="B798" s="1"/>
      <c r="C798" s="1"/>
      <c r="D798" s="1"/>
      <c r="E798" s="1"/>
      <c r="F798" s="1"/>
      <c r="G798" s="1"/>
      <c r="I798" s="1"/>
      <c r="J798" s="1"/>
      <c r="K798" s="1"/>
      <c r="L798" s="1"/>
      <c r="M798" s="1"/>
      <c r="N798" s="1"/>
    </row>
    <row r="799" spans="1:14" x14ac:dyDescent="0.3">
      <c r="A799" s="1"/>
      <c r="B799" s="1"/>
      <c r="C799" s="1"/>
      <c r="D799" s="1"/>
      <c r="E799" s="1"/>
      <c r="F799" s="1"/>
      <c r="G799" s="1"/>
      <c r="I799" s="1"/>
      <c r="J799" s="1"/>
      <c r="K799" s="1"/>
      <c r="L799" s="1"/>
      <c r="M799" s="1"/>
      <c r="N799" s="1"/>
    </row>
    <row r="800" spans="1:14" x14ac:dyDescent="0.3">
      <c r="A800" s="1"/>
      <c r="B800" s="1"/>
      <c r="C800" s="1"/>
      <c r="D800" s="1"/>
      <c r="E800" s="1"/>
      <c r="F800" s="1"/>
      <c r="G800" s="1"/>
      <c r="I800" s="1"/>
      <c r="J800" s="1"/>
      <c r="K800" s="1"/>
      <c r="L800" s="1"/>
      <c r="M800" s="1"/>
      <c r="N800" s="1"/>
    </row>
    <row r="801" spans="1:14" x14ac:dyDescent="0.3">
      <c r="A801" s="1"/>
      <c r="B801" s="1"/>
      <c r="C801" s="1"/>
      <c r="D801" s="1"/>
      <c r="E801" s="1"/>
      <c r="F801" s="1"/>
      <c r="G801" s="1"/>
      <c r="I801" s="1"/>
      <c r="J801" s="1"/>
      <c r="K801" s="1"/>
      <c r="L801" s="1"/>
      <c r="M801" s="1"/>
      <c r="N801" s="1"/>
    </row>
    <row r="802" spans="1:14" x14ac:dyDescent="0.3">
      <c r="A802" s="1"/>
      <c r="B802" s="1"/>
      <c r="C802" s="1"/>
      <c r="D802" s="1"/>
      <c r="E802" s="1"/>
      <c r="F802" s="1"/>
      <c r="G802" s="1"/>
      <c r="I802" s="1"/>
      <c r="J802" s="1"/>
      <c r="K802" s="1"/>
      <c r="L802" s="1"/>
      <c r="M802" s="1"/>
      <c r="N802" s="1"/>
    </row>
    <row r="803" spans="1:14" x14ac:dyDescent="0.3">
      <c r="A803" s="1"/>
      <c r="B803" s="1"/>
      <c r="C803" s="1"/>
      <c r="D803" s="1"/>
      <c r="E803" s="1"/>
      <c r="F803" s="1"/>
      <c r="G803" s="1"/>
      <c r="I803" s="1"/>
      <c r="J803" s="1"/>
      <c r="K803" s="1"/>
      <c r="L803" s="1"/>
      <c r="M803" s="1"/>
      <c r="N803" s="1"/>
    </row>
    <row r="804" spans="1:14" x14ac:dyDescent="0.3">
      <c r="A804" s="1"/>
      <c r="B804" s="1"/>
      <c r="C804" s="1"/>
      <c r="D804" s="1"/>
      <c r="E804" s="1"/>
      <c r="F804" s="1"/>
      <c r="G804" s="1"/>
      <c r="I804" s="1"/>
      <c r="J804" s="1"/>
      <c r="K804" s="1"/>
      <c r="L804" s="1"/>
      <c r="M804" s="1"/>
      <c r="N804" s="1"/>
    </row>
    <row r="805" spans="1:14" x14ac:dyDescent="0.3">
      <c r="A805" s="1"/>
      <c r="B805" s="1"/>
      <c r="C805" s="1"/>
      <c r="D805" s="1"/>
      <c r="E805" s="1"/>
      <c r="F805" s="1"/>
      <c r="G805" s="1"/>
      <c r="I805" s="1"/>
      <c r="J805" s="1"/>
      <c r="K805" s="1"/>
      <c r="L805" s="1"/>
      <c r="M805" s="1"/>
      <c r="N805" s="1"/>
    </row>
    <row r="806" spans="1:14" x14ac:dyDescent="0.3">
      <c r="A806" s="1"/>
      <c r="B806" s="1"/>
      <c r="C806" s="1"/>
      <c r="D806" s="1"/>
      <c r="E806" s="1"/>
      <c r="F806" s="1"/>
      <c r="G806" s="1"/>
      <c r="I806" s="1"/>
      <c r="J806" s="1"/>
      <c r="K806" s="1"/>
      <c r="L806" s="1"/>
      <c r="M806" s="1"/>
      <c r="N806" s="1"/>
    </row>
    <row r="807" spans="1:14" x14ac:dyDescent="0.3">
      <c r="A807" s="1"/>
      <c r="B807" s="1"/>
      <c r="C807" s="1"/>
      <c r="D807" s="1"/>
      <c r="E807" s="1"/>
      <c r="F807" s="1"/>
      <c r="G807" s="1"/>
      <c r="I807" s="1"/>
      <c r="J807" s="1"/>
      <c r="K807" s="1"/>
      <c r="L807" s="1"/>
      <c r="M807" s="1"/>
      <c r="N807" s="1"/>
    </row>
    <row r="808" spans="1:14" x14ac:dyDescent="0.3">
      <c r="A808" s="1"/>
      <c r="B808" s="1"/>
      <c r="C808" s="1"/>
      <c r="D808" s="1"/>
      <c r="E808" s="1"/>
      <c r="F808" s="1"/>
      <c r="G808" s="1"/>
      <c r="I808" s="1"/>
      <c r="J808" s="1"/>
      <c r="K808" s="1"/>
      <c r="L808" s="1"/>
      <c r="M808" s="1"/>
      <c r="N808" s="1"/>
    </row>
    <row r="809" spans="1:14" x14ac:dyDescent="0.3">
      <c r="A809" s="1"/>
      <c r="B809" s="1"/>
      <c r="C809" s="1"/>
      <c r="D809" s="1"/>
      <c r="E809" s="1"/>
      <c r="F809" s="1"/>
      <c r="G809" s="1"/>
      <c r="I809" s="1"/>
      <c r="J809" s="1"/>
      <c r="K809" s="1"/>
      <c r="L809" s="1"/>
      <c r="M809" s="1"/>
      <c r="N809" s="1"/>
    </row>
    <row r="810" spans="1:14" x14ac:dyDescent="0.3">
      <c r="A810" s="1"/>
      <c r="B810" s="1"/>
      <c r="C810" s="1"/>
      <c r="D810" s="1"/>
      <c r="E810" s="1"/>
      <c r="F810" s="1"/>
      <c r="G810" s="1"/>
      <c r="I810" s="1"/>
      <c r="J810" s="1"/>
      <c r="K810" s="1"/>
      <c r="L810" s="1"/>
      <c r="M810" s="1"/>
      <c r="N810" s="1"/>
    </row>
    <row r="811" spans="1:14" x14ac:dyDescent="0.3">
      <c r="A811" s="1"/>
      <c r="B811" s="1"/>
      <c r="C811" s="1"/>
      <c r="D811" s="1"/>
      <c r="E811" s="1"/>
      <c r="F811" s="1"/>
      <c r="G811" s="1"/>
      <c r="I811" s="1"/>
      <c r="J811" s="1"/>
      <c r="K811" s="1"/>
      <c r="L811" s="1"/>
      <c r="M811" s="1"/>
      <c r="N811" s="1"/>
    </row>
    <row r="812" spans="1:14" x14ac:dyDescent="0.3">
      <c r="A812" s="1"/>
      <c r="B812" s="1"/>
      <c r="C812" s="1"/>
      <c r="D812" s="1"/>
      <c r="E812" s="1"/>
      <c r="F812" s="1"/>
      <c r="G812" s="1"/>
      <c r="I812" s="1"/>
      <c r="J812" s="1"/>
      <c r="K812" s="1"/>
      <c r="L812" s="1"/>
      <c r="M812" s="1"/>
      <c r="N812" s="1"/>
    </row>
    <row r="813" spans="1:14" x14ac:dyDescent="0.3">
      <c r="A813" s="1"/>
      <c r="B813" s="1"/>
      <c r="C813" s="1"/>
      <c r="D813" s="1"/>
      <c r="E813" s="1"/>
      <c r="F813" s="1"/>
      <c r="G813" s="1"/>
      <c r="I813" s="1"/>
      <c r="J813" s="1"/>
      <c r="K813" s="1"/>
      <c r="L813" s="1"/>
      <c r="M813" s="1"/>
      <c r="N813" s="1"/>
    </row>
    <row r="814" spans="1:14" x14ac:dyDescent="0.3">
      <c r="A814" s="1"/>
      <c r="B814" s="1"/>
      <c r="C814" s="1"/>
      <c r="D814" s="1"/>
      <c r="E814" s="1"/>
      <c r="F814" s="1"/>
      <c r="G814" s="1"/>
      <c r="I814" s="1"/>
      <c r="J814" s="1"/>
      <c r="K814" s="1"/>
      <c r="L814" s="1"/>
      <c r="M814" s="1"/>
      <c r="N814" s="1"/>
    </row>
    <row r="815" spans="1:14" x14ac:dyDescent="0.3">
      <c r="A815" s="1"/>
      <c r="B815" s="1"/>
      <c r="C815" s="1"/>
      <c r="D815" s="1"/>
      <c r="E815" s="1"/>
      <c r="F815" s="1"/>
      <c r="G815" s="1"/>
      <c r="I815" s="1"/>
      <c r="J815" s="1"/>
      <c r="K815" s="1"/>
      <c r="L815" s="1"/>
      <c r="M815" s="1"/>
      <c r="N815" s="1"/>
    </row>
    <row r="816" spans="1:14" x14ac:dyDescent="0.3">
      <c r="A816" s="1"/>
      <c r="B816" s="1"/>
      <c r="C816" s="1"/>
      <c r="D816" s="1"/>
      <c r="E816" s="1"/>
      <c r="F816" s="1"/>
      <c r="G816" s="1"/>
      <c r="I816" s="1"/>
      <c r="J816" s="1"/>
      <c r="K816" s="1"/>
      <c r="L816" s="1"/>
      <c r="M816" s="1"/>
      <c r="N816" s="1"/>
    </row>
    <row r="817" spans="1:14" x14ac:dyDescent="0.3">
      <c r="A817" s="1"/>
      <c r="B817" s="1"/>
      <c r="C817" s="1"/>
      <c r="D817" s="1"/>
      <c r="E817" s="1"/>
      <c r="F817" s="1"/>
      <c r="G817" s="1"/>
      <c r="I817" s="1"/>
      <c r="J817" s="1"/>
      <c r="K817" s="1"/>
      <c r="L817" s="1"/>
      <c r="M817" s="1"/>
      <c r="N817" s="1"/>
    </row>
    <row r="818" spans="1:14" x14ac:dyDescent="0.3">
      <c r="A818" s="1"/>
      <c r="B818" s="1"/>
      <c r="C818" s="1"/>
      <c r="D818" s="1"/>
      <c r="E818" s="1"/>
      <c r="F818" s="1"/>
      <c r="G818" s="1"/>
      <c r="I818" s="1"/>
      <c r="J818" s="1"/>
      <c r="K818" s="1"/>
      <c r="L818" s="1"/>
      <c r="M818" s="1"/>
      <c r="N818" s="1"/>
    </row>
    <row r="819" spans="1:14" x14ac:dyDescent="0.3">
      <c r="A819" s="1"/>
      <c r="B819" s="1"/>
      <c r="C819" s="1"/>
      <c r="D819" s="1"/>
      <c r="E819" s="1"/>
      <c r="F819" s="1"/>
      <c r="G819" s="1"/>
      <c r="I819" s="1"/>
      <c r="J819" s="1"/>
      <c r="K819" s="1"/>
      <c r="L819" s="1"/>
      <c r="M819" s="1"/>
      <c r="N819" s="1"/>
    </row>
    <row r="820" spans="1:14" x14ac:dyDescent="0.3">
      <c r="A820" s="1"/>
      <c r="B820" s="1"/>
      <c r="C820" s="1"/>
      <c r="D820" s="1"/>
      <c r="E820" s="1"/>
      <c r="F820" s="1"/>
      <c r="G820" s="1"/>
      <c r="I820" s="1"/>
      <c r="J820" s="1"/>
      <c r="K820" s="1"/>
      <c r="L820" s="1"/>
      <c r="M820" s="1"/>
      <c r="N820" s="1"/>
    </row>
    <row r="821" spans="1:14" x14ac:dyDescent="0.3">
      <c r="A821" s="1"/>
      <c r="B821" s="1"/>
      <c r="C821" s="1"/>
      <c r="D821" s="1"/>
      <c r="E821" s="1"/>
      <c r="F821" s="1"/>
      <c r="G821" s="1"/>
      <c r="I821" s="1"/>
      <c r="J821" s="1"/>
      <c r="K821" s="1"/>
      <c r="L821" s="1"/>
      <c r="M821" s="1"/>
      <c r="N821" s="1"/>
    </row>
    <row r="822" spans="1:14" x14ac:dyDescent="0.3">
      <c r="A822" s="1"/>
      <c r="B822" s="1"/>
      <c r="C822" s="1"/>
      <c r="D822" s="1"/>
      <c r="E822" s="1"/>
      <c r="F822" s="1"/>
      <c r="G822" s="1"/>
      <c r="I822" s="1"/>
      <c r="J822" s="1"/>
      <c r="K822" s="1"/>
      <c r="L822" s="1"/>
      <c r="M822" s="1"/>
      <c r="N822" s="1"/>
    </row>
    <row r="823" spans="1:14" x14ac:dyDescent="0.3">
      <c r="A823" s="1"/>
      <c r="B823" s="1"/>
      <c r="C823" s="1"/>
      <c r="D823" s="1"/>
      <c r="E823" s="1"/>
      <c r="F823" s="1"/>
      <c r="G823" s="1"/>
      <c r="I823" s="1"/>
      <c r="J823" s="1"/>
      <c r="K823" s="1"/>
      <c r="L823" s="1"/>
      <c r="M823" s="1"/>
      <c r="N823" s="1"/>
    </row>
    <row r="824" spans="1:14" x14ac:dyDescent="0.3">
      <c r="A824" s="1"/>
      <c r="B824" s="1"/>
      <c r="C824" s="1"/>
      <c r="D824" s="1"/>
      <c r="E824" s="1"/>
      <c r="F824" s="1"/>
      <c r="G824" s="1"/>
      <c r="I824" s="1"/>
      <c r="J824" s="1"/>
      <c r="K824" s="1"/>
      <c r="L824" s="1"/>
      <c r="M824" s="1"/>
      <c r="N824" s="1"/>
    </row>
    <row r="825" spans="1:14" x14ac:dyDescent="0.3">
      <c r="A825" s="1"/>
      <c r="B825" s="1"/>
      <c r="C825" s="1"/>
      <c r="D825" s="1"/>
      <c r="E825" s="1"/>
      <c r="F825" s="1"/>
      <c r="G825" s="1"/>
      <c r="I825" s="1"/>
      <c r="J825" s="1"/>
      <c r="K825" s="1"/>
      <c r="L825" s="1"/>
      <c r="M825" s="1"/>
      <c r="N825" s="1"/>
    </row>
    <row r="826" spans="1:14" x14ac:dyDescent="0.3">
      <c r="A826" s="1"/>
      <c r="B826" s="1"/>
      <c r="C826" s="1"/>
      <c r="D826" s="1"/>
      <c r="E826" s="1"/>
      <c r="F826" s="1"/>
      <c r="G826" s="1"/>
      <c r="I826" s="1"/>
      <c r="J826" s="1"/>
      <c r="K826" s="1"/>
      <c r="L826" s="1"/>
      <c r="M826" s="1"/>
      <c r="N826" s="1"/>
    </row>
    <row r="827" spans="1:14" x14ac:dyDescent="0.3">
      <c r="A827" s="1"/>
      <c r="B827" s="1"/>
      <c r="C827" s="1"/>
      <c r="D827" s="1"/>
      <c r="E827" s="1"/>
      <c r="F827" s="1"/>
      <c r="G827" s="1"/>
      <c r="I827" s="1"/>
      <c r="J827" s="1"/>
      <c r="K827" s="1"/>
      <c r="L827" s="1"/>
      <c r="M827" s="1"/>
      <c r="N827" s="1"/>
    </row>
    <row r="828" spans="1:14" x14ac:dyDescent="0.3">
      <c r="A828" s="1"/>
      <c r="B828" s="1"/>
      <c r="C828" s="1"/>
      <c r="D828" s="1"/>
      <c r="E828" s="1"/>
      <c r="F828" s="1"/>
      <c r="G828" s="1"/>
      <c r="I828" s="1"/>
      <c r="J828" s="1"/>
      <c r="K828" s="1"/>
      <c r="L828" s="1"/>
      <c r="M828" s="1"/>
      <c r="N828" s="1"/>
    </row>
    <row r="829" spans="1:14" x14ac:dyDescent="0.3">
      <c r="A829" s="1"/>
      <c r="B829" s="1"/>
      <c r="C829" s="1"/>
      <c r="D829" s="1"/>
      <c r="E829" s="1"/>
      <c r="F829" s="1"/>
      <c r="G829" s="1"/>
      <c r="I829" s="1"/>
      <c r="J829" s="1"/>
      <c r="K829" s="1"/>
      <c r="L829" s="1"/>
      <c r="M829" s="1"/>
      <c r="N829" s="1"/>
    </row>
    <row r="830" spans="1:14" x14ac:dyDescent="0.3">
      <c r="A830" s="1"/>
      <c r="B830" s="1"/>
      <c r="C830" s="1"/>
      <c r="D830" s="1"/>
      <c r="E830" s="1"/>
      <c r="F830" s="1"/>
      <c r="G830" s="1"/>
      <c r="I830" s="1"/>
      <c r="J830" s="1"/>
      <c r="K830" s="1"/>
      <c r="L830" s="1"/>
      <c r="M830" s="1"/>
      <c r="N830" s="1"/>
    </row>
    <row r="831" spans="1:14" x14ac:dyDescent="0.3">
      <c r="A831" s="1"/>
      <c r="B831" s="1"/>
      <c r="C831" s="1"/>
      <c r="D831" s="1"/>
      <c r="E831" s="1"/>
      <c r="F831" s="1"/>
      <c r="G831" s="1"/>
      <c r="I831" s="1"/>
      <c r="J831" s="1"/>
      <c r="K831" s="1"/>
      <c r="L831" s="1"/>
      <c r="M831" s="1"/>
      <c r="N831" s="1"/>
    </row>
    <row r="832" spans="1:14" x14ac:dyDescent="0.3">
      <c r="A832" s="1"/>
      <c r="B832" s="1"/>
      <c r="C832" s="1"/>
      <c r="D832" s="1"/>
      <c r="E832" s="1"/>
      <c r="F832" s="1"/>
      <c r="G832" s="1"/>
      <c r="I832" s="1"/>
      <c r="J832" s="1"/>
      <c r="K832" s="1"/>
      <c r="L832" s="1"/>
      <c r="M832" s="1"/>
      <c r="N832" s="1"/>
    </row>
    <row r="833" spans="1:14" x14ac:dyDescent="0.3">
      <c r="A833" s="1"/>
      <c r="B833" s="1"/>
      <c r="C833" s="1"/>
      <c r="D833" s="1"/>
      <c r="E833" s="1"/>
      <c r="F833" s="1"/>
      <c r="G833" s="1"/>
      <c r="I833" s="1"/>
      <c r="J833" s="1"/>
      <c r="K833" s="1"/>
      <c r="L833" s="1"/>
      <c r="M833" s="1"/>
      <c r="N833" s="1"/>
    </row>
    <row r="834" spans="1:14" x14ac:dyDescent="0.3">
      <c r="A834" s="1"/>
      <c r="B834" s="1"/>
      <c r="C834" s="1"/>
      <c r="D834" s="1"/>
      <c r="E834" s="1"/>
      <c r="F834" s="1"/>
      <c r="G834" s="1"/>
      <c r="I834" s="1"/>
      <c r="J834" s="1"/>
      <c r="K834" s="1"/>
      <c r="L834" s="1"/>
      <c r="M834" s="1"/>
      <c r="N834" s="1"/>
    </row>
    <row r="835" spans="1:14" x14ac:dyDescent="0.3">
      <c r="A835" s="1"/>
      <c r="B835" s="1"/>
      <c r="C835" s="1"/>
      <c r="D835" s="1"/>
      <c r="E835" s="1"/>
      <c r="F835" s="1"/>
      <c r="G835" s="1"/>
      <c r="I835" s="1"/>
      <c r="J835" s="1"/>
      <c r="K835" s="1"/>
      <c r="L835" s="1"/>
      <c r="M835" s="1"/>
      <c r="N835" s="1"/>
    </row>
    <row r="836" spans="1:14" x14ac:dyDescent="0.3">
      <c r="A836" s="1"/>
      <c r="B836" s="1"/>
      <c r="C836" s="1"/>
      <c r="D836" s="1"/>
      <c r="E836" s="1"/>
      <c r="F836" s="1"/>
      <c r="G836" s="1"/>
      <c r="I836" s="1"/>
      <c r="J836" s="1"/>
      <c r="K836" s="1"/>
      <c r="L836" s="1"/>
      <c r="M836" s="1"/>
      <c r="N836" s="1"/>
    </row>
    <row r="837" spans="1:14" x14ac:dyDescent="0.3">
      <c r="A837" s="1"/>
      <c r="B837" s="1"/>
      <c r="C837" s="1"/>
      <c r="D837" s="1"/>
      <c r="E837" s="1"/>
      <c r="F837" s="1"/>
      <c r="G837" s="1"/>
      <c r="I837" s="1"/>
      <c r="J837" s="1"/>
      <c r="K837" s="1"/>
      <c r="L837" s="1"/>
      <c r="M837" s="1"/>
      <c r="N837" s="1"/>
    </row>
    <row r="838" spans="1:14" x14ac:dyDescent="0.3">
      <c r="A838" s="1"/>
      <c r="B838" s="1"/>
      <c r="C838" s="1"/>
      <c r="D838" s="1"/>
      <c r="E838" s="1"/>
      <c r="F838" s="1"/>
      <c r="G838" s="1"/>
      <c r="I838" s="1"/>
      <c r="J838" s="1"/>
      <c r="K838" s="1"/>
      <c r="L838" s="1"/>
      <c r="M838" s="1"/>
      <c r="N838" s="1"/>
    </row>
    <row r="839" spans="1:14" x14ac:dyDescent="0.3">
      <c r="A839" s="1"/>
      <c r="B839" s="1"/>
      <c r="C839" s="1"/>
      <c r="D839" s="1"/>
      <c r="E839" s="1"/>
      <c r="F839" s="1"/>
      <c r="G839" s="1"/>
      <c r="I839" s="1"/>
      <c r="J839" s="1"/>
      <c r="K839" s="1"/>
      <c r="L839" s="1"/>
      <c r="M839" s="1"/>
      <c r="N839" s="1"/>
    </row>
    <row r="840" spans="1:14" x14ac:dyDescent="0.3">
      <c r="A840" s="1"/>
      <c r="B840" s="1"/>
      <c r="C840" s="1"/>
      <c r="D840" s="1"/>
      <c r="E840" s="1"/>
      <c r="F840" s="1"/>
      <c r="G840" s="1"/>
      <c r="I840" s="1"/>
      <c r="J840" s="1"/>
      <c r="K840" s="1"/>
      <c r="L840" s="1"/>
      <c r="M840" s="1"/>
      <c r="N840" s="1"/>
    </row>
    <row r="841" spans="1:14" x14ac:dyDescent="0.3">
      <c r="A841" s="1"/>
      <c r="B841" s="1"/>
      <c r="C841" s="1"/>
      <c r="D841" s="1"/>
      <c r="E841" s="1"/>
      <c r="F841" s="1"/>
      <c r="G841" s="1"/>
      <c r="I841" s="1"/>
      <c r="J841" s="1"/>
      <c r="K841" s="1"/>
      <c r="L841" s="1"/>
      <c r="M841" s="1"/>
      <c r="N841" s="1"/>
    </row>
    <row r="842" spans="1:14" x14ac:dyDescent="0.3">
      <c r="A842" s="1"/>
      <c r="B842" s="1"/>
      <c r="C842" s="1"/>
      <c r="D842" s="1"/>
      <c r="E842" s="1"/>
      <c r="F842" s="1"/>
      <c r="G842" s="1"/>
      <c r="I842" s="1"/>
      <c r="J842" s="1"/>
      <c r="K842" s="1"/>
      <c r="L842" s="1"/>
      <c r="M842" s="1"/>
      <c r="N842" s="1"/>
    </row>
    <row r="843" spans="1:14" x14ac:dyDescent="0.3">
      <c r="A843" s="1"/>
      <c r="B843" s="1"/>
      <c r="C843" s="1"/>
      <c r="D843" s="1"/>
      <c r="E843" s="1"/>
      <c r="F843" s="1"/>
      <c r="G843" s="1"/>
      <c r="I843" s="1"/>
      <c r="J843" s="1"/>
      <c r="K843" s="1"/>
      <c r="L843" s="1"/>
      <c r="M843" s="1"/>
      <c r="N843" s="1"/>
    </row>
    <row r="844" spans="1:14" x14ac:dyDescent="0.3">
      <c r="A844" s="1"/>
      <c r="B844" s="1"/>
      <c r="C844" s="1"/>
      <c r="D844" s="1"/>
      <c r="E844" s="1"/>
      <c r="F844" s="1"/>
      <c r="G844" s="1"/>
      <c r="I844" s="1"/>
      <c r="J844" s="1"/>
      <c r="K844" s="1"/>
      <c r="L844" s="1"/>
      <c r="M844" s="1"/>
      <c r="N844" s="1"/>
    </row>
    <row r="845" spans="1:14" x14ac:dyDescent="0.3">
      <c r="A845" s="1"/>
      <c r="B845" s="1"/>
      <c r="C845" s="1"/>
      <c r="D845" s="1"/>
      <c r="E845" s="1"/>
      <c r="F845" s="1"/>
      <c r="G845" s="1"/>
      <c r="I845" s="1"/>
      <c r="J845" s="1"/>
      <c r="K845" s="1"/>
      <c r="L845" s="1"/>
      <c r="M845" s="1"/>
      <c r="N845" s="1"/>
    </row>
    <row r="846" spans="1:14" x14ac:dyDescent="0.3">
      <c r="A846" s="1"/>
      <c r="B846" s="1"/>
      <c r="C846" s="1"/>
      <c r="D846" s="1"/>
      <c r="E846" s="1"/>
      <c r="F846" s="1"/>
      <c r="G846" s="1"/>
      <c r="I846" s="1"/>
      <c r="J846" s="1"/>
      <c r="K846" s="1"/>
      <c r="L846" s="1"/>
      <c r="M846" s="1"/>
      <c r="N846" s="1"/>
    </row>
    <row r="847" spans="1:14" x14ac:dyDescent="0.3">
      <c r="A847" s="1"/>
      <c r="B847" s="1"/>
      <c r="C847" s="1"/>
      <c r="D847" s="1"/>
      <c r="E847" s="1"/>
      <c r="F847" s="1"/>
      <c r="G847" s="1"/>
      <c r="I847" s="1"/>
      <c r="J847" s="1"/>
      <c r="K847" s="1"/>
      <c r="L847" s="1"/>
      <c r="M847" s="1"/>
      <c r="N847" s="1"/>
    </row>
    <row r="848" spans="1:14" x14ac:dyDescent="0.3">
      <c r="A848" s="1"/>
      <c r="B848" s="1"/>
      <c r="C848" s="1"/>
      <c r="D848" s="1"/>
      <c r="E848" s="1"/>
      <c r="F848" s="1"/>
      <c r="G848" s="1"/>
      <c r="I848" s="1"/>
      <c r="J848" s="1"/>
      <c r="K848" s="1"/>
      <c r="L848" s="1"/>
      <c r="M848" s="1"/>
      <c r="N848" s="1"/>
    </row>
    <row r="849" spans="1:14" x14ac:dyDescent="0.3">
      <c r="A849" s="1"/>
      <c r="B849" s="1"/>
      <c r="C849" s="1"/>
      <c r="D849" s="1"/>
      <c r="E849" s="1"/>
      <c r="F849" s="1"/>
      <c r="G849" s="1"/>
      <c r="I849" s="1"/>
      <c r="J849" s="1"/>
      <c r="K849" s="1"/>
      <c r="L849" s="1"/>
      <c r="M849" s="1"/>
      <c r="N849" s="1"/>
    </row>
    <row r="850" spans="1:14" x14ac:dyDescent="0.3">
      <c r="A850" s="1"/>
      <c r="B850" s="1"/>
      <c r="C850" s="1"/>
      <c r="D850" s="1"/>
      <c r="E850" s="1"/>
      <c r="F850" s="1"/>
      <c r="G850" s="1"/>
      <c r="I850" s="1"/>
      <c r="J850" s="1"/>
      <c r="K850" s="1"/>
      <c r="L850" s="1"/>
      <c r="M850" s="1"/>
      <c r="N850" s="1"/>
    </row>
    <row r="851" spans="1:14" x14ac:dyDescent="0.3">
      <c r="A851" s="1"/>
      <c r="B851" s="1"/>
      <c r="C851" s="1"/>
      <c r="D851" s="1"/>
      <c r="E851" s="1"/>
      <c r="F851" s="1"/>
      <c r="G851" s="1"/>
      <c r="I851" s="1"/>
      <c r="J851" s="1"/>
      <c r="K851" s="1"/>
      <c r="L851" s="1"/>
      <c r="M851" s="1"/>
      <c r="N851" s="1"/>
    </row>
    <row r="852" spans="1:14" x14ac:dyDescent="0.3">
      <c r="A852" s="1"/>
      <c r="B852" s="1"/>
      <c r="C852" s="1"/>
      <c r="D852" s="1"/>
      <c r="E852" s="1"/>
      <c r="F852" s="1"/>
      <c r="G852" s="1"/>
      <c r="I852" s="1"/>
      <c r="J852" s="1"/>
      <c r="K852" s="1"/>
      <c r="L852" s="1"/>
      <c r="M852" s="1"/>
      <c r="N852" s="1"/>
    </row>
    <row r="853" spans="1:14" x14ac:dyDescent="0.3">
      <c r="A853" s="1"/>
      <c r="B853" s="1"/>
      <c r="C853" s="1"/>
      <c r="D853" s="1"/>
      <c r="E853" s="1"/>
      <c r="F853" s="1"/>
      <c r="G853" s="1"/>
      <c r="I853" s="1"/>
      <c r="J853" s="1"/>
      <c r="K853" s="1"/>
      <c r="L853" s="1"/>
      <c r="M853" s="1"/>
      <c r="N853" s="1"/>
    </row>
    <row r="854" spans="1:14" x14ac:dyDescent="0.3">
      <c r="A854" s="1"/>
      <c r="B854" s="1"/>
      <c r="C854" s="1"/>
      <c r="D854" s="1"/>
      <c r="E854" s="1"/>
      <c r="F854" s="1"/>
      <c r="G854" s="1"/>
      <c r="I854" s="1"/>
      <c r="J854" s="1"/>
      <c r="K854" s="1"/>
      <c r="L854" s="1"/>
      <c r="M854" s="1"/>
      <c r="N854" s="1"/>
    </row>
    <row r="855" spans="1:14" x14ac:dyDescent="0.3">
      <c r="A855" s="1"/>
      <c r="B855" s="1"/>
      <c r="C855" s="1"/>
      <c r="D855" s="1"/>
      <c r="E855" s="1"/>
      <c r="F855" s="1"/>
      <c r="G855" s="1"/>
      <c r="I855" s="1"/>
      <c r="J855" s="1"/>
      <c r="K855" s="1"/>
      <c r="L855" s="1"/>
      <c r="M855" s="1"/>
      <c r="N855" s="1"/>
    </row>
    <row r="856" spans="1:14" x14ac:dyDescent="0.3">
      <c r="A856" s="1"/>
      <c r="B856" s="1"/>
      <c r="C856" s="1"/>
      <c r="D856" s="1"/>
      <c r="E856" s="1"/>
      <c r="F856" s="1"/>
      <c r="G856" s="1"/>
      <c r="I856" s="1"/>
      <c r="J856" s="1"/>
      <c r="K856" s="1"/>
      <c r="L856" s="1"/>
      <c r="M856" s="1"/>
      <c r="N856" s="1"/>
    </row>
    <row r="857" spans="1:14" x14ac:dyDescent="0.3">
      <c r="A857" s="1"/>
      <c r="B857" s="1"/>
      <c r="C857" s="1"/>
      <c r="D857" s="1"/>
      <c r="E857" s="1"/>
      <c r="F857" s="1"/>
      <c r="G857" s="1"/>
      <c r="I857" s="1"/>
      <c r="J857" s="1"/>
      <c r="K857" s="1"/>
      <c r="L857" s="1"/>
      <c r="M857" s="1"/>
      <c r="N857" s="1"/>
    </row>
    <row r="858" spans="1:14" x14ac:dyDescent="0.3">
      <c r="A858" s="1"/>
      <c r="B858" s="1"/>
      <c r="C858" s="1"/>
      <c r="D858" s="1"/>
      <c r="E858" s="1"/>
      <c r="F858" s="1"/>
      <c r="G858" s="1"/>
      <c r="I858" s="1"/>
      <c r="J858" s="1"/>
      <c r="K858" s="1"/>
      <c r="L858" s="1"/>
      <c r="M858" s="1"/>
      <c r="N858" s="1"/>
    </row>
    <row r="859" spans="1:14" x14ac:dyDescent="0.3">
      <c r="A859" s="1"/>
      <c r="B859" s="1"/>
      <c r="C859" s="1"/>
      <c r="D859" s="1"/>
      <c r="E859" s="1"/>
      <c r="F859" s="1"/>
      <c r="G859" s="1"/>
      <c r="I859" s="1"/>
      <c r="J859" s="1"/>
      <c r="K859" s="1"/>
      <c r="L859" s="1"/>
      <c r="M859" s="1"/>
      <c r="N859" s="1"/>
    </row>
    <row r="860" spans="1:14" x14ac:dyDescent="0.3">
      <c r="A860" s="1"/>
      <c r="B860" s="1"/>
      <c r="C860" s="1"/>
      <c r="D860" s="1"/>
      <c r="E860" s="1"/>
      <c r="F860" s="1"/>
      <c r="G860" s="1"/>
      <c r="I860" s="1"/>
      <c r="J860" s="1"/>
      <c r="K860" s="1"/>
      <c r="L860" s="1"/>
      <c r="M860" s="1"/>
      <c r="N860" s="1"/>
    </row>
    <row r="861" spans="1:14" x14ac:dyDescent="0.3">
      <c r="A861" s="1"/>
      <c r="B861" s="1"/>
      <c r="C861" s="1"/>
      <c r="D861" s="1"/>
      <c r="E861" s="1"/>
      <c r="F861" s="1"/>
      <c r="G861" s="1"/>
      <c r="I861" s="1"/>
      <c r="J861" s="1"/>
      <c r="K861" s="1"/>
      <c r="L861" s="1"/>
      <c r="M861" s="1"/>
      <c r="N861" s="1"/>
    </row>
    <row r="862" spans="1:14" x14ac:dyDescent="0.3">
      <c r="A862" s="1"/>
      <c r="B862" s="1"/>
      <c r="C862" s="1"/>
      <c r="D862" s="1"/>
      <c r="E862" s="1"/>
      <c r="F862" s="1"/>
      <c r="G862" s="1"/>
      <c r="I862" s="1"/>
      <c r="J862" s="1"/>
      <c r="K862" s="1"/>
      <c r="L862" s="1"/>
      <c r="M862" s="1"/>
      <c r="N862" s="1"/>
    </row>
    <row r="863" spans="1:14" x14ac:dyDescent="0.3">
      <c r="A863" s="1"/>
      <c r="B863" s="1"/>
      <c r="C863" s="1"/>
      <c r="D863" s="1"/>
      <c r="E863" s="1"/>
      <c r="F863" s="1"/>
      <c r="G863" s="1"/>
      <c r="I863" s="1"/>
      <c r="J863" s="1"/>
      <c r="K863" s="1"/>
      <c r="L863" s="1"/>
      <c r="M863" s="1"/>
      <c r="N863" s="1"/>
    </row>
    <row r="864" spans="1:14" x14ac:dyDescent="0.3">
      <c r="A864" s="1"/>
      <c r="B864" s="1"/>
      <c r="C864" s="1"/>
      <c r="D864" s="1"/>
      <c r="E864" s="1"/>
      <c r="F864" s="1"/>
      <c r="G864" s="1"/>
      <c r="I864" s="1"/>
      <c r="J864" s="1"/>
      <c r="K864" s="1"/>
      <c r="L864" s="1"/>
      <c r="M864" s="1"/>
      <c r="N864" s="1"/>
    </row>
    <row r="865" spans="1:14" x14ac:dyDescent="0.3">
      <c r="A865" s="1"/>
      <c r="B865" s="1"/>
      <c r="C865" s="1"/>
      <c r="D865" s="1"/>
      <c r="E865" s="1"/>
      <c r="F865" s="1"/>
      <c r="G865" s="1"/>
      <c r="I865" s="1"/>
      <c r="J865" s="1"/>
      <c r="K865" s="1"/>
      <c r="L865" s="1"/>
      <c r="M865" s="1"/>
      <c r="N865" s="1"/>
    </row>
    <row r="866" spans="1:14" x14ac:dyDescent="0.3">
      <c r="A866" s="1"/>
      <c r="B866" s="1"/>
      <c r="C866" s="1"/>
      <c r="D866" s="1"/>
      <c r="E866" s="1"/>
      <c r="F866" s="1"/>
      <c r="G866" s="1"/>
      <c r="I866" s="1"/>
      <c r="J866" s="1"/>
      <c r="K866" s="1"/>
      <c r="L866" s="1"/>
      <c r="M866" s="1"/>
      <c r="N866" s="1"/>
    </row>
    <row r="867" spans="1:14" x14ac:dyDescent="0.3">
      <c r="A867" s="1"/>
      <c r="B867" s="1"/>
      <c r="C867" s="1"/>
      <c r="D867" s="1"/>
      <c r="E867" s="1"/>
      <c r="F867" s="1"/>
      <c r="G867" s="1"/>
      <c r="I867" s="1"/>
      <c r="J867" s="1"/>
      <c r="K867" s="1"/>
      <c r="L867" s="1"/>
      <c r="M867" s="1"/>
      <c r="N867" s="1"/>
    </row>
    <row r="868" spans="1:14" x14ac:dyDescent="0.3">
      <c r="A868" s="1"/>
      <c r="B868" s="1"/>
      <c r="C868" s="1"/>
      <c r="D868" s="1"/>
      <c r="E868" s="1"/>
      <c r="F868" s="1"/>
      <c r="G868" s="1"/>
      <c r="I868" s="1"/>
      <c r="J868" s="1"/>
      <c r="K868" s="1"/>
      <c r="L868" s="1"/>
      <c r="M868" s="1"/>
      <c r="N868" s="1"/>
    </row>
    <row r="869" spans="1:14" x14ac:dyDescent="0.3">
      <c r="A869" s="1"/>
      <c r="B869" s="1"/>
      <c r="C869" s="1"/>
      <c r="D869" s="1"/>
      <c r="E869" s="1"/>
      <c r="F869" s="1"/>
      <c r="G869" s="1"/>
      <c r="I869" s="1"/>
      <c r="J869" s="1"/>
      <c r="K869" s="1"/>
      <c r="L869" s="1"/>
      <c r="M869" s="1"/>
      <c r="N869" s="1"/>
    </row>
    <row r="870" spans="1:14" x14ac:dyDescent="0.3">
      <c r="A870" s="1"/>
      <c r="B870" s="1"/>
      <c r="C870" s="1"/>
      <c r="D870" s="1"/>
      <c r="E870" s="1"/>
      <c r="F870" s="1"/>
      <c r="G870" s="1"/>
      <c r="I870" s="1"/>
      <c r="J870" s="1"/>
      <c r="K870" s="1"/>
      <c r="L870" s="1"/>
      <c r="M870" s="1"/>
      <c r="N870" s="1"/>
    </row>
    <row r="871" spans="1:14" x14ac:dyDescent="0.3">
      <c r="A871" s="1"/>
      <c r="B871" s="1"/>
      <c r="C871" s="1"/>
      <c r="D871" s="1"/>
      <c r="E871" s="1"/>
      <c r="F871" s="1"/>
      <c r="G871" s="1"/>
      <c r="I871" s="1"/>
      <c r="J871" s="1"/>
      <c r="K871" s="1"/>
      <c r="L871" s="1"/>
      <c r="M871" s="1"/>
      <c r="N871" s="1"/>
    </row>
    <row r="872" spans="1:14" x14ac:dyDescent="0.3">
      <c r="A872" s="1"/>
      <c r="B872" s="1"/>
      <c r="C872" s="1"/>
      <c r="D872" s="1"/>
      <c r="E872" s="1"/>
      <c r="F872" s="1"/>
      <c r="G872" s="1"/>
      <c r="I872" s="1"/>
      <c r="J872" s="1"/>
      <c r="K872" s="1"/>
      <c r="L872" s="1"/>
      <c r="M872" s="1"/>
      <c r="N872" s="1"/>
    </row>
    <row r="873" spans="1:14" x14ac:dyDescent="0.3">
      <c r="A873" s="1"/>
      <c r="B873" s="1"/>
      <c r="C873" s="1"/>
      <c r="D873" s="1"/>
      <c r="E873" s="1"/>
      <c r="F873" s="1"/>
      <c r="G873" s="1"/>
      <c r="I873" s="1"/>
      <c r="J873" s="1"/>
      <c r="K873" s="1"/>
      <c r="L873" s="1"/>
      <c r="M873" s="1"/>
      <c r="N873" s="1"/>
    </row>
    <row r="874" spans="1:14" x14ac:dyDescent="0.3">
      <c r="A874" s="1"/>
      <c r="B874" s="1"/>
      <c r="C874" s="1"/>
      <c r="D874" s="1"/>
      <c r="E874" s="1"/>
      <c r="F874" s="1"/>
      <c r="G874" s="1"/>
      <c r="I874" s="1"/>
      <c r="J874" s="1"/>
      <c r="K874" s="1"/>
      <c r="L874" s="1"/>
      <c r="M874" s="1"/>
      <c r="N874" s="1"/>
    </row>
    <row r="875" spans="1:14" x14ac:dyDescent="0.3">
      <c r="A875" s="1"/>
      <c r="B875" s="1"/>
      <c r="C875" s="1"/>
      <c r="D875" s="1"/>
      <c r="E875" s="1"/>
      <c r="F875" s="1"/>
      <c r="G875" s="1"/>
      <c r="I875" s="1"/>
      <c r="J875" s="1"/>
      <c r="K875" s="1"/>
      <c r="L875" s="1"/>
      <c r="M875" s="1"/>
      <c r="N875" s="1"/>
    </row>
    <row r="876" spans="1:14" x14ac:dyDescent="0.3">
      <c r="A876" s="1"/>
      <c r="B876" s="1"/>
      <c r="C876" s="1"/>
      <c r="D876" s="1"/>
      <c r="E876" s="1"/>
      <c r="F876" s="1"/>
      <c r="G876" s="1"/>
      <c r="I876" s="1"/>
      <c r="J876" s="1"/>
      <c r="K876" s="1"/>
      <c r="L876" s="1"/>
      <c r="M876" s="1"/>
      <c r="N876" s="1"/>
    </row>
    <row r="877" spans="1:14" x14ac:dyDescent="0.3">
      <c r="A877" s="1"/>
      <c r="B877" s="1"/>
      <c r="C877" s="1"/>
      <c r="D877" s="1"/>
      <c r="E877" s="1"/>
      <c r="F877" s="1"/>
      <c r="G877" s="1"/>
      <c r="I877" s="1"/>
      <c r="J877" s="1"/>
      <c r="K877" s="1"/>
      <c r="L877" s="1"/>
      <c r="M877" s="1"/>
      <c r="N877" s="1"/>
    </row>
    <row r="878" spans="1:14" x14ac:dyDescent="0.3">
      <c r="A878" s="1"/>
      <c r="B878" s="1"/>
      <c r="C878" s="1"/>
      <c r="D878" s="1"/>
      <c r="E878" s="1"/>
      <c r="F878" s="1"/>
      <c r="G878" s="1"/>
      <c r="I878" s="1"/>
      <c r="J878" s="1"/>
      <c r="K878" s="1"/>
      <c r="L878" s="1"/>
      <c r="M878" s="1"/>
      <c r="N878" s="1"/>
    </row>
    <row r="879" spans="1:14" x14ac:dyDescent="0.3">
      <c r="A879" s="1"/>
      <c r="B879" s="1"/>
      <c r="C879" s="1"/>
      <c r="D879" s="1"/>
      <c r="E879" s="1"/>
      <c r="F879" s="1"/>
      <c r="G879" s="1"/>
      <c r="I879" s="1"/>
      <c r="J879" s="1"/>
      <c r="K879" s="1"/>
      <c r="L879" s="1"/>
      <c r="M879" s="1"/>
      <c r="N879" s="1"/>
    </row>
    <row r="880" spans="1:14" x14ac:dyDescent="0.3">
      <c r="A880" s="1"/>
      <c r="B880" s="1"/>
      <c r="C880" s="1"/>
      <c r="D880" s="1"/>
      <c r="E880" s="1"/>
      <c r="F880" s="1"/>
      <c r="G880" s="1"/>
      <c r="I880" s="1"/>
      <c r="J880" s="1"/>
      <c r="K880" s="1"/>
      <c r="L880" s="1"/>
      <c r="M880" s="1"/>
      <c r="N880" s="1"/>
    </row>
    <row r="881" spans="1:14" x14ac:dyDescent="0.3">
      <c r="A881" s="1"/>
      <c r="B881" s="1"/>
      <c r="C881" s="1"/>
      <c r="D881" s="1"/>
      <c r="E881" s="1"/>
      <c r="F881" s="1"/>
      <c r="G881" s="1"/>
      <c r="I881" s="1"/>
      <c r="J881" s="1"/>
      <c r="K881" s="1"/>
      <c r="L881" s="1"/>
      <c r="M881" s="1"/>
      <c r="N881" s="1"/>
    </row>
    <row r="882" spans="1:14" x14ac:dyDescent="0.3">
      <c r="A882" s="1"/>
      <c r="B882" s="1"/>
      <c r="C882" s="1"/>
      <c r="D882" s="1"/>
      <c r="E882" s="1"/>
      <c r="F882" s="1"/>
      <c r="G882" s="1"/>
      <c r="I882" s="1"/>
      <c r="J882" s="1"/>
      <c r="K882" s="1"/>
      <c r="L882" s="1"/>
      <c r="M882" s="1"/>
      <c r="N882" s="1"/>
    </row>
    <row r="883" spans="1:14" x14ac:dyDescent="0.3">
      <c r="A883" s="1"/>
      <c r="B883" s="1"/>
      <c r="C883" s="1"/>
      <c r="D883" s="1"/>
      <c r="E883" s="1"/>
      <c r="F883" s="1"/>
      <c r="G883" s="1"/>
      <c r="I883" s="1"/>
      <c r="J883" s="1"/>
      <c r="K883" s="1"/>
      <c r="L883" s="1"/>
      <c r="M883" s="1"/>
      <c r="N883" s="1"/>
    </row>
    <row r="884" spans="1:14" x14ac:dyDescent="0.3">
      <c r="A884" s="1"/>
      <c r="B884" s="1"/>
      <c r="C884" s="1"/>
      <c r="D884" s="1"/>
      <c r="E884" s="1"/>
      <c r="F884" s="1"/>
      <c r="G884" s="1"/>
      <c r="I884" s="1"/>
      <c r="J884" s="1"/>
      <c r="K884" s="1"/>
      <c r="L884" s="1"/>
      <c r="M884" s="1"/>
      <c r="N884" s="1"/>
    </row>
    <row r="885" spans="1:14" x14ac:dyDescent="0.3">
      <c r="A885" s="1"/>
      <c r="B885" s="1"/>
      <c r="C885" s="1"/>
      <c r="D885" s="1"/>
      <c r="E885" s="1"/>
      <c r="F885" s="1"/>
      <c r="G885" s="1"/>
      <c r="I885" s="1"/>
      <c r="J885" s="1"/>
      <c r="K885" s="1"/>
      <c r="L885" s="1"/>
      <c r="M885" s="1"/>
      <c r="N885" s="1"/>
    </row>
    <row r="886" spans="1:14" x14ac:dyDescent="0.3">
      <c r="A886" s="1"/>
      <c r="B886" s="1"/>
      <c r="C886" s="1"/>
      <c r="D886" s="1"/>
      <c r="E886" s="1"/>
      <c r="F886" s="1"/>
      <c r="G886" s="1"/>
      <c r="I886" s="1"/>
      <c r="J886" s="1"/>
      <c r="K886" s="1"/>
      <c r="L886" s="1"/>
      <c r="M886" s="1"/>
      <c r="N886" s="1"/>
    </row>
    <row r="887" spans="1:14" x14ac:dyDescent="0.3">
      <c r="A887" s="1"/>
      <c r="B887" s="1"/>
      <c r="C887" s="1"/>
      <c r="D887" s="1"/>
      <c r="E887" s="1"/>
      <c r="F887" s="1"/>
      <c r="G887" s="1"/>
      <c r="I887" s="1"/>
      <c r="J887" s="1"/>
      <c r="K887" s="1"/>
      <c r="L887" s="1"/>
      <c r="M887" s="1"/>
      <c r="N887" s="1"/>
    </row>
    <row r="888" spans="1:14" x14ac:dyDescent="0.3">
      <c r="A888" s="1"/>
      <c r="B888" s="1"/>
      <c r="C888" s="1"/>
      <c r="D888" s="1"/>
      <c r="E888" s="1"/>
      <c r="F888" s="1"/>
      <c r="G888" s="1"/>
      <c r="I888" s="1"/>
      <c r="J888" s="1"/>
      <c r="K888" s="1"/>
      <c r="L888" s="1"/>
      <c r="M888" s="1"/>
      <c r="N888" s="1"/>
    </row>
    <row r="889" spans="1:14" x14ac:dyDescent="0.3">
      <c r="A889" s="1"/>
      <c r="B889" s="1"/>
      <c r="C889" s="1"/>
      <c r="D889" s="1"/>
      <c r="E889" s="1"/>
      <c r="F889" s="1"/>
      <c r="G889" s="1"/>
      <c r="I889" s="1"/>
      <c r="J889" s="1"/>
      <c r="K889" s="1"/>
      <c r="L889" s="1"/>
      <c r="M889" s="1"/>
      <c r="N889" s="1"/>
    </row>
    <row r="890" spans="1:14" x14ac:dyDescent="0.3">
      <c r="A890" s="1"/>
      <c r="B890" s="1"/>
      <c r="C890" s="1"/>
      <c r="D890" s="1"/>
      <c r="E890" s="1"/>
      <c r="F890" s="1"/>
      <c r="G890" s="1"/>
      <c r="I890" s="1"/>
      <c r="J890" s="1"/>
      <c r="K890" s="1"/>
      <c r="L890" s="1"/>
      <c r="M890" s="1"/>
      <c r="N890" s="1"/>
    </row>
    <row r="891" spans="1:14" x14ac:dyDescent="0.3">
      <c r="A891" s="1"/>
      <c r="B891" s="1"/>
      <c r="C891" s="1"/>
      <c r="D891" s="1"/>
      <c r="E891" s="1"/>
      <c r="F891" s="1"/>
      <c r="G891" s="1"/>
      <c r="I891" s="1"/>
      <c r="J891" s="1"/>
      <c r="K891" s="1"/>
      <c r="L891" s="1"/>
      <c r="M891" s="1"/>
      <c r="N891" s="1"/>
    </row>
    <row r="892" spans="1:14" x14ac:dyDescent="0.3">
      <c r="A892" s="1"/>
      <c r="B892" s="1"/>
      <c r="C892" s="1"/>
      <c r="D892" s="1"/>
      <c r="E892" s="1"/>
      <c r="F892" s="1"/>
      <c r="G892" s="1"/>
      <c r="I892" s="1"/>
      <c r="J892" s="1"/>
      <c r="K892" s="1"/>
      <c r="L892" s="1"/>
      <c r="M892" s="1"/>
      <c r="N892" s="1"/>
    </row>
    <row r="893" spans="1:14" x14ac:dyDescent="0.3">
      <c r="A893" s="1"/>
      <c r="B893" s="1"/>
      <c r="C893" s="1"/>
      <c r="D893" s="1"/>
      <c r="E893" s="1"/>
      <c r="F893" s="1"/>
      <c r="G893" s="1"/>
      <c r="I893" s="1"/>
      <c r="J893" s="1"/>
      <c r="K893" s="1"/>
      <c r="L893" s="1"/>
      <c r="M893" s="1"/>
      <c r="N893" s="1"/>
    </row>
    <row r="894" spans="1:14" x14ac:dyDescent="0.3">
      <c r="A894" s="1"/>
      <c r="B894" s="1"/>
      <c r="C894" s="1"/>
      <c r="D894" s="1"/>
      <c r="E894" s="1"/>
      <c r="F894" s="1"/>
      <c r="G894" s="1"/>
      <c r="I894" s="1"/>
      <c r="J894" s="1"/>
      <c r="K894" s="1"/>
      <c r="L894" s="1"/>
      <c r="M894" s="1"/>
      <c r="N894" s="1"/>
    </row>
    <row r="895" spans="1:14" x14ac:dyDescent="0.3">
      <c r="A895" s="1"/>
      <c r="B895" s="1"/>
      <c r="C895" s="1"/>
      <c r="D895" s="1"/>
      <c r="E895" s="1"/>
      <c r="F895" s="1"/>
      <c r="G895" s="1"/>
      <c r="I895" s="1"/>
      <c r="J895" s="1"/>
      <c r="K895" s="1"/>
      <c r="L895" s="1"/>
      <c r="M895" s="1"/>
      <c r="N895" s="1"/>
    </row>
    <row r="896" spans="1:14" x14ac:dyDescent="0.3">
      <c r="A896" s="1"/>
      <c r="B896" s="1"/>
      <c r="C896" s="1"/>
      <c r="D896" s="1"/>
      <c r="E896" s="1"/>
      <c r="F896" s="1"/>
      <c r="G896" s="1"/>
      <c r="I896" s="1"/>
      <c r="J896" s="1"/>
      <c r="K896" s="1"/>
      <c r="L896" s="1"/>
      <c r="M896" s="1"/>
      <c r="N896" s="1"/>
    </row>
    <row r="897" spans="1:14" x14ac:dyDescent="0.3">
      <c r="A897" s="1"/>
      <c r="B897" s="1"/>
      <c r="C897" s="1"/>
      <c r="D897" s="1"/>
      <c r="E897" s="1"/>
      <c r="F897" s="1"/>
      <c r="G897" s="1"/>
      <c r="I897" s="1"/>
      <c r="J897" s="1"/>
      <c r="K897" s="1"/>
      <c r="L897" s="1"/>
      <c r="M897" s="1"/>
      <c r="N897" s="1"/>
    </row>
    <row r="898" spans="1:14" x14ac:dyDescent="0.3">
      <c r="A898" s="1"/>
      <c r="B898" s="1"/>
      <c r="C898" s="1"/>
      <c r="D898" s="1"/>
      <c r="E898" s="1"/>
      <c r="F898" s="1"/>
      <c r="G898" s="1"/>
      <c r="I898" s="1"/>
      <c r="J898" s="1"/>
      <c r="K898" s="1"/>
      <c r="L898" s="1"/>
      <c r="M898" s="1"/>
      <c r="N898" s="1"/>
    </row>
    <row r="899" spans="1:14" x14ac:dyDescent="0.3">
      <c r="A899" s="1"/>
      <c r="B899" s="1"/>
      <c r="C899" s="1"/>
      <c r="D899" s="1"/>
      <c r="E899" s="1"/>
      <c r="F899" s="1"/>
      <c r="G899" s="1"/>
      <c r="I899" s="1"/>
      <c r="J899" s="1"/>
      <c r="K899" s="1"/>
      <c r="L899" s="1"/>
      <c r="M899" s="1"/>
      <c r="N899" s="1"/>
    </row>
    <row r="900" spans="1:14" x14ac:dyDescent="0.3">
      <c r="A900" s="1"/>
      <c r="B900" s="1"/>
      <c r="C900" s="1"/>
      <c r="D900" s="1"/>
      <c r="E900" s="1"/>
      <c r="F900" s="1"/>
      <c r="G900" s="1"/>
      <c r="I900" s="1"/>
      <c r="J900" s="1"/>
      <c r="K900" s="1"/>
      <c r="L900" s="1"/>
      <c r="M900" s="1"/>
      <c r="N900" s="1"/>
    </row>
    <row r="901" spans="1:14" x14ac:dyDescent="0.3">
      <c r="A901" s="1"/>
      <c r="B901" s="1"/>
      <c r="C901" s="1"/>
      <c r="D901" s="1"/>
      <c r="E901" s="1"/>
      <c r="F901" s="1"/>
      <c r="G901" s="1"/>
      <c r="I901" s="1"/>
      <c r="J901" s="1"/>
      <c r="K901" s="1"/>
      <c r="L901" s="1"/>
      <c r="M901" s="1"/>
      <c r="N901" s="1"/>
    </row>
    <row r="902" spans="1:14" x14ac:dyDescent="0.3">
      <c r="A902" s="1"/>
      <c r="B902" s="1"/>
      <c r="C902" s="1"/>
      <c r="D902" s="1"/>
      <c r="E902" s="1"/>
      <c r="F902" s="1"/>
      <c r="G902" s="1"/>
      <c r="I902" s="1"/>
      <c r="J902" s="1"/>
      <c r="K902" s="1"/>
      <c r="L902" s="1"/>
      <c r="M902" s="1"/>
      <c r="N902" s="1"/>
    </row>
    <row r="903" spans="1:14" x14ac:dyDescent="0.3">
      <c r="A903" s="1"/>
      <c r="B903" s="1"/>
      <c r="C903" s="1"/>
      <c r="D903" s="1"/>
      <c r="E903" s="1"/>
      <c r="F903" s="1"/>
      <c r="G903" s="1"/>
      <c r="I903" s="1"/>
      <c r="J903" s="1"/>
      <c r="K903" s="1"/>
      <c r="L903" s="1"/>
      <c r="M903" s="1"/>
      <c r="N903" s="1"/>
    </row>
    <row r="904" spans="1:14" x14ac:dyDescent="0.3">
      <c r="A904" s="1"/>
      <c r="B904" s="1"/>
      <c r="C904" s="1"/>
      <c r="D904" s="1"/>
      <c r="E904" s="1"/>
      <c r="F904" s="1"/>
      <c r="G904" s="1"/>
      <c r="I904" s="1"/>
      <c r="J904" s="1"/>
      <c r="K904" s="1"/>
      <c r="L904" s="1"/>
      <c r="M904" s="1"/>
      <c r="N904" s="1"/>
    </row>
    <row r="905" spans="1:14" x14ac:dyDescent="0.3">
      <c r="A905" s="1"/>
      <c r="B905" s="1"/>
      <c r="C905" s="1"/>
      <c r="D905" s="1"/>
      <c r="E905" s="1"/>
      <c r="F905" s="1"/>
      <c r="G905" s="1"/>
      <c r="I905" s="1"/>
      <c r="J905" s="1"/>
      <c r="K905" s="1"/>
      <c r="L905" s="1"/>
      <c r="M905" s="1"/>
      <c r="N905" s="1"/>
    </row>
    <row r="906" spans="1:14" x14ac:dyDescent="0.3">
      <c r="A906" s="1"/>
      <c r="B906" s="1"/>
      <c r="C906" s="1"/>
      <c r="D906" s="1"/>
      <c r="E906" s="1"/>
      <c r="F906" s="1"/>
      <c r="G906" s="1"/>
      <c r="I906" s="1"/>
      <c r="J906" s="1"/>
      <c r="K906" s="1"/>
      <c r="L906" s="1"/>
      <c r="M906" s="1"/>
      <c r="N906" s="1"/>
    </row>
    <row r="907" spans="1:14" x14ac:dyDescent="0.3">
      <c r="A907" s="1"/>
      <c r="B907" s="1"/>
      <c r="C907" s="1"/>
      <c r="D907" s="1"/>
      <c r="E907" s="1"/>
      <c r="F907" s="1"/>
      <c r="G907" s="1"/>
      <c r="I907" s="1"/>
      <c r="J907" s="1"/>
      <c r="K907" s="1"/>
      <c r="L907" s="1"/>
      <c r="M907" s="1"/>
      <c r="N907" s="1"/>
    </row>
    <row r="908" spans="1:14" x14ac:dyDescent="0.3">
      <c r="A908" s="1"/>
      <c r="B908" s="1"/>
      <c r="C908" s="1"/>
      <c r="D908" s="1"/>
      <c r="E908" s="1"/>
      <c r="F908" s="1"/>
      <c r="G908" s="1"/>
      <c r="I908" s="1"/>
      <c r="J908" s="1"/>
      <c r="K908" s="1"/>
      <c r="L908" s="1"/>
      <c r="M908" s="1"/>
      <c r="N908" s="1"/>
    </row>
    <row r="909" spans="1:14" x14ac:dyDescent="0.3">
      <c r="A909" s="1"/>
      <c r="B909" s="1"/>
      <c r="C909" s="1"/>
      <c r="D909" s="1"/>
      <c r="E909" s="1"/>
      <c r="F909" s="1"/>
      <c r="G909" s="1"/>
      <c r="I909" s="1"/>
      <c r="J909" s="1"/>
      <c r="K909" s="1"/>
      <c r="L909" s="1"/>
      <c r="M909" s="1"/>
      <c r="N909" s="1"/>
    </row>
    <row r="910" spans="1:14" x14ac:dyDescent="0.3">
      <c r="A910" s="1"/>
      <c r="B910" s="1"/>
      <c r="C910" s="1"/>
      <c r="D910" s="1"/>
      <c r="E910" s="1"/>
      <c r="F910" s="1"/>
      <c r="G910" s="1"/>
      <c r="I910" s="1"/>
      <c r="J910" s="1"/>
      <c r="K910" s="1"/>
      <c r="L910" s="1"/>
      <c r="M910" s="1"/>
      <c r="N910" s="1"/>
    </row>
    <row r="911" spans="1:14" x14ac:dyDescent="0.3">
      <c r="A911" s="1"/>
      <c r="B911" s="1"/>
      <c r="C911" s="1"/>
      <c r="D911" s="1"/>
      <c r="E911" s="1"/>
      <c r="F911" s="1"/>
      <c r="G911" s="1"/>
      <c r="I911" s="1"/>
      <c r="J911" s="1"/>
      <c r="K911" s="1"/>
      <c r="L911" s="1"/>
      <c r="M911" s="1"/>
      <c r="N911" s="1"/>
    </row>
    <row r="912" spans="1:14" x14ac:dyDescent="0.3">
      <c r="A912" s="1"/>
      <c r="B912" s="1"/>
      <c r="C912" s="1"/>
      <c r="D912" s="1"/>
      <c r="E912" s="1"/>
      <c r="F912" s="1"/>
      <c r="G912" s="1"/>
      <c r="I912" s="1"/>
      <c r="J912" s="1"/>
      <c r="K912" s="1"/>
      <c r="L912" s="1"/>
      <c r="M912" s="1"/>
      <c r="N912" s="1"/>
    </row>
    <row r="913" spans="1:14" x14ac:dyDescent="0.3">
      <c r="A913" s="1"/>
      <c r="B913" s="1"/>
      <c r="C913" s="1"/>
      <c r="D913" s="1"/>
      <c r="E913" s="1"/>
      <c r="F913" s="1"/>
      <c r="G913" s="1"/>
      <c r="I913" s="1"/>
      <c r="J913" s="1"/>
      <c r="K913" s="1"/>
      <c r="L913" s="1"/>
      <c r="M913" s="1"/>
      <c r="N913" s="1"/>
    </row>
    <row r="914" spans="1:14" x14ac:dyDescent="0.3">
      <c r="A914" s="1"/>
      <c r="B914" s="1"/>
      <c r="C914" s="1"/>
      <c r="D914" s="1"/>
      <c r="E914" s="1"/>
      <c r="F914" s="1"/>
      <c r="G914" s="1"/>
      <c r="I914" s="1"/>
      <c r="J914" s="1"/>
      <c r="K914" s="1"/>
      <c r="L914" s="1"/>
      <c r="M914" s="1"/>
      <c r="N914" s="1"/>
    </row>
    <row r="915" spans="1:14" x14ac:dyDescent="0.3">
      <c r="A915" s="1"/>
      <c r="B915" s="1"/>
      <c r="C915" s="1"/>
      <c r="D915" s="1"/>
      <c r="E915" s="1"/>
      <c r="F915" s="1"/>
      <c r="G915" s="1"/>
      <c r="I915" s="1"/>
      <c r="J915" s="1"/>
      <c r="K915" s="1"/>
      <c r="L915" s="1"/>
      <c r="M915" s="1"/>
      <c r="N915" s="1"/>
    </row>
    <row r="916" spans="1:14" x14ac:dyDescent="0.3">
      <c r="A916" s="1"/>
      <c r="B916" s="1"/>
      <c r="C916" s="1"/>
      <c r="D916" s="1"/>
      <c r="E916" s="1"/>
      <c r="F916" s="1"/>
      <c r="G916" s="1"/>
      <c r="I916" s="1"/>
      <c r="J916" s="1"/>
      <c r="K916" s="1"/>
      <c r="L916" s="1"/>
      <c r="M916" s="1"/>
      <c r="N916" s="1"/>
    </row>
    <row r="917" spans="1:14" x14ac:dyDescent="0.3">
      <c r="A917" s="1"/>
      <c r="B917" s="1"/>
      <c r="C917" s="1"/>
      <c r="D917" s="1"/>
      <c r="E917" s="1"/>
      <c r="F917" s="1"/>
      <c r="G917" s="1"/>
      <c r="I917" s="1"/>
      <c r="J917" s="1"/>
      <c r="K917" s="1"/>
      <c r="L917" s="1"/>
      <c r="M917" s="1"/>
      <c r="N917" s="1"/>
    </row>
    <row r="918" spans="1:14" x14ac:dyDescent="0.3">
      <c r="A918" s="1"/>
      <c r="B918" s="1"/>
      <c r="C918" s="1"/>
      <c r="D918" s="1"/>
      <c r="E918" s="1"/>
      <c r="F918" s="1"/>
      <c r="G918" s="1"/>
      <c r="I918" s="1"/>
      <c r="J918" s="1"/>
      <c r="K918" s="1"/>
      <c r="L918" s="1"/>
      <c r="M918" s="1"/>
      <c r="N918" s="1"/>
    </row>
    <row r="919" spans="1:14" x14ac:dyDescent="0.3">
      <c r="A919" s="1"/>
      <c r="B919" s="1"/>
      <c r="C919" s="1"/>
      <c r="D919" s="1"/>
      <c r="E919" s="1"/>
      <c r="F919" s="1"/>
      <c r="G919" s="1"/>
      <c r="I919" s="1"/>
      <c r="J919" s="1"/>
      <c r="K919" s="1"/>
      <c r="L919" s="1"/>
      <c r="M919" s="1"/>
      <c r="N919" s="1"/>
    </row>
    <row r="920" spans="1:14" x14ac:dyDescent="0.3">
      <c r="A920" s="1"/>
      <c r="B920" s="1"/>
      <c r="C920" s="1"/>
      <c r="D920" s="1"/>
      <c r="E920" s="1"/>
      <c r="F920" s="1"/>
      <c r="G920" s="1"/>
      <c r="I920" s="1"/>
      <c r="J920" s="1"/>
      <c r="K920" s="1"/>
      <c r="L920" s="1"/>
      <c r="M920" s="1"/>
      <c r="N920" s="1"/>
    </row>
    <row r="921" spans="1:14" x14ac:dyDescent="0.3">
      <c r="A921" s="1"/>
      <c r="B921" s="1"/>
      <c r="C921" s="1"/>
      <c r="D921" s="1"/>
      <c r="E921" s="1"/>
      <c r="F921" s="1"/>
      <c r="G921" s="1"/>
      <c r="I921" s="1"/>
      <c r="J921" s="1"/>
      <c r="K921" s="1"/>
      <c r="L921" s="1"/>
      <c r="M921" s="1"/>
      <c r="N921" s="1"/>
    </row>
    <row r="922" spans="1:14" x14ac:dyDescent="0.3">
      <c r="A922" s="1"/>
      <c r="B922" s="1"/>
      <c r="C922" s="1"/>
      <c r="D922" s="1"/>
      <c r="E922" s="1"/>
      <c r="F922" s="1"/>
      <c r="G922" s="1"/>
      <c r="I922" s="1"/>
      <c r="J922" s="1"/>
      <c r="K922" s="1"/>
      <c r="L922" s="1"/>
      <c r="M922" s="1"/>
      <c r="N922" s="1"/>
    </row>
    <row r="923" spans="1:14" x14ac:dyDescent="0.3">
      <c r="A923" s="1"/>
      <c r="B923" s="1"/>
      <c r="C923" s="1"/>
      <c r="D923" s="1"/>
      <c r="E923" s="1"/>
      <c r="F923" s="1"/>
      <c r="G923" s="1"/>
      <c r="I923" s="1"/>
      <c r="J923" s="1"/>
      <c r="K923" s="1"/>
      <c r="L923" s="1"/>
      <c r="M923" s="1"/>
      <c r="N923" s="1"/>
    </row>
    <row r="924" spans="1:14" x14ac:dyDescent="0.3">
      <c r="A924" s="1"/>
      <c r="B924" s="1"/>
      <c r="C924" s="1"/>
      <c r="D924" s="1"/>
      <c r="E924" s="1"/>
      <c r="F924" s="1"/>
      <c r="G924" s="1"/>
      <c r="I924" s="1"/>
      <c r="J924" s="1"/>
      <c r="K924" s="1"/>
      <c r="L924" s="1"/>
      <c r="M924" s="1"/>
      <c r="N924" s="1"/>
    </row>
    <row r="925" spans="1:14" x14ac:dyDescent="0.3">
      <c r="A925" s="1"/>
      <c r="B925" s="1"/>
      <c r="C925" s="1"/>
      <c r="D925" s="1"/>
      <c r="E925" s="1"/>
      <c r="F925" s="1"/>
      <c r="G925" s="1"/>
      <c r="I925" s="1"/>
      <c r="J925" s="1"/>
      <c r="K925" s="1"/>
      <c r="L925" s="1"/>
      <c r="M925" s="1"/>
      <c r="N925" s="1"/>
    </row>
    <row r="926" spans="1:14" x14ac:dyDescent="0.3">
      <c r="A926" s="1"/>
      <c r="B926" s="1"/>
      <c r="C926" s="1"/>
      <c r="D926" s="1"/>
      <c r="E926" s="1"/>
      <c r="F926" s="1"/>
      <c r="G926" s="1"/>
      <c r="I926" s="1"/>
      <c r="J926" s="1"/>
      <c r="K926" s="1"/>
      <c r="L926" s="1"/>
      <c r="M926" s="1"/>
      <c r="N926" s="1"/>
    </row>
    <row r="927" spans="1:14" x14ac:dyDescent="0.3">
      <c r="A927" s="1"/>
      <c r="B927" s="1"/>
      <c r="C927" s="1"/>
      <c r="D927" s="1"/>
      <c r="E927" s="1"/>
      <c r="F927" s="1"/>
      <c r="G927" s="1"/>
      <c r="I927" s="1"/>
      <c r="J927" s="1"/>
      <c r="K927" s="1"/>
      <c r="L927" s="1"/>
      <c r="M927" s="1"/>
      <c r="N927" s="1"/>
    </row>
    <row r="928" spans="1:14" x14ac:dyDescent="0.3">
      <c r="A928" s="1"/>
      <c r="B928" s="1"/>
      <c r="C928" s="1"/>
      <c r="D928" s="1"/>
      <c r="E928" s="1"/>
      <c r="F928" s="1"/>
      <c r="G928" s="1"/>
      <c r="I928" s="1"/>
      <c r="J928" s="1"/>
      <c r="K928" s="1"/>
      <c r="L928" s="1"/>
      <c r="M928" s="1"/>
      <c r="N928" s="1"/>
    </row>
    <row r="929" spans="1:14" x14ac:dyDescent="0.3">
      <c r="A929" s="1"/>
      <c r="B929" s="1"/>
      <c r="C929" s="1"/>
      <c r="D929" s="1"/>
      <c r="E929" s="1"/>
      <c r="F929" s="1"/>
      <c r="G929" s="1"/>
      <c r="I929" s="1"/>
      <c r="J929" s="1"/>
      <c r="K929" s="1"/>
      <c r="L929" s="1"/>
      <c r="M929" s="1"/>
      <c r="N929" s="1"/>
    </row>
    <row r="930" spans="1:14" x14ac:dyDescent="0.3">
      <c r="A930" s="1"/>
      <c r="B930" s="1"/>
      <c r="C930" s="1"/>
      <c r="D930" s="1"/>
      <c r="E930" s="1"/>
      <c r="F930" s="1"/>
      <c r="G930" s="1"/>
      <c r="I930" s="1"/>
      <c r="J930" s="1"/>
      <c r="K930" s="1"/>
      <c r="L930" s="1"/>
      <c r="M930" s="1"/>
      <c r="N930" s="1"/>
    </row>
    <row r="931" spans="1:14" x14ac:dyDescent="0.3">
      <c r="A931" s="1"/>
      <c r="B931" s="1"/>
      <c r="C931" s="1"/>
      <c r="D931" s="1"/>
      <c r="E931" s="1"/>
      <c r="F931" s="1"/>
      <c r="G931" s="1"/>
      <c r="I931" s="1"/>
      <c r="J931" s="1"/>
      <c r="K931" s="1"/>
      <c r="L931" s="1"/>
      <c r="M931" s="1"/>
      <c r="N931" s="1"/>
    </row>
    <row r="932" spans="1:14" x14ac:dyDescent="0.3">
      <c r="A932" s="1"/>
      <c r="B932" s="1"/>
      <c r="C932" s="1"/>
      <c r="D932" s="1"/>
      <c r="E932" s="1"/>
      <c r="F932" s="1"/>
      <c r="G932" s="1"/>
      <c r="I932" s="1"/>
      <c r="J932" s="1"/>
      <c r="K932" s="1"/>
      <c r="L932" s="1"/>
      <c r="M932" s="1"/>
      <c r="N932" s="1"/>
    </row>
    <row r="933" spans="1:14" x14ac:dyDescent="0.3">
      <c r="A933" s="1"/>
      <c r="B933" s="1"/>
      <c r="C933" s="1"/>
      <c r="D933" s="1"/>
      <c r="E933" s="1"/>
      <c r="F933" s="1"/>
      <c r="G933" s="1"/>
      <c r="I933" s="1"/>
      <c r="J933" s="1"/>
      <c r="K933" s="1"/>
      <c r="L933" s="1"/>
      <c r="M933" s="1"/>
      <c r="N933" s="1"/>
    </row>
    <row r="934" spans="1:14" x14ac:dyDescent="0.3">
      <c r="A934" s="1"/>
      <c r="B934" s="1"/>
      <c r="C934" s="1"/>
      <c r="D934" s="1"/>
      <c r="E934" s="1"/>
      <c r="F934" s="1"/>
      <c r="G934" s="1"/>
      <c r="I934" s="1"/>
      <c r="J934" s="1"/>
      <c r="K934" s="1"/>
      <c r="L934" s="1"/>
      <c r="M934" s="1"/>
      <c r="N934" s="1"/>
    </row>
    <row r="935" spans="1:14" x14ac:dyDescent="0.3">
      <c r="A935" s="1"/>
      <c r="B935" s="1"/>
      <c r="C935" s="1"/>
      <c r="D935" s="1"/>
      <c r="E935" s="1"/>
      <c r="F935" s="1"/>
      <c r="G935" s="1"/>
      <c r="I935" s="1"/>
      <c r="J935" s="1"/>
      <c r="K935" s="1"/>
      <c r="L935" s="1"/>
      <c r="M935" s="1"/>
      <c r="N935" s="1"/>
    </row>
    <row r="936" spans="1:14" x14ac:dyDescent="0.3">
      <c r="A936" s="1"/>
      <c r="B936" s="1"/>
      <c r="C936" s="1"/>
      <c r="D936" s="1"/>
      <c r="E936" s="1"/>
      <c r="F936" s="1"/>
      <c r="G936" s="1"/>
      <c r="I936" s="1"/>
      <c r="J936" s="1"/>
      <c r="K936" s="1"/>
      <c r="L936" s="1"/>
      <c r="M936" s="1"/>
      <c r="N936" s="1"/>
    </row>
    <row r="937" spans="1:14" x14ac:dyDescent="0.3">
      <c r="A937" s="1"/>
      <c r="B937" s="1"/>
      <c r="C937" s="1"/>
      <c r="D937" s="1"/>
      <c r="E937" s="1"/>
      <c r="F937" s="1"/>
      <c r="G937" s="1"/>
      <c r="I937" s="1"/>
      <c r="J937" s="1"/>
      <c r="K937" s="1"/>
      <c r="L937" s="1"/>
      <c r="M937" s="1"/>
      <c r="N937" s="1"/>
    </row>
    <row r="938" spans="1:14" x14ac:dyDescent="0.3">
      <c r="A938" s="1"/>
      <c r="B938" s="1"/>
      <c r="C938" s="1"/>
      <c r="D938" s="1"/>
      <c r="E938" s="1"/>
      <c r="F938" s="1"/>
      <c r="G938" s="1"/>
      <c r="I938" s="1"/>
      <c r="J938" s="1"/>
      <c r="K938" s="1"/>
      <c r="L938" s="1"/>
      <c r="M938" s="1"/>
      <c r="N938" s="1"/>
    </row>
    <row r="939" spans="1:14" x14ac:dyDescent="0.3">
      <c r="A939" s="1"/>
      <c r="B939" s="1"/>
      <c r="C939" s="1"/>
      <c r="D939" s="1"/>
      <c r="E939" s="1"/>
      <c r="F939" s="1"/>
      <c r="G939" s="1"/>
      <c r="I939" s="1"/>
      <c r="J939" s="1"/>
      <c r="K939" s="1"/>
      <c r="L939" s="1"/>
      <c r="M939" s="1"/>
      <c r="N939" s="1"/>
    </row>
    <row r="940" spans="1:14" x14ac:dyDescent="0.3">
      <c r="A940" s="1"/>
      <c r="B940" s="1"/>
      <c r="C940" s="1"/>
      <c r="D940" s="1"/>
      <c r="E940" s="1"/>
      <c r="F940" s="1"/>
      <c r="G940" s="1"/>
      <c r="I940" s="1"/>
      <c r="J940" s="1"/>
      <c r="K940" s="1"/>
      <c r="L940" s="1"/>
      <c r="M940" s="1"/>
      <c r="N940" s="1"/>
    </row>
    <row r="941" spans="1:14" x14ac:dyDescent="0.3">
      <c r="A941" s="1"/>
      <c r="B941" s="1"/>
      <c r="C941" s="1"/>
      <c r="D941" s="1"/>
      <c r="E941" s="1"/>
      <c r="F941" s="1"/>
      <c r="G941" s="1"/>
      <c r="I941" s="1"/>
      <c r="J941" s="1"/>
      <c r="K941" s="1"/>
      <c r="L941" s="1"/>
      <c r="M941" s="1"/>
      <c r="N941" s="1"/>
    </row>
    <row r="942" spans="1:14" x14ac:dyDescent="0.3">
      <c r="A942" s="1"/>
      <c r="B942" s="1"/>
      <c r="C942" s="1"/>
      <c r="D942" s="1"/>
      <c r="E942" s="1"/>
      <c r="F942" s="1"/>
      <c r="G942" s="1"/>
      <c r="I942" s="1"/>
      <c r="J942" s="1"/>
      <c r="K942" s="1"/>
      <c r="L942" s="1"/>
      <c r="M942" s="1"/>
      <c r="N942" s="1"/>
    </row>
    <row r="943" spans="1:14" x14ac:dyDescent="0.3">
      <c r="A943" s="1"/>
      <c r="B943" s="1"/>
      <c r="C943" s="1"/>
      <c r="D943" s="1"/>
      <c r="E943" s="1"/>
      <c r="F943" s="1"/>
      <c r="G943" s="1"/>
      <c r="I943" s="1"/>
      <c r="J943" s="1"/>
      <c r="K943" s="1"/>
      <c r="L943" s="1"/>
      <c r="M943" s="1"/>
      <c r="N943" s="1"/>
    </row>
    <row r="944" spans="1:14" x14ac:dyDescent="0.3">
      <c r="A944" s="1"/>
      <c r="B944" s="1"/>
      <c r="C944" s="1"/>
      <c r="D944" s="1"/>
      <c r="E944" s="1"/>
      <c r="F944" s="1"/>
      <c r="G944" s="1"/>
      <c r="I944" s="1"/>
      <c r="J944" s="1"/>
      <c r="K944" s="1"/>
      <c r="L944" s="1"/>
      <c r="M944" s="1"/>
      <c r="N944" s="1"/>
    </row>
    <row r="945" spans="1:14" x14ac:dyDescent="0.3">
      <c r="A945" s="1"/>
      <c r="B945" s="1"/>
      <c r="C945" s="1"/>
      <c r="D945" s="1"/>
      <c r="E945" s="1"/>
      <c r="F945" s="1"/>
      <c r="G945" s="1"/>
      <c r="I945" s="1"/>
      <c r="J945" s="1"/>
      <c r="K945" s="1"/>
      <c r="L945" s="1"/>
      <c r="M945" s="1"/>
      <c r="N945" s="1"/>
    </row>
    <row r="946" spans="1:14" x14ac:dyDescent="0.3">
      <c r="A946" s="1"/>
      <c r="B946" s="1"/>
      <c r="C946" s="1"/>
      <c r="D946" s="1"/>
      <c r="E946" s="1"/>
      <c r="F946" s="1"/>
      <c r="G946" s="1"/>
      <c r="I946" s="1"/>
      <c r="J946" s="1"/>
      <c r="K946" s="1"/>
      <c r="L946" s="1"/>
      <c r="M946" s="1"/>
      <c r="N946" s="1"/>
    </row>
    <row r="947" spans="1:14" x14ac:dyDescent="0.3">
      <c r="A947" s="1"/>
      <c r="B947" s="1"/>
      <c r="C947" s="1"/>
      <c r="D947" s="1"/>
      <c r="E947" s="1"/>
      <c r="F947" s="1"/>
      <c r="G947" s="1"/>
      <c r="I947" s="1"/>
      <c r="J947" s="1"/>
      <c r="K947" s="1"/>
      <c r="L947" s="1"/>
      <c r="M947" s="1"/>
      <c r="N947" s="1"/>
    </row>
    <row r="948" spans="1:14" x14ac:dyDescent="0.3">
      <c r="A948" s="1"/>
      <c r="B948" s="1"/>
      <c r="C948" s="1"/>
      <c r="D948" s="1"/>
      <c r="E948" s="1"/>
      <c r="F948" s="1"/>
      <c r="G948" s="1"/>
      <c r="I948" s="1"/>
      <c r="J948" s="1"/>
      <c r="K948" s="1"/>
      <c r="L948" s="1"/>
      <c r="M948" s="1"/>
      <c r="N948" s="1"/>
    </row>
    <row r="949" spans="1:14" x14ac:dyDescent="0.3">
      <c r="A949" s="1"/>
      <c r="B949" s="1"/>
      <c r="C949" s="1"/>
      <c r="D949" s="1"/>
      <c r="E949" s="1"/>
      <c r="F949" s="1"/>
      <c r="G949" s="1"/>
      <c r="I949" s="1"/>
      <c r="J949" s="1"/>
      <c r="K949" s="1"/>
      <c r="L949" s="1"/>
      <c r="M949" s="1"/>
      <c r="N949" s="1"/>
    </row>
    <row r="950" spans="1:14" x14ac:dyDescent="0.3">
      <c r="A950" s="1"/>
      <c r="B950" s="1"/>
      <c r="C950" s="1"/>
      <c r="D950" s="1"/>
      <c r="E950" s="1"/>
      <c r="F950" s="1"/>
      <c r="G950" s="1"/>
      <c r="I950" s="1"/>
      <c r="J950" s="1"/>
      <c r="K950" s="1"/>
      <c r="L950" s="1"/>
      <c r="M950" s="1"/>
      <c r="N950" s="1"/>
    </row>
    <row r="951" spans="1:14" x14ac:dyDescent="0.3">
      <c r="A951" s="1"/>
      <c r="B951" s="1"/>
      <c r="C951" s="1"/>
      <c r="D951" s="1"/>
      <c r="E951" s="1"/>
      <c r="F951" s="1"/>
      <c r="G951" s="1"/>
      <c r="I951" s="1"/>
      <c r="J951" s="1"/>
      <c r="K951" s="1"/>
      <c r="L951" s="1"/>
      <c r="M951" s="1"/>
      <c r="N951" s="1"/>
    </row>
    <row r="952" spans="1:14" x14ac:dyDescent="0.3">
      <c r="A952" s="1"/>
      <c r="B952" s="1"/>
      <c r="C952" s="1"/>
      <c r="D952" s="1"/>
      <c r="E952" s="1"/>
      <c r="F952" s="1"/>
      <c r="G952" s="1"/>
      <c r="I952" s="1"/>
      <c r="J952" s="1"/>
      <c r="K952" s="1"/>
      <c r="L952" s="1"/>
      <c r="M952" s="1"/>
      <c r="N952" s="1"/>
    </row>
    <row r="953" spans="1:14" x14ac:dyDescent="0.3">
      <c r="A953" s="1"/>
      <c r="B953" s="1"/>
      <c r="C953" s="1"/>
      <c r="D953" s="1"/>
      <c r="E953" s="1"/>
      <c r="F953" s="1"/>
      <c r="G953" s="1"/>
      <c r="I953" s="1"/>
      <c r="J953" s="1"/>
      <c r="K953" s="1"/>
      <c r="L953" s="1"/>
      <c r="M953" s="1"/>
      <c r="N953" s="1"/>
    </row>
    <row r="954" spans="1:14" x14ac:dyDescent="0.3">
      <c r="A954" s="1"/>
      <c r="B954" s="1"/>
      <c r="C954" s="1"/>
      <c r="D954" s="1"/>
      <c r="E954" s="1"/>
      <c r="F954" s="1"/>
      <c r="G954" s="1"/>
      <c r="I954" s="1"/>
      <c r="J954" s="1"/>
      <c r="K954" s="1"/>
      <c r="L954" s="1"/>
      <c r="M954" s="1"/>
      <c r="N954" s="1"/>
    </row>
    <row r="955" spans="1:14" x14ac:dyDescent="0.3">
      <c r="A955" s="1"/>
      <c r="B955" s="1"/>
      <c r="C955" s="1"/>
      <c r="D955" s="1"/>
      <c r="E955" s="1"/>
      <c r="F955" s="1"/>
      <c r="G955" s="1"/>
      <c r="I955" s="1"/>
      <c r="J955" s="1"/>
      <c r="K955" s="1"/>
      <c r="L955" s="1"/>
      <c r="M955" s="1"/>
      <c r="N955" s="1"/>
    </row>
    <row r="956" spans="1:14" x14ac:dyDescent="0.3">
      <c r="A956" s="1"/>
      <c r="B956" s="1"/>
      <c r="C956" s="1"/>
      <c r="D956" s="1"/>
      <c r="E956" s="1"/>
      <c r="F956" s="1"/>
      <c r="G956" s="1"/>
      <c r="I956" s="1"/>
      <c r="J956" s="1"/>
      <c r="K956" s="1"/>
      <c r="L956" s="1"/>
      <c r="M956" s="1"/>
      <c r="N956" s="1"/>
    </row>
    <row r="957" spans="1:14" x14ac:dyDescent="0.3">
      <c r="A957" s="1"/>
      <c r="B957" s="1"/>
      <c r="C957" s="1"/>
      <c r="D957" s="1"/>
      <c r="E957" s="1"/>
      <c r="F957" s="1"/>
      <c r="G957" s="1"/>
      <c r="I957" s="1"/>
      <c r="J957" s="1"/>
      <c r="K957" s="1"/>
      <c r="L957" s="1"/>
      <c r="M957" s="1"/>
      <c r="N957" s="1"/>
    </row>
    <row r="958" spans="1:14" x14ac:dyDescent="0.3">
      <c r="A958" s="1"/>
      <c r="B958" s="1"/>
      <c r="C958" s="1"/>
      <c r="D958" s="1"/>
      <c r="E958" s="1"/>
      <c r="F958" s="1"/>
      <c r="G958" s="1"/>
      <c r="I958" s="1"/>
      <c r="J958" s="1"/>
      <c r="K958" s="1"/>
      <c r="L958" s="1"/>
      <c r="M958" s="1"/>
      <c r="N958" s="1"/>
    </row>
    <row r="959" spans="1:14" x14ac:dyDescent="0.3">
      <c r="A959" s="1"/>
      <c r="B959" s="1"/>
      <c r="C959" s="1"/>
      <c r="D959" s="1"/>
      <c r="E959" s="1"/>
      <c r="F959" s="1"/>
      <c r="G959" s="1"/>
      <c r="I959" s="1"/>
      <c r="J959" s="1"/>
      <c r="K959" s="1"/>
      <c r="L959" s="1"/>
      <c r="M959" s="1"/>
      <c r="N959" s="1"/>
    </row>
    <row r="960" spans="1:14" x14ac:dyDescent="0.3">
      <c r="A960" s="1"/>
      <c r="B960" s="1"/>
      <c r="C960" s="1"/>
      <c r="D960" s="1"/>
      <c r="E960" s="1"/>
      <c r="F960" s="1"/>
      <c r="G960" s="1"/>
      <c r="I960" s="1"/>
      <c r="J960" s="1"/>
      <c r="K960" s="1"/>
      <c r="L960" s="1"/>
      <c r="M960" s="1"/>
      <c r="N960" s="1"/>
    </row>
    <row r="961" spans="1:14" x14ac:dyDescent="0.3">
      <c r="A961" s="1"/>
      <c r="B961" s="1"/>
      <c r="C961" s="1"/>
      <c r="D961" s="1"/>
      <c r="E961" s="1"/>
      <c r="F961" s="1"/>
      <c r="G961" s="1"/>
      <c r="I961" s="1"/>
      <c r="J961" s="1"/>
      <c r="K961" s="1"/>
      <c r="L961" s="1"/>
      <c r="M961" s="1"/>
      <c r="N961" s="1"/>
    </row>
    <row r="962" spans="1:14" x14ac:dyDescent="0.3">
      <c r="A962" s="1"/>
      <c r="B962" s="1"/>
      <c r="C962" s="1"/>
      <c r="D962" s="1"/>
      <c r="E962" s="1"/>
      <c r="F962" s="1"/>
      <c r="G962" s="1"/>
      <c r="I962" s="1"/>
      <c r="J962" s="1"/>
      <c r="K962" s="1"/>
      <c r="L962" s="1"/>
      <c r="M962" s="1"/>
      <c r="N962" s="1"/>
    </row>
    <row r="963" spans="1:14" x14ac:dyDescent="0.3">
      <c r="A963" s="1"/>
      <c r="B963" s="1"/>
      <c r="C963" s="1"/>
      <c r="D963" s="1"/>
      <c r="E963" s="1"/>
      <c r="F963" s="1"/>
      <c r="G963" s="1"/>
      <c r="I963" s="1"/>
      <c r="J963" s="1"/>
      <c r="K963" s="1"/>
      <c r="L963" s="1"/>
      <c r="M963" s="1"/>
      <c r="N963" s="1"/>
    </row>
    <row r="964" spans="1:14" x14ac:dyDescent="0.3">
      <c r="A964" s="1"/>
      <c r="B964" s="1"/>
      <c r="C964" s="1"/>
      <c r="D964" s="1"/>
      <c r="E964" s="1"/>
      <c r="F964" s="1"/>
      <c r="G964" s="1"/>
      <c r="I964" s="1"/>
      <c r="J964" s="1"/>
      <c r="K964" s="1"/>
      <c r="L964" s="1"/>
      <c r="M964" s="1"/>
      <c r="N964" s="1"/>
    </row>
    <row r="965" spans="1:14" x14ac:dyDescent="0.3">
      <c r="A965" s="1"/>
      <c r="B965" s="1"/>
      <c r="C965" s="1"/>
      <c r="D965" s="1"/>
      <c r="E965" s="1"/>
      <c r="F965" s="1"/>
      <c r="G965" s="1"/>
      <c r="I965" s="1"/>
      <c r="J965" s="1"/>
      <c r="K965" s="1"/>
      <c r="L965" s="1"/>
      <c r="M965" s="1"/>
      <c r="N965" s="1"/>
    </row>
    <row r="966" spans="1:14" x14ac:dyDescent="0.3">
      <c r="A966" s="1"/>
      <c r="B966" s="1"/>
      <c r="C966" s="1"/>
      <c r="D966" s="1"/>
      <c r="E966" s="1"/>
      <c r="F966" s="1"/>
      <c r="G966" s="1"/>
      <c r="I966" s="1"/>
      <c r="J966" s="1"/>
      <c r="K966" s="1"/>
      <c r="L966" s="1"/>
      <c r="M966" s="1"/>
      <c r="N966" s="1"/>
    </row>
    <row r="967" spans="1:14" x14ac:dyDescent="0.3">
      <c r="A967" s="1"/>
      <c r="B967" s="1"/>
      <c r="C967" s="1"/>
      <c r="D967" s="1"/>
      <c r="E967" s="1"/>
      <c r="F967" s="1"/>
      <c r="G967" s="1"/>
      <c r="I967" s="1"/>
      <c r="J967" s="1"/>
      <c r="K967" s="1"/>
      <c r="L967" s="1"/>
      <c r="M967" s="1"/>
      <c r="N967" s="1"/>
    </row>
    <row r="968" spans="1:14" x14ac:dyDescent="0.3">
      <c r="A968" s="1"/>
      <c r="B968" s="1"/>
      <c r="C968" s="1"/>
      <c r="D968" s="1"/>
      <c r="E968" s="1"/>
      <c r="F968" s="1"/>
      <c r="G968" s="1"/>
      <c r="I968" s="1"/>
      <c r="J968" s="1"/>
      <c r="K968" s="1"/>
      <c r="L968" s="1"/>
      <c r="M968" s="1"/>
      <c r="N968" s="1"/>
    </row>
    <row r="969" spans="1:14" x14ac:dyDescent="0.3">
      <c r="A969" s="1"/>
      <c r="B969" s="1"/>
      <c r="C969" s="1"/>
      <c r="D969" s="1"/>
      <c r="E969" s="1"/>
      <c r="F969" s="1"/>
      <c r="G969" s="1"/>
      <c r="I969" s="1"/>
      <c r="J969" s="1"/>
      <c r="K969" s="1"/>
      <c r="L969" s="1"/>
      <c r="M969" s="1"/>
      <c r="N969" s="1"/>
    </row>
    <row r="970" spans="1:14" x14ac:dyDescent="0.3">
      <c r="A970" s="1"/>
      <c r="B970" s="1"/>
      <c r="C970" s="1"/>
      <c r="D970" s="1"/>
      <c r="E970" s="1"/>
      <c r="F970" s="1"/>
      <c r="G970" s="1"/>
      <c r="I970" s="1"/>
      <c r="J970" s="1"/>
      <c r="K970" s="1"/>
      <c r="L970" s="1"/>
      <c r="M970" s="1"/>
      <c r="N970" s="1"/>
    </row>
    <row r="971" spans="1:14" x14ac:dyDescent="0.3">
      <c r="A971" s="1"/>
      <c r="B971" s="1"/>
      <c r="C971" s="1"/>
      <c r="D971" s="1"/>
      <c r="E971" s="1"/>
      <c r="F971" s="1"/>
      <c r="G971" s="1"/>
      <c r="I971" s="1"/>
      <c r="J971" s="1"/>
      <c r="K971" s="1"/>
      <c r="L971" s="1"/>
      <c r="M971" s="1"/>
      <c r="N971" s="1"/>
    </row>
    <row r="972" spans="1:14" x14ac:dyDescent="0.3">
      <c r="A972" s="1"/>
      <c r="B972" s="1"/>
      <c r="C972" s="1"/>
      <c r="D972" s="1"/>
      <c r="E972" s="1"/>
      <c r="F972" s="1"/>
      <c r="G972" s="1"/>
      <c r="I972" s="1"/>
      <c r="J972" s="1"/>
      <c r="K972" s="1"/>
      <c r="L972" s="1"/>
      <c r="M972" s="1"/>
      <c r="N972" s="1"/>
    </row>
    <row r="973" spans="1:14" x14ac:dyDescent="0.3">
      <c r="A973" s="1"/>
      <c r="B973" s="1"/>
      <c r="C973" s="1"/>
      <c r="D973" s="1"/>
      <c r="E973" s="1"/>
      <c r="F973" s="1"/>
      <c r="G973" s="1"/>
      <c r="I973" s="1"/>
      <c r="J973" s="1"/>
      <c r="K973" s="1"/>
      <c r="L973" s="1"/>
      <c r="M973" s="1"/>
      <c r="N973" s="1"/>
    </row>
    <row r="974" spans="1:14" x14ac:dyDescent="0.3">
      <c r="A974" s="1"/>
      <c r="B974" s="1"/>
      <c r="C974" s="1"/>
      <c r="D974" s="1"/>
      <c r="E974" s="1"/>
      <c r="F974" s="1"/>
      <c r="G974" s="1"/>
      <c r="I974" s="1"/>
      <c r="J974" s="1"/>
      <c r="K974" s="1"/>
      <c r="L974" s="1"/>
      <c r="M974" s="1"/>
      <c r="N974" s="1"/>
    </row>
    <row r="975" spans="1:14" x14ac:dyDescent="0.3">
      <c r="A975" s="1"/>
      <c r="B975" s="1"/>
      <c r="C975" s="1"/>
      <c r="D975" s="1"/>
      <c r="E975" s="1"/>
      <c r="F975" s="1"/>
      <c r="G975" s="1"/>
      <c r="I975" s="1"/>
      <c r="J975" s="1"/>
      <c r="K975" s="1"/>
      <c r="L975" s="1"/>
      <c r="M975" s="1"/>
      <c r="N975" s="1"/>
    </row>
    <row r="976" spans="1:14" x14ac:dyDescent="0.3">
      <c r="A976" s="1"/>
      <c r="B976" s="1"/>
      <c r="C976" s="1"/>
      <c r="D976" s="1"/>
      <c r="E976" s="1"/>
      <c r="F976" s="1"/>
      <c r="G976" s="1"/>
      <c r="I976" s="1"/>
      <c r="J976" s="1"/>
      <c r="K976" s="1"/>
      <c r="L976" s="1"/>
      <c r="M976" s="1"/>
      <c r="N976" s="1"/>
    </row>
    <row r="977" spans="1:14" x14ac:dyDescent="0.3">
      <c r="A977" s="1"/>
      <c r="B977" s="1"/>
      <c r="C977" s="1"/>
      <c r="D977" s="1"/>
      <c r="E977" s="1"/>
      <c r="F977" s="1"/>
      <c r="G977" s="1"/>
      <c r="I977" s="1"/>
      <c r="J977" s="1"/>
      <c r="K977" s="1"/>
      <c r="L977" s="1"/>
      <c r="M977" s="1"/>
      <c r="N977" s="1"/>
    </row>
    <row r="978" spans="1:14" x14ac:dyDescent="0.3">
      <c r="A978" s="1"/>
      <c r="B978" s="1"/>
      <c r="C978" s="1"/>
      <c r="D978" s="1"/>
      <c r="E978" s="1"/>
      <c r="F978" s="1"/>
      <c r="G978" s="1"/>
      <c r="I978" s="1"/>
      <c r="J978" s="1"/>
      <c r="K978" s="1"/>
      <c r="L978" s="1"/>
      <c r="M978" s="1"/>
      <c r="N978" s="1"/>
    </row>
    <row r="979" spans="1:14" x14ac:dyDescent="0.3">
      <c r="A979" s="1"/>
      <c r="B979" s="1"/>
      <c r="C979" s="1"/>
      <c r="D979" s="1"/>
      <c r="E979" s="1"/>
      <c r="F979" s="1"/>
      <c r="G979" s="1"/>
      <c r="I979" s="1"/>
      <c r="J979" s="1"/>
      <c r="K979" s="1"/>
      <c r="L979" s="1"/>
      <c r="M979" s="1"/>
      <c r="N979" s="1"/>
    </row>
    <row r="980" spans="1:14" x14ac:dyDescent="0.3">
      <c r="A980" s="1"/>
      <c r="B980" s="1"/>
      <c r="C980" s="1"/>
      <c r="D980" s="1"/>
      <c r="E980" s="1"/>
      <c r="F980" s="1"/>
      <c r="G980" s="1"/>
      <c r="I980" s="1"/>
      <c r="J980" s="1"/>
      <c r="K980" s="1"/>
      <c r="L980" s="1"/>
      <c r="M980" s="1"/>
      <c r="N980" s="1"/>
    </row>
    <row r="981" spans="1:14" x14ac:dyDescent="0.3">
      <c r="A981" s="1"/>
      <c r="B981" s="1"/>
      <c r="C981" s="1"/>
      <c r="D981" s="1"/>
      <c r="E981" s="1"/>
      <c r="F981" s="1"/>
      <c r="G981" s="1"/>
      <c r="I981" s="1"/>
      <c r="J981" s="1"/>
      <c r="K981" s="1"/>
      <c r="L981" s="1"/>
      <c r="M981" s="1"/>
      <c r="N981" s="1"/>
    </row>
    <row r="982" spans="1:14" x14ac:dyDescent="0.3">
      <c r="A982" s="1"/>
      <c r="B982" s="1"/>
      <c r="C982" s="1"/>
      <c r="D982" s="1"/>
      <c r="E982" s="1"/>
      <c r="F982" s="1"/>
      <c r="G982" s="1"/>
      <c r="I982" s="1"/>
      <c r="J982" s="1"/>
      <c r="K982" s="1"/>
      <c r="L982" s="1"/>
      <c r="M982" s="1"/>
      <c r="N982" s="1"/>
    </row>
    <row r="983" spans="1:14" x14ac:dyDescent="0.3">
      <c r="A983" s="1"/>
      <c r="B983" s="1"/>
      <c r="C983" s="1"/>
      <c r="D983" s="1"/>
      <c r="E983" s="1"/>
      <c r="F983" s="1"/>
      <c r="G983" s="1"/>
      <c r="I983" s="1"/>
      <c r="J983" s="1"/>
      <c r="K983" s="1"/>
      <c r="L983" s="1"/>
      <c r="M983" s="1"/>
      <c r="N983" s="1"/>
    </row>
    <row r="984" spans="1:14" x14ac:dyDescent="0.3">
      <c r="A984" s="1"/>
      <c r="B984" s="1"/>
      <c r="C984" s="1"/>
      <c r="D984" s="1"/>
      <c r="E984" s="1"/>
      <c r="F984" s="1"/>
      <c r="G984" s="1"/>
      <c r="I984" s="1"/>
      <c r="J984" s="1"/>
      <c r="K984" s="1"/>
      <c r="L984" s="1"/>
      <c r="M984" s="1"/>
      <c r="N984" s="1"/>
    </row>
    <row r="985" spans="1:14" x14ac:dyDescent="0.3">
      <c r="A985" s="1"/>
      <c r="B985" s="1"/>
      <c r="C985" s="1"/>
      <c r="D985" s="1"/>
      <c r="E985" s="1"/>
      <c r="F985" s="1"/>
      <c r="G985" s="1"/>
      <c r="I985" s="1"/>
      <c r="J985" s="1"/>
      <c r="K985" s="1"/>
      <c r="L985" s="1"/>
      <c r="M985" s="1"/>
      <c r="N985" s="1"/>
    </row>
    <row r="986" spans="1:14" x14ac:dyDescent="0.3">
      <c r="A986" s="1"/>
      <c r="B986" s="1"/>
      <c r="C986" s="1"/>
      <c r="D986" s="1"/>
      <c r="E986" s="1"/>
      <c r="F986" s="1"/>
      <c r="G986" s="1"/>
      <c r="I986" s="1"/>
      <c r="J986" s="1"/>
      <c r="K986" s="1"/>
      <c r="L986" s="1"/>
      <c r="M986" s="1"/>
      <c r="N986" s="1"/>
    </row>
    <row r="987" spans="1:14" x14ac:dyDescent="0.3">
      <c r="A987" s="1"/>
      <c r="B987" s="1"/>
      <c r="C987" s="1"/>
      <c r="D987" s="1"/>
      <c r="E987" s="1"/>
      <c r="F987" s="1"/>
      <c r="G987" s="1"/>
      <c r="I987" s="1"/>
      <c r="J987" s="1"/>
      <c r="K987" s="1"/>
      <c r="L987" s="1"/>
      <c r="M987" s="1"/>
      <c r="N987" s="1"/>
    </row>
    <row r="988" spans="1:14" x14ac:dyDescent="0.3">
      <c r="A988" s="1"/>
      <c r="B988" s="1"/>
      <c r="C988" s="1"/>
      <c r="D988" s="1"/>
      <c r="E988" s="1"/>
      <c r="F988" s="1"/>
      <c r="G988" s="1"/>
      <c r="I988" s="1"/>
      <c r="J988" s="1"/>
      <c r="K988" s="1"/>
      <c r="L988" s="1"/>
      <c r="M988" s="1"/>
      <c r="N988" s="1"/>
    </row>
    <row r="989" spans="1:14" x14ac:dyDescent="0.3">
      <c r="A989" s="1"/>
      <c r="B989" s="1"/>
      <c r="C989" s="1"/>
      <c r="D989" s="1"/>
      <c r="E989" s="1"/>
      <c r="F989" s="1"/>
      <c r="G989" s="1"/>
      <c r="I989" s="1"/>
      <c r="J989" s="1"/>
      <c r="K989" s="1"/>
      <c r="L989" s="1"/>
      <c r="M989" s="1"/>
      <c r="N989" s="1"/>
    </row>
    <row r="990" spans="1:14" x14ac:dyDescent="0.3">
      <c r="A990" s="1"/>
      <c r="B990" s="1"/>
      <c r="C990" s="1"/>
      <c r="D990" s="1"/>
      <c r="E990" s="1"/>
      <c r="F990" s="1"/>
      <c r="G990" s="1"/>
      <c r="I990" s="1"/>
      <c r="J990" s="1"/>
      <c r="K990" s="1"/>
      <c r="L990" s="1"/>
      <c r="M990" s="1"/>
      <c r="N990" s="1"/>
    </row>
    <row r="991" spans="1:14" x14ac:dyDescent="0.3">
      <c r="A991" s="1"/>
      <c r="B991" s="1"/>
      <c r="C991" s="1"/>
      <c r="D991" s="1"/>
      <c r="E991" s="1"/>
      <c r="F991" s="1"/>
      <c r="G991" s="1"/>
      <c r="I991" s="1"/>
      <c r="J991" s="1"/>
      <c r="K991" s="1"/>
      <c r="L991" s="1"/>
      <c r="M991" s="1"/>
      <c r="N991" s="1"/>
    </row>
    <row r="992" spans="1:14" x14ac:dyDescent="0.3">
      <c r="A992" s="1"/>
      <c r="B992" s="1"/>
      <c r="C992" s="1"/>
      <c r="D992" s="1"/>
      <c r="E992" s="1"/>
      <c r="F992" s="1"/>
      <c r="G992" s="1"/>
      <c r="I992" s="1"/>
      <c r="J992" s="1"/>
      <c r="K992" s="1"/>
      <c r="L992" s="1"/>
      <c r="M992" s="1"/>
      <c r="N992" s="1"/>
    </row>
    <row r="993" spans="1:14" x14ac:dyDescent="0.3">
      <c r="A993" s="1"/>
      <c r="B993" s="1"/>
      <c r="C993" s="1"/>
      <c r="D993" s="1"/>
      <c r="E993" s="1"/>
      <c r="F993" s="1"/>
      <c r="G993" s="1"/>
      <c r="I993" s="1"/>
      <c r="J993" s="1"/>
      <c r="K993" s="1"/>
      <c r="L993" s="1"/>
      <c r="M993" s="1"/>
      <c r="N993" s="1"/>
    </row>
    <row r="994" spans="1:14" x14ac:dyDescent="0.3">
      <c r="A994" s="1"/>
      <c r="B994" s="1"/>
      <c r="C994" s="1"/>
      <c r="D994" s="1"/>
      <c r="E994" s="1"/>
      <c r="F994" s="1"/>
      <c r="G994" s="1"/>
      <c r="I994" s="1"/>
      <c r="J994" s="1"/>
      <c r="K994" s="1"/>
      <c r="L994" s="1"/>
      <c r="M994" s="1"/>
      <c r="N994" s="1"/>
    </row>
    <row r="995" spans="1:14" x14ac:dyDescent="0.3">
      <c r="A995" s="1"/>
      <c r="B995" s="1"/>
      <c r="C995" s="1"/>
      <c r="D995" s="1"/>
      <c r="E995" s="1"/>
      <c r="F995" s="1"/>
      <c r="G995" s="1"/>
      <c r="I995" s="1"/>
      <c r="J995" s="1"/>
      <c r="K995" s="1"/>
      <c r="L995" s="1"/>
      <c r="M995" s="1"/>
      <c r="N995" s="1"/>
    </row>
    <row r="996" spans="1:14" x14ac:dyDescent="0.3">
      <c r="A996" s="1"/>
      <c r="B996" s="1"/>
      <c r="C996" s="1"/>
      <c r="D996" s="1"/>
      <c r="E996" s="1"/>
      <c r="F996" s="1"/>
      <c r="G996" s="1"/>
      <c r="I996" s="1"/>
      <c r="J996" s="1"/>
      <c r="K996" s="1"/>
      <c r="L996" s="1"/>
      <c r="M996" s="1"/>
      <c r="N996" s="1"/>
    </row>
    <row r="997" spans="1:14" x14ac:dyDescent="0.3">
      <c r="A997" s="1"/>
      <c r="B997" s="1"/>
      <c r="C997" s="1"/>
      <c r="D997" s="1"/>
      <c r="E997" s="1"/>
      <c r="F997" s="1"/>
      <c r="G997" s="1"/>
      <c r="I997" s="1"/>
      <c r="J997" s="1"/>
      <c r="K997" s="1"/>
      <c r="L997" s="1"/>
      <c r="M997" s="1"/>
      <c r="N997" s="1"/>
    </row>
    <row r="998" spans="1:14" x14ac:dyDescent="0.3">
      <c r="A998" s="1"/>
      <c r="B998" s="1"/>
      <c r="C998" s="1"/>
      <c r="D998" s="1"/>
      <c r="E998" s="1"/>
      <c r="F998" s="1"/>
      <c r="G998" s="1"/>
      <c r="I998" s="1"/>
      <c r="J998" s="1"/>
      <c r="K998" s="1"/>
      <c r="L998" s="1"/>
      <c r="M998" s="1"/>
      <c r="N998" s="1"/>
    </row>
    <row r="999" spans="1:14" x14ac:dyDescent="0.3">
      <c r="A999" s="1"/>
      <c r="B999" s="1"/>
      <c r="C999" s="1"/>
      <c r="D999" s="1"/>
      <c r="E999" s="1"/>
      <c r="F999" s="1"/>
      <c r="G999" s="1"/>
      <c r="I999" s="1"/>
      <c r="J999" s="1"/>
      <c r="K999" s="1"/>
      <c r="L999" s="1"/>
      <c r="M999" s="1"/>
      <c r="N999" s="1"/>
    </row>
    <row r="1000" spans="1:14" x14ac:dyDescent="0.3">
      <c r="A1000" s="1"/>
      <c r="B1000" s="1"/>
      <c r="C1000" s="1"/>
      <c r="D1000" s="1"/>
      <c r="E1000" s="1"/>
      <c r="F1000" s="1"/>
      <c r="G1000" s="1"/>
      <c r="I1000" s="1"/>
      <c r="J1000" s="1"/>
      <c r="K1000" s="1"/>
      <c r="L1000" s="1"/>
      <c r="M1000" s="1"/>
      <c r="N1000" s="1"/>
    </row>
    <row r="1001" spans="1:14" x14ac:dyDescent="0.3">
      <c r="A1001" s="1"/>
      <c r="B1001" s="1"/>
      <c r="C1001" s="1"/>
      <c r="D1001" s="1"/>
      <c r="E1001" s="1"/>
      <c r="F1001" s="1"/>
      <c r="G1001" s="1"/>
      <c r="I1001" s="1"/>
      <c r="J1001" s="1"/>
      <c r="K1001" s="1"/>
      <c r="L1001" s="1"/>
      <c r="M1001" s="1"/>
      <c r="N1001" s="1"/>
    </row>
    <row r="1002" spans="1:14" x14ac:dyDescent="0.3">
      <c r="A1002" s="1"/>
      <c r="B1002" s="1"/>
      <c r="C1002" s="1"/>
      <c r="D1002" s="1"/>
      <c r="E1002" s="1"/>
      <c r="F1002" s="1"/>
      <c r="G1002" s="1"/>
      <c r="I1002" s="1"/>
      <c r="J1002" s="1"/>
      <c r="K1002" s="1"/>
      <c r="L1002" s="1"/>
      <c r="M1002" s="1"/>
      <c r="N1002" s="1"/>
    </row>
    <row r="1003" spans="1:14" x14ac:dyDescent="0.3">
      <c r="A1003" s="1"/>
      <c r="B1003" s="1"/>
      <c r="C1003" s="1"/>
      <c r="D1003" s="1"/>
      <c r="E1003" s="1"/>
      <c r="F1003" s="1"/>
      <c r="G1003" s="1"/>
      <c r="I1003" s="1"/>
      <c r="J1003" s="1"/>
      <c r="K1003" s="1"/>
      <c r="L1003" s="1"/>
      <c r="M1003" s="1"/>
      <c r="N1003" s="1"/>
    </row>
    <row r="1004" spans="1:14" x14ac:dyDescent="0.3">
      <c r="A1004" s="1"/>
      <c r="B1004" s="1"/>
      <c r="C1004" s="1"/>
      <c r="D1004" s="1"/>
      <c r="E1004" s="1"/>
      <c r="F1004" s="1"/>
      <c r="G1004" s="1"/>
      <c r="I1004" s="1"/>
      <c r="J1004" s="1"/>
      <c r="K1004" s="1"/>
      <c r="L1004" s="1"/>
      <c r="M1004" s="1"/>
      <c r="N1004" s="1"/>
    </row>
    <row r="1005" spans="1:14" x14ac:dyDescent="0.3">
      <c r="A1005" s="1"/>
      <c r="B1005" s="1"/>
      <c r="C1005" s="1"/>
      <c r="D1005" s="1"/>
      <c r="E1005" s="1"/>
      <c r="F1005" s="1"/>
      <c r="G1005" s="1"/>
      <c r="I1005" s="1"/>
      <c r="J1005" s="1"/>
      <c r="K1005" s="1"/>
      <c r="L1005" s="1"/>
      <c r="M1005" s="1"/>
      <c r="N1005" s="1"/>
    </row>
  </sheetData>
  <mergeCells count="6">
    <mergeCell ref="B2:E2"/>
    <mergeCell ref="B1:H1"/>
    <mergeCell ref="I2:L2"/>
    <mergeCell ref="M2:O2"/>
    <mergeCell ref="I1:O1"/>
    <mergeCell ref="F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M7" sqref="M7"/>
    </sheetView>
  </sheetViews>
  <sheetFormatPr defaultRowHeight="14.4" x14ac:dyDescent="0.3"/>
  <cols>
    <col min="2" max="15" width="12" customWidth="1"/>
  </cols>
  <sheetData>
    <row r="1" spans="1:20" x14ac:dyDescent="0.3">
      <c r="A1" s="33"/>
      <c r="B1" s="69" t="s">
        <v>4</v>
      </c>
      <c r="C1" s="70"/>
      <c r="D1" s="70"/>
      <c r="E1" s="70"/>
      <c r="F1" s="70"/>
      <c r="G1" s="70"/>
      <c r="H1" s="71"/>
      <c r="I1" s="70" t="s">
        <v>17</v>
      </c>
      <c r="J1" s="70"/>
      <c r="K1" s="70"/>
      <c r="L1" s="70"/>
      <c r="M1" s="70"/>
      <c r="N1" s="70"/>
      <c r="O1" s="71"/>
    </row>
    <row r="2" spans="1:20" x14ac:dyDescent="0.3">
      <c r="A2" s="29"/>
      <c r="B2" s="73" t="s">
        <v>7</v>
      </c>
      <c r="C2" s="74"/>
      <c r="D2" s="74"/>
      <c r="E2" s="74"/>
      <c r="F2" s="74" t="s">
        <v>8</v>
      </c>
      <c r="G2" s="74"/>
      <c r="H2" s="75"/>
      <c r="I2" s="74" t="s">
        <v>7</v>
      </c>
      <c r="J2" s="74"/>
      <c r="K2" s="74"/>
      <c r="L2" s="74"/>
      <c r="M2" s="74" t="s">
        <v>8</v>
      </c>
      <c r="N2" s="74"/>
      <c r="O2" s="75"/>
    </row>
    <row r="3" spans="1:20" ht="15" thickBot="1" x14ac:dyDescent="0.35">
      <c r="A3" s="24" t="s">
        <v>0</v>
      </c>
      <c r="B3" s="35" t="s">
        <v>12</v>
      </c>
      <c r="C3" s="36" t="s">
        <v>11</v>
      </c>
      <c r="D3" s="26" t="s">
        <v>9</v>
      </c>
      <c r="E3" s="26" t="s">
        <v>6</v>
      </c>
      <c r="F3" s="36" t="s">
        <v>10</v>
      </c>
      <c r="G3" s="26" t="s">
        <v>9</v>
      </c>
      <c r="H3" s="27" t="s">
        <v>6</v>
      </c>
      <c r="I3" s="36" t="s">
        <v>12</v>
      </c>
      <c r="J3" s="36" t="s">
        <v>11</v>
      </c>
      <c r="K3" s="26" t="s">
        <v>9</v>
      </c>
      <c r="L3" s="26" t="s">
        <v>6</v>
      </c>
      <c r="M3" s="36" t="s">
        <v>10</v>
      </c>
      <c r="N3" s="26" t="s">
        <v>9</v>
      </c>
      <c r="O3" s="27" t="s">
        <v>6</v>
      </c>
    </row>
    <row r="4" spans="1:20" x14ac:dyDescent="0.3">
      <c r="A4" s="9">
        <v>4.1399000000000002E-7</v>
      </c>
      <c r="B4" s="21">
        <f>Differential!B4/SUM(Differential!C$4:C$49)</f>
        <v>6.5697708898258755E-12</v>
      </c>
      <c r="C4" s="7">
        <f>1/2*($A4-0.00000000001)*(B4+0)</f>
        <v>1.3598768764850579E-18</v>
      </c>
      <c r="D4" s="7">
        <f>'Tally Results'!C3</f>
        <v>0.77569999999999995</v>
      </c>
      <c r="E4" s="7">
        <f>D4*B4</f>
        <v>5.096171279237931E-12</v>
      </c>
      <c r="F4" s="7">
        <f>Differential!F4/SUM(Differential!F$4:F$49)</f>
        <v>1.7775534837289613E-4</v>
      </c>
      <c r="G4" s="7">
        <f>'Tally Results'!C3</f>
        <v>0.77569999999999995</v>
      </c>
      <c r="H4" s="38">
        <f t="shared" ref="H4:H49" si="0">G4*F4</f>
        <v>1.3788482373285551E-4</v>
      </c>
      <c r="I4" s="12">
        <f>Differential!I4/SUM(Differential!J$4:J$49)</f>
        <v>2.1037976754622079E-14</v>
      </c>
      <c r="J4" s="12">
        <f>1/2*($A4-0.00000000001)*(I4+0)</f>
        <v>4.3546508084392245E-21</v>
      </c>
      <c r="K4" s="12">
        <f>'Tally Results'!F3</f>
        <v>0.15</v>
      </c>
      <c r="L4" s="12">
        <f>K4*I4</f>
        <v>3.1556965131933119E-15</v>
      </c>
      <c r="M4" s="12">
        <f>Differential!M4/SUM(Differential!M$4:M$49)</f>
        <v>7.262044338652429E-7</v>
      </c>
      <c r="N4" s="12">
        <f>'Tally Results'!F3</f>
        <v>0.15</v>
      </c>
      <c r="O4" s="17">
        <f t="shared" ref="O4:O49" si="1">N4*M4</f>
        <v>1.0893066507978643E-7</v>
      </c>
    </row>
    <row r="5" spans="1:20" x14ac:dyDescent="0.3">
      <c r="A5" s="9">
        <v>1.1253000000000001E-6</v>
      </c>
      <c r="B5" s="21">
        <f>Differential!B5/SUM(Differential!C$4:C$49)</f>
        <v>1.0632590972081613E-10</v>
      </c>
      <c r="C5" s="7">
        <f>1/2*($A5-$A4)*(B5+B4)</f>
        <v>4.0151913287577882E-17</v>
      </c>
      <c r="D5" s="7">
        <f>'Tally Results'!C4</f>
        <v>0.66820000000000002</v>
      </c>
      <c r="E5" s="7">
        <f t="shared" ref="E5:E49" si="2">D5*B5</f>
        <v>7.1046972875449341E-11</v>
      </c>
      <c r="F5" s="7">
        <f>Differential!F5/SUM(Differential!F$4:F$49)</f>
        <v>5.4034090612854139E-5</v>
      </c>
      <c r="G5" s="7">
        <f>'Tally Results'!C4</f>
        <v>0.66820000000000002</v>
      </c>
      <c r="H5" s="38">
        <f t="shared" si="0"/>
        <v>3.6105579347509136E-5</v>
      </c>
      <c r="I5" s="12">
        <f>Differential!I5/SUM(Differential!J$4:J$49)</f>
        <v>1.5155870485638581E-11</v>
      </c>
      <c r="J5" s="12">
        <f>1/2*($A5-$A4)*(I5+I4)</f>
        <v>5.397743379192454E-18</v>
      </c>
      <c r="K5" s="12">
        <f>'Tally Results'!F4</f>
        <v>0.26859148315797354</v>
      </c>
      <c r="L5" s="12">
        <f t="shared" ref="L5:L49" si="3">K5*I5</f>
        <v>4.0707377322878235E-12</v>
      </c>
      <c r="M5" s="12">
        <f>Differential!M5/SUM(Differential!M$4:M$49)</f>
        <v>2.8217546426204592E-5</v>
      </c>
      <c r="N5" s="12">
        <f>'Tally Results'!F4</f>
        <v>0.26859148315797354</v>
      </c>
      <c r="O5" s="17">
        <f t="shared" si="1"/>
        <v>7.5789926456932669E-6</v>
      </c>
    </row>
    <row r="6" spans="1:20" x14ac:dyDescent="0.3">
      <c r="A6" s="9">
        <v>3.0589999999999998E-6</v>
      </c>
      <c r="B6" s="21">
        <f>Differential!B6/SUM(Differential!C$4:C$49)</f>
        <v>6.4422189607714915E-10</v>
      </c>
      <c r="C6" s="7">
        <f t="shared" ref="C6:C49" si="4">1/2*($A6-$A5)*(B6+B5)</f>
        <v>7.2566714603576267E-16</v>
      </c>
      <c r="D6" s="7">
        <f>'Tally Results'!C5</f>
        <v>0.46639999999999998</v>
      </c>
      <c r="E6" s="7">
        <f t="shared" si="2"/>
        <v>3.0046509233038233E-10</v>
      </c>
      <c r="F6" s="7">
        <f>Differential!F6/SUM(Differential!F$4:F$49)</f>
        <v>3.311588736252518E-4</v>
      </c>
      <c r="G6" s="7">
        <f>'Tally Results'!C5</f>
        <v>0.46639999999999998</v>
      </c>
      <c r="H6" s="38">
        <f t="shared" si="0"/>
        <v>1.5445249865881744E-4</v>
      </c>
      <c r="I6" s="12">
        <f>Differential!I6/SUM(Differential!J$4:J$49)</f>
        <v>3.9666509835547465E-10</v>
      </c>
      <c r="J6" s="12">
        <f t="shared" ref="J6:J49" si="5">1/2*($A6-$A5)*(I6+I5)</f>
        <v>3.9816910372403029E-16</v>
      </c>
      <c r="K6" s="12">
        <f>'Tally Results'!F5</f>
        <v>7.0948974094062839E-2</v>
      </c>
      <c r="L6" s="12">
        <f t="shared" si="3"/>
        <v>2.8142981787241458E-11</v>
      </c>
      <c r="M6" s="12">
        <f>Differential!M6/SUM(Differential!M$4:M$49)</f>
        <v>2.6537414402347687E-4</v>
      </c>
      <c r="N6" s="12">
        <f>'Tally Results'!F5</f>
        <v>7.0948974094062839E-2</v>
      </c>
      <c r="O6" s="17">
        <f t="shared" si="1"/>
        <v>1.882802326955576E-5</v>
      </c>
    </row>
    <row r="7" spans="1:20" x14ac:dyDescent="0.3">
      <c r="A7" s="9">
        <v>1.0677E-5</v>
      </c>
      <c r="B7" s="21">
        <f>Differential!B7/SUM(Differential!C$4:C$49)</f>
        <v>1.2553570952922291E-8</v>
      </c>
      <c r="C7" s="7">
        <f t="shared" si="4"/>
        <v>5.0270392961838868E-14</v>
      </c>
      <c r="D7" s="7">
        <f>'Tally Results'!C6</f>
        <v>0.35020000000000001</v>
      </c>
      <c r="E7" s="7">
        <f t="shared" si="2"/>
        <v>4.3962605477133862E-9</v>
      </c>
      <c r="F7" s="7">
        <f>Differential!F7/SUM(Differential!F$4:F$49)</f>
        <v>2.0862688310506802E-3</v>
      </c>
      <c r="G7" s="7">
        <f>'Tally Results'!C6</f>
        <v>0.35020000000000001</v>
      </c>
      <c r="H7" s="38">
        <f t="shared" si="0"/>
        <v>7.3061134463394827E-4</v>
      </c>
      <c r="I7" s="12">
        <f>Differential!I7/SUM(Differential!J$4:J$49)</f>
        <v>1.9938172609074931E-9</v>
      </c>
      <c r="J7" s="12">
        <f t="shared" si="5"/>
        <v>9.1053473064326432E-15</v>
      </c>
      <c r="K7" s="12">
        <f>'Tally Results'!F6</f>
        <v>5.5604895692735551E-2</v>
      </c>
      <c r="L7" s="12">
        <f t="shared" si="3"/>
        <v>1.1086600082313685E-10</v>
      </c>
      <c r="M7" s="12">
        <f>Differential!M7/SUM(Differential!M$4:M$49)</f>
        <v>3.7240957619795272E-4</v>
      </c>
      <c r="N7" s="12">
        <f>'Tally Results'!F6</f>
        <v>5.5604895692735551E-2</v>
      </c>
      <c r="O7" s="17">
        <f t="shared" si="1"/>
        <v>2.0707795639463012E-5</v>
      </c>
    </row>
    <row r="8" spans="1:20" x14ac:dyDescent="0.3">
      <c r="A8" s="9">
        <v>2.9023E-5</v>
      </c>
      <c r="B8" s="21">
        <f>Differential!B8/SUM(Differential!C$4:C$49)</f>
        <v>1.4334689053158156E-7</v>
      </c>
      <c r="C8" s="7">
        <f t="shared" si="4"/>
        <v>1.4300749331973538E-12</v>
      </c>
      <c r="D8" s="7">
        <f>'Tally Results'!C7</f>
        <v>0.20019999999999999</v>
      </c>
      <c r="E8" s="7">
        <f t="shared" si="2"/>
        <v>2.8698047484422628E-8</v>
      </c>
      <c r="F8" s="7">
        <f>Differential!F8/SUM(Differential!F$4:F$49)</f>
        <v>7.3662238546575937E-3</v>
      </c>
      <c r="G8" s="7">
        <f>'Tally Results'!C7</f>
        <v>0.20019999999999999</v>
      </c>
      <c r="H8" s="38">
        <f t="shared" si="0"/>
        <v>1.4747180157024503E-3</v>
      </c>
      <c r="I8" s="12">
        <f>Differential!I8/SUM(Differential!J$4:J$49)</f>
        <v>7.2198039602227892E-9</v>
      </c>
      <c r="J8" s="12">
        <f t="shared" si="5"/>
        <v>8.4516547461428093E-14</v>
      </c>
      <c r="K8" s="12">
        <f>'Tally Results'!F7</f>
        <v>2.9582388341714397E-2</v>
      </c>
      <c r="L8" s="12">
        <f t="shared" si="3"/>
        <v>2.1357904450235807E-10</v>
      </c>
      <c r="M8" s="12">
        <f>Differential!M8/SUM(Differential!M$4:M$49)</f>
        <v>3.7435696026235586E-4</v>
      </c>
      <c r="N8" s="12">
        <f>'Tally Results'!F7</f>
        <v>2.9582388341714397E-2</v>
      </c>
      <c r="O8" s="17">
        <f t="shared" si="1"/>
        <v>1.1074372976904755E-5</v>
      </c>
      <c r="R8">
        <v>0.5</v>
      </c>
      <c r="S8">
        <v>10</v>
      </c>
      <c r="T8">
        <f>(R9-R8)</f>
        <v>1</v>
      </c>
    </row>
    <row r="9" spans="1:20" x14ac:dyDescent="0.3">
      <c r="A9" s="9">
        <v>1.013E-4</v>
      </c>
      <c r="B9" s="21">
        <f>Differential!B9/SUM(Differential!C$4:C$49)</f>
        <v>2.8712601229976501E-6</v>
      </c>
      <c r="C9" s="7">
        <f t="shared" si="4"/>
        <v>1.0894337555842613E-10</v>
      </c>
      <c r="D9" s="7">
        <f>'Tally Results'!C8</f>
        <v>0.22189999999999999</v>
      </c>
      <c r="E9" s="7">
        <f t="shared" si="2"/>
        <v>6.371326212931785E-7</v>
      </c>
      <c r="F9" s="7">
        <f>Differential!F9/SUM(Differential!F$4:F$49)</f>
        <v>5.0450434572844691E-2</v>
      </c>
      <c r="G9" s="7">
        <f>'Tally Results'!C8</f>
        <v>0.22189999999999999</v>
      </c>
      <c r="H9" s="38">
        <f t="shared" si="0"/>
        <v>1.1194951431714235E-2</v>
      </c>
      <c r="I9" s="12">
        <f>Differential!I9/SUM(Differential!J$4:J$49)</f>
        <v>2.9406718684648462E-8</v>
      </c>
      <c r="J9" s="12">
        <f t="shared" si="5"/>
        <v>1.3236275886016797E-12</v>
      </c>
      <c r="K9" s="12">
        <f>'Tally Results'!F8</f>
        <v>1.0592801801223318E-2</v>
      </c>
      <c r="L9" s="12">
        <f t="shared" si="3"/>
        <v>3.1149954265081161E-10</v>
      </c>
      <c r="M9" s="12">
        <f>Differential!M9/SUM(Differential!M$4:M$49)</f>
        <v>5.8861481648240144E-4</v>
      </c>
      <c r="N9" s="12">
        <f>'Tally Results'!F8</f>
        <v>1.0592801801223318E-2</v>
      </c>
      <c r="O9" s="17">
        <f t="shared" si="1"/>
        <v>6.2350800882615142E-6</v>
      </c>
      <c r="R9">
        <v>1.5</v>
      </c>
      <c r="S9">
        <v>11</v>
      </c>
      <c r="T9">
        <f t="shared" ref="T9:T12" si="6">(R10-R9)</f>
        <v>1</v>
      </c>
    </row>
    <row r="10" spans="1:20" x14ac:dyDescent="0.3">
      <c r="A10" s="9">
        <v>2.7535999999999999E-4</v>
      </c>
      <c r="B10" s="21">
        <f>Differential!B10/SUM(Differential!C$4:C$49)</f>
        <v>9.629930363637793E-6</v>
      </c>
      <c r="C10" s="7">
        <f t="shared" si="4"/>
        <v>1.0879786080518825E-9</v>
      </c>
      <c r="D10" s="7">
        <f>'Tally Results'!C9</f>
        <v>1.84E-2</v>
      </c>
      <c r="E10" s="7">
        <f t="shared" si="2"/>
        <v>1.7719071869093539E-7</v>
      </c>
      <c r="F10" s="7">
        <f>Differential!F10/SUM(Differential!F$4:F$49)</f>
        <v>3.7342844554689267E-2</v>
      </c>
      <c r="G10" s="7">
        <f>'Tally Results'!C9</f>
        <v>1.84E-2</v>
      </c>
      <c r="H10" s="38">
        <f t="shared" si="0"/>
        <v>6.8710833980628247E-4</v>
      </c>
      <c r="I10" s="12">
        <f>Differential!I10/SUM(Differential!J$4:J$49)</f>
        <v>1.3694259172359347E-7</v>
      </c>
      <c r="J10" s="12">
        <f t="shared" si="5"/>
        <v>1.4477380484829294E-11</v>
      </c>
      <c r="K10" s="12">
        <f>'Tally Results'!F9</f>
        <v>4.3570747067269806E-3</v>
      </c>
      <c r="L10" s="12">
        <f t="shared" si="3"/>
        <v>5.9666910267250867E-10</v>
      </c>
      <c r="M10" s="12">
        <f>Differential!M10/SUM(Differential!M$4:M$49)</f>
        <v>8.1314647795086232E-4</v>
      </c>
      <c r="N10" s="12">
        <f>'Tally Results'!F9</f>
        <v>4.3570747067269806E-3</v>
      </c>
      <c r="O10" s="17">
        <f t="shared" si="1"/>
        <v>3.5429399519438308E-6</v>
      </c>
      <c r="R10">
        <v>2.5</v>
      </c>
      <c r="S10">
        <v>12</v>
      </c>
      <c r="T10">
        <f t="shared" si="6"/>
        <v>1</v>
      </c>
    </row>
    <row r="11" spans="1:20" x14ac:dyDescent="0.3">
      <c r="A11" s="9">
        <v>5.8295000000000005E-4</v>
      </c>
      <c r="B11" s="21">
        <f>Differential!B11/SUM(Differential!C$4:C$49)</f>
        <v>2.1526907762646261E-5</v>
      </c>
      <c r="C11" s="7">
        <f t="shared" si="4"/>
        <v>4.7917659196318578E-9</v>
      </c>
      <c r="D11" s="7">
        <f>'Tally Results'!C10</f>
        <v>1.2E-2</v>
      </c>
      <c r="E11" s="7">
        <f t="shared" si="2"/>
        <v>2.5832289315175512E-7</v>
      </c>
      <c r="F11" s="7">
        <f>Differential!F11/SUM(Differential!F$4:F$49)</f>
        <v>3.4174177760709329E-2</v>
      </c>
      <c r="G11" s="7">
        <f>'Tally Results'!C10</f>
        <v>1.2E-2</v>
      </c>
      <c r="H11" s="38">
        <f t="shared" si="0"/>
        <v>4.1009013312851196E-4</v>
      </c>
      <c r="I11" s="12">
        <f>Differential!I11/SUM(Differential!J$4:J$49)</f>
        <v>5.6038226096171484E-7</v>
      </c>
      <c r="J11" s="12">
        <f t="shared" si="5"/>
        <v>1.0724507571873701E-10</v>
      </c>
      <c r="K11" s="12">
        <f>'Tally Results'!F10</f>
        <v>2.2647571613751438E-3</v>
      </c>
      <c r="L11" s="12">
        <f t="shared" si="3"/>
        <v>1.2691297386206383E-9</v>
      </c>
      <c r="M11" s="12">
        <f>Differential!M11/SUM(Differential!M$4:M$49)</f>
        <v>1.3766309135710367E-3</v>
      </c>
      <c r="N11" s="12">
        <f>'Tally Results'!F10</f>
        <v>2.2647571613751438E-3</v>
      </c>
      <c r="O11" s="17">
        <f t="shared" si="1"/>
        <v>3.1177347200804122E-6</v>
      </c>
      <c r="R11">
        <v>3.5</v>
      </c>
      <c r="S11">
        <v>12</v>
      </c>
      <c r="T11">
        <f t="shared" si="6"/>
        <v>1</v>
      </c>
    </row>
    <row r="12" spans="1:20" x14ac:dyDescent="0.3">
      <c r="A12" s="9">
        <v>1.2340999999999999E-3</v>
      </c>
      <c r="B12" s="21">
        <f>Differential!B12/SUM(Differential!C$4:C$49)</f>
        <v>3.0342225393186057E-5</v>
      </c>
      <c r="C12" s="7">
        <f t="shared" si="4"/>
        <v>1.6887293027210105E-8</v>
      </c>
      <c r="D12" s="7">
        <f>'Tally Results'!C11</f>
        <v>6.4000000000000003E-3</v>
      </c>
      <c r="E12" s="7">
        <f t="shared" si="2"/>
        <v>1.9419024251639078E-7</v>
      </c>
      <c r="F12" s="7">
        <f>Differential!F12/SUM(Differential!F$4:F$49)</f>
        <v>2.0679284783474489E-2</v>
      </c>
      <c r="G12" s="7">
        <f>'Tally Results'!C11</f>
        <v>6.4000000000000003E-3</v>
      </c>
      <c r="H12" s="38">
        <f t="shared" si="0"/>
        <v>1.3234742261423674E-4</v>
      </c>
      <c r="I12" s="12">
        <f>Differential!I12/SUM(Differential!J$4:J$49)</f>
        <v>1.7482879545737193E-6</v>
      </c>
      <c r="J12" s="12">
        <f t="shared" si="5"/>
        <v>7.5164530542294878E-10</v>
      </c>
      <c r="K12" s="12">
        <f>'Tally Results'!F11</f>
        <v>1.2202458768625279E-3</v>
      </c>
      <c r="L12" s="12">
        <f t="shared" si="3"/>
        <v>2.1333411681370036E-9</v>
      </c>
      <c r="M12" s="12">
        <f>Differential!M12/SUM(Differential!M$4:M$49)</f>
        <v>2.0565372733739556E-3</v>
      </c>
      <c r="N12" s="12">
        <f>'Tally Results'!F11</f>
        <v>1.2202458768625279E-3</v>
      </c>
      <c r="O12" s="17">
        <f t="shared" si="1"/>
        <v>2.5094811284486746E-6</v>
      </c>
      <c r="R12">
        <v>4.5</v>
      </c>
      <c r="S12">
        <v>13</v>
      </c>
      <c r="T12">
        <f t="shared" si="6"/>
        <v>-4.5</v>
      </c>
    </row>
    <row r="13" spans="1:20" x14ac:dyDescent="0.3">
      <c r="A13" s="9">
        <v>3.3546000000000001E-3</v>
      </c>
      <c r="B13" s="21">
        <f>Differential!B13/SUM(Differential!C$4:C$49)</f>
        <v>4.7020887981999123E-5</v>
      </c>
      <c r="C13" s="7">
        <f t="shared" si="4"/>
        <v>8.2024240956040096E-8</v>
      </c>
      <c r="D13" s="7">
        <f>'Tally Results'!C12</f>
        <v>2.5999999999999999E-3</v>
      </c>
      <c r="E13" s="7">
        <f t="shared" si="2"/>
        <v>1.2225430875319772E-7</v>
      </c>
      <c r="F13" s="7">
        <f>Differential!F13/SUM(Differential!F$4:F$49)</f>
        <v>1.7013339185551118E-2</v>
      </c>
      <c r="G13" s="7">
        <f>'Tally Results'!C12</f>
        <v>2.5999999999999999E-3</v>
      </c>
      <c r="H13" s="38">
        <f t="shared" si="0"/>
        <v>4.4234681882432907E-5</v>
      </c>
      <c r="I13" s="12">
        <f>Differential!I13/SUM(Differential!J$4:J$49)</f>
        <v>7.4712978959136974E-6</v>
      </c>
      <c r="J13" s="12">
        <f t="shared" si="5"/>
        <v>9.7750658979792831E-9</v>
      </c>
      <c r="K13" s="12">
        <f>'Tally Results'!F12</f>
        <v>4.3777848279695063E-4</v>
      </c>
      <c r="L13" s="12">
        <f t="shared" si="3"/>
        <v>3.270773457397148E-9</v>
      </c>
      <c r="M13" s="12">
        <f>Differential!M13/SUM(Differential!M$4:M$49)</f>
        <v>4.1046238669054614E-3</v>
      </c>
      <c r="N13" s="12">
        <f>'Tally Results'!F12</f>
        <v>4.3777848279695063E-4</v>
      </c>
      <c r="O13" s="17">
        <f t="shared" si="1"/>
        <v>1.7969160089060256E-6</v>
      </c>
    </row>
    <row r="14" spans="1:20" x14ac:dyDescent="0.3">
      <c r="A14" s="9">
        <v>1.0333E-2</v>
      </c>
      <c r="B14" s="21">
        <f>Differential!B14/SUM(Differential!C$4:C$49)</f>
        <v>1.6130178379373787E-4</v>
      </c>
      <c r="C14" s="7">
        <f t="shared" si="4"/>
        <v>7.2687946635990158E-7</v>
      </c>
      <c r="D14" s="7">
        <f>'Tally Results'!C13</f>
        <v>1E-3</v>
      </c>
      <c r="E14" s="7">
        <f t="shared" si="2"/>
        <v>1.6130178379373788E-7</v>
      </c>
      <c r="F14" s="7">
        <f>Differential!F14/SUM(Differential!F$4:F$49)</f>
        <v>2.2228761825283435E-2</v>
      </c>
      <c r="G14" s="7">
        <f>'Tally Results'!C13</f>
        <v>1E-3</v>
      </c>
      <c r="H14" s="38">
        <f t="shared" si="0"/>
        <v>2.2228761825283435E-5</v>
      </c>
      <c r="I14" s="12">
        <f>Differential!I14/SUM(Differential!J$4:J$49)</f>
        <v>5.4579629864042813E-5</v>
      </c>
      <c r="J14" s="12">
        <f t="shared" si="5"/>
        <v>2.1650809714004025E-7</v>
      </c>
      <c r="K14" s="12">
        <f>'Tally Results'!F13</f>
        <v>1.7585505395068974E-4</v>
      </c>
      <c r="L14" s="12">
        <f t="shared" si="3"/>
        <v>9.5981037543499263E-9</v>
      </c>
      <c r="M14" s="12">
        <f>Differential!M14/SUM(Differential!M$4:M$49)</f>
        <v>1.0580471324033067E-2</v>
      </c>
      <c r="N14" s="12">
        <f>'Tally Results'!F13</f>
        <v>1.7585505395068974E-4</v>
      </c>
      <c r="O14" s="17">
        <f t="shared" si="1"/>
        <v>1.8606293555115608E-6</v>
      </c>
      <c r="R14">
        <v>0.5</v>
      </c>
      <c r="S14">
        <v>10</v>
      </c>
      <c r="T14">
        <f>(R15-R14)/2+(R14-R13)</f>
        <v>1</v>
      </c>
    </row>
    <row r="15" spans="1:20" x14ac:dyDescent="0.3">
      <c r="A15" s="9">
        <v>2.1874999999999999E-2</v>
      </c>
      <c r="B15" s="21">
        <f>Differential!B15/SUM(Differential!C$4:C$49)</f>
        <v>6.9555980918903772E-4</v>
      </c>
      <c r="C15" s="7">
        <f t="shared" si="4"/>
        <v>4.9449482531035975E-6</v>
      </c>
      <c r="D15" s="7">
        <f>'Tally Results'!C14</f>
        <v>5.0000000000000001E-4</v>
      </c>
      <c r="E15" s="7">
        <f t="shared" si="2"/>
        <v>3.4777990459451885E-7</v>
      </c>
      <c r="F15" s="7">
        <f>Differential!F15/SUM(Differential!F$4:F$49)</f>
        <v>3.41818205075783E-2</v>
      </c>
      <c r="G15" s="7">
        <f>'Tally Results'!C14</f>
        <v>5.0000000000000001E-4</v>
      </c>
      <c r="H15" s="38">
        <f t="shared" si="0"/>
        <v>1.709091025378915E-5</v>
      </c>
      <c r="I15" s="12">
        <f>Differential!I15/SUM(Differential!J$4:J$49)</f>
        <v>3.250462630895064E-4</v>
      </c>
      <c r="J15" s="12">
        <f t="shared" si="5"/>
        <v>2.1908210282349325E-6</v>
      </c>
      <c r="K15" s="12">
        <f>'Tally Results'!F14</f>
        <v>8.6313382508160358E-5</v>
      </c>
      <c r="L15" s="12">
        <f t="shared" si="3"/>
        <v>2.8055842438892692E-8</v>
      </c>
      <c r="M15" s="12">
        <f>Differential!M15/SUM(Differential!M$4:M$49)</f>
        <v>2.199498704705052E-2</v>
      </c>
      <c r="N15" s="12">
        <f>'Tally Results'!F14</f>
        <v>8.6313382508160358E-5</v>
      </c>
      <c r="O15" s="17">
        <f t="shared" si="1"/>
        <v>1.898461730254104E-6</v>
      </c>
      <c r="R15">
        <v>1.5</v>
      </c>
      <c r="S15">
        <v>11</v>
      </c>
      <c r="T15">
        <f>(R16-R15)/2+(R15-R14)/2</f>
        <v>1</v>
      </c>
    </row>
    <row r="16" spans="1:20" x14ac:dyDescent="0.3">
      <c r="A16" s="9">
        <v>2.4788000000000001E-2</v>
      </c>
      <c r="B16" s="21">
        <f>Differential!B16/SUM(Differential!C$4:C$49)</f>
        <v>3.8590944923368297E-3</v>
      </c>
      <c r="C16" s="7">
        <f t="shared" si="4"/>
        <v>6.6338539901724317E-6</v>
      </c>
      <c r="D16" s="7">
        <f>'Tally Results'!C15</f>
        <v>8.9999999999999998E-4</v>
      </c>
      <c r="E16" s="7">
        <f t="shared" si="2"/>
        <v>3.4731850431031467E-6</v>
      </c>
      <c r="F16" s="7">
        <f>Differential!F16/SUM(Differential!F$4:F$49)</f>
        <v>3.9063533990139114E-2</v>
      </c>
      <c r="G16" s="7">
        <f>'Tally Results'!C15</f>
        <v>8.9999999999999998E-4</v>
      </c>
      <c r="H16" s="38">
        <f t="shared" si="0"/>
        <v>3.51571805911252E-5</v>
      </c>
      <c r="I16" s="12">
        <f>Differential!I16/SUM(Differential!J$4:J$49)</f>
        <v>2.0251264553314352E-3</v>
      </c>
      <c r="J16" s="12">
        <f t="shared" si="5"/>
        <v>3.4230265643801047E-6</v>
      </c>
      <c r="K16" s="12">
        <f>'Tally Results'!F15</f>
        <v>9.0138781886599746E-5</v>
      </c>
      <c r="L16" s="12">
        <f t="shared" si="3"/>
        <v>1.8254243184990311E-7</v>
      </c>
      <c r="M16" s="12">
        <f>Differential!M16/SUM(Differential!M$4:M$49)</f>
        <v>2.9678035326120702E-2</v>
      </c>
      <c r="N16" s="12">
        <f>'Tally Results'!F15</f>
        <v>9.0138781886599746E-5</v>
      </c>
      <c r="O16" s="17">
        <f t="shared" si="1"/>
        <v>2.6751419530839961E-6</v>
      </c>
      <c r="R16">
        <v>2.5</v>
      </c>
      <c r="S16">
        <v>12</v>
      </c>
      <c r="T16">
        <f>(R17-R16)/2+(R16-R15)/2</f>
        <v>1.25</v>
      </c>
    </row>
    <row r="17" spans="1:20" x14ac:dyDescent="0.3">
      <c r="A17" s="9">
        <v>3.4306999999999997E-2</v>
      </c>
      <c r="B17" s="21">
        <f>Differential!B17/SUM(Differential!C$4:C$49)</f>
        <v>1.8741748467914258E-3</v>
      </c>
      <c r="C17" s="7">
        <f t="shared" si="4"/>
        <v>2.7287495419580924E-5</v>
      </c>
      <c r="D17" s="7">
        <f>'Tally Results'!C16</f>
        <v>4.0000000000000002E-4</v>
      </c>
      <c r="E17" s="7">
        <f t="shared" si="2"/>
        <v>7.4966993871657029E-7</v>
      </c>
      <c r="F17" s="7">
        <f>Differential!F17/SUM(Differential!F$4:F$49)</f>
        <v>5.546383745529701E-2</v>
      </c>
      <c r="G17" s="7">
        <f>'Tally Results'!C16</f>
        <v>4.0000000000000002E-4</v>
      </c>
      <c r="H17" s="38">
        <f t="shared" si="0"/>
        <v>2.2185534982118804E-5</v>
      </c>
      <c r="I17" s="12">
        <f>Differential!I17/SUM(Differential!J$4:J$49)</f>
        <v>9.7524819506678419E-4</v>
      </c>
      <c r="J17" s="12">
        <f t="shared" si="5"/>
        <v>1.4280283148570319E-5</v>
      </c>
      <c r="K17" s="12">
        <f>'Tally Results'!F16</f>
        <v>8.6313382508160358E-5</v>
      </c>
      <c r="L17" s="12">
        <f t="shared" si="3"/>
        <v>8.417697050119233E-8</v>
      </c>
      <c r="M17" s="12">
        <f>Differential!M17/SUM(Differential!M$4:M$49)</f>
        <v>3.5675218595776895E-2</v>
      </c>
      <c r="N17" s="12">
        <f>'Tally Results'!F16</f>
        <v>8.6313382508160358E-5</v>
      </c>
      <c r="O17" s="17">
        <f t="shared" si="1"/>
        <v>3.0792487887195266E-6</v>
      </c>
      <c r="R17">
        <v>4</v>
      </c>
      <c r="S17">
        <v>12</v>
      </c>
      <c r="T17">
        <f t="shared" ref="T17" si="7">(R18-R17)/2+(R17-R16)/2</f>
        <v>1.75</v>
      </c>
    </row>
    <row r="18" spans="1:20" x14ac:dyDescent="0.3">
      <c r="A18" s="9">
        <v>5.2475000000000001E-2</v>
      </c>
      <c r="B18" s="21">
        <f>Differential!B18/SUM(Differential!C$4:C$49)</f>
        <v>2.8207430130674734E-3</v>
      </c>
      <c r="C18" s="7">
        <f t="shared" si="4"/>
        <v>4.264863383895825E-5</v>
      </c>
      <c r="D18" s="7">
        <f>'Tally Results'!C17</f>
        <v>2.9999999999999997E-4</v>
      </c>
      <c r="E18" s="7">
        <f t="shared" si="2"/>
        <v>8.4622290392024191E-7</v>
      </c>
      <c r="F18" s="7">
        <f>Differential!F18/SUM(Differential!F$4:F$49)</f>
        <v>4.0461770441364384E-2</v>
      </c>
      <c r="G18" s="7">
        <f>'Tally Results'!C17</f>
        <v>2.9999999999999997E-4</v>
      </c>
      <c r="H18" s="38">
        <f t="shared" si="0"/>
        <v>1.2138531132409314E-5</v>
      </c>
      <c r="I18" s="12">
        <f>Differential!I18/SUM(Differential!J$4:J$49)</f>
        <v>2.1033008558938807E-3</v>
      </c>
      <c r="J18" s="12">
        <f t="shared" si="5"/>
        <v>2.7965539578926686E-5</v>
      </c>
      <c r="K18" s="12">
        <f>'Tally Results'!F17</f>
        <v>1.5E-5</v>
      </c>
      <c r="L18" s="12">
        <f t="shared" si="3"/>
        <v>3.1549512838408211E-8</v>
      </c>
      <c r="M18" s="12">
        <f>Differential!M18/SUM(Differential!M$4:M$49)</f>
        <v>4.7444611874135824E-2</v>
      </c>
      <c r="N18" s="12">
        <f>'Tally Results'!F17</f>
        <v>1.5E-5</v>
      </c>
      <c r="O18" s="17">
        <f t="shared" si="1"/>
        <v>7.1166917811203737E-7</v>
      </c>
      <c r="R18">
        <v>6</v>
      </c>
      <c r="S18">
        <v>13</v>
      </c>
      <c r="T18">
        <f>(R19-R18)/2+(R18-R17)/2</f>
        <v>-2</v>
      </c>
    </row>
    <row r="19" spans="1:20" x14ac:dyDescent="0.3">
      <c r="A19" s="9">
        <v>0.11108999999999999</v>
      </c>
      <c r="B19" s="21">
        <f>Differential!B19/SUM(Differential!C$4:C$49)</f>
        <v>5.2256993586317782E-3</v>
      </c>
      <c r="C19" s="7">
        <f t="shared" si="4"/>
        <v>2.358211098085758E-4</v>
      </c>
      <c r="D19" s="7">
        <f>'Tally Results'!C18</f>
        <v>2.0000000000000001E-4</v>
      </c>
      <c r="E19" s="7">
        <f t="shared" si="2"/>
        <v>1.0451398717263558E-6</v>
      </c>
      <c r="F19" s="7">
        <f>Differential!F19/SUM(Differential!F$4:F$49)</f>
        <v>5.7909624968443173E-2</v>
      </c>
      <c r="G19" s="7">
        <f>'Tally Results'!C18</f>
        <v>2.0000000000000001E-4</v>
      </c>
      <c r="H19" s="38">
        <f t="shared" si="0"/>
        <v>1.1581924993688636E-5</v>
      </c>
      <c r="I19" s="12">
        <f>Differential!I19/SUM(Differential!J$4:J$49)</f>
        <v>4.8060522574096872E-3</v>
      </c>
      <c r="J19" s="12">
        <f t="shared" si="5"/>
        <v>2.0249586636814429E-4</v>
      </c>
      <c r="K19" s="12">
        <f>'Tally Results'!F18</f>
        <v>0</v>
      </c>
      <c r="L19" s="12">
        <f t="shared" si="3"/>
        <v>0</v>
      </c>
      <c r="M19" s="12">
        <f>Differential!M19/SUM(Differential!M$4:M$49)</f>
        <v>6.7957733745216548E-2</v>
      </c>
      <c r="N19" s="12">
        <f>'Tally Results'!F18</f>
        <v>0</v>
      </c>
      <c r="O19" s="17">
        <f t="shared" si="1"/>
        <v>0</v>
      </c>
    </row>
    <row r="20" spans="1:20" x14ac:dyDescent="0.3">
      <c r="A20" s="9">
        <v>0.15764</v>
      </c>
      <c r="B20" s="21">
        <f>Differential!B20/SUM(Differential!C$4:C$49)</f>
        <v>1.7684480731426568E-2</v>
      </c>
      <c r="C20" s="7">
        <f t="shared" si="4"/>
        <v>5.3323444159610804E-4</v>
      </c>
      <c r="D20" s="7">
        <f>'Tally Results'!C19</f>
        <v>2.0000000000000001E-4</v>
      </c>
      <c r="E20" s="7">
        <f t="shared" si="2"/>
        <v>3.5368961462853135E-6</v>
      </c>
      <c r="F20" s="7">
        <f>Differential!F20/SUM(Differential!F$4:F$49)</f>
        <v>6.7167294255276414E-2</v>
      </c>
      <c r="G20" s="7">
        <f>'Tally Results'!C19</f>
        <v>2.0000000000000001E-4</v>
      </c>
      <c r="H20" s="38">
        <f t="shared" si="0"/>
        <v>1.3433458851055283E-5</v>
      </c>
      <c r="I20" s="12">
        <f>Differential!I20/SUM(Differential!J$4:J$49)</f>
        <v>1.6790118000492252E-2</v>
      </c>
      <c r="J20" s="12">
        <f t="shared" si="5"/>
        <v>5.026508627526678E-4</v>
      </c>
      <c r="K20" s="12">
        <f>'Tally Results'!F19</f>
        <v>0</v>
      </c>
      <c r="L20" s="12">
        <f t="shared" si="3"/>
        <v>0</v>
      </c>
      <c r="M20" s="12">
        <f>Differential!M20/SUM(Differential!M$4:M$49)</f>
        <v>8.4112032199916573E-2</v>
      </c>
      <c r="N20" s="12">
        <f>'Tally Results'!F19</f>
        <v>0</v>
      </c>
      <c r="O20" s="17">
        <f t="shared" si="1"/>
        <v>0</v>
      </c>
    </row>
    <row r="21" spans="1:20" x14ac:dyDescent="0.3">
      <c r="A21" s="9">
        <v>0.24723999999999999</v>
      </c>
      <c r="B21" s="21">
        <f>Differential!B21/SUM(Differential!C$4:C$49)</f>
        <v>1.7832263550720324E-2</v>
      </c>
      <c r="C21" s="7">
        <f t="shared" si="4"/>
        <v>1.5911501438401806E-3</v>
      </c>
      <c r="D21" s="7">
        <f>'Tally Results'!C20</f>
        <v>1E-4</v>
      </c>
      <c r="E21" s="7">
        <f t="shared" si="2"/>
        <v>1.7832263550720324E-6</v>
      </c>
      <c r="F21" s="7">
        <f>Differential!F21/SUM(Differential!F$4:F$49)</f>
        <v>5.9476381587642596E-2</v>
      </c>
      <c r="G21" s="7">
        <f>'Tally Results'!C20</f>
        <v>1E-4</v>
      </c>
      <c r="H21" s="38">
        <f t="shared" si="0"/>
        <v>5.9476381587642602E-6</v>
      </c>
      <c r="I21" s="12">
        <f>Differential!I21/SUM(Differential!J$4:J$49)</f>
        <v>1.9772354527862118E-2</v>
      </c>
      <c r="J21" s="12">
        <f t="shared" si="5"/>
        <v>1.6379987692702756E-3</v>
      </c>
      <c r="K21" s="12">
        <f>'Tally Results'!F20</f>
        <v>0</v>
      </c>
      <c r="L21" s="12">
        <f t="shared" si="3"/>
        <v>0</v>
      </c>
      <c r="M21" s="12">
        <f>Differential!M21/SUM(Differential!M$4:M$49)</f>
        <v>8.9799871903013598E-2</v>
      </c>
      <c r="N21" s="12">
        <f>'Tally Results'!F20</f>
        <v>0</v>
      </c>
      <c r="O21" s="17">
        <f t="shared" si="1"/>
        <v>0</v>
      </c>
    </row>
    <row r="22" spans="1:20" x14ac:dyDescent="0.3">
      <c r="A22" s="9">
        <v>0.36882999999999999</v>
      </c>
      <c r="B22" s="21">
        <f>Differential!B22/SUM(Differential!C$4:C$49)</f>
        <v>3.0079138301202863E-2</v>
      </c>
      <c r="C22" s="7">
        <f t="shared" si="4"/>
        <v>2.9127736755876705E-3</v>
      </c>
      <c r="D22" s="7">
        <f>'Tally Results'!C21</f>
        <v>1E-4</v>
      </c>
      <c r="E22" s="7">
        <f t="shared" si="2"/>
        <v>3.0079138301202863E-6</v>
      </c>
      <c r="F22" s="7">
        <f>Differential!F22/SUM(Differential!F$4:F$49)</f>
        <v>6.0424917517760468E-2</v>
      </c>
      <c r="G22" s="7">
        <f>'Tally Results'!C21</f>
        <v>1E-4</v>
      </c>
      <c r="H22" s="38">
        <f t="shared" si="0"/>
        <v>6.0424917517760469E-6</v>
      </c>
      <c r="I22" s="12">
        <f>Differential!I22/SUM(Differential!J$4:J$49)</f>
        <v>3.4599338377068189E-2</v>
      </c>
      <c r="J22" s="12">
        <f t="shared" si="5"/>
        <v>3.3055270701552383E-3</v>
      </c>
      <c r="K22" s="12">
        <f>'Tally Results'!F21</f>
        <v>0</v>
      </c>
      <c r="L22" s="12">
        <f t="shared" si="3"/>
        <v>0</v>
      </c>
      <c r="M22" s="12">
        <f>Differential!M22/SUM(Differential!M$4:M$49)</f>
        <v>8.6820221423826324E-2</v>
      </c>
      <c r="N22" s="12">
        <f>'Tally Results'!F21</f>
        <v>0</v>
      </c>
      <c r="O22" s="17">
        <f t="shared" si="1"/>
        <v>0</v>
      </c>
    </row>
    <row r="23" spans="1:20" x14ac:dyDescent="0.3">
      <c r="A23" s="9">
        <v>0.55023</v>
      </c>
      <c r="B23" s="21">
        <f>Differential!B23/SUM(Differential!C$4:C$49)</f>
        <v>4.0687137216686889E-2</v>
      </c>
      <c r="C23" s="7">
        <f t="shared" si="4"/>
        <v>6.4185011894726E-3</v>
      </c>
      <c r="D23" s="7">
        <f>'Tally Results'!C22</f>
        <v>1E-4</v>
      </c>
      <c r="E23" s="7">
        <f t="shared" si="2"/>
        <v>4.0687137216686891E-6</v>
      </c>
      <c r="F23" s="7">
        <f>Differential!F23/SUM(Differential!F$4:F$49)</f>
        <v>5.4027649659209073E-2</v>
      </c>
      <c r="G23" s="7">
        <f>'Tally Results'!C22</f>
        <v>1E-4</v>
      </c>
      <c r="H23" s="38">
        <f t="shared" si="0"/>
        <v>5.4027649659209078E-6</v>
      </c>
      <c r="I23" s="12">
        <f>Differential!I23/SUM(Differential!J$4:J$49)</f>
        <v>4.5878987628787664E-2</v>
      </c>
      <c r="J23" s="12">
        <f t="shared" si="5"/>
        <v>7.2993841687311271E-3</v>
      </c>
      <c r="K23" s="12">
        <f>'Tally Results'!F22</f>
        <v>0</v>
      </c>
      <c r="L23" s="12">
        <f t="shared" si="3"/>
        <v>0</v>
      </c>
      <c r="M23" s="12">
        <f>Differential!M23/SUM(Differential!M$4:M$49)</f>
        <v>7.7795662159708054E-2</v>
      </c>
      <c r="N23" s="12">
        <f>'Tally Results'!F22</f>
        <v>0</v>
      </c>
      <c r="O23" s="17">
        <f t="shared" si="1"/>
        <v>0</v>
      </c>
    </row>
    <row r="24" spans="1:20" x14ac:dyDescent="0.3">
      <c r="A24" s="9">
        <v>0.63927999999999996</v>
      </c>
      <c r="B24" s="21">
        <f>Differential!B24/SUM(Differential!C$4:C$49)</f>
        <v>9.0238309541463363E-2</v>
      </c>
      <c r="C24" s="7">
        <f t="shared" si="4"/>
        <v>5.829455516906638E-3</v>
      </c>
      <c r="D24" s="7">
        <f>'Tally Results'!C23</f>
        <v>2.0000000000000001E-4</v>
      </c>
      <c r="E24" s="7">
        <f t="shared" si="2"/>
        <v>1.8047661908292674E-5</v>
      </c>
      <c r="F24" s="7">
        <f>Differential!F24/SUM(Differential!F$4:F$49)</f>
        <v>5.0102473972678627E-2</v>
      </c>
      <c r="G24" s="7">
        <f>'Tally Results'!C23</f>
        <v>2.0000000000000001E-4</v>
      </c>
      <c r="H24" s="38">
        <f t="shared" si="0"/>
        <v>1.0020494794535726E-5</v>
      </c>
      <c r="I24" s="12">
        <f>Differential!I24/SUM(Differential!J$4:J$49)</f>
        <v>9.9978958687507627E-2</v>
      </c>
      <c r="J24" s="12">
        <f t="shared" si="5"/>
        <v>6.4943250597330445E-3</v>
      </c>
      <c r="K24" s="12">
        <f>'Tally Results'!F23</f>
        <v>0</v>
      </c>
      <c r="L24" s="12">
        <f t="shared" si="3"/>
        <v>0</v>
      </c>
      <c r="M24" s="12">
        <f>Differential!M24/SUM(Differential!M$4:M$49)</f>
        <v>6.7914036252415114E-2</v>
      </c>
      <c r="N24" s="12">
        <f>'Tally Results'!F23</f>
        <v>0</v>
      </c>
      <c r="O24" s="17">
        <f t="shared" si="1"/>
        <v>0</v>
      </c>
    </row>
    <row r="25" spans="1:20" x14ac:dyDescent="0.3">
      <c r="A25" s="9">
        <v>0.74273999999999996</v>
      </c>
      <c r="B25" s="21">
        <f>Differential!B25/SUM(Differential!C$4:C$49)</f>
        <v>5.9356661511939482E-2</v>
      </c>
      <c r="C25" s="7">
        <f t="shared" si="4"/>
        <v>7.7385478525925297E-3</v>
      </c>
      <c r="D25" s="7">
        <f>'Tally Results'!C24</f>
        <v>2.0000000000000001E-4</v>
      </c>
      <c r="E25" s="7">
        <f t="shared" si="2"/>
        <v>1.1871332302387898E-5</v>
      </c>
      <c r="F25" s="7">
        <f>Differential!F25/SUM(Differential!F$4:F$49)</f>
        <v>4.7550537367059456E-2</v>
      </c>
      <c r="G25" s="7">
        <f>'Tally Results'!C24</f>
        <v>2.0000000000000001E-4</v>
      </c>
      <c r="H25" s="38">
        <f t="shared" si="0"/>
        <v>9.5101074734118911E-6</v>
      </c>
      <c r="I25" s="12">
        <f>Differential!I25/SUM(Differential!J$4:J$49)</f>
        <v>6.097045221090315E-2</v>
      </c>
      <c r="J25" s="12">
        <f t="shared" si="5"/>
        <v>8.3259130257747893E-3</v>
      </c>
      <c r="K25" s="12">
        <f>'Tally Results'!F24</f>
        <v>0</v>
      </c>
      <c r="L25" s="12">
        <f t="shared" si="3"/>
        <v>0</v>
      </c>
      <c r="M25" s="12">
        <f>Differential!M25/SUM(Differential!M$4:M$49)</f>
        <v>6.0373018567108597E-2</v>
      </c>
      <c r="N25" s="12">
        <f>'Tally Results'!F24</f>
        <v>0</v>
      </c>
      <c r="O25" s="17">
        <f t="shared" si="1"/>
        <v>0</v>
      </c>
    </row>
    <row r="26" spans="1:20" x14ac:dyDescent="0.3">
      <c r="A26" s="9">
        <v>0.82084999999999997</v>
      </c>
      <c r="B26" s="21">
        <f>Differential!B26/SUM(Differential!C$4:C$49)</f>
        <v>7.9013474841273038E-2</v>
      </c>
      <c r="C26" s="7">
        <f t="shared" si="4"/>
        <v>5.404045675274716E-3</v>
      </c>
      <c r="D26" s="7">
        <f>'Tally Results'!C25</f>
        <v>2.0000000000000001E-4</v>
      </c>
      <c r="E26" s="7">
        <f t="shared" si="2"/>
        <v>1.5802694968254608E-5</v>
      </c>
      <c r="F26" s="7">
        <f>Differential!F26/SUM(Differential!F$4:F$49)</f>
        <v>4.3592862365485104E-2</v>
      </c>
      <c r="G26" s="7">
        <f>'Tally Results'!C25</f>
        <v>2.0000000000000001E-4</v>
      </c>
      <c r="H26" s="38">
        <f t="shared" si="0"/>
        <v>8.7185724730970219E-6</v>
      </c>
      <c r="I26" s="12">
        <f>Differential!I26/SUM(Differential!J$4:J$49)</f>
        <v>7.8055238203173422E-2</v>
      </c>
      <c r="J26" s="12">
        <f t="shared" si="5"/>
        <v>5.4296483391217624E-3</v>
      </c>
      <c r="K26" s="12">
        <f>'Tally Results'!F25</f>
        <v>0</v>
      </c>
      <c r="L26" s="12">
        <f t="shared" si="3"/>
        <v>0</v>
      </c>
      <c r="M26" s="12">
        <f>Differential!M26/SUM(Differential!M$4:M$49)</f>
        <v>5.4353478083729465E-2</v>
      </c>
      <c r="N26" s="12">
        <f>'Tally Results'!F25</f>
        <v>0</v>
      </c>
      <c r="O26" s="17">
        <f t="shared" si="1"/>
        <v>0</v>
      </c>
    </row>
    <row r="27" spans="1:20" x14ac:dyDescent="0.3">
      <c r="A27" s="9">
        <v>0.96164000000000005</v>
      </c>
      <c r="B27" s="21">
        <f>Differential!B27/SUM(Differential!C$4:C$49)</f>
        <v>5.4155528147294324E-2</v>
      </c>
      <c r="C27" s="7">
        <f t="shared" si="4"/>
        <v>9.3744319653802054E-3</v>
      </c>
      <c r="D27" s="7">
        <f>'Tally Results'!C26</f>
        <v>2.0000000000000001E-4</v>
      </c>
      <c r="E27" s="7">
        <f t="shared" si="2"/>
        <v>1.0831105629458866E-5</v>
      </c>
      <c r="F27" s="7">
        <f>Differential!F27/SUM(Differential!F$4:F$49)</f>
        <v>3.997102010204906E-2</v>
      </c>
      <c r="G27" s="7">
        <f>'Tally Results'!C26</f>
        <v>2.0000000000000001E-4</v>
      </c>
      <c r="H27" s="38">
        <f t="shared" si="0"/>
        <v>7.9942040204098126E-6</v>
      </c>
      <c r="I27" s="12">
        <f>Differential!I27/SUM(Differential!J$4:J$49)</f>
        <v>5.1900374249580453E-2</v>
      </c>
      <c r="J27" s="12">
        <f t="shared" si="5"/>
        <v>9.1482253386116156E-3</v>
      </c>
      <c r="K27" s="12">
        <f>'Tally Results'!F26</f>
        <v>0</v>
      </c>
      <c r="L27" s="12">
        <f t="shared" si="3"/>
        <v>0</v>
      </c>
      <c r="M27" s="12">
        <f>Differential!M27/SUM(Differential!M$4:M$49)</f>
        <v>4.8286889415184671E-2</v>
      </c>
      <c r="N27" s="12">
        <f>'Tally Results'!F26</f>
        <v>0</v>
      </c>
      <c r="O27" s="17">
        <f t="shared" si="1"/>
        <v>0</v>
      </c>
    </row>
    <row r="28" spans="1:20" x14ac:dyDescent="0.3">
      <c r="A28" s="9">
        <v>1.1080000000000001</v>
      </c>
      <c r="B28" s="21">
        <f>Differential!B28/SUM(Differential!C$4:C$49)</f>
        <v>7.1503155805427168E-2</v>
      </c>
      <c r="C28" s="7">
        <f t="shared" si="4"/>
        <v>9.1957024916601623E-3</v>
      </c>
      <c r="D28" s="7">
        <f>'Tally Results'!C27</f>
        <v>2.0000000000000001E-4</v>
      </c>
      <c r="E28" s="7">
        <f t="shared" si="2"/>
        <v>1.4300631161085434E-5</v>
      </c>
      <c r="F28" s="7">
        <f>Differential!F28/SUM(Differential!F$4:F$49)</f>
        <v>3.4474679475343842E-2</v>
      </c>
      <c r="G28" s="7">
        <f>'Tally Results'!C27</f>
        <v>2.0000000000000001E-4</v>
      </c>
      <c r="H28" s="38">
        <f t="shared" si="0"/>
        <v>6.894935895068769E-6</v>
      </c>
      <c r="I28" s="12">
        <f>Differential!I28/SUM(Differential!J$4:J$49)</f>
        <v>6.7743405001276513E-2</v>
      </c>
      <c r="J28" s="12">
        <f t="shared" si="5"/>
        <v>8.7555317655777162E-3</v>
      </c>
      <c r="K28" s="12">
        <f>'Tally Results'!F27</f>
        <v>0</v>
      </c>
      <c r="L28" s="12">
        <f t="shared" si="3"/>
        <v>0</v>
      </c>
      <c r="M28" s="12">
        <f>Differential!M28/SUM(Differential!M$4:M$49)</f>
        <v>4.1695804671213171E-2</v>
      </c>
      <c r="N28" s="12">
        <f>'Tally Results'!F27</f>
        <v>0</v>
      </c>
      <c r="O28" s="17">
        <f t="shared" si="1"/>
        <v>0</v>
      </c>
    </row>
    <row r="29" spans="1:20" x14ac:dyDescent="0.3">
      <c r="A29" s="9">
        <v>1.4227000000000001</v>
      </c>
      <c r="B29" s="21">
        <f>Differential!B29/SUM(Differential!C$4:C$49)</f>
        <v>5.028460042173815E-2</v>
      </c>
      <c r="C29" s="7">
        <f t="shared" si="4"/>
        <v>1.9163303442344459E-2</v>
      </c>
      <c r="D29" s="7">
        <f>'Tally Results'!C28</f>
        <v>2.0000000000000001E-4</v>
      </c>
      <c r="E29" s="7">
        <f t="shared" si="2"/>
        <v>1.0056920084347631E-5</v>
      </c>
      <c r="F29" s="7">
        <f>Differential!F29/SUM(Differential!F$4:F$49)</f>
        <v>2.6055314783973819E-2</v>
      </c>
      <c r="G29" s="7">
        <f>'Tally Results'!C28</f>
        <v>2.0000000000000001E-4</v>
      </c>
      <c r="H29" s="38">
        <f t="shared" si="0"/>
        <v>5.2110629567947641E-6</v>
      </c>
      <c r="I29" s="12">
        <f>Differential!I29/SUM(Differential!J$4:J$49)</f>
        <v>4.9834498521392559E-2</v>
      </c>
      <c r="J29" s="12">
        <f t="shared" si="5"/>
        <v>1.8500883119291978E-2</v>
      </c>
      <c r="K29" s="12">
        <f>'Tally Results'!F28</f>
        <v>0</v>
      </c>
      <c r="L29" s="12">
        <f t="shared" si="3"/>
        <v>0</v>
      </c>
      <c r="M29" s="12">
        <f>Differential!M29/SUM(Differential!M$4:M$49)</f>
        <v>3.382433959625953E-2</v>
      </c>
      <c r="N29" s="12">
        <f>'Tally Results'!F28</f>
        <v>0</v>
      </c>
      <c r="O29" s="17">
        <f t="shared" si="1"/>
        <v>0</v>
      </c>
    </row>
    <row r="30" spans="1:20" x14ac:dyDescent="0.3">
      <c r="A30" s="9">
        <v>1.8268</v>
      </c>
      <c r="B30" s="21">
        <f>Differential!B30/SUM(Differential!C$4:C$49)</f>
        <v>6.0634332065927901E-2</v>
      </c>
      <c r="C30" s="7">
        <f t="shared" si="4"/>
        <v>2.2411170309132918E-2</v>
      </c>
      <c r="D30" s="7">
        <f>'Tally Results'!C29</f>
        <v>2.0000000000000001E-4</v>
      </c>
      <c r="E30" s="7">
        <f t="shared" si="2"/>
        <v>1.2126866413185581E-5</v>
      </c>
      <c r="F30" s="7">
        <f>Differential!F30/SUM(Differential!F$4:F$49)</f>
        <v>1.9234125798123718E-2</v>
      </c>
      <c r="G30" s="7">
        <f>'Tally Results'!C29</f>
        <v>2.0000000000000001E-4</v>
      </c>
      <c r="H30" s="38">
        <f t="shared" si="0"/>
        <v>3.846825159624744E-6</v>
      </c>
      <c r="I30" s="12">
        <f>Differential!I30/SUM(Differential!J$4:J$49)</f>
        <v>6.2607184241098374E-2</v>
      </c>
      <c r="J30" s="12">
        <f t="shared" si="5"/>
        <v>2.2718842002161288E-2</v>
      </c>
      <c r="K30" s="12">
        <f>'Tally Results'!F29</f>
        <v>0</v>
      </c>
      <c r="L30" s="12">
        <f t="shared" si="3"/>
        <v>0</v>
      </c>
      <c r="M30" s="12">
        <f>Differential!M30/SUM(Differential!M$4:M$49)</f>
        <v>2.572559675329977E-2</v>
      </c>
      <c r="N30" s="12">
        <f>'Tally Results'!F29</f>
        <v>0</v>
      </c>
      <c r="O30" s="17">
        <f t="shared" si="1"/>
        <v>0</v>
      </c>
    </row>
    <row r="31" spans="1:20" x14ac:dyDescent="0.3">
      <c r="A31" s="9">
        <v>2.3069000000000002</v>
      </c>
      <c r="B31" s="21">
        <f>Differential!B31/SUM(Differential!C$4:C$49)</f>
        <v>5.6792605067938137E-2</v>
      </c>
      <c r="C31" s="7">
        <f t="shared" si="4"/>
        <v>2.8188336258984554E-2</v>
      </c>
      <c r="D31" s="7">
        <f>'Tally Results'!C30</f>
        <v>2.0000000000000001E-4</v>
      </c>
      <c r="E31" s="7">
        <f t="shared" si="2"/>
        <v>1.1358521013587629E-5</v>
      </c>
      <c r="F31" s="7">
        <f>Differential!F31/SUM(Differential!F$4:F$49)</f>
        <v>1.2893347845770424E-2</v>
      </c>
      <c r="G31" s="7">
        <f>'Tally Results'!C30</f>
        <v>2.0000000000000001E-4</v>
      </c>
      <c r="H31" s="38">
        <f t="shared" si="0"/>
        <v>2.5786695691540851E-6</v>
      </c>
      <c r="I31" s="12">
        <f>Differential!I31/SUM(Differential!J$4:J$49)</f>
        <v>6.2481043365394451E-2</v>
      </c>
      <c r="J31" s="12">
        <f t="shared" si="5"/>
        <v>3.0027429036938613E-2</v>
      </c>
      <c r="K31" s="12">
        <f>'Tally Results'!F30</f>
        <v>0</v>
      </c>
      <c r="L31" s="12">
        <f t="shared" si="3"/>
        <v>0</v>
      </c>
      <c r="M31" s="12">
        <f>Differential!M31/SUM(Differential!M$4:M$49)</f>
        <v>1.9166844764628009E-2</v>
      </c>
      <c r="N31" s="12">
        <f>'Tally Results'!F30</f>
        <v>0</v>
      </c>
      <c r="O31" s="17">
        <f t="shared" si="1"/>
        <v>0</v>
      </c>
    </row>
    <row r="32" spans="1:20" x14ac:dyDescent="0.3">
      <c r="A32" s="9">
        <v>2.3852000000000002</v>
      </c>
      <c r="B32" s="21">
        <f>Differential!B32/SUM(Differential!C$4:C$49)</f>
        <v>0.19902784820218655</v>
      </c>
      <c r="C32" s="7">
        <f t="shared" si="4"/>
        <v>1.0015370745525387E-2</v>
      </c>
      <c r="D32" s="7">
        <f>'Tally Results'!C31</f>
        <v>5.0000000000000001E-4</v>
      </c>
      <c r="E32" s="7">
        <f t="shared" si="2"/>
        <v>9.9513924101093276E-5</v>
      </c>
      <c r="F32" s="7">
        <f>Differential!F32/SUM(Differential!F$4:F$49)</f>
        <v>1.0337076375580416E-2</v>
      </c>
      <c r="G32" s="7">
        <f>'Tally Results'!C31</f>
        <v>5.0000000000000001E-4</v>
      </c>
      <c r="H32" s="38">
        <f t="shared" si="0"/>
        <v>5.1685381877902083E-6</v>
      </c>
      <c r="I32" s="12">
        <f>Differential!I32/SUM(Differential!J$4:J$49)</f>
        <v>0.2332119814573278</v>
      </c>
      <c r="J32" s="12">
        <f t="shared" si="5"/>
        <v>1.1576381921809582E-2</v>
      </c>
      <c r="K32" s="12">
        <f>'Tally Results'!F31</f>
        <v>0</v>
      </c>
      <c r="L32" s="12">
        <f t="shared" si="3"/>
        <v>0</v>
      </c>
      <c r="M32" s="12">
        <f>Differential!M32/SUM(Differential!M$4:M$49)</f>
        <v>1.6113811053877426E-2</v>
      </c>
      <c r="N32" s="12">
        <f>'Tally Results'!F31</f>
        <v>0</v>
      </c>
      <c r="O32" s="17">
        <f t="shared" si="1"/>
        <v>0</v>
      </c>
    </row>
    <row r="33" spans="1:15" x14ac:dyDescent="0.3">
      <c r="A33" s="9">
        <v>3.0118999999999998</v>
      </c>
      <c r="B33" s="21">
        <f>Differential!B33/SUM(Differential!C$4:C$49)</f>
        <v>2.2213226831069067E-2</v>
      </c>
      <c r="C33" s="7">
        <f t="shared" si="4"/>
        <v>6.9325890861670611E-2</v>
      </c>
      <c r="D33" s="7">
        <f>'Tally Results'!C32</f>
        <v>2.0000000000000001E-4</v>
      </c>
      <c r="E33" s="7">
        <f t="shared" si="2"/>
        <v>4.4426453662138132E-6</v>
      </c>
      <c r="F33" s="7">
        <f>Differential!F33/SUM(Differential!F$4:F$49)</f>
        <v>7.4207734177734741E-3</v>
      </c>
      <c r="G33" s="7">
        <f>'Tally Results'!C32</f>
        <v>2.0000000000000001E-4</v>
      </c>
      <c r="H33" s="38">
        <f t="shared" si="0"/>
        <v>1.4841546835546949E-6</v>
      </c>
      <c r="I33" s="12">
        <f>Differential!I33/SUM(Differential!J$4:J$49)</f>
        <v>3.0390841333703376E-2</v>
      </c>
      <c r="J33" s="12">
        <f t="shared" si="5"/>
        <v>8.2599944521569574E-2</v>
      </c>
      <c r="K33" s="12">
        <f>'Tally Results'!F32</f>
        <v>0</v>
      </c>
      <c r="L33" s="12">
        <f t="shared" si="3"/>
        <v>0</v>
      </c>
      <c r="M33" s="12">
        <f>Differential!M33/SUM(Differential!M$4:M$49)</f>
        <v>1.3193818114867868E-2</v>
      </c>
      <c r="N33" s="12">
        <f>'Tally Results'!F32</f>
        <v>0</v>
      </c>
      <c r="O33" s="17">
        <f t="shared" si="1"/>
        <v>0</v>
      </c>
    </row>
    <row r="34" spans="1:15" x14ac:dyDescent="0.3">
      <c r="A34" s="9">
        <v>4.0656999999999996</v>
      </c>
      <c r="B34" s="21">
        <f>Differential!B34/SUM(Differential!C$4:C$49)</f>
        <v>2.7414774821055296E-2</v>
      </c>
      <c r="C34" s="7">
        <f t="shared" si="4"/>
        <v>2.6148994070504323E-2</v>
      </c>
      <c r="D34" s="7">
        <f>'Tally Results'!C33</f>
        <v>2.0000000000000001E-4</v>
      </c>
      <c r="E34" s="7">
        <f t="shared" si="2"/>
        <v>5.4829549642110598E-6</v>
      </c>
      <c r="F34" s="7">
        <f>Differential!F34/SUM(Differential!F$4:F$49)</f>
        <v>3.8103335722673368E-3</v>
      </c>
      <c r="G34" s="7">
        <f>'Tally Results'!C33</f>
        <v>2.0000000000000001E-4</v>
      </c>
      <c r="H34" s="38">
        <f t="shared" si="0"/>
        <v>7.6206671445346739E-7</v>
      </c>
      <c r="I34" s="12">
        <f>Differential!I34/SUM(Differential!J$4:J$49)</f>
        <v>4.1729613414922928E-2</v>
      </c>
      <c r="J34" s="12">
        <f t="shared" si="5"/>
        <v>3.8000267607051191E-2</v>
      </c>
      <c r="K34" s="12">
        <f>'Tally Results'!F33</f>
        <v>0</v>
      </c>
      <c r="L34" s="12">
        <f t="shared" si="3"/>
        <v>0</v>
      </c>
      <c r="M34" s="12">
        <f>Differential!M34/SUM(Differential!M$4:M$49)</f>
        <v>8.1233561011601445E-3</v>
      </c>
      <c r="N34" s="12">
        <f>'Tally Results'!F33</f>
        <v>0</v>
      </c>
      <c r="O34" s="17">
        <f t="shared" si="1"/>
        <v>0</v>
      </c>
    </row>
    <row r="35" spans="1:15" x14ac:dyDescent="0.3">
      <c r="A35" s="9">
        <v>4.7237</v>
      </c>
      <c r="B35" s="21">
        <f>Differential!B35/SUM(Differential!C$4:C$49)</f>
        <v>3.4687425003826183E-2</v>
      </c>
      <c r="C35" s="7">
        <f t="shared" si="4"/>
        <v>2.0431623742386017E-2</v>
      </c>
      <c r="D35" s="7">
        <f>'Tally Results'!C34</f>
        <v>4.0000000000000002E-4</v>
      </c>
      <c r="E35" s="7">
        <f t="shared" si="2"/>
        <v>1.3874970001530475E-5</v>
      </c>
      <c r="F35" s="7">
        <f>Differential!F35/SUM(Differential!F$4:F$49)</f>
        <v>2.2295712538297893E-3</v>
      </c>
      <c r="G35" s="7">
        <f>'Tally Results'!C34</f>
        <v>4.0000000000000002E-4</v>
      </c>
      <c r="H35" s="38">
        <f t="shared" si="0"/>
        <v>8.9182850153191575E-7</v>
      </c>
      <c r="I35" s="12">
        <f>Differential!I35/SUM(Differential!J$4:J$49)</f>
        <v>5.7802869968886048E-2</v>
      </c>
      <c r="J35" s="12">
        <f t="shared" si="5"/>
        <v>3.2746187033273172E-2</v>
      </c>
      <c r="K35" s="12">
        <f>'Tally Results'!F34</f>
        <v>0</v>
      </c>
      <c r="L35" s="12">
        <f t="shared" si="3"/>
        <v>0</v>
      </c>
      <c r="M35" s="12">
        <f>Differential!M35/SUM(Differential!M$4:M$49)</f>
        <v>4.7037544990767028E-3</v>
      </c>
      <c r="N35" s="12">
        <f>'Tally Results'!F34</f>
        <v>0</v>
      </c>
      <c r="O35" s="17">
        <f t="shared" si="1"/>
        <v>0</v>
      </c>
    </row>
    <row r="36" spans="1:15" x14ac:dyDescent="0.3">
      <c r="A36" s="9">
        <v>4.9659000000000004</v>
      </c>
      <c r="B36" s="21">
        <f>Differential!B36/SUM(Differential!C$4:C$49)</f>
        <v>3.5783585019372455E-2</v>
      </c>
      <c r="C36" s="7">
        <f t="shared" si="4"/>
        <v>8.5340393138093693E-3</v>
      </c>
      <c r="D36" s="7">
        <f>'Tally Results'!C35</f>
        <v>6.9999999999999999E-4</v>
      </c>
      <c r="E36" s="7">
        <f t="shared" si="2"/>
        <v>2.5048509513560718E-5</v>
      </c>
      <c r="F36" s="7">
        <f>Differential!F36/SUM(Differential!F$4:F$49)</f>
        <v>1.726484614704522E-3</v>
      </c>
      <c r="G36" s="7">
        <f>'Tally Results'!C35</f>
        <v>6.9999999999999999E-4</v>
      </c>
      <c r="H36" s="38">
        <f t="shared" si="0"/>
        <v>1.2085392302931655E-6</v>
      </c>
      <c r="I36" s="12">
        <f>Differential!I36/SUM(Differential!J$4:J$49)</f>
        <v>5.8644350626093467E-2</v>
      </c>
      <c r="J36" s="12">
        <f t="shared" si="5"/>
        <v>1.4101758414052043E-2</v>
      </c>
      <c r="K36" s="12">
        <f>'Tally Results'!F35</f>
        <v>1.5E-5</v>
      </c>
      <c r="L36" s="12">
        <f t="shared" si="3"/>
        <v>8.7966525939140206E-7</v>
      </c>
      <c r="M36" s="12">
        <f>Differential!M36/SUM(Differential!M$4:M$49)</f>
        <v>3.4956379631118461E-3</v>
      </c>
      <c r="N36" s="12">
        <f>'Tally Results'!F35</f>
        <v>1.5E-5</v>
      </c>
      <c r="O36" s="17">
        <f t="shared" si="1"/>
        <v>5.2434569446677694E-8</v>
      </c>
    </row>
    <row r="37" spans="1:15" x14ac:dyDescent="0.3">
      <c r="A37" s="9">
        <v>6.3762999999999996</v>
      </c>
      <c r="B37" s="21">
        <f>Differential!B37/SUM(Differential!C$4:C$49)</f>
        <v>8.3451131710000417E-3</v>
      </c>
      <c r="C37" s="7">
        <f t="shared" si="4"/>
        <v>3.1119557963850668E-2</v>
      </c>
      <c r="D37" s="7">
        <f>'Tally Results'!C36</f>
        <v>2.9999999999999997E-4</v>
      </c>
      <c r="E37" s="7">
        <f t="shared" si="2"/>
        <v>2.5035339513000121E-6</v>
      </c>
      <c r="F37" s="7">
        <f>Differential!F37/SUM(Differential!F$4:F$49)</f>
        <v>1.2620185533504956E-3</v>
      </c>
      <c r="G37" s="7">
        <f>'Tally Results'!C36</f>
        <v>2.9999999999999997E-4</v>
      </c>
      <c r="H37" s="38">
        <f t="shared" si="0"/>
        <v>3.7860556600514862E-7</v>
      </c>
      <c r="I37" s="12">
        <f>Differential!I37/SUM(Differential!J$4:J$49)</f>
        <v>1.1387399156949829E-2</v>
      </c>
      <c r="J37" s="12">
        <f t="shared" si="5"/>
        <v>4.9386389947002111E-2</v>
      </c>
      <c r="K37" s="12">
        <f>'Tally Results'!F36</f>
        <v>0</v>
      </c>
      <c r="L37" s="12">
        <f t="shared" si="3"/>
        <v>0</v>
      </c>
      <c r="M37" s="12">
        <f>Differential!M37/SUM(Differential!M$4:M$49)</f>
        <v>2.1129090258668118E-3</v>
      </c>
      <c r="N37" s="12">
        <f>'Tally Results'!F36</f>
        <v>0</v>
      </c>
      <c r="O37" s="17">
        <f t="shared" si="1"/>
        <v>0</v>
      </c>
    </row>
    <row r="38" spans="1:15" x14ac:dyDescent="0.3">
      <c r="A38" s="9">
        <v>7.4081999999999999</v>
      </c>
      <c r="B38" s="21">
        <f>Differential!B38/SUM(Differential!C$4:C$49)</f>
        <v>1.7136158812358158E-2</v>
      </c>
      <c r="C38" s="7">
        <f t="shared" si="4"/>
        <v>1.3147062279813666E-2</v>
      </c>
      <c r="D38" s="7">
        <f>'Tally Results'!C37</f>
        <v>5.0000000000000001E-4</v>
      </c>
      <c r="E38" s="7">
        <f t="shared" si="2"/>
        <v>8.5680794061790791E-6</v>
      </c>
      <c r="F38" s="7">
        <f>Differential!F38/SUM(Differential!F$4:F$49)</f>
        <v>8.9961528100884563E-4</v>
      </c>
      <c r="G38" s="7">
        <f>'Tally Results'!C37</f>
        <v>5.0000000000000001E-4</v>
      </c>
      <c r="H38" s="38">
        <f t="shared" si="0"/>
        <v>4.4980764050442283E-7</v>
      </c>
      <c r="I38" s="12">
        <f>Differential!I38/SUM(Differential!J$4:J$49)</f>
        <v>1.9579273234064044E-2</v>
      </c>
      <c r="J38" s="12">
        <f t="shared" si="5"/>
        <v>1.5977254620143613E-2</v>
      </c>
      <c r="K38" s="12">
        <f>'Tally Results'!F37</f>
        <v>0</v>
      </c>
      <c r="L38" s="12">
        <f t="shared" si="3"/>
        <v>0</v>
      </c>
      <c r="M38" s="12">
        <f>Differential!M38/SUM(Differential!M$4:M$49)</f>
        <v>9.3784857554517177E-4</v>
      </c>
      <c r="N38" s="12">
        <f>'Tally Results'!F37</f>
        <v>0</v>
      </c>
      <c r="O38" s="17">
        <f t="shared" si="1"/>
        <v>0</v>
      </c>
    </row>
    <row r="39" spans="1:15" x14ac:dyDescent="0.3">
      <c r="A39" s="9">
        <v>8.1873000000000005</v>
      </c>
      <c r="B39" s="21">
        <f>Differential!B39/SUM(Differential!C$4:C$49)</f>
        <v>1.3982706036787867E-2</v>
      </c>
      <c r="C39" s="7">
        <f t="shared" si="4"/>
        <v>1.2122353801984844E-2</v>
      </c>
      <c r="D39" s="7">
        <f>'Tally Results'!C38</f>
        <v>6.9999999999999999E-4</v>
      </c>
      <c r="E39" s="7">
        <f t="shared" si="2"/>
        <v>9.7878942257515076E-6</v>
      </c>
      <c r="F39" s="7">
        <f>Differential!F39/SUM(Differential!F$4:F$49)</f>
        <v>6.9939217255037976E-4</v>
      </c>
      <c r="G39" s="7">
        <f>'Tally Results'!C38</f>
        <v>6.9999999999999999E-4</v>
      </c>
      <c r="H39" s="38">
        <f t="shared" si="0"/>
        <v>4.8957452078526587E-7</v>
      </c>
      <c r="I39" s="12">
        <f>Differential!I39/SUM(Differential!J$4:J$49)</f>
        <v>1.0301643698124831E-2</v>
      </c>
      <c r="J39" s="12">
        <f t="shared" si="5"/>
        <v>1.1640111190934185E-2</v>
      </c>
      <c r="K39" s="12">
        <f>'Tally Results'!F38</f>
        <v>8.5000000000000006E-5</v>
      </c>
      <c r="L39" s="12">
        <f t="shared" si="3"/>
        <v>8.7563971434061079E-7</v>
      </c>
      <c r="M39" s="12">
        <f>Differential!M39/SUM(Differential!M$4:M$49)</f>
        <v>5.351752231676168E-4</v>
      </c>
      <c r="N39" s="12">
        <f>'Tally Results'!F38</f>
        <v>8.5000000000000006E-5</v>
      </c>
      <c r="O39" s="17">
        <f t="shared" si="1"/>
        <v>4.5489893969247435E-8</v>
      </c>
    </row>
    <row r="40" spans="1:15" x14ac:dyDescent="0.3">
      <c r="A40" s="9">
        <v>9.0484000000000009</v>
      </c>
      <c r="B40" s="21">
        <f>Differential!B40/SUM(Differential!C$4:C$49)</f>
        <v>1.0280832098733487E-2</v>
      </c>
      <c r="C40" s="7">
        <f t="shared" si="4"/>
        <v>1.0446666344248724E-2</v>
      </c>
      <c r="D40" s="7">
        <f>'Tally Results'!C39</f>
        <v>5.9999999999999995E-4</v>
      </c>
      <c r="E40" s="7">
        <f t="shared" si="2"/>
        <v>6.1684992592400918E-6</v>
      </c>
      <c r="F40" s="7">
        <f>Differential!F40/SUM(Differential!F$4:F$49)</f>
        <v>6.2520341822660966E-4</v>
      </c>
      <c r="G40" s="7">
        <f>'Tally Results'!C39</f>
        <v>5.9999999999999995E-4</v>
      </c>
      <c r="H40" s="38">
        <f t="shared" si="0"/>
        <v>3.7512205093596575E-7</v>
      </c>
      <c r="I40" s="12">
        <f>Differential!I40/SUM(Differential!J$4:J$49)</f>
        <v>5.3698235455186902E-3</v>
      </c>
      <c r="J40" s="12">
        <f t="shared" si="5"/>
        <v>6.747350221750722E-3</v>
      </c>
      <c r="K40" s="12">
        <f>'Tally Results'!F39</f>
        <v>8.5000000000000006E-5</v>
      </c>
      <c r="L40" s="12">
        <f t="shared" si="3"/>
        <v>4.5643500136908868E-7</v>
      </c>
      <c r="M40" s="12">
        <f>Differential!M40/SUM(Differential!M$4:M$49)</f>
        <v>3.5407540700607644E-4</v>
      </c>
      <c r="N40" s="12">
        <f>'Tally Results'!F39</f>
        <v>8.5000000000000006E-5</v>
      </c>
      <c r="O40" s="17">
        <f t="shared" si="1"/>
        <v>3.0096409595516501E-8</v>
      </c>
    </row>
    <row r="41" spans="1:15" x14ac:dyDescent="0.3">
      <c r="A41" s="9">
        <v>10</v>
      </c>
      <c r="B41" s="21">
        <f>Differential!B41/SUM(Differential!C$4:C$49)</f>
        <v>1.0835226507448965E-2</v>
      </c>
      <c r="C41" s="7">
        <f t="shared" si="4"/>
        <v>1.0047020684821601E-2</v>
      </c>
      <c r="D41" s="7">
        <f>'Tally Results'!C40</f>
        <v>5.9999999999999995E-4</v>
      </c>
      <c r="E41" s="7">
        <f t="shared" si="2"/>
        <v>6.5011359044693783E-6</v>
      </c>
      <c r="F41" s="7">
        <f>Differential!F41/SUM(Differential!F$4:F$49)</f>
        <v>6.3391718331304574E-4</v>
      </c>
      <c r="G41" s="7">
        <f>'Tally Results'!C40</f>
        <v>5.9999999999999995E-4</v>
      </c>
      <c r="H41" s="38">
        <f t="shared" si="0"/>
        <v>3.803503099878274E-7</v>
      </c>
      <c r="I41" s="12">
        <f>Differential!I41/SUM(Differential!J$4:J$49)</f>
        <v>4.030707252786328E-3</v>
      </c>
      <c r="J41" s="12">
        <f t="shared" si="5"/>
        <v>4.4727725538335232E-3</v>
      </c>
      <c r="K41" s="12">
        <f>'Tally Results'!F40</f>
        <v>8.5000000000000006E-5</v>
      </c>
      <c r="L41" s="12">
        <f t="shared" si="3"/>
        <v>3.4261011648683792E-7</v>
      </c>
      <c r="M41" s="12">
        <f>Differential!M41/SUM(Differential!M$4:M$49)</f>
        <v>2.4895513394643866E-4</v>
      </c>
      <c r="N41" s="12">
        <f>'Tally Results'!F40</f>
        <v>8.5000000000000006E-5</v>
      </c>
      <c r="O41" s="17">
        <f t="shared" si="1"/>
        <v>2.1161186385447289E-8</v>
      </c>
    </row>
    <row r="42" spans="1:15" x14ac:dyDescent="0.3">
      <c r="A42" s="9">
        <v>11.052</v>
      </c>
      <c r="B42" s="21">
        <f>Differential!B42/SUM(Differential!C$4:C$49)</f>
        <v>1.231075310197249E-2</v>
      </c>
      <c r="C42" s="7">
        <f t="shared" si="4"/>
        <v>1.2174785274555681E-2</v>
      </c>
      <c r="D42" s="7">
        <f>'Tally Results'!C41</f>
        <v>5.0000000000000001E-4</v>
      </c>
      <c r="E42" s="7">
        <f t="shared" si="2"/>
        <v>6.1553765509862456E-6</v>
      </c>
      <c r="F42" s="7">
        <f>Differential!F42/SUM(Differential!F$4:F$49)</f>
        <v>6.5988812956871369E-4</v>
      </c>
      <c r="G42" s="7">
        <f>'Tally Results'!C41</f>
        <v>5.0000000000000001E-4</v>
      </c>
      <c r="H42" s="38">
        <f t="shared" si="0"/>
        <v>3.2994406478435688E-7</v>
      </c>
      <c r="I42" s="12">
        <f>Differential!I42/SUM(Differential!J$4:J$49)</f>
        <v>3.45622320954786E-3</v>
      </c>
      <c r="J42" s="12">
        <f t="shared" si="5"/>
        <v>3.9381254231877815E-3</v>
      </c>
      <c r="K42" s="12">
        <f>'Tally Results'!F41</f>
        <v>8.5000000000000006E-5</v>
      </c>
      <c r="L42" s="12">
        <f t="shared" si="3"/>
        <v>2.9377897281156811E-7</v>
      </c>
      <c r="M42" s="12">
        <f>Differential!M42/SUM(Differential!M$4:M$49)</f>
        <v>2.1654827539671319E-4</v>
      </c>
      <c r="N42" s="12">
        <f>'Tally Results'!F41</f>
        <v>8.5000000000000006E-5</v>
      </c>
      <c r="O42" s="17">
        <f t="shared" si="1"/>
        <v>1.8406603408720624E-8</v>
      </c>
    </row>
    <row r="43" spans="1:15" x14ac:dyDescent="0.3">
      <c r="A43" s="9">
        <v>12.214</v>
      </c>
      <c r="B43" s="21">
        <f>Differential!B43/SUM(Differential!C$4:C$49)</f>
        <v>1.3250558727404485E-2</v>
      </c>
      <c r="C43" s="7">
        <f t="shared" si="4"/>
        <v>1.4851122172868032E-2</v>
      </c>
      <c r="D43" s="7">
        <f>'Tally Results'!C42</f>
        <v>5.9999999999999995E-4</v>
      </c>
      <c r="E43" s="7">
        <f t="shared" si="2"/>
        <v>7.9503352364426893E-6</v>
      </c>
      <c r="F43" s="7">
        <f>Differential!F43/SUM(Differential!F$4:F$49)</f>
        <v>6.0371429591703761E-4</v>
      </c>
      <c r="G43" s="7">
        <f>'Tally Results'!C42</f>
        <v>5.9999999999999995E-4</v>
      </c>
      <c r="H43" s="38">
        <f t="shared" si="0"/>
        <v>3.6222857755022255E-7</v>
      </c>
      <c r="I43" s="12">
        <f>Differential!I43/SUM(Differential!J$4:J$49)</f>
        <v>3.8121095563457114E-3</v>
      </c>
      <c r="J43" s="12">
        <f t="shared" si="5"/>
        <v>4.2229013369841683E-3</v>
      </c>
      <c r="K43" s="12">
        <f>'Tally Results'!F42</f>
        <v>1.7000000000000001E-4</v>
      </c>
      <c r="L43" s="12">
        <f t="shared" si="3"/>
        <v>6.4805862457877097E-7</v>
      </c>
      <c r="M43" s="12">
        <f>Differential!M43/SUM(Differential!M$4:M$49)</f>
        <v>2.4481581177457172E-4</v>
      </c>
      <c r="N43" s="12">
        <f>'Tally Results'!F42</f>
        <v>1.7000000000000001E-4</v>
      </c>
      <c r="O43" s="17">
        <f t="shared" si="1"/>
        <v>4.1618688001677195E-8</v>
      </c>
    </row>
    <row r="44" spans="1:15" x14ac:dyDescent="0.3">
      <c r="A44" s="9">
        <v>12.523</v>
      </c>
      <c r="B44" s="21">
        <f>Differential!B44/SUM(Differential!C$4:C$49)</f>
        <v>3.4873150204819341E-2</v>
      </c>
      <c r="C44" s="7">
        <f t="shared" si="4"/>
        <v>7.435113030028564E-3</v>
      </c>
      <c r="D44" s="7">
        <f>'Tally Results'!C43</f>
        <v>1E-3</v>
      </c>
      <c r="E44" s="7">
        <f t="shared" si="2"/>
        <v>3.4873150204819343E-5</v>
      </c>
      <c r="F44" s="7">
        <f>Differential!F44/SUM(Differential!F$4:F$49)</f>
        <v>7.0059700210750326E-4</v>
      </c>
      <c r="G44" s="7">
        <f>'Tally Results'!C43</f>
        <v>1E-3</v>
      </c>
      <c r="H44" s="38">
        <f t="shared" si="0"/>
        <v>7.0059700210750324E-7</v>
      </c>
      <c r="I44" s="12">
        <f>Differential!I44/SUM(Differential!J$4:J$49)</f>
        <v>1.102770695342384E-2</v>
      </c>
      <c r="J44" s="12">
        <f t="shared" si="5"/>
        <v>2.2927516507593904E-3</v>
      </c>
      <c r="K44" s="12">
        <f>'Tally Results'!F43</f>
        <v>5.0999999999999993E-4</v>
      </c>
      <c r="L44" s="12">
        <f t="shared" si="3"/>
        <v>5.6241305462461576E-6</v>
      </c>
      <c r="M44" s="12">
        <f>Differential!M44/SUM(Differential!M$4:M$49)</f>
        <v>2.7792898666460395E-4</v>
      </c>
      <c r="N44" s="12">
        <f>'Tally Results'!F43</f>
        <v>5.0999999999999993E-4</v>
      </c>
      <c r="O44" s="17">
        <f t="shared" si="1"/>
        <v>1.4174378319894798E-7</v>
      </c>
    </row>
    <row r="45" spans="1:15" x14ac:dyDescent="0.3">
      <c r="A45" s="9">
        <v>13.84</v>
      </c>
      <c r="B45" s="21">
        <f>Differential!B45/SUM(Differential!C$4:C$49)</f>
        <v>2.6967407585734526E-2</v>
      </c>
      <c r="C45" s="7">
        <f t="shared" si="4"/>
        <v>4.0722007305079723E-2</v>
      </c>
      <c r="D45" s="7">
        <f>'Tally Results'!C44</f>
        <v>2.9999999999999997E-4</v>
      </c>
      <c r="E45" s="7">
        <f t="shared" si="2"/>
        <v>8.0902222757203571E-6</v>
      </c>
      <c r="F45" s="7">
        <f>Differential!F45/SUM(Differential!F$4:F$49)</f>
        <v>1.9929885393044212E-3</v>
      </c>
      <c r="G45" s="7">
        <f>'Tally Results'!C44</f>
        <v>2.9999999999999997E-4</v>
      </c>
      <c r="H45" s="38">
        <f t="shared" si="0"/>
        <v>5.9789656179132628E-7</v>
      </c>
      <c r="I45" s="12">
        <f>Differential!I45/SUM(Differential!J$4:J$49)</f>
        <v>2.6063759055930648E-2</v>
      </c>
      <c r="J45" s="12">
        <f t="shared" si="5"/>
        <v>2.4424730367159933E-2</v>
      </c>
      <c r="K45" s="12">
        <f>'Tally Results'!F44</f>
        <v>3.4000000000000002E-4</v>
      </c>
      <c r="L45" s="12">
        <f t="shared" si="3"/>
        <v>8.8616780790164206E-6</v>
      </c>
      <c r="M45" s="12">
        <f>Differential!M45/SUM(Differential!M$4:M$49)</f>
        <v>2.5949284796827517E-3</v>
      </c>
      <c r="N45" s="12">
        <f>'Tally Results'!F44</f>
        <v>3.4000000000000002E-4</v>
      </c>
      <c r="O45" s="17">
        <f t="shared" si="1"/>
        <v>8.8227568309213558E-7</v>
      </c>
    </row>
    <row r="46" spans="1:15" x14ac:dyDescent="0.3">
      <c r="A46" s="9">
        <v>14.191000000000001</v>
      </c>
      <c r="B46" s="21">
        <f>Differential!B46/SUM(Differential!C$4:C$49)</f>
        <v>0.52256688594754475</v>
      </c>
      <c r="C46" s="7">
        <f t="shared" si="4"/>
        <v>9.644326851509076E-2</v>
      </c>
      <c r="D46" s="7">
        <f>'Tally Results'!C45</f>
        <v>1E-4</v>
      </c>
      <c r="E46" s="7">
        <f t="shared" si="2"/>
        <v>5.2256688594754475E-5</v>
      </c>
      <c r="F46" s="7">
        <f>Differential!F46/SUM(Differential!F$4:F$49)</f>
        <v>3.1808565685587216E-2</v>
      </c>
      <c r="G46" s="7">
        <f>'Tally Results'!C45</f>
        <v>1E-4</v>
      </c>
      <c r="H46" s="38">
        <f t="shared" si="0"/>
        <v>3.1808565685587219E-6</v>
      </c>
      <c r="I46" s="12">
        <f>Differential!I46/SUM(Differential!J$4:J$49)</f>
        <v>0.37710435054392349</v>
      </c>
      <c r="J46" s="12">
        <f t="shared" si="5"/>
        <v>7.0756003234774587E-2</v>
      </c>
      <c r="K46" s="12">
        <f>'Tally Results'!F45</f>
        <v>8.4999999999999995E-4</v>
      </c>
      <c r="L46" s="12">
        <f t="shared" si="3"/>
        <v>3.2053869796233494E-4</v>
      </c>
      <c r="M46" s="12">
        <f>Differential!M46/SUM(Differential!M$4:M$49)</f>
        <v>2.6433249110531794E-2</v>
      </c>
      <c r="N46" s="12">
        <f>'Tally Results'!F45</f>
        <v>8.4999999999999995E-4</v>
      </c>
      <c r="O46" s="17">
        <f t="shared" si="1"/>
        <v>2.2468261743952026E-5</v>
      </c>
    </row>
    <row r="47" spans="1:15" x14ac:dyDescent="0.3">
      <c r="A47" s="9">
        <v>14.917999999999999</v>
      </c>
      <c r="B47" s="21">
        <f>Differential!B47/SUM(Differential!C$4:C$49)</f>
        <v>0.2208357641714887</v>
      </c>
      <c r="C47" s="7">
        <f t="shared" si="4"/>
        <v>0.27022686331826812</v>
      </c>
      <c r="D47" s="7">
        <f>'Tally Results'!C46</f>
        <v>6.9999999999999999E-4</v>
      </c>
      <c r="E47" s="7">
        <f t="shared" si="2"/>
        <v>1.5458503492004209E-4</v>
      </c>
      <c r="F47" s="7">
        <f>Differential!F47/SUM(Differential!F$4:F$49)</f>
        <v>6.32693496058378E-4</v>
      </c>
      <c r="G47" s="7">
        <f>'Tally Results'!C46</f>
        <v>6.9999999999999999E-4</v>
      </c>
      <c r="H47" s="38">
        <f t="shared" si="0"/>
        <v>4.4288544724086458E-7</v>
      </c>
      <c r="I47" s="12">
        <f>Differential!I47/SUM(Differential!J$4:J$49)</f>
        <v>0.21643301240288962</v>
      </c>
      <c r="J47" s="12">
        <f t="shared" si="5"/>
        <v>0.21575083143116613</v>
      </c>
      <c r="K47" s="12">
        <f>'Tally Results'!F46</f>
        <v>7.6499999999999995E-4</v>
      </c>
      <c r="L47" s="12">
        <f t="shared" si="3"/>
        <v>1.6557125448821055E-4</v>
      </c>
      <c r="M47" s="12">
        <f>Differential!M47/SUM(Differential!M$4:M$49)</f>
        <v>7.2312695875206461E-3</v>
      </c>
      <c r="N47" s="12">
        <f>'Tally Results'!F46</f>
        <v>7.6499999999999995E-4</v>
      </c>
      <c r="O47" s="17">
        <f t="shared" si="1"/>
        <v>5.531921234453294E-6</v>
      </c>
    </row>
    <row r="48" spans="1:15" x14ac:dyDescent="0.3">
      <c r="A48" s="9">
        <v>16.905000000000001</v>
      </c>
      <c r="B48" s="21">
        <f>Differential!B48/SUM(Differential!C$4:C$49)</f>
        <v>3.515170560934572E-3</v>
      </c>
      <c r="C48" s="7">
        <f t="shared" si="4"/>
        <v>0.22289265365666272</v>
      </c>
      <c r="D48" s="7">
        <f>'Tally Results'!C47</f>
        <v>8.0999999999999996E-3</v>
      </c>
      <c r="E48" s="7">
        <f t="shared" si="2"/>
        <v>2.8472881543570032E-5</v>
      </c>
      <c r="F48" s="7">
        <f>Differential!F48/SUM(Differential!F$4:F$49)</f>
        <v>1.5822782706816866E-6</v>
      </c>
      <c r="G48" s="7">
        <f>'Tally Results'!C47</f>
        <v>8.0999999999999996E-3</v>
      </c>
      <c r="H48" s="38">
        <f t="shared" si="0"/>
        <v>1.2816453992521661E-8</v>
      </c>
      <c r="I48" s="12">
        <f>Differential!I48/SUM(Differential!J$4:J$49)</f>
        <v>3.1304445690209834E-2</v>
      </c>
      <c r="J48" s="12">
        <f t="shared" si="5"/>
        <v>0.24612716461549453</v>
      </c>
      <c r="K48" s="12">
        <f>'Tally Results'!F47</f>
        <v>7.6632238646668792E-4</v>
      </c>
      <c r="L48" s="12">
        <f t="shared" si="3"/>
        <v>2.3989297528338423E-5</v>
      </c>
      <c r="M48" s="12">
        <f>Differential!M48/SUM(Differential!M$4:M$49)</f>
        <v>2.3117916742516642E-6</v>
      </c>
      <c r="N48" s="12">
        <f>'Tally Results'!F47</f>
        <v>7.6632238646668792E-4</v>
      </c>
      <c r="O48" s="17">
        <f t="shared" si="1"/>
        <v>1.7715777128263553E-9</v>
      </c>
    </row>
    <row r="49" spans="1:15" ht="15" thickBot="1" x14ac:dyDescent="0.35">
      <c r="A49" s="18">
        <v>19.64</v>
      </c>
      <c r="B49" s="22">
        <f>Differential!B49/SUM(Differential!C$4:C$49)</f>
        <v>2.1784564168471485E-5</v>
      </c>
      <c r="C49" s="37">
        <f t="shared" si="4"/>
        <v>4.8367861335784105E-3</v>
      </c>
      <c r="D49" s="37">
        <f>'Tally Results'!C48</f>
        <v>2.53E-2</v>
      </c>
      <c r="E49" s="37">
        <f t="shared" si="2"/>
        <v>5.5114947346232858E-7</v>
      </c>
      <c r="F49" s="7">
        <f>Differential!F49/SUM(Differential!F$4:F$49)</f>
        <v>1.0895651492930981E-7</v>
      </c>
      <c r="G49" s="7">
        <f>'Tally Results'!C48</f>
        <v>2.53E-2</v>
      </c>
      <c r="H49" s="39">
        <f t="shared" si="0"/>
        <v>2.7565998277115383E-9</v>
      </c>
      <c r="I49" s="19">
        <f>Differential!I49/SUM(Differential!J$4:J$49)</f>
        <v>2.4353327192020824E-5</v>
      </c>
      <c r="J49" s="19">
        <f t="shared" si="5"/>
        <v>4.2842132656297029E-2</v>
      </c>
      <c r="K49" s="19">
        <f>'Tally Results'!F48</f>
        <v>1.6149999999999999E-3</v>
      </c>
      <c r="L49" s="19">
        <f t="shared" si="3"/>
        <v>3.9330623415113628E-8</v>
      </c>
      <c r="M49" s="12">
        <f>Differential!M49/SUM(Differential!M$4:M$49)</f>
        <v>1.1537686422750382E-7</v>
      </c>
      <c r="N49" s="19">
        <f>'Tally Results'!F48</f>
        <v>1.6149999999999999E-3</v>
      </c>
      <c r="O49" s="20">
        <f t="shared" si="1"/>
        <v>1.8633363572741865E-10</v>
      </c>
    </row>
  </sheetData>
  <mergeCells count="6">
    <mergeCell ref="I1:O1"/>
    <mergeCell ref="I2:L2"/>
    <mergeCell ref="M2:O2"/>
    <mergeCell ref="B2:E2"/>
    <mergeCell ref="F2:H2"/>
    <mergeCell ref="B1:H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H5" sqref="H5"/>
    </sheetView>
  </sheetViews>
  <sheetFormatPr defaultRowHeight="14.4" x14ac:dyDescent="0.3"/>
  <cols>
    <col min="1" max="13" width="11.21875" customWidth="1"/>
  </cols>
  <sheetData>
    <row r="1" spans="1:13" ht="15" thickBot="1" x14ac:dyDescent="0.35">
      <c r="A1" s="40"/>
      <c r="B1" s="70" t="s">
        <v>4</v>
      </c>
      <c r="C1" s="70"/>
      <c r="D1" s="70"/>
      <c r="E1" s="70"/>
      <c r="F1" s="70"/>
      <c r="G1" s="70"/>
      <c r="H1" s="70" t="s">
        <v>17</v>
      </c>
      <c r="I1" s="70"/>
      <c r="J1" s="70"/>
      <c r="K1" s="70"/>
      <c r="L1" s="70"/>
      <c r="M1" s="71"/>
    </row>
    <row r="2" spans="1:13" x14ac:dyDescent="0.3">
      <c r="A2" s="41"/>
      <c r="B2" s="74" t="s">
        <v>7</v>
      </c>
      <c r="C2" s="74"/>
      <c r="D2" s="74"/>
      <c r="E2" s="76" t="s">
        <v>8</v>
      </c>
      <c r="F2" s="77"/>
      <c r="G2" s="78"/>
      <c r="H2" s="76" t="s">
        <v>7</v>
      </c>
      <c r="I2" s="77"/>
      <c r="J2" s="78"/>
      <c r="K2" s="74" t="s">
        <v>8</v>
      </c>
      <c r="L2" s="74"/>
      <c r="M2" s="75"/>
    </row>
    <row r="3" spans="1:13" ht="15" thickBot="1" x14ac:dyDescent="0.35">
      <c r="A3" s="43" t="s">
        <v>0</v>
      </c>
      <c r="B3" s="36" t="s">
        <v>12</v>
      </c>
      <c r="C3" s="26" t="s">
        <v>9</v>
      </c>
      <c r="D3" s="26" t="s">
        <v>6</v>
      </c>
      <c r="E3" s="35" t="s">
        <v>10</v>
      </c>
      <c r="F3" s="26" t="s">
        <v>9</v>
      </c>
      <c r="G3" s="27" t="s">
        <v>6</v>
      </c>
      <c r="H3" s="35" t="s">
        <v>12</v>
      </c>
      <c r="I3" s="26" t="s">
        <v>9</v>
      </c>
      <c r="J3" s="27" t="s">
        <v>6</v>
      </c>
      <c r="K3" s="36" t="s">
        <v>10</v>
      </c>
      <c r="L3" s="26" t="s">
        <v>9</v>
      </c>
      <c r="M3" s="27" t="s">
        <v>6</v>
      </c>
    </row>
    <row r="4" spans="1:13" x14ac:dyDescent="0.3">
      <c r="A4" s="42">
        <v>0</v>
      </c>
      <c r="B4" s="12">
        <f>'Normed Diff'!B4</f>
        <v>6.5697708898258755E-12</v>
      </c>
      <c r="C4" s="12">
        <f>'Normed Diff'!D4</f>
        <v>0.77569999999999995</v>
      </c>
      <c r="D4" s="12">
        <f>'Normed Diff'!E4</f>
        <v>5.096171279237931E-12</v>
      </c>
      <c r="E4" s="9">
        <f>'Normed Diff'!F4</f>
        <v>1.7775534837289613E-4</v>
      </c>
      <c r="F4" s="12">
        <f>'Normed Diff'!G4</f>
        <v>0.77569999999999995</v>
      </c>
      <c r="G4" s="17">
        <f>'Normed Diff'!H4</f>
        <v>1.3788482373285551E-4</v>
      </c>
      <c r="H4" s="9">
        <f>'Normed Diff'!I4</f>
        <v>2.1037976754622079E-14</v>
      </c>
      <c r="I4" s="12">
        <f>'Normed Diff'!K4</f>
        <v>0.15</v>
      </c>
      <c r="J4" s="17">
        <f>'Normed Diff'!L4</f>
        <v>3.1556965131933119E-15</v>
      </c>
      <c r="K4" s="12">
        <f>'Normed Diff'!M4</f>
        <v>7.262044338652429E-7</v>
      </c>
      <c r="L4" s="12">
        <f>'Normed Diff'!N4</f>
        <v>0.15</v>
      </c>
      <c r="M4" s="17">
        <f>'Normed Diff'!O4</f>
        <v>1.0893066507978643E-7</v>
      </c>
    </row>
    <row r="5" spans="1:13" x14ac:dyDescent="0.3">
      <c r="A5" s="31">
        <f>'Normed Diff'!A4</f>
        <v>4.1399000000000002E-7</v>
      </c>
      <c r="B5" s="12">
        <f>'Normed Diff'!B4</f>
        <v>6.5697708898258755E-12</v>
      </c>
      <c r="C5" s="12">
        <f>'Normed Diff'!D4</f>
        <v>0.77569999999999995</v>
      </c>
      <c r="D5" s="12">
        <f>'Normed Diff'!E4</f>
        <v>5.096171279237931E-12</v>
      </c>
      <c r="E5" s="9">
        <f>'Normed Diff'!F4</f>
        <v>1.7775534837289613E-4</v>
      </c>
      <c r="F5" s="12">
        <f>'Normed Diff'!G4</f>
        <v>0.77569999999999995</v>
      </c>
      <c r="G5" s="17">
        <f>'Normed Diff'!H4</f>
        <v>1.3788482373285551E-4</v>
      </c>
      <c r="H5" s="9">
        <f>'Normed Diff'!I4</f>
        <v>2.1037976754622079E-14</v>
      </c>
      <c r="I5" s="12">
        <f>'Normed Diff'!K4</f>
        <v>0.15</v>
      </c>
      <c r="J5" s="17">
        <f>'Normed Diff'!L4</f>
        <v>3.1556965131933119E-15</v>
      </c>
      <c r="K5" s="12">
        <f>'Normed Diff'!M4</f>
        <v>7.262044338652429E-7</v>
      </c>
      <c r="L5" s="12">
        <f>'Normed Diff'!N4</f>
        <v>0.15</v>
      </c>
      <c r="M5" s="17">
        <f>'Normed Diff'!O4</f>
        <v>1.0893066507978643E-7</v>
      </c>
    </row>
    <row r="6" spans="1:13" x14ac:dyDescent="0.3">
      <c r="A6" s="31">
        <f>'Normed Diff'!A4</f>
        <v>4.1399000000000002E-7</v>
      </c>
      <c r="B6" s="12">
        <f>'Normed Diff'!B5</f>
        <v>1.0632590972081613E-10</v>
      </c>
      <c r="C6" s="12">
        <f>'Normed Diff'!D5</f>
        <v>0.66820000000000002</v>
      </c>
      <c r="D6" s="12">
        <f>'Normed Diff'!E5</f>
        <v>7.1046972875449341E-11</v>
      </c>
      <c r="E6" s="9">
        <f>'Normed Diff'!F5</f>
        <v>5.4034090612854139E-5</v>
      </c>
      <c r="F6" s="12">
        <f>'Normed Diff'!G5</f>
        <v>0.66820000000000002</v>
      </c>
      <c r="G6" s="17">
        <f>'Normed Diff'!H5</f>
        <v>3.6105579347509136E-5</v>
      </c>
      <c r="H6" s="9">
        <f>'Normed Diff'!I5</f>
        <v>1.5155870485638581E-11</v>
      </c>
      <c r="I6" s="12">
        <f>'Normed Diff'!K5</f>
        <v>0.26859148315797354</v>
      </c>
      <c r="J6" s="17">
        <f>'Normed Diff'!L5</f>
        <v>4.0707377322878235E-12</v>
      </c>
      <c r="K6" s="12">
        <f>'Normed Diff'!M5</f>
        <v>2.8217546426204592E-5</v>
      </c>
      <c r="L6" s="12">
        <f>'Normed Diff'!N5</f>
        <v>0.26859148315797354</v>
      </c>
      <c r="M6" s="17">
        <f>'Normed Diff'!O5</f>
        <v>7.5789926456932669E-6</v>
      </c>
    </row>
    <row r="7" spans="1:13" x14ac:dyDescent="0.3">
      <c r="A7" s="31">
        <f>'Normed Diff'!A5</f>
        <v>1.1253000000000001E-6</v>
      </c>
      <c r="B7" s="12">
        <f>'Normed Diff'!B5</f>
        <v>1.0632590972081613E-10</v>
      </c>
      <c r="C7" s="12">
        <f>'Normed Diff'!D5</f>
        <v>0.66820000000000002</v>
      </c>
      <c r="D7" s="12">
        <f>'Normed Diff'!E5</f>
        <v>7.1046972875449341E-11</v>
      </c>
      <c r="E7" s="9">
        <f>'Normed Diff'!F5</f>
        <v>5.4034090612854139E-5</v>
      </c>
      <c r="F7" s="12">
        <f>'Normed Diff'!G5</f>
        <v>0.66820000000000002</v>
      </c>
      <c r="G7" s="17">
        <f>'Normed Diff'!H5</f>
        <v>3.6105579347509136E-5</v>
      </c>
      <c r="H7" s="9">
        <f>'Normed Diff'!I5</f>
        <v>1.5155870485638581E-11</v>
      </c>
      <c r="I7" s="12">
        <f>'Normed Diff'!K5</f>
        <v>0.26859148315797354</v>
      </c>
      <c r="J7" s="17">
        <f>'Normed Diff'!L5</f>
        <v>4.0707377322878235E-12</v>
      </c>
      <c r="K7" s="12">
        <f>'Normed Diff'!M5</f>
        <v>2.8217546426204592E-5</v>
      </c>
      <c r="L7" s="12">
        <f>'Normed Diff'!N5</f>
        <v>0.26859148315797354</v>
      </c>
      <c r="M7" s="17">
        <f>'Normed Diff'!O5</f>
        <v>7.5789926456932669E-6</v>
      </c>
    </row>
    <row r="8" spans="1:13" x14ac:dyDescent="0.3">
      <c r="A8" s="31">
        <f>'Normed Diff'!A5</f>
        <v>1.1253000000000001E-6</v>
      </c>
      <c r="B8" s="12">
        <f>'Normed Diff'!B6</f>
        <v>6.4422189607714915E-10</v>
      </c>
      <c r="C8" s="12">
        <f>'Normed Diff'!D6</f>
        <v>0.46639999999999998</v>
      </c>
      <c r="D8" s="12">
        <f>'Normed Diff'!E6</f>
        <v>3.0046509233038233E-10</v>
      </c>
      <c r="E8" s="9">
        <f>'Normed Diff'!F6</f>
        <v>3.311588736252518E-4</v>
      </c>
      <c r="F8" s="12">
        <f>'Normed Diff'!G6</f>
        <v>0.46639999999999998</v>
      </c>
      <c r="G8" s="17">
        <f>'Normed Diff'!H6</f>
        <v>1.5445249865881744E-4</v>
      </c>
      <c r="H8" s="9">
        <f>'Normed Diff'!I6</f>
        <v>3.9666509835547465E-10</v>
      </c>
      <c r="I8" s="12">
        <f>'Normed Diff'!K6</f>
        <v>7.0948974094062839E-2</v>
      </c>
      <c r="J8" s="17">
        <f>'Normed Diff'!L6</f>
        <v>2.8142981787241458E-11</v>
      </c>
      <c r="K8" s="12">
        <f>'Normed Diff'!M6</f>
        <v>2.6537414402347687E-4</v>
      </c>
      <c r="L8" s="12">
        <f>'Normed Diff'!N6</f>
        <v>7.0948974094062839E-2</v>
      </c>
      <c r="M8" s="17">
        <f>'Normed Diff'!O6</f>
        <v>1.882802326955576E-5</v>
      </c>
    </row>
    <row r="9" spans="1:13" x14ac:dyDescent="0.3">
      <c r="A9" s="31">
        <f>'Normed Diff'!A6</f>
        <v>3.0589999999999998E-6</v>
      </c>
      <c r="B9" s="12">
        <f>'Normed Diff'!B6</f>
        <v>6.4422189607714915E-10</v>
      </c>
      <c r="C9" s="12">
        <f>'Normed Diff'!D6</f>
        <v>0.46639999999999998</v>
      </c>
      <c r="D9" s="12">
        <f>'Normed Diff'!E6</f>
        <v>3.0046509233038233E-10</v>
      </c>
      <c r="E9" s="9">
        <f>'Normed Diff'!F6</f>
        <v>3.311588736252518E-4</v>
      </c>
      <c r="F9" s="12">
        <f>'Normed Diff'!G6</f>
        <v>0.46639999999999998</v>
      </c>
      <c r="G9" s="17">
        <f>'Normed Diff'!H6</f>
        <v>1.5445249865881744E-4</v>
      </c>
      <c r="H9" s="9">
        <f>'Normed Diff'!I6</f>
        <v>3.9666509835547465E-10</v>
      </c>
      <c r="I9" s="12">
        <f>'Normed Diff'!K6</f>
        <v>7.0948974094062839E-2</v>
      </c>
      <c r="J9" s="17">
        <f>'Normed Diff'!L6</f>
        <v>2.8142981787241458E-11</v>
      </c>
      <c r="K9" s="12">
        <f>'Normed Diff'!M6</f>
        <v>2.6537414402347687E-4</v>
      </c>
      <c r="L9" s="12">
        <f>'Normed Diff'!N6</f>
        <v>7.0948974094062839E-2</v>
      </c>
      <c r="M9" s="17">
        <f>'Normed Diff'!O6</f>
        <v>1.882802326955576E-5</v>
      </c>
    </row>
    <row r="10" spans="1:13" x14ac:dyDescent="0.3">
      <c r="A10" s="31">
        <f>'Normed Diff'!A6</f>
        <v>3.0589999999999998E-6</v>
      </c>
      <c r="B10" s="12">
        <f>'Normed Diff'!B7</f>
        <v>1.2553570952922291E-8</v>
      </c>
      <c r="C10" s="12">
        <f>'Normed Diff'!D7</f>
        <v>0.35020000000000001</v>
      </c>
      <c r="D10" s="12">
        <f>'Normed Diff'!E7</f>
        <v>4.3962605477133862E-9</v>
      </c>
      <c r="E10" s="9">
        <f>'Normed Diff'!F7</f>
        <v>2.0862688310506802E-3</v>
      </c>
      <c r="F10" s="12">
        <f>'Normed Diff'!G7</f>
        <v>0.35020000000000001</v>
      </c>
      <c r="G10" s="17">
        <f>'Normed Diff'!H7</f>
        <v>7.3061134463394827E-4</v>
      </c>
      <c r="H10" s="9">
        <f>'Normed Diff'!I7</f>
        <v>1.9938172609074931E-9</v>
      </c>
      <c r="I10" s="12">
        <f>'Normed Diff'!K7</f>
        <v>5.5604895692735551E-2</v>
      </c>
      <c r="J10" s="17">
        <f>'Normed Diff'!L7</f>
        <v>1.1086600082313685E-10</v>
      </c>
      <c r="K10" s="12">
        <f>'Normed Diff'!M7</f>
        <v>3.7240957619795272E-4</v>
      </c>
      <c r="L10" s="12">
        <f>'Normed Diff'!N7</f>
        <v>5.5604895692735551E-2</v>
      </c>
      <c r="M10" s="17">
        <f>'Normed Diff'!O7</f>
        <v>2.0707795639463012E-5</v>
      </c>
    </row>
    <row r="11" spans="1:13" x14ac:dyDescent="0.3">
      <c r="A11" s="31">
        <f>'Normed Diff'!A7</f>
        <v>1.0677E-5</v>
      </c>
      <c r="B11" s="12">
        <f>'Normed Diff'!B7</f>
        <v>1.2553570952922291E-8</v>
      </c>
      <c r="C11" s="12">
        <f>'Normed Diff'!D7</f>
        <v>0.35020000000000001</v>
      </c>
      <c r="D11" s="12">
        <f>'Normed Diff'!E7</f>
        <v>4.3962605477133862E-9</v>
      </c>
      <c r="E11" s="9">
        <f>'Normed Diff'!F7</f>
        <v>2.0862688310506802E-3</v>
      </c>
      <c r="F11" s="12">
        <f>'Normed Diff'!G7</f>
        <v>0.35020000000000001</v>
      </c>
      <c r="G11" s="17">
        <f>'Normed Diff'!H7</f>
        <v>7.3061134463394827E-4</v>
      </c>
      <c r="H11" s="9">
        <f>'Normed Diff'!I7</f>
        <v>1.9938172609074931E-9</v>
      </c>
      <c r="I11" s="12">
        <f>'Normed Diff'!K7</f>
        <v>5.5604895692735551E-2</v>
      </c>
      <c r="J11" s="17">
        <f>'Normed Diff'!L7</f>
        <v>1.1086600082313685E-10</v>
      </c>
      <c r="K11" s="12">
        <f>'Normed Diff'!M7</f>
        <v>3.7240957619795272E-4</v>
      </c>
      <c r="L11" s="12">
        <f>'Normed Diff'!N7</f>
        <v>5.5604895692735551E-2</v>
      </c>
      <c r="M11" s="17">
        <f>'Normed Diff'!O7</f>
        <v>2.0707795639463012E-5</v>
      </c>
    </row>
    <row r="12" spans="1:13" x14ac:dyDescent="0.3">
      <c r="A12" s="31">
        <f>'Normed Diff'!A7</f>
        <v>1.0677E-5</v>
      </c>
      <c r="B12" s="12">
        <f>'Normed Diff'!B8</f>
        <v>1.4334689053158156E-7</v>
      </c>
      <c r="C12" s="12">
        <f>'Normed Diff'!D8</f>
        <v>0.20019999999999999</v>
      </c>
      <c r="D12" s="12">
        <f>'Normed Diff'!E8</f>
        <v>2.8698047484422628E-8</v>
      </c>
      <c r="E12" s="9">
        <f>'Normed Diff'!F8</f>
        <v>7.3662238546575937E-3</v>
      </c>
      <c r="F12" s="12">
        <f>'Normed Diff'!G8</f>
        <v>0.20019999999999999</v>
      </c>
      <c r="G12" s="17">
        <f>'Normed Diff'!H8</f>
        <v>1.4747180157024503E-3</v>
      </c>
      <c r="H12" s="9">
        <f>'Normed Diff'!I8</f>
        <v>7.2198039602227892E-9</v>
      </c>
      <c r="I12" s="12">
        <f>'Normed Diff'!K8</f>
        <v>2.9582388341714397E-2</v>
      </c>
      <c r="J12" s="17">
        <f>'Normed Diff'!L8</f>
        <v>2.1357904450235807E-10</v>
      </c>
      <c r="K12" s="12">
        <f>'Normed Diff'!M8</f>
        <v>3.7435696026235586E-4</v>
      </c>
      <c r="L12" s="12">
        <f>'Normed Diff'!N8</f>
        <v>2.9582388341714397E-2</v>
      </c>
      <c r="M12" s="17">
        <f>'Normed Diff'!O8</f>
        <v>1.1074372976904755E-5</v>
      </c>
    </row>
    <row r="13" spans="1:13" x14ac:dyDescent="0.3">
      <c r="A13" s="31">
        <f>'Normed Diff'!A8</f>
        <v>2.9023E-5</v>
      </c>
      <c r="B13" s="12">
        <f>'Normed Diff'!B8</f>
        <v>1.4334689053158156E-7</v>
      </c>
      <c r="C13" s="12">
        <f>'Normed Diff'!D8</f>
        <v>0.20019999999999999</v>
      </c>
      <c r="D13" s="12">
        <f>'Normed Diff'!E8</f>
        <v>2.8698047484422628E-8</v>
      </c>
      <c r="E13" s="9">
        <f>'Normed Diff'!F8</f>
        <v>7.3662238546575937E-3</v>
      </c>
      <c r="F13" s="12">
        <f>'Normed Diff'!G8</f>
        <v>0.20019999999999999</v>
      </c>
      <c r="G13" s="17">
        <f>'Normed Diff'!H8</f>
        <v>1.4747180157024503E-3</v>
      </c>
      <c r="H13" s="9">
        <f>'Normed Diff'!I8</f>
        <v>7.2198039602227892E-9</v>
      </c>
      <c r="I13" s="12">
        <f>'Normed Diff'!K8</f>
        <v>2.9582388341714397E-2</v>
      </c>
      <c r="J13" s="17">
        <f>'Normed Diff'!L8</f>
        <v>2.1357904450235807E-10</v>
      </c>
      <c r="K13" s="12">
        <f>'Normed Diff'!M8</f>
        <v>3.7435696026235586E-4</v>
      </c>
      <c r="L13" s="12">
        <f>'Normed Diff'!N8</f>
        <v>2.9582388341714397E-2</v>
      </c>
      <c r="M13" s="17">
        <f>'Normed Diff'!O8</f>
        <v>1.1074372976904755E-5</v>
      </c>
    </row>
    <row r="14" spans="1:13" x14ac:dyDescent="0.3">
      <c r="A14" s="31">
        <f>'Normed Diff'!A8</f>
        <v>2.9023E-5</v>
      </c>
      <c r="B14" s="12">
        <f>'Normed Diff'!B9</f>
        <v>2.8712601229976501E-6</v>
      </c>
      <c r="C14" s="12">
        <f>'Normed Diff'!D9</f>
        <v>0.22189999999999999</v>
      </c>
      <c r="D14" s="12">
        <f>'Normed Diff'!E9</f>
        <v>6.371326212931785E-7</v>
      </c>
      <c r="E14" s="9">
        <f>'Normed Diff'!F9</f>
        <v>5.0450434572844691E-2</v>
      </c>
      <c r="F14" s="12">
        <f>'Normed Diff'!G9</f>
        <v>0.22189999999999999</v>
      </c>
      <c r="G14" s="17">
        <f>'Normed Diff'!H9</f>
        <v>1.1194951431714235E-2</v>
      </c>
      <c r="H14" s="9">
        <f>'Normed Diff'!I9</f>
        <v>2.9406718684648462E-8</v>
      </c>
      <c r="I14" s="12">
        <f>'Normed Diff'!K9</f>
        <v>1.0592801801223318E-2</v>
      </c>
      <c r="J14" s="17">
        <f>'Normed Diff'!L9</f>
        <v>3.1149954265081161E-10</v>
      </c>
      <c r="K14" s="12">
        <f>'Normed Diff'!M9</f>
        <v>5.8861481648240144E-4</v>
      </c>
      <c r="L14" s="12">
        <f>'Normed Diff'!N9</f>
        <v>1.0592801801223318E-2</v>
      </c>
      <c r="M14" s="17">
        <f>'Normed Diff'!O9</f>
        <v>6.2350800882615142E-6</v>
      </c>
    </row>
    <row r="15" spans="1:13" x14ac:dyDescent="0.3">
      <c r="A15" s="31">
        <f>'Normed Diff'!A9</f>
        <v>1.013E-4</v>
      </c>
      <c r="B15" s="12">
        <f>'Normed Diff'!B9</f>
        <v>2.8712601229976501E-6</v>
      </c>
      <c r="C15" s="12">
        <f>'Normed Diff'!D9</f>
        <v>0.22189999999999999</v>
      </c>
      <c r="D15" s="12">
        <f>'Normed Diff'!E9</f>
        <v>6.371326212931785E-7</v>
      </c>
      <c r="E15" s="9">
        <f>'Normed Diff'!F9</f>
        <v>5.0450434572844691E-2</v>
      </c>
      <c r="F15" s="12">
        <f>'Normed Diff'!G9</f>
        <v>0.22189999999999999</v>
      </c>
      <c r="G15" s="17">
        <f>'Normed Diff'!H9</f>
        <v>1.1194951431714235E-2</v>
      </c>
      <c r="H15" s="9">
        <f>'Normed Diff'!I9</f>
        <v>2.9406718684648462E-8</v>
      </c>
      <c r="I15" s="12">
        <f>'Normed Diff'!K9</f>
        <v>1.0592801801223318E-2</v>
      </c>
      <c r="J15" s="17">
        <f>'Normed Diff'!L9</f>
        <v>3.1149954265081161E-10</v>
      </c>
      <c r="K15" s="12">
        <f>'Normed Diff'!M9</f>
        <v>5.8861481648240144E-4</v>
      </c>
      <c r="L15" s="12">
        <f>'Normed Diff'!N9</f>
        <v>1.0592801801223318E-2</v>
      </c>
      <c r="M15" s="17">
        <f>'Normed Diff'!O9</f>
        <v>6.2350800882615142E-6</v>
      </c>
    </row>
    <row r="16" spans="1:13" x14ac:dyDescent="0.3">
      <c r="A16" s="31">
        <f>'Normed Diff'!A9</f>
        <v>1.013E-4</v>
      </c>
      <c r="B16" s="12">
        <f>'Normed Diff'!B10</f>
        <v>9.629930363637793E-6</v>
      </c>
      <c r="C16" s="12">
        <f>'Normed Diff'!D10</f>
        <v>1.84E-2</v>
      </c>
      <c r="D16" s="12">
        <f>'Normed Diff'!E10</f>
        <v>1.7719071869093539E-7</v>
      </c>
      <c r="E16" s="9">
        <f>'Normed Diff'!F10</f>
        <v>3.7342844554689267E-2</v>
      </c>
      <c r="F16" s="12">
        <f>'Normed Diff'!G10</f>
        <v>1.84E-2</v>
      </c>
      <c r="G16" s="17">
        <f>'Normed Diff'!H10</f>
        <v>6.8710833980628247E-4</v>
      </c>
      <c r="H16" s="9">
        <f>'Normed Diff'!I10</f>
        <v>1.3694259172359347E-7</v>
      </c>
      <c r="I16" s="12">
        <f>'Normed Diff'!K10</f>
        <v>4.3570747067269806E-3</v>
      </c>
      <c r="J16" s="17">
        <f>'Normed Diff'!L10</f>
        <v>5.9666910267250867E-10</v>
      </c>
      <c r="K16" s="12">
        <f>'Normed Diff'!M10</f>
        <v>8.1314647795086232E-4</v>
      </c>
      <c r="L16" s="12">
        <f>'Normed Diff'!N10</f>
        <v>4.3570747067269806E-3</v>
      </c>
      <c r="M16" s="17">
        <f>'Normed Diff'!O10</f>
        <v>3.5429399519438308E-6</v>
      </c>
    </row>
    <row r="17" spans="1:13" x14ac:dyDescent="0.3">
      <c r="A17" s="31">
        <f>'Normed Diff'!A10</f>
        <v>2.7535999999999999E-4</v>
      </c>
      <c r="B17" s="12">
        <f>'Normed Diff'!B10</f>
        <v>9.629930363637793E-6</v>
      </c>
      <c r="C17" s="12">
        <f>'Normed Diff'!D10</f>
        <v>1.84E-2</v>
      </c>
      <c r="D17" s="12">
        <f>'Normed Diff'!E10</f>
        <v>1.7719071869093539E-7</v>
      </c>
      <c r="E17" s="9">
        <f>'Normed Diff'!F10</f>
        <v>3.7342844554689267E-2</v>
      </c>
      <c r="F17" s="12">
        <f>'Normed Diff'!G10</f>
        <v>1.84E-2</v>
      </c>
      <c r="G17" s="17">
        <f>'Normed Diff'!H10</f>
        <v>6.8710833980628247E-4</v>
      </c>
      <c r="H17" s="9">
        <f>'Normed Diff'!I10</f>
        <v>1.3694259172359347E-7</v>
      </c>
      <c r="I17" s="12">
        <f>'Normed Diff'!K10</f>
        <v>4.3570747067269806E-3</v>
      </c>
      <c r="J17" s="17">
        <f>'Normed Diff'!L10</f>
        <v>5.9666910267250867E-10</v>
      </c>
      <c r="K17" s="12">
        <f>'Normed Diff'!M10</f>
        <v>8.1314647795086232E-4</v>
      </c>
      <c r="L17" s="12">
        <f>'Normed Diff'!N10</f>
        <v>4.3570747067269806E-3</v>
      </c>
      <c r="M17" s="17">
        <f>'Normed Diff'!O10</f>
        <v>3.5429399519438308E-6</v>
      </c>
    </row>
    <row r="18" spans="1:13" x14ac:dyDescent="0.3">
      <c r="A18" s="31">
        <f>'Normed Diff'!A10</f>
        <v>2.7535999999999999E-4</v>
      </c>
      <c r="B18" s="12">
        <f>'Normed Diff'!B11</f>
        <v>2.1526907762646261E-5</v>
      </c>
      <c r="C18" s="12">
        <f>'Normed Diff'!D11</f>
        <v>1.2E-2</v>
      </c>
      <c r="D18" s="12">
        <f>'Normed Diff'!E11</f>
        <v>2.5832289315175512E-7</v>
      </c>
      <c r="E18" s="9">
        <f>'Normed Diff'!F11</f>
        <v>3.4174177760709329E-2</v>
      </c>
      <c r="F18" s="12">
        <f>'Normed Diff'!G11</f>
        <v>1.2E-2</v>
      </c>
      <c r="G18" s="17">
        <f>'Normed Diff'!H11</f>
        <v>4.1009013312851196E-4</v>
      </c>
      <c r="H18" s="9">
        <f>'Normed Diff'!I11</f>
        <v>5.6038226096171484E-7</v>
      </c>
      <c r="I18" s="12">
        <f>'Normed Diff'!K11</f>
        <v>2.2647571613751438E-3</v>
      </c>
      <c r="J18" s="17">
        <f>'Normed Diff'!L11</f>
        <v>1.2691297386206383E-9</v>
      </c>
      <c r="K18" s="12">
        <f>'Normed Diff'!M11</f>
        <v>1.3766309135710367E-3</v>
      </c>
      <c r="L18" s="12">
        <f>'Normed Diff'!N11</f>
        <v>2.2647571613751438E-3</v>
      </c>
      <c r="M18" s="17">
        <f>'Normed Diff'!O11</f>
        <v>3.1177347200804122E-6</v>
      </c>
    </row>
    <row r="19" spans="1:13" x14ac:dyDescent="0.3">
      <c r="A19" s="31">
        <f>'Normed Diff'!A11</f>
        <v>5.8295000000000005E-4</v>
      </c>
      <c r="B19" s="12">
        <f>'Normed Diff'!B11</f>
        <v>2.1526907762646261E-5</v>
      </c>
      <c r="C19" s="12">
        <f>'Normed Diff'!D11</f>
        <v>1.2E-2</v>
      </c>
      <c r="D19" s="12">
        <f>'Normed Diff'!E11</f>
        <v>2.5832289315175512E-7</v>
      </c>
      <c r="E19" s="9">
        <f>'Normed Diff'!F11</f>
        <v>3.4174177760709329E-2</v>
      </c>
      <c r="F19" s="12">
        <f>'Normed Diff'!G11</f>
        <v>1.2E-2</v>
      </c>
      <c r="G19" s="17">
        <f>'Normed Diff'!H11</f>
        <v>4.1009013312851196E-4</v>
      </c>
      <c r="H19" s="9">
        <f>'Normed Diff'!I11</f>
        <v>5.6038226096171484E-7</v>
      </c>
      <c r="I19" s="12">
        <f>'Normed Diff'!K11</f>
        <v>2.2647571613751438E-3</v>
      </c>
      <c r="J19" s="17">
        <f>'Normed Diff'!L11</f>
        <v>1.2691297386206383E-9</v>
      </c>
      <c r="K19" s="12">
        <f>'Normed Diff'!M11</f>
        <v>1.3766309135710367E-3</v>
      </c>
      <c r="L19" s="12">
        <f>'Normed Diff'!N11</f>
        <v>2.2647571613751438E-3</v>
      </c>
      <c r="M19" s="17">
        <f>'Normed Diff'!O11</f>
        <v>3.1177347200804122E-6</v>
      </c>
    </row>
    <row r="20" spans="1:13" x14ac:dyDescent="0.3">
      <c r="A20" s="31">
        <f>'Normed Diff'!A11</f>
        <v>5.8295000000000005E-4</v>
      </c>
      <c r="B20" s="12">
        <f>'Normed Diff'!B12</f>
        <v>3.0342225393186057E-5</v>
      </c>
      <c r="C20" s="12">
        <f>'Normed Diff'!D12</f>
        <v>6.4000000000000003E-3</v>
      </c>
      <c r="D20" s="12">
        <f>'Normed Diff'!E12</f>
        <v>1.9419024251639078E-7</v>
      </c>
      <c r="E20" s="9">
        <f>'Normed Diff'!F12</f>
        <v>2.0679284783474489E-2</v>
      </c>
      <c r="F20" s="12">
        <f>'Normed Diff'!G12</f>
        <v>6.4000000000000003E-3</v>
      </c>
      <c r="G20" s="17">
        <f>'Normed Diff'!H12</f>
        <v>1.3234742261423674E-4</v>
      </c>
      <c r="H20" s="9">
        <f>'Normed Diff'!I12</f>
        <v>1.7482879545737193E-6</v>
      </c>
      <c r="I20" s="12">
        <f>'Normed Diff'!K12</f>
        <v>1.2202458768625279E-3</v>
      </c>
      <c r="J20" s="17">
        <f>'Normed Diff'!L12</f>
        <v>2.1333411681370036E-9</v>
      </c>
      <c r="K20" s="12">
        <f>'Normed Diff'!M12</f>
        <v>2.0565372733739556E-3</v>
      </c>
      <c r="L20" s="12">
        <f>'Normed Diff'!N12</f>
        <v>1.2202458768625279E-3</v>
      </c>
      <c r="M20" s="17">
        <f>'Normed Diff'!O12</f>
        <v>2.5094811284486746E-6</v>
      </c>
    </row>
    <row r="21" spans="1:13" x14ac:dyDescent="0.3">
      <c r="A21" s="31">
        <f>'Normed Diff'!A12</f>
        <v>1.2340999999999999E-3</v>
      </c>
      <c r="B21" s="12">
        <f>'Normed Diff'!B12</f>
        <v>3.0342225393186057E-5</v>
      </c>
      <c r="C21" s="12">
        <f>'Normed Diff'!D12</f>
        <v>6.4000000000000003E-3</v>
      </c>
      <c r="D21" s="12">
        <f>'Normed Diff'!E12</f>
        <v>1.9419024251639078E-7</v>
      </c>
      <c r="E21" s="9">
        <f>'Normed Diff'!F12</f>
        <v>2.0679284783474489E-2</v>
      </c>
      <c r="F21" s="12">
        <f>'Normed Diff'!G12</f>
        <v>6.4000000000000003E-3</v>
      </c>
      <c r="G21" s="17">
        <f>'Normed Diff'!H12</f>
        <v>1.3234742261423674E-4</v>
      </c>
      <c r="H21" s="9">
        <f>'Normed Diff'!I12</f>
        <v>1.7482879545737193E-6</v>
      </c>
      <c r="I21" s="12">
        <f>'Normed Diff'!K12</f>
        <v>1.2202458768625279E-3</v>
      </c>
      <c r="J21" s="17">
        <f>'Normed Diff'!L12</f>
        <v>2.1333411681370036E-9</v>
      </c>
      <c r="K21" s="12">
        <f>'Normed Diff'!M12</f>
        <v>2.0565372733739556E-3</v>
      </c>
      <c r="L21" s="12">
        <f>'Normed Diff'!N12</f>
        <v>1.2202458768625279E-3</v>
      </c>
      <c r="M21" s="17">
        <f>'Normed Diff'!O12</f>
        <v>2.5094811284486746E-6</v>
      </c>
    </row>
    <row r="22" spans="1:13" x14ac:dyDescent="0.3">
      <c r="A22" s="31">
        <f>'Normed Diff'!A12</f>
        <v>1.2340999999999999E-3</v>
      </c>
      <c r="B22" s="12">
        <f>'Normed Diff'!B13</f>
        <v>4.7020887981999123E-5</v>
      </c>
      <c r="C22" s="12">
        <f>'Normed Diff'!D13</f>
        <v>2.5999999999999999E-3</v>
      </c>
      <c r="D22" s="12">
        <f>'Normed Diff'!E13</f>
        <v>1.2225430875319772E-7</v>
      </c>
      <c r="E22" s="9">
        <f>'Normed Diff'!F13</f>
        <v>1.7013339185551118E-2</v>
      </c>
      <c r="F22" s="12">
        <f>'Normed Diff'!G13</f>
        <v>2.5999999999999999E-3</v>
      </c>
      <c r="G22" s="17">
        <f>'Normed Diff'!H13</f>
        <v>4.4234681882432907E-5</v>
      </c>
      <c r="H22" s="9">
        <f>'Normed Diff'!I13</f>
        <v>7.4712978959136974E-6</v>
      </c>
      <c r="I22" s="12">
        <f>'Normed Diff'!K13</f>
        <v>4.3777848279695063E-4</v>
      </c>
      <c r="J22" s="17">
        <f>'Normed Diff'!L13</f>
        <v>3.270773457397148E-9</v>
      </c>
      <c r="K22" s="12">
        <f>'Normed Diff'!M13</f>
        <v>4.1046238669054614E-3</v>
      </c>
      <c r="L22" s="12">
        <f>'Normed Diff'!N13</f>
        <v>4.3777848279695063E-4</v>
      </c>
      <c r="M22" s="17">
        <f>'Normed Diff'!O13</f>
        <v>1.7969160089060256E-6</v>
      </c>
    </row>
    <row r="23" spans="1:13" x14ac:dyDescent="0.3">
      <c r="A23" s="31">
        <f>'Normed Diff'!A13</f>
        <v>3.3546000000000001E-3</v>
      </c>
      <c r="B23" s="12">
        <f>'Normed Diff'!B13</f>
        <v>4.7020887981999123E-5</v>
      </c>
      <c r="C23" s="12">
        <f>'Normed Diff'!D13</f>
        <v>2.5999999999999999E-3</v>
      </c>
      <c r="D23" s="12">
        <f>'Normed Diff'!E13</f>
        <v>1.2225430875319772E-7</v>
      </c>
      <c r="E23" s="9">
        <f>'Normed Diff'!F13</f>
        <v>1.7013339185551118E-2</v>
      </c>
      <c r="F23" s="12">
        <f>'Normed Diff'!G13</f>
        <v>2.5999999999999999E-3</v>
      </c>
      <c r="G23" s="17">
        <f>'Normed Diff'!H13</f>
        <v>4.4234681882432907E-5</v>
      </c>
      <c r="H23" s="9">
        <f>'Normed Diff'!I13</f>
        <v>7.4712978959136974E-6</v>
      </c>
      <c r="I23" s="12">
        <f>'Normed Diff'!K13</f>
        <v>4.3777848279695063E-4</v>
      </c>
      <c r="J23" s="17">
        <f>'Normed Diff'!L13</f>
        <v>3.270773457397148E-9</v>
      </c>
      <c r="K23" s="12">
        <f>'Normed Diff'!M13</f>
        <v>4.1046238669054614E-3</v>
      </c>
      <c r="L23" s="12">
        <f>'Normed Diff'!N13</f>
        <v>4.3777848279695063E-4</v>
      </c>
      <c r="M23" s="17">
        <f>'Normed Diff'!O13</f>
        <v>1.7969160089060256E-6</v>
      </c>
    </row>
    <row r="24" spans="1:13" x14ac:dyDescent="0.3">
      <c r="A24" s="31">
        <f>'Normed Diff'!A13</f>
        <v>3.3546000000000001E-3</v>
      </c>
      <c r="B24" s="12">
        <f>'Normed Diff'!B14</f>
        <v>1.6130178379373787E-4</v>
      </c>
      <c r="C24" s="12">
        <f>'Normed Diff'!D14</f>
        <v>1E-3</v>
      </c>
      <c r="D24" s="12">
        <f>'Normed Diff'!E14</f>
        <v>1.6130178379373788E-7</v>
      </c>
      <c r="E24" s="9">
        <f>'Normed Diff'!F14</f>
        <v>2.2228761825283435E-2</v>
      </c>
      <c r="F24" s="12">
        <f>'Normed Diff'!G14</f>
        <v>1E-3</v>
      </c>
      <c r="G24" s="17">
        <f>'Normed Diff'!H14</f>
        <v>2.2228761825283435E-5</v>
      </c>
      <c r="H24" s="9">
        <f>'Normed Diff'!I14</f>
        <v>5.4579629864042813E-5</v>
      </c>
      <c r="I24" s="12">
        <f>'Normed Diff'!K14</f>
        <v>1.7585505395068974E-4</v>
      </c>
      <c r="J24" s="17">
        <f>'Normed Diff'!L14</f>
        <v>9.5981037543499263E-9</v>
      </c>
      <c r="K24" s="12">
        <f>'Normed Diff'!M14</f>
        <v>1.0580471324033067E-2</v>
      </c>
      <c r="L24" s="12">
        <f>'Normed Diff'!N14</f>
        <v>1.7585505395068974E-4</v>
      </c>
      <c r="M24" s="17">
        <f>'Normed Diff'!O14</f>
        <v>1.8606293555115608E-6</v>
      </c>
    </row>
    <row r="25" spans="1:13" x14ac:dyDescent="0.3">
      <c r="A25" s="31">
        <f>'Normed Diff'!A14</f>
        <v>1.0333E-2</v>
      </c>
      <c r="B25" s="12">
        <f>'Normed Diff'!B14</f>
        <v>1.6130178379373787E-4</v>
      </c>
      <c r="C25" s="12">
        <f>'Normed Diff'!D14</f>
        <v>1E-3</v>
      </c>
      <c r="D25" s="12">
        <f>'Normed Diff'!E14</f>
        <v>1.6130178379373788E-7</v>
      </c>
      <c r="E25" s="9">
        <f>'Normed Diff'!F14</f>
        <v>2.2228761825283435E-2</v>
      </c>
      <c r="F25" s="12">
        <f>'Normed Diff'!G14</f>
        <v>1E-3</v>
      </c>
      <c r="G25" s="17">
        <f>'Normed Diff'!H14</f>
        <v>2.2228761825283435E-5</v>
      </c>
      <c r="H25" s="9">
        <f>'Normed Diff'!I14</f>
        <v>5.4579629864042813E-5</v>
      </c>
      <c r="I25" s="12">
        <f>'Normed Diff'!K14</f>
        <v>1.7585505395068974E-4</v>
      </c>
      <c r="J25" s="17">
        <f>'Normed Diff'!L14</f>
        <v>9.5981037543499263E-9</v>
      </c>
      <c r="K25" s="12">
        <f>'Normed Diff'!M14</f>
        <v>1.0580471324033067E-2</v>
      </c>
      <c r="L25" s="12">
        <f>'Normed Diff'!N14</f>
        <v>1.7585505395068974E-4</v>
      </c>
      <c r="M25" s="17">
        <f>'Normed Diff'!O14</f>
        <v>1.8606293555115608E-6</v>
      </c>
    </row>
    <row r="26" spans="1:13" x14ac:dyDescent="0.3">
      <c r="A26" s="31">
        <f>'Normed Diff'!A14</f>
        <v>1.0333E-2</v>
      </c>
      <c r="B26" s="12">
        <f>'Normed Diff'!B15</f>
        <v>6.9555980918903772E-4</v>
      </c>
      <c r="C26" s="12">
        <f>'Normed Diff'!D15</f>
        <v>5.0000000000000001E-4</v>
      </c>
      <c r="D26" s="12">
        <f>'Normed Diff'!E15</f>
        <v>3.4777990459451885E-7</v>
      </c>
      <c r="E26" s="9">
        <f>'Normed Diff'!F15</f>
        <v>3.41818205075783E-2</v>
      </c>
      <c r="F26" s="12">
        <f>'Normed Diff'!G15</f>
        <v>5.0000000000000001E-4</v>
      </c>
      <c r="G26" s="17">
        <f>'Normed Diff'!H15</f>
        <v>1.709091025378915E-5</v>
      </c>
      <c r="H26" s="9">
        <f>'Normed Diff'!I15</f>
        <v>3.250462630895064E-4</v>
      </c>
      <c r="I26" s="12">
        <f>'Normed Diff'!K15</f>
        <v>8.6313382508160358E-5</v>
      </c>
      <c r="J26" s="17">
        <f>'Normed Diff'!L15</f>
        <v>2.8055842438892692E-8</v>
      </c>
      <c r="K26" s="12">
        <f>'Normed Diff'!M15</f>
        <v>2.199498704705052E-2</v>
      </c>
      <c r="L26" s="12">
        <f>'Normed Diff'!N15</f>
        <v>8.6313382508160358E-5</v>
      </c>
      <c r="M26" s="17">
        <f>'Normed Diff'!O15</f>
        <v>1.898461730254104E-6</v>
      </c>
    </row>
    <row r="27" spans="1:13" x14ac:dyDescent="0.3">
      <c r="A27" s="31">
        <f>'Normed Diff'!A15</f>
        <v>2.1874999999999999E-2</v>
      </c>
      <c r="B27" s="12">
        <f>'Normed Diff'!B15</f>
        <v>6.9555980918903772E-4</v>
      </c>
      <c r="C27" s="12">
        <f>'Normed Diff'!D15</f>
        <v>5.0000000000000001E-4</v>
      </c>
      <c r="D27" s="12">
        <f>'Normed Diff'!E15</f>
        <v>3.4777990459451885E-7</v>
      </c>
      <c r="E27" s="9">
        <f>'Normed Diff'!F15</f>
        <v>3.41818205075783E-2</v>
      </c>
      <c r="F27" s="12">
        <f>'Normed Diff'!G15</f>
        <v>5.0000000000000001E-4</v>
      </c>
      <c r="G27" s="17">
        <f>'Normed Diff'!H15</f>
        <v>1.709091025378915E-5</v>
      </c>
      <c r="H27" s="9">
        <f>'Normed Diff'!I15</f>
        <v>3.250462630895064E-4</v>
      </c>
      <c r="I27" s="12">
        <f>'Normed Diff'!K15</f>
        <v>8.6313382508160358E-5</v>
      </c>
      <c r="J27" s="17">
        <f>'Normed Diff'!L15</f>
        <v>2.8055842438892692E-8</v>
      </c>
      <c r="K27" s="12">
        <f>'Normed Diff'!M15</f>
        <v>2.199498704705052E-2</v>
      </c>
      <c r="L27" s="12">
        <f>'Normed Diff'!N15</f>
        <v>8.6313382508160358E-5</v>
      </c>
      <c r="M27" s="17">
        <f>'Normed Diff'!O15</f>
        <v>1.898461730254104E-6</v>
      </c>
    </row>
    <row r="28" spans="1:13" x14ac:dyDescent="0.3">
      <c r="A28" s="31">
        <f>'Normed Diff'!A15</f>
        <v>2.1874999999999999E-2</v>
      </c>
      <c r="B28" s="12">
        <f>'Normed Diff'!B16</f>
        <v>3.8590944923368297E-3</v>
      </c>
      <c r="C28" s="12">
        <f>'Normed Diff'!D16</f>
        <v>8.9999999999999998E-4</v>
      </c>
      <c r="D28" s="12">
        <f>'Normed Diff'!E16</f>
        <v>3.4731850431031467E-6</v>
      </c>
      <c r="E28" s="9">
        <f>'Normed Diff'!F16</f>
        <v>3.9063533990139114E-2</v>
      </c>
      <c r="F28" s="12">
        <f>'Normed Diff'!G16</f>
        <v>8.9999999999999998E-4</v>
      </c>
      <c r="G28" s="17">
        <f>'Normed Diff'!H16</f>
        <v>3.51571805911252E-5</v>
      </c>
      <c r="H28" s="9">
        <f>'Normed Diff'!I16</f>
        <v>2.0251264553314352E-3</v>
      </c>
      <c r="I28" s="12">
        <f>'Normed Diff'!K16</f>
        <v>9.0138781886599746E-5</v>
      </c>
      <c r="J28" s="17">
        <f>'Normed Diff'!L16</f>
        <v>1.8254243184990311E-7</v>
      </c>
      <c r="K28" s="12">
        <f>'Normed Diff'!M16</f>
        <v>2.9678035326120702E-2</v>
      </c>
      <c r="L28" s="12">
        <f>'Normed Diff'!N16</f>
        <v>9.0138781886599746E-5</v>
      </c>
      <c r="M28" s="17">
        <f>'Normed Diff'!O16</f>
        <v>2.6751419530839961E-6</v>
      </c>
    </row>
    <row r="29" spans="1:13" x14ac:dyDescent="0.3">
      <c r="A29" s="31">
        <f>'Normed Diff'!A16</f>
        <v>2.4788000000000001E-2</v>
      </c>
      <c r="B29" s="12">
        <f>'Normed Diff'!B16</f>
        <v>3.8590944923368297E-3</v>
      </c>
      <c r="C29" s="12">
        <f>'Normed Diff'!D16</f>
        <v>8.9999999999999998E-4</v>
      </c>
      <c r="D29" s="12">
        <f>'Normed Diff'!E16</f>
        <v>3.4731850431031467E-6</v>
      </c>
      <c r="E29" s="9">
        <f>'Normed Diff'!F16</f>
        <v>3.9063533990139114E-2</v>
      </c>
      <c r="F29" s="12">
        <f>'Normed Diff'!G16</f>
        <v>8.9999999999999998E-4</v>
      </c>
      <c r="G29" s="17">
        <f>'Normed Diff'!H16</f>
        <v>3.51571805911252E-5</v>
      </c>
      <c r="H29" s="9">
        <f>'Normed Diff'!I16</f>
        <v>2.0251264553314352E-3</v>
      </c>
      <c r="I29" s="12">
        <f>'Normed Diff'!K16</f>
        <v>9.0138781886599746E-5</v>
      </c>
      <c r="J29" s="17">
        <f>'Normed Diff'!L16</f>
        <v>1.8254243184990311E-7</v>
      </c>
      <c r="K29" s="12">
        <f>'Normed Diff'!M16</f>
        <v>2.9678035326120702E-2</v>
      </c>
      <c r="L29" s="12">
        <f>'Normed Diff'!N16</f>
        <v>9.0138781886599746E-5</v>
      </c>
      <c r="M29" s="17">
        <f>'Normed Diff'!O16</f>
        <v>2.6751419530839961E-6</v>
      </c>
    </row>
    <row r="30" spans="1:13" x14ac:dyDescent="0.3">
      <c r="A30" s="31">
        <f>'Normed Diff'!A16</f>
        <v>2.4788000000000001E-2</v>
      </c>
      <c r="B30" s="12">
        <f>'Normed Diff'!B17</f>
        <v>1.8741748467914258E-3</v>
      </c>
      <c r="C30" s="12">
        <f>'Normed Diff'!D17</f>
        <v>4.0000000000000002E-4</v>
      </c>
      <c r="D30" s="12">
        <f>'Normed Diff'!E17</f>
        <v>7.4966993871657029E-7</v>
      </c>
      <c r="E30" s="9">
        <f>'Normed Diff'!F17</f>
        <v>5.546383745529701E-2</v>
      </c>
      <c r="F30" s="12">
        <f>'Normed Diff'!G17</f>
        <v>4.0000000000000002E-4</v>
      </c>
      <c r="G30" s="17">
        <f>'Normed Diff'!H17</f>
        <v>2.2185534982118804E-5</v>
      </c>
      <c r="H30" s="9">
        <f>'Normed Diff'!I17</f>
        <v>9.7524819506678419E-4</v>
      </c>
      <c r="I30" s="12">
        <f>'Normed Diff'!K17</f>
        <v>8.6313382508160358E-5</v>
      </c>
      <c r="J30" s="17">
        <f>'Normed Diff'!L17</f>
        <v>8.417697050119233E-8</v>
      </c>
      <c r="K30" s="12">
        <f>'Normed Diff'!M17</f>
        <v>3.5675218595776895E-2</v>
      </c>
      <c r="L30" s="12">
        <f>'Normed Diff'!N17</f>
        <v>8.6313382508160358E-5</v>
      </c>
      <c r="M30" s="17">
        <f>'Normed Diff'!O17</f>
        <v>3.0792487887195266E-6</v>
      </c>
    </row>
    <row r="31" spans="1:13" x14ac:dyDescent="0.3">
      <c r="A31" s="31">
        <f>'Normed Diff'!A17</f>
        <v>3.4306999999999997E-2</v>
      </c>
      <c r="B31" s="12">
        <f>'Normed Diff'!B17</f>
        <v>1.8741748467914258E-3</v>
      </c>
      <c r="C31" s="12">
        <f>'Normed Diff'!D17</f>
        <v>4.0000000000000002E-4</v>
      </c>
      <c r="D31" s="12">
        <f>'Normed Diff'!E17</f>
        <v>7.4966993871657029E-7</v>
      </c>
      <c r="E31" s="9">
        <f>'Normed Diff'!F17</f>
        <v>5.546383745529701E-2</v>
      </c>
      <c r="F31" s="12">
        <f>'Normed Diff'!G17</f>
        <v>4.0000000000000002E-4</v>
      </c>
      <c r="G31" s="17">
        <f>'Normed Diff'!H17</f>
        <v>2.2185534982118804E-5</v>
      </c>
      <c r="H31" s="9">
        <f>'Normed Diff'!I17</f>
        <v>9.7524819506678419E-4</v>
      </c>
      <c r="I31" s="12">
        <f>'Normed Diff'!K17</f>
        <v>8.6313382508160358E-5</v>
      </c>
      <c r="J31" s="17">
        <f>'Normed Diff'!L17</f>
        <v>8.417697050119233E-8</v>
      </c>
      <c r="K31" s="12">
        <f>'Normed Diff'!M17</f>
        <v>3.5675218595776895E-2</v>
      </c>
      <c r="L31" s="12">
        <f>'Normed Diff'!N17</f>
        <v>8.6313382508160358E-5</v>
      </c>
      <c r="M31" s="17">
        <f>'Normed Diff'!O17</f>
        <v>3.0792487887195266E-6</v>
      </c>
    </row>
    <row r="32" spans="1:13" x14ac:dyDescent="0.3">
      <c r="A32" s="31">
        <f>'Normed Diff'!A17</f>
        <v>3.4306999999999997E-2</v>
      </c>
      <c r="B32" s="12">
        <f>'Normed Diff'!B18</f>
        <v>2.8207430130674734E-3</v>
      </c>
      <c r="C32" s="12">
        <f>'Normed Diff'!D18</f>
        <v>2.9999999999999997E-4</v>
      </c>
      <c r="D32" s="12">
        <f>'Normed Diff'!E18</f>
        <v>8.4622290392024191E-7</v>
      </c>
      <c r="E32" s="9">
        <f>'Normed Diff'!F18</f>
        <v>4.0461770441364384E-2</v>
      </c>
      <c r="F32" s="12">
        <f>'Normed Diff'!G18</f>
        <v>2.9999999999999997E-4</v>
      </c>
      <c r="G32" s="17">
        <f>'Normed Diff'!H18</f>
        <v>1.2138531132409314E-5</v>
      </c>
      <c r="H32" s="9">
        <f>'Normed Diff'!I18</f>
        <v>2.1033008558938807E-3</v>
      </c>
      <c r="I32" s="12">
        <f>'Normed Diff'!K18</f>
        <v>1.5E-5</v>
      </c>
      <c r="J32" s="17">
        <f>'Normed Diff'!L18</f>
        <v>3.1549512838408211E-8</v>
      </c>
      <c r="K32" s="12">
        <f>'Normed Diff'!M18</f>
        <v>4.7444611874135824E-2</v>
      </c>
      <c r="L32" s="12">
        <f>'Normed Diff'!N18</f>
        <v>1.5E-5</v>
      </c>
      <c r="M32" s="17">
        <f>'Normed Diff'!O18</f>
        <v>7.1166917811203737E-7</v>
      </c>
    </row>
    <row r="33" spans="1:13" x14ac:dyDescent="0.3">
      <c r="A33" s="31">
        <f>'Normed Diff'!A18</f>
        <v>5.2475000000000001E-2</v>
      </c>
      <c r="B33" s="12">
        <f>'Normed Diff'!B18</f>
        <v>2.8207430130674734E-3</v>
      </c>
      <c r="C33" s="12">
        <f>'Normed Diff'!D18</f>
        <v>2.9999999999999997E-4</v>
      </c>
      <c r="D33" s="12">
        <f>'Normed Diff'!E18</f>
        <v>8.4622290392024191E-7</v>
      </c>
      <c r="E33" s="9">
        <f>'Normed Diff'!F18</f>
        <v>4.0461770441364384E-2</v>
      </c>
      <c r="F33" s="12">
        <f>'Normed Diff'!G18</f>
        <v>2.9999999999999997E-4</v>
      </c>
      <c r="G33" s="17">
        <f>'Normed Diff'!H18</f>
        <v>1.2138531132409314E-5</v>
      </c>
      <c r="H33" s="9">
        <f>'Normed Diff'!I18</f>
        <v>2.1033008558938807E-3</v>
      </c>
      <c r="I33" s="12">
        <f>'Normed Diff'!K18</f>
        <v>1.5E-5</v>
      </c>
      <c r="J33" s="17">
        <f>'Normed Diff'!L18</f>
        <v>3.1549512838408211E-8</v>
      </c>
      <c r="K33" s="12">
        <f>'Normed Diff'!M18</f>
        <v>4.7444611874135824E-2</v>
      </c>
      <c r="L33" s="12">
        <f>'Normed Diff'!N18</f>
        <v>1.5E-5</v>
      </c>
      <c r="M33" s="17">
        <f>'Normed Diff'!O18</f>
        <v>7.1166917811203737E-7</v>
      </c>
    </row>
    <row r="34" spans="1:13" x14ac:dyDescent="0.3">
      <c r="A34" s="31">
        <f>'Normed Diff'!A18</f>
        <v>5.2475000000000001E-2</v>
      </c>
      <c r="B34" s="12">
        <f>'Normed Diff'!B19</f>
        <v>5.2256993586317782E-3</v>
      </c>
      <c r="C34" s="12">
        <f>'Normed Diff'!D19</f>
        <v>2.0000000000000001E-4</v>
      </c>
      <c r="D34" s="12">
        <f>'Normed Diff'!E19</f>
        <v>1.0451398717263558E-6</v>
      </c>
      <c r="E34" s="9">
        <f>'Normed Diff'!F19</f>
        <v>5.7909624968443173E-2</v>
      </c>
      <c r="F34" s="12">
        <f>'Normed Diff'!G19</f>
        <v>2.0000000000000001E-4</v>
      </c>
      <c r="G34" s="17">
        <f>'Normed Diff'!H19</f>
        <v>1.1581924993688636E-5</v>
      </c>
      <c r="H34" s="9">
        <f>'Normed Diff'!I19</f>
        <v>4.8060522574096872E-3</v>
      </c>
      <c r="I34" s="12">
        <f>'Normed Diff'!K19</f>
        <v>0</v>
      </c>
      <c r="J34" s="17">
        <f>'Normed Diff'!L19</f>
        <v>0</v>
      </c>
      <c r="K34" s="12">
        <f>'Normed Diff'!M19</f>
        <v>6.7957733745216548E-2</v>
      </c>
      <c r="L34" s="12">
        <f>'Normed Diff'!N19</f>
        <v>0</v>
      </c>
      <c r="M34" s="17">
        <f>'Normed Diff'!O19</f>
        <v>0</v>
      </c>
    </row>
    <row r="35" spans="1:13" x14ac:dyDescent="0.3">
      <c r="A35" s="31">
        <f>'Normed Diff'!A19</f>
        <v>0.11108999999999999</v>
      </c>
      <c r="B35" s="12">
        <f>'Normed Diff'!B19</f>
        <v>5.2256993586317782E-3</v>
      </c>
      <c r="C35" s="12">
        <f>'Normed Diff'!D19</f>
        <v>2.0000000000000001E-4</v>
      </c>
      <c r="D35" s="12">
        <f>'Normed Diff'!E19</f>
        <v>1.0451398717263558E-6</v>
      </c>
      <c r="E35" s="9">
        <f>'Normed Diff'!F19</f>
        <v>5.7909624968443173E-2</v>
      </c>
      <c r="F35" s="12">
        <f>'Normed Diff'!G19</f>
        <v>2.0000000000000001E-4</v>
      </c>
      <c r="G35" s="17">
        <f>'Normed Diff'!H19</f>
        <v>1.1581924993688636E-5</v>
      </c>
      <c r="H35" s="9">
        <f>'Normed Diff'!I19</f>
        <v>4.8060522574096872E-3</v>
      </c>
      <c r="I35" s="12">
        <f>'Normed Diff'!K19</f>
        <v>0</v>
      </c>
      <c r="J35" s="17">
        <f>'Normed Diff'!L19</f>
        <v>0</v>
      </c>
      <c r="K35" s="12">
        <f>'Normed Diff'!M19</f>
        <v>6.7957733745216548E-2</v>
      </c>
      <c r="L35" s="12">
        <f>'Normed Diff'!N19</f>
        <v>0</v>
      </c>
      <c r="M35" s="17">
        <f>'Normed Diff'!O19</f>
        <v>0</v>
      </c>
    </row>
    <row r="36" spans="1:13" x14ac:dyDescent="0.3">
      <c r="A36" s="31">
        <f>'Normed Diff'!A19</f>
        <v>0.11108999999999999</v>
      </c>
      <c r="B36" s="12">
        <f>'Normed Diff'!B20</f>
        <v>1.7684480731426568E-2</v>
      </c>
      <c r="C36" s="12">
        <f>'Normed Diff'!D20</f>
        <v>2.0000000000000001E-4</v>
      </c>
      <c r="D36" s="12">
        <f>'Normed Diff'!E20</f>
        <v>3.5368961462853135E-6</v>
      </c>
      <c r="E36" s="9">
        <f>'Normed Diff'!F20</f>
        <v>6.7167294255276414E-2</v>
      </c>
      <c r="F36" s="12">
        <f>'Normed Diff'!G20</f>
        <v>2.0000000000000001E-4</v>
      </c>
      <c r="G36" s="17">
        <f>'Normed Diff'!H20</f>
        <v>1.3433458851055283E-5</v>
      </c>
      <c r="H36" s="9">
        <f>'Normed Diff'!I20</f>
        <v>1.6790118000492252E-2</v>
      </c>
      <c r="I36" s="12">
        <f>'Normed Diff'!K20</f>
        <v>0</v>
      </c>
      <c r="J36" s="17">
        <f>'Normed Diff'!L20</f>
        <v>0</v>
      </c>
      <c r="K36" s="12">
        <f>'Normed Diff'!M20</f>
        <v>8.4112032199916573E-2</v>
      </c>
      <c r="L36" s="12">
        <f>'Normed Diff'!N20</f>
        <v>0</v>
      </c>
      <c r="M36" s="17">
        <f>'Normed Diff'!O20</f>
        <v>0</v>
      </c>
    </row>
    <row r="37" spans="1:13" x14ac:dyDescent="0.3">
      <c r="A37" s="31">
        <f>'Normed Diff'!A20</f>
        <v>0.15764</v>
      </c>
      <c r="B37" s="12">
        <f>'Normed Diff'!B20</f>
        <v>1.7684480731426568E-2</v>
      </c>
      <c r="C37" s="12">
        <f>'Normed Diff'!D20</f>
        <v>2.0000000000000001E-4</v>
      </c>
      <c r="D37" s="12">
        <f>'Normed Diff'!E20</f>
        <v>3.5368961462853135E-6</v>
      </c>
      <c r="E37" s="9">
        <f>'Normed Diff'!F20</f>
        <v>6.7167294255276414E-2</v>
      </c>
      <c r="F37" s="12">
        <f>'Normed Diff'!G20</f>
        <v>2.0000000000000001E-4</v>
      </c>
      <c r="G37" s="17">
        <f>'Normed Diff'!H20</f>
        <v>1.3433458851055283E-5</v>
      </c>
      <c r="H37" s="9">
        <f>'Normed Diff'!I20</f>
        <v>1.6790118000492252E-2</v>
      </c>
      <c r="I37" s="12">
        <f>'Normed Diff'!K20</f>
        <v>0</v>
      </c>
      <c r="J37" s="17">
        <f>'Normed Diff'!L20</f>
        <v>0</v>
      </c>
      <c r="K37" s="12">
        <f>'Normed Diff'!M20</f>
        <v>8.4112032199916573E-2</v>
      </c>
      <c r="L37" s="12">
        <f>'Normed Diff'!N20</f>
        <v>0</v>
      </c>
      <c r="M37" s="17">
        <f>'Normed Diff'!O20</f>
        <v>0</v>
      </c>
    </row>
    <row r="38" spans="1:13" x14ac:dyDescent="0.3">
      <c r="A38" s="31">
        <f>'Normed Diff'!A20</f>
        <v>0.15764</v>
      </c>
      <c r="B38" s="12">
        <f>'Normed Diff'!B21</f>
        <v>1.7832263550720324E-2</v>
      </c>
      <c r="C38" s="12">
        <f>'Normed Diff'!D21</f>
        <v>1E-4</v>
      </c>
      <c r="D38" s="12">
        <f>'Normed Diff'!E21</f>
        <v>1.7832263550720324E-6</v>
      </c>
      <c r="E38" s="9">
        <f>'Normed Diff'!F21</f>
        <v>5.9476381587642596E-2</v>
      </c>
      <c r="F38" s="12">
        <f>'Normed Diff'!G21</f>
        <v>1E-4</v>
      </c>
      <c r="G38" s="17">
        <f>'Normed Diff'!H21</f>
        <v>5.9476381587642602E-6</v>
      </c>
      <c r="H38" s="9">
        <f>'Normed Diff'!I21</f>
        <v>1.9772354527862118E-2</v>
      </c>
      <c r="I38" s="12">
        <f>'Normed Diff'!K21</f>
        <v>0</v>
      </c>
      <c r="J38" s="17">
        <f>'Normed Diff'!L21</f>
        <v>0</v>
      </c>
      <c r="K38" s="12">
        <f>'Normed Diff'!M21</f>
        <v>8.9799871903013598E-2</v>
      </c>
      <c r="L38" s="12">
        <f>'Normed Diff'!N21</f>
        <v>0</v>
      </c>
      <c r="M38" s="17">
        <f>'Normed Diff'!O21</f>
        <v>0</v>
      </c>
    </row>
    <row r="39" spans="1:13" x14ac:dyDescent="0.3">
      <c r="A39" s="31">
        <f>'Normed Diff'!A21</f>
        <v>0.24723999999999999</v>
      </c>
      <c r="B39" s="12">
        <f>'Normed Diff'!B21</f>
        <v>1.7832263550720324E-2</v>
      </c>
      <c r="C39" s="12">
        <f>'Normed Diff'!D21</f>
        <v>1E-4</v>
      </c>
      <c r="D39" s="12">
        <f>'Normed Diff'!E21</f>
        <v>1.7832263550720324E-6</v>
      </c>
      <c r="E39" s="9">
        <f>'Normed Diff'!F21</f>
        <v>5.9476381587642596E-2</v>
      </c>
      <c r="F39" s="12">
        <f>'Normed Diff'!G21</f>
        <v>1E-4</v>
      </c>
      <c r="G39" s="17">
        <f>'Normed Diff'!H21</f>
        <v>5.9476381587642602E-6</v>
      </c>
      <c r="H39" s="9">
        <f>'Normed Diff'!I21</f>
        <v>1.9772354527862118E-2</v>
      </c>
      <c r="I39" s="12">
        <f>'Normed Diff'!K21</f>
        <v>0</v>
      </c>
      <c r="J39" s="17">
        <f>'Normed Diff'!L21</f>
        <v>0</v>
      </c>
      <c r="K39" s="12">
        <f>'Normed Diff'!M21</f>
        <v>8.9799871903013598E-2</v>
      </c>
      <c r="L39" s="12">
        <f>'Normed Diff'!N21</f>
        <v>0</v>
      </c>
      <c r="M39" s="17">
        <f>'Normed Diff'!O21</f>
        <v>0</v>
      </c>
    </row>
    <row r="40" spans="1:13" x14ac:dyDescent="0.3">
      <c r="A40" s="31">
        <f>'Normed Diff'!A21</f>
        <v>0.24723999999999999</v>
      </c>
      <c r="B40" s="12">
        <f>'Normed Diff'!B22</f>
        <v>3.0079138301202863E-2</v>
      </c>
      <c r="C40" s="12">
        <f>'Normed Diff'!D22</f>
        <v>1E-4</v>
      </c>
      <c r="D40" s="12">
        <f>'Normed Diff'!E22</f>
        <v>3.0079138301202863E-6</v>
      </c>
      <c r="E40" s="9">
        <f>'Normed Diff'!F22</f>
        <v>6.0424917517760468E-2</v>
      </c>
      <c r="F40" s="12">
        <f>'Normed Diff'!G22</f>
        <v>1E-4</v>
      </c>
      <c r="G40" s="17">
        <f>'Normed Diff'!H22</f>
        <v>6.0424917517760469E-6</v>
      </c>
      <c r="H40" s="9">
        <f>'Normed Diff'!I22</f>
        <v>3.4599338377068189E-2</v>
      </c>
      <c r="I40" s="12">
        <f>'Normed Diff'!K22</f>
        <v>0</v>
      </c>
      <c r="J40" s="17">
        <f>'Normed Diff'!L22</f>
        <v>0</v>
      </c>
      <c r="K40" s="12">
        <f>'Normed Diff'!M22</f>
        <v>8.6820221423826324E-2</v>
      </c>
      <c r="L40" s="12">
        <f>'Normed Diff'!N22</f>
        <v>0</v>
      </c>
      <c r="M40" s="17">
        <f>'Normed Diff'!O22</f>
        <v>0</v>
      </c>
    </row>
    <row r="41" spans="1:13" x14ac:dyDescent="0.3">
      <c r="A41" s="31">
        <f>'Normed Diff'!A22</f>
        <v>0.36882999999999999</v>
      </c>
      <c r="B41" s="12">
        <f>'Normed Diff'!B22</f>
        <v>3.0079138301202863E-2</v>
      </c>
      <c r="C41" s="12">
        <f>'Normed Diff'!D22</f>
        <v>1E-4</v>
      </c>
      <c r="D41" s="12">
        <f>'Normed Diff'!E22</f>
        <v>3.0079138301202863E-6</v>
      </c>
      <c r="E41" s="9">
        <f>'Normed Diff'!F22</f>
        <v>6.0424917517760468E-2</v>
      </c>
      <c r="F41" s="12">
        <f>'Normed Diff'!G22</f>
        <v>1E-4</v>
      </c>
      <c r="G41" s="17">
        <f>'Normed Diff'!H22</f>
        <v>6.0424917517760469E-6</v>
      </c>
      <c r="H41" s="9">
        <f>'Normed Diff'!I22</f>
        <v>3.4599338377068189E-2</v>
      </c>
      <c r="I41" s="12">
        <f>'Normed Diff'!K22</f>
        <v>0</v>
      </c>
      <c r="J41" s="17">
        <f>'Normed Diff'!L22</f>
        <v>0</v>
      </c>
      <c r="K41" s="12">
        <f>'Normed Diff'!M22</f>
        <v>8.6820221423826324E-2</v>
      </c>
      <c r="L41" s="12">
        <f>'Normed Diff'!N22</f>
        <v>0</v>
      </c>
      <c r="M41" s="17">
        <f>'Normed Diff'!O22</f>
        <v>0</v>
      </c>
    </row>
    <row r="42" spans="1:13" x14ac:dyDescent="0.3">
      <c r="A42" s="31">
        <f>'Normed Diff'!A22</f>
        <v>0.36882999999999999</v>
      </c>
      <c r="B42" s="12">
        <f>'Normed Diff'!B23</f>
        <v>4.0687137216686889E-2</v>
      </c>
      <c r="C42" s="12">
        <f>'Normed Diff'!D23</f>
        <v>1E-4</v>
      </c>
      <c r="D42" s="12">
        <f>'Normed Diff'!E23</f>
        <v>4.0687137216686891E-6</v>
      </c>
      <c r="E42" s="9">
        <f>'Normed Diff'!F23</f>
        <v>5.4027649659209073E-2</v>
      </c>
      <c r="F42" s="12">
        <f>'Normed Diff'!G23</f>
        <v>1E-4</v>
      </c>
      <c r="G42" s="17">
        <f>'Normed Diff'!H23</f>
        <v>5.4027649659209078E-6</v>
      </c>
      <c r="H42" s="9">
        <f>'Normed Diff'!I23</f>
        <v>4.5878987628787664E-2</v>
      </c>
      <c r="I42" s="12">
        <f>'Normed Diff'!K23</f>
        <v>0</v>
      </c>
      <c r="J42" s="17">
        <f>'Normed Diff'!L23</f>
        <v>0</v>
      </c>
      <c r="K42" s="12">
        <f>'Normed Diff'!M23</f>
        <v>7.7795662159708054E-2</v>
      </c>
      <c r="L42" s="12">
        <f>'Normed Diff'!N23</f>
        <v>0</v>
      </c>
      <c r="M42" s="17">
        <f>'Normed Diff'!O23</f>
        <v>0</v>
      </c>
    </row>
    <row r="43" spans="1:13" x14ac:dyDescent="0.3">
      <c r="A43" s="31">
        <f>'Normed Diff'!A23</f>
        <v>0.55023</v>
      </c>
      <c r="B43" s="12">
        <f>'Normed Diff'!B23</f>
        <v>4.0687137216686889E-2</v>
      </c>
      <c r="C43" s="12">
        <f>'Normed Diff'!D23</f>
        <v>1E-4</v>
      </c>
      <c r="D43" s="12">
        <f>'Normed Diff'!E23</f>
        <v>4.0687137216686891E-6</v>
      </c>
      <c r="E43" s="9">
        <f>'Normed Diff'!F23</f>
        <v>5.4027649659209073E-2</v>
      </c>
      <c r="F43" s="12">
        <f>'Normed Diff'!G23</f>
        <v>1E-4</v>
      </c>
      <c r="G43" s="17">
        <f>'Normed Diff'!H23</f>
        <v>5.4027649659209078E-6</v>
      </c>
      <c r="H43" s="9">
        <f>'Normed Diff'!I23</f>
        <v>4.5878987628787664E-2</v>
      </c>
      <c r="I43" s="12">
        <f>'Normed Diff'!K23</f>
        <v>0</v>
      </c>
      <c r="J43" s="17">
        <f>'Normed Diff'!L23</f>
        <v>0</v>
      </c>
      <c r="K43" s="12">
        <f>'Normed Diff'!M23</f>
        <v>7.7795662159708054E-2</v>
      </c>
      <c r="L43" s="12">
        <f>'Normed Diff'!N23</f>
        <v>0</v>
      </c>
      <c r="M43" s="17">
        <f>'Normed Diff'!O23</f>
        <v>0</v>
      </c>
    </row>
    <row r="44" spans="1:13" x14ac:dyDescent="0.3">
      <c r="A44" s="31">
        <f>'Normed Diff'!A23</f>
        <v>0.55023</v>
      </c>
      <c r="B44" s="12">
        <f>'Normed Diff'!B24</f>
        <v>9.0238309541463363E-2</v>
      </c>
      <c r="C44" s="12">
        <f>'Normed Diff'!D24</f>
        <v>2.0000000000000001E-4</v>
      </c>
      <c r="D44" s="12">
        <f>'Normed Diff'!E24</f>
        <v>1.8047661908292674E-5</v>
      </c>
      <c r="E44" s="9">
        <f>'Normed Diff'!F24</f>
        <v>5.0102473972678627E-2</v>
      </c>
      <c r="F44" s="12">
        <f>'Normed Diff'!G24</f>
        <v>2.0000000000000001E-4</v>
      </c>
      <c r="G44" s="17">
        <f>'Normed Diff'!H24</f>
        <v>1.0020494794535726E-5</v>
      </c>
      <c r="H44" s="9">
        <f>'Normed Diff'!I24</f>
        <v>9.9978958687507627E-2</v>
      </c>
      <c r="I44" s="12">
        <f>'Normed Diff'!K24</f>
        <v>0</v>
      </c>
      <c r="J44" s="17">
        <f>'Normed Diff'!L24</f>
        <v>0</v>
      </c>
      <c r="K44" s="12">
        <f>'Normed Diff'!M24</f>
        <v>6.7914036252415114E-2</v>
      </c>
      <c r="L44" s="12">
        <f>'Normed Diff'!N24</f>
        <v>0</v>
      </c>
      <c r="M44" s="17">
        <f>'Normed Diff'!O24</f>
        <v>0</v>
      </c>
    </row>
    <row r="45" spans="1:13" x14ac:dyDescent="0.3">
      <c r="A45" s="31">
        <f>'Normed Diff'!A24</f>
        <v>0.63927999999999996</v>
      </c>
      <c r="B45" s="12">
        <f>'Normed Diff'!B24</f>
        <v>9.0238309541463363E-2</v>
      </c>
      <c r="C45" s="12">
        <f>'Normed Diff'!D24</f>
        <v>2.0000000000000001E-4</v>
      </c>
      <c r="D45" s="12">
        <f>'Normed Diff'!E24</f>
        <v>1.8047661908292674E-5</v>
      </c>
      <c r="E45" s="9">
        <f>'Normed Diff'!F24</f>
        <v>5.0102473972678627E-2</v>
      </c>
      <c r="F45" s="12">
        <f>'Normed Diff'!G24</f>
        <v>2.0000000000000001E-4</v>
      </c>
      <c r="G45" s="17">
        <f>'Normed Diff'!H24</f>
        <v>1.0020494794535726E-5</v>
      </c>
      <c r="H45" s="9">
        <f>'Normed Diff'!I24</f>
        <v>9.9978958687507627E-2</v>
      </c>
      <c r="I45" s="12">
        <f>'Normed Diff'!K24</f>
        <v>0</v>
      </c>
      <c r="J45" s="17">
        <f>'Normed Diff'!L24</f>
        <v>0</v>
      </c>
      <c r="K45" s="12">
        <f>'Normed Diff'!M24</f>
        <v>6.7914036252415114E-2</v>
      </c>
      <c r="L45" s="12">
        <f>'Normed Diff'!N24</f>
        <v>0</v>
      </c>
      <c r="M45" s="17">
        <f>'Normed Diff'!O24</f>
        <v>0</v>
      </c>
    </row>
    <row r="46" spans="1:13" x14ac:dyDescent="0.3">
      <c r="A46" s="31">
        <f>'Normed Diff'!A24</f>
        <v>0.63927999999999996</v>
      </c>
      <c r="B46" s="12">
        <f>'Normed Diff'!B25</f>
        <v>5.9356661511939482E-2</v>
      </c>
      <c r="C46" s="12">
        <f>'Normed Diff'!D25</f>
        <v>2.0000000000000001E-4</v>
      </c>
      <c r="D46" s="12">
        <f>'Normed Diff'!E25</f>
        <v>1.1871332302387898E-5</v>
      </c>
      <c r="E46" s="9">
        <f>'Normed Diff'!F25</f>
        <v>4.7550537367059456E-2</v>
      </c>
      <c r="F46" s="12">
        <f>'Normed Diff'!G25</f>
        <v>2.0000000000000001E-4</v>
      </c>
      <c r="G46" s="17">
        <f>'Normed Diff'!H25</f>
        <v>9.5101074734118911E-6</v>
      </c>
      <c r="H46" s="9">
        <f>'Normed Diff'!I25</f>
        <v>6.097045221090315E-2</v>
      </c>
      <c r="I46" s="12">
        <f>'Normed Diff'!K25</f>
        <v>0</v>
      </c>
      <c r="J46" s="17">
        <f>'Normed Diff'!L25</f>
        <v>0</v>
      </c>
      <c r="K46" s="12">
        <f>'Normed Diff'!M25</f>
        <v>6.0373018567108597E-2</v>
      </c>
      <c r="L46" s="12">
        <f>'Normed Diff'!N25</f>
        <v>0</v>
      </c>
      <c r="M46" s="17">
        <f>'Normed Diff'!O25</f>
        <v>0</v>
      </c>
    </row>
    <row r="47" spans="1:13" x14ac:dyDescent="0.3">
      <c r="A47" s="31">
        <f>'Normed Diff'!A25</f>
        <v>0.74273999999999996</v>
      </c>
      <c r="B47" s="12">
        <f>'Normed Diff'!B25</f>
        <v>5.9356661511939482E-2</v>
      </c>
      <c r="C47" s="12">
        <f>'Normed Diff'!D25</f>
        <v>2.0000000000000001E-4</v>
      </c>
      <c r="D47" s="12">
        <f>'Normed Diff'!E25</f>
        <v>1.1871332302387898E-5</v>
      </c>
      <c r="E47" s="9">
        <f>'Normed Diff'!F25</f>
        <v>4.7550537367059456E-2</v>
      </c>
      <c r="F47" s="12">
        <f>'Normed Diff'!G25</f>
        <v>2.0000000000000001E-4</v>
      </c>
      <c r="G47" s="17">
        <f>'Normed Diff'!H25</f>
        <v>9.5101074734118911E-6</v>
      </c>
      <c r="H47" s="9">
        <f>'Normed Diff'!I25</f>
        <v>6.097045221090315E-2</v>
      </c>
      <c r="I47" s="12">
        <f>'Normed Diff'!K25</f>
        <v>0</v>
      </c>
      <c r="J47" s="17">
        <f>'Normed Diff'!L25</f>
        <v>0</v>
      </c>
      <c r="K47" s="12">
        <f>'Normed Diff'!M25</f>
        <v>6.0373018567108597E-2</v>
      </c>
      <c r="L47" s="12">
        <f>'Normed Diff'!N25</f>
        <v>0</v>
      </c>
      <c r="M47" s="17">
        <f>'Normed Diff'!O25</f>
        <v>0</v>
      </c>
    </row>
    <row r="48" spans="1:13" x14ac:dyDescent="0.3">
      <c r="A48" s="31">
        <f>'Normed Diff'!A25</f>
        <v>0.74273999999999996</v>
      </c>
      <c r="B48" s="12">
        <f>'Normed Diff'!B26</f>
        <v>7.9013474841273038E-2</v>
      </c>
      <c r="C48" s="12">
        <f>'Normed Diff'!D26</f>
        <v>2.0000000000000001E-4</v>
      </c>
      <c r="D48" s="12">
        <f>'Normed Diff'!E26</f>
        <v>1.5802694968254608E-5</v>
      </c>
      <c r="E48" s="9">
        <f>'Normed Diff'!F26</f>
        <v>4.3592862365485104E-2</v>
      </c>
      <c r="F48" s="12">
        <f>'Normed Diff'!G26</f>
        <v>2.0000000000000001E-4</v>
      </c>
      <c r="G48" s="17">
        <f>'Normed Diff'!H26</f>
        <v>8.7185724730970219E-6</v>
      </c>
      <c r="H48" s="9">
        <f>'Normed Diff'!I26</f>
        <v>7.8055238203173422E-2</v>
      </c>
      <c r="I48" s="12">
        <f>'Normed Diff'!K26</f>
        <v>0</v>
      </c>
      <c r="J48" s="17">
        <f>'Normed Diff'!L26</f>
        <v>0</v>
      </c>
      <c r="K48" s="12">
        <f>'Normed Diff'!M26</f>
        <v>5.4353478083729465E-2</v>
      </c>
      <c r="L48" s="12">
        <f>'Normed Diff'!N26</f>
        <v>0</v>
      </c>
      <c r="M48" s="17">
        <f>'Normed Diff'!O26</f>
        <v>0</v>
      </c>
    </row>
    <row r="49" spans="1:13" x14ac:dyDescent="0.3">
      <c r="A49" s="31">
        <f>'Normed Diff'!A26</f>
        <v>0.82084999999999997</v>
      </c>
      <c r="B49" s="12">
        <f>'Normed Diff'!B26</f>
        <v>7.9013474841273038E-2</v>
      </c>
      <c r="C49" s="12">
        <f>'Normed Diff'!D26</f>
        <v>2.0000000000000001E-4</v>
      </c>
      <c r="D49" s="12">
        <f>'Normed Diff'!E26</f>
        <v>1.5802694968254608E-5</v>
      </c>
      <c r="E49" s="9">
        <f>'Normed Diff'!F26</f>
        <v>4.3592862365485104E-2</v>
      </c>
      <c r="F49" s="12">
        <f>'Normed Diff'!G26</f>
        <v>2.0000000000000001E-4</v>
      </c>
      <c r="G49" s="17">
        <f>'Normed Diff'!H26</f>
        <v>8.7185724730970219E-6</v>
      </c>
      <c r="H49" s="9">
        <f>'Normed Diff'!I26</f>
        <v>7.8055238203173422E-2</v>
      </c>
      <c r="I49" s="12">
        <f>'Normed Diff'!K26</f>
        <v>0</v>
      </c>
      <c r="J49" s="17">
        <f>'Normed Diff'!L26</f>
        <v>0</v>
      </c>
      <c r="K49" s="12">
        <f>'Normed Diff'!M26</f>
        <v>5.4353478083729465E-2</v>
      </c>
      <c r="L49" s="12">
        <f>'Normed Diff'!N26</f>
        <v>0</v>
      </c>
      <c r="M49" s="17">
        <f>'Normed Diff'!O26</f>
        <v>0</v>
      </c>
    </row>
    <row r="50" spans="1:13" x14ac:dyDescent="0.3">
      <c r="A50" s="31">
        <f>'Normed Diff'!A26</f>
        <v>0.82084999999999997</v>
      </c>
      <c r="B50" s="12">
        <f>'Normed Diff'!B27</f>
        <v>5.4155528147294324E-2</v>
      </c>
      <c r="C50" s="12">
        <f>'Normed Diff'!D27</f>
        <v>2.0000000000000001E-4</v>
      </c>
      <c r="D50" s="12">
        <f>'Normed Diff'!E27</f>
        <v>1.0831105629458866E-5</v>
      </c>
      <c r="E50" s="9">
        <f>'Normed Diff'!F27</f>
        <v>3.997102010204906E-2</v>
      </c>
      <c r="F50" s="12">
        <f>'Normed Diff'!G27</f>
        <v>2.0000000000000001E-4</v>
      </c>
      <c r="G50" s="17">
        <f>'Normed Diff'!H27</f>
        <v>7.9942040204098126E-6</v>
      </c>
      <c r="H50" s="9">
        <f>'Normed Diff'!I27</f>
        <v>5.1900374249580453E-2</v>
      </c>
      <c r="I50" s="12">
        <f>'Normed Diff'!K27</f>
        <v>0</v>
      </c>
      <c r="J50" s="17">
        <f>'Normed Diff'!L27</f>
        <v>0</v>
      </c>
      <c r="K50" s="12">
        <f>'Normed Diff'!M27</f>
        <v>4.8286889415184671E-2</v>
      </c>
      <c r="L50" s="12">
        <f>'Normed Diff'!N27</f>
        <v>0</v>
      </c>
      <c r="M50" s="17">
        <f>'Normed Diff'!O27</f>
        <v>0</v>
      </c>
    </row>
    <row r="51" spans="1:13" x14ac:dyDescent="0.3">
      <c r="A51" s="31">
        <f>'Normed Diff'!A27</f>
        <v>0.96164000000000005</v>
      </c>
      <c r="B51" s="12">
        <f>'Normed Diff'!B27</f>
        <v>5.4155528147294324E-2</v>
      </c>
      <c r="C51" s="12">
        <f>'Normed Diff'!D27</f>
        <v>2.0000000000000001E-4</v>
      </c>
      <c r="D51" s="12">
        <f>'Normed Diff'!E27</f>
        <v>1.0831105629458866E-5</v>
      </c>
      <c r="E51" s="9">
        <f>'Normed Diff'!F27</f>
        <v>3.997102010204906E-2</v>
      </c>
      <c r="F51" s="12">
        <f>'Normed Diff'!G27</f>
        <v>2.0000000000000001E-4</v>
      </c>
      <c r="G51" s="17">
        <f>'Normed Diff'!H27</f>
        <v>7.9942040204098126E-6</v>
      </c>
      <c r="H51" s="9">
        <f>'Normed Diff'!I27</f>
        <v>5.1900374249580453E-2</v>
      </c>
      <c r="I51" s="12">
        <f>'Normed Diff'!K27</f>
        <v>0</v>
      </c>
      <c r="J51" s="17">
        <f>'Normed Diff'!L27</f>
        <v>0</v>
      </c>
      <c r="K51" s="12">
        <f>'Normed Diff'!M27</f>
        <v>4.8286889415184671E-2</v>
      </c>
      <c r="L51" s="12">
        <f>'Normed Diff'!N27</f>
        <v>0</v>
      </c>
      <c r="M51" s="17">
        <f>'Normed Diff'!O27</f>
        <v>0</v>
      </c>
    </row>
    <row r="52" spans="1:13" x14ac:dyDescent="0.3">
      <c r="A52" s="31">
        <f>'Normed Diff'!A27</f>
        <v>0.96164000000000005</v>
      </c>
      <c r="B52" s="12">
        <f>'Normed Diff'!B28</f>
        <v>7.1503155805427168E-2</v>
      </c>
      <c r="C52" s="12">
        <f>'Normed Diff'!D28</f>
        <v>2.0000000000000001E-4</v>
      </c>
      <c r="D52" s="12">
        <f>'Normed Diff'!E28</f>
        <v>1.4300631161085434E-5</v>
      </c>
      <c r="E52" s="9">
        <f>'Normed Diff'!F28</f>
        <v>3.4474679475343842E-2</v>
      </c>
      <c r="F52" s="12">
        <f>'Normed Diff'!G28</f>
        <v>2.0000000000000001E-4</v>
      </c>
      <c r="G52" s="17">
        <f>'Normed Diff'!H28</f>
        <v>6.894935895068769E-6</v>
      </c>
      <c r="H52" s="9">
        <f>'Normed Diff'!I28</f>
        <v>6.7743405001276513E-2</v>
      </c>
      <c r="I52" s="12">
        <f>'Normed Diff'!K28</f>
        <v>0</v>
      </c>
      <c r="J52" s="17">
        <f>'Normed Diff'!L28</f>
        <v>0</v>
      </c>
      <c r="K52" s="12">
        <f>'Normed Diff'!M28</f>
        <v>4.1695804671213171E-2</v>
      </c>
      <c r="L52" s="12">
        <f>'Normed Diff'!N28</f>
        <v>0</v>
      </c>
      <c r="M52" s="17">
        <f>'Normed Diff'!O28</f>
        <v>0</v>
      </c>
    </row>
    <row r="53" spans="1:13" x14ac:dyDescent="0.3">
      <c r="A53" s="31">
        <f>'Normed Diff'!A28</f>
        <v>1.1080000000000001</v>
      </c>
      <c r="B53" s="12">
        <f>'Normed Diff'!B28</f>
        <v>7.1503155805427168E-2</v>
      </c>
      <c r="C53" s="12">
        <f>'Normed Diff'!D28</f>
        <v>2.0000000000000001E-4</v>
      </c>
      <c r="D53" s="12">
        <f>'Normed Diff'!E28</f>
        <v>1.4300631161085434E-5</v>
      </c>
      <c r="E53" s="9">
        <f>'Normed Diff'!F28</f>
        <v>3.4474679475343842E-2</v>
      </c>
      <c r="F53" s="12">
        <f>'Normed Diff'!G28</f>
        <v>2.0000000000000001E-4</v>
      </c>
      <c r="G53" s="17">
        <f>'Normed Diff'!H28</f>
        <v>6.894935895068769E-6</v>
      </c>
      <c r="H53" s="9">
        <f>'Normed Diff'!I28</f>
        <v>6.7743405001276513E-2</v>
      </c>
      <c r="I53" s="12">
        <f>'Normed Diff'!K28</f>
        <v>0</v>
      </c>
      <c r="J53" s="17">
        <f>'Normed Diff'!L28</f>
        <v>0</v>
      </c>
      <c r="K53" s="12">
        <f>'Normed Diff'!M28</f>
        <v>4.1695804671213171E-2</v>
      </c>
      <c r="L53" s="12">
        <f>'Normed Diff'!N28</f>
        <v>0</v>
      </c>
      <c r="M53" s="17">
        <f>'Normed Diff'!O28</f>
        <v>0</v>
      </c>
    </row>
    <row r="54" spans="1:13" x14ac:dyDescent="0.3">
      <c r="A54" s="31">
        <f>'Normed Diff'!A28</f>
        <v>1.1080000000000001</v>
      </c>
      <c r="B54" s="12">
        <f>'Normed Diff'!B29</f>
        <v>5.028460042173815E-2</v>
      </c>
      <c r="C54" s="12">
        <f>'Normed Diff'!D29</f>
        <v>2.0000000000000001E-4</v>
      </c>
      <c r="D54" s="12">
        <f>'Normed Diff'!E29</f>
        <v>1.0056920084347631E-5</v>
      </c>
      <c r="E54" s="9">
        <f>'Normed Diff'!F29</f>
        <v>2.6055314783973819E-2</v>
      </c>
      <c r="F54" s="12">
        <f>'Normed Diff'!G29</f>
        <v>2.0000000000000001E-4</v>
      </c>
      <c r="G54" s="17">
        <f>'Normed Diff'!H29</f>
        <v>5.2110629567947641E-6</v>
      </c>
      <c r="H54" s="9">
        <f>'Normed Diff'!I29</f>
        <v>4.9834498521392559E-2</v>
      </c>
      <c r="I54" s="12">
        <f>'Normed Diff'!K29</f>
        <v>0</v>
      </c>
      <c r="J54" s="17">
        <f>'Normed Diff'!L29</f>
        <v>0</v>
      </c>
      <c r="K54" s="12">
        <f>'Normed Diff'!M29</f>
        <v>3.382433959625953E-2</v>
      </c>
      <c r="L54" s="12">
        <f>'Normed Diff'!N29</f>
        <v>0</v>
      </c>
      <c r="M54" s="17">
        <f>'Normed Diff'!O29</f>
        <v>0</v>
      </c>
    </row>
    <row r="55" spans="1:13" x14ac:dyDescent="0.3">
      <c r="A55" s="31">
        <f>'Normed Diff'!A29</f>
        <v>1.4227000000000001</v>
      </c>
      <c r="B55" s="12">
        <f>'Normed Diff'!B29</f>
        <v>5.028460042173815E-2</v>
      </c>
      <c r="C55" s="12">
        <f>'Normed Diff'!D29</f>
        <v>2.0000000000000001E-4</v>
      </c>
      <c r="D55" s="12">
        <f>'Normed Diff'!E29</f>
        <v>1.0056920084347631E-5</v>
      </c>
      <c r="E55" s="9">
        <f>'Normed Diff'!F29</f>
        <v>2.6055314783973819E-2</v>
      </c>
      <c r="F55" s="12">
        <f>'Normed Diff'!G29</f>
        <v>2.0000000000000001E-4</v>
      </c>
      <c r="G55" s="17">
        <f>'Normed Diff'!H29</f>
        <v>5.2110629567947641E-6</v>
      </c>
      <c r="H55" s="9">
        <f>'Normed Diff'!I29</f>
        <v>4.9834498521392559E-2</v>
      </c>
      <c r="I55" s="12">
        <f>'Normed Diff'!K29</f>
        <v>0</v>
      </c>
      <c r="J55" s="17">
        <f>'Normed Diff'!L29</f>
        <v>0</v>
      </c>
      <c r="K55" s="12">
        <f>'Normed Diff'!M29</f>
        <v>3.382433959625953E-2</v>
      </c>
      <c r="L55" s="12">
        <f>'Normed Diff'!N29</f>
        <v>0</v>
      </c>
      <c r="M55" s="17">
        <f>'Normed Diff'!O29</f>
        <v>0</v>
      </c>
    </row>
    <row r="56" spans="1:13" x14ac:dyDescent="0.3">
      <c r="A56" s="31">
        <f>'Normed Diff'!A29</f>
        <v>1.4227000000000001</v>
      </c>
      <c r="B56" s="12">
        <f>'Normed Diff'!B30</f>
        <v>6.0634332065927901E-2</v>
      </c>
      <c r="C56" s="12">
        <f>'Normed Diff'!D30</f>
        <v>2.0000000000000001E-4</v>
      </c>
      <c r="D56" s="12">
        <f>'Normed Diff'!E30</f>
        <v>1.2126866413185581E-5</v>
      </c>
      <c r="E56" s="9">
        <f>'Normed Diff'!F30</f>
        <v>1.9234125798123718E-2</v>
      </c>
      <c r="F56" s="12">
        <f>'Normed Diff'!G30</f>
        <v>2.0000000000000001E-4</v>
      </c>
      <c r="G56" s="17">
        <f>'Normed Diff'!H30</f>
        <v>3.846825159624744E-6</v>
      </c>
      <c r="H56" s="9">
        <f>'Normed Diff'!I30</f>
        <v>6.2607184241098374E-2</v>
      </c>
      <c r="I56" s="12">
        <f>'Normed Diff'!K30</f>
        <v>0</v>
      </c>
      <c r="J56" s="17">
        <f>'Normed Diff'!L30</f>
        <v>0</v>
      </c>
      <c r="K56" s="12">
        <f>'Normed Diff'!M30</f>
        <v>2.572559675329977E-2</v>
      </c>
      <c r="L56" s="12">
        <f>'Normed Diff'!N30</f>
        <v>0</v>
      </c>
      <c r="M56" s="17">
        <f>'Normed Diff'!O30</f>
        <v>0</v>
      </c>
    </row>
    <row r="57" spans="1:13" x14ac:dyDescent="0.3">
      <c r="A57" s="31">
        <f>'Normed Diff'!A30</f>
        <v>1.8268</v>
      </c>
      <c r="B57" s="12">
        <f>'Normed Diff'!B30</f>
        <v>6.0634332065927901E-2</v>
      </c>
      <c r="C57" s="12">
        <f>'Normed Diff'!D30</f>
        <v>2.0000000000000001E-4</v>
      </c>
      <c r="D57" s="12">
        <f>'Normed Diff'!E30</f>
        <v>1.2126866413185581E-5</v>
      </c>
      <c r="E57" s="9">
        <f>'Normed Diff'!F30</f>
        <v>1.9234125798123718E-2</v>
      </c>
      <c r="F57" s="12">
        <f>'Normed Diff'!G30</f>
        <v>2.0000000000000001E-4</v>
      </c>
      <c r="G57" s="17">
        <f>'Normed Diff'!H30</f>
        <v>3.846825159624744E-6</v>
      </c>
      <c r="H57" s="9">
        <f>'Normed Diff'!I30</f>
        <v>6.2607184241098374E-2</v>
      </c>
      <c r="I57" s="12">
        <f>'Normed Diff'!K30</f>
        <v>0</v>
      </c>
      <c r="J57" s="17">
        <f>'Normed Diff'!L30</f>
        <v>0</v>
      </c>
      <c r="K57" s="12">
        <f>'Normed Diff'!M30</f>
        <v>2.572559675329977E-2</v>
      </c>
      <c r="L57" s="12">
        <f>'Normed Diff'!N30</f>
        <v>0</v>
      </c>
      <c r="M57" s="17">
        <f>'Normed Diff'!O30</f>
        <v>0</v>
      </c>
    </row>
    <row r="58" spans="1:13" x14ac:dyDescent="0.3">
      <c r="A58" s="31">
        <f>'Normed Diff'!A30</f>
        <v>1.8268</v>
      </c>
      <c r="B58" s="12">
        <f>'Normed Diff'!B31</f>
        <v>5.6792605067938137E-2</v>
      </c>
      <c r="C58" s="12">
        <f>'Normed Diff'!D31</f>
        <v>2.0000000000000001E-4</v>
      </c>
      <c r="D58" s="12">
        <f>'Normed Diff'!E31</f>
        <v>1.1358521013587629E-5</v>
      </c>
      <c r="E58" s="9">
        <f>'Normed Diff'!F31</f>
        <v>1.2893347845770424E-2</v>
      </c>
      <c r="F58" s="12">
        <f>'Normed Diff'!G31</f>
        <v>2.0000000000000001E-4</v>
      </c>
      <c r="G58" s="17">
        <f>'Normed Diff'!H31</f>
        <v>2.5786695691540851E-6</v>
      </c>
      <c r="H58" s="9">
        <f>'Normed Diff'!I31</f>
        <v>6.2481043365394451E-2</v>
      </c>
      <c r="I58" s="12">
        <f>'Normed Diff'!K31</f>
        <v>0</v>
      </c>
      <c r="J58" s="17">
        <f>'Normed Diff'!L31</f>
        <v>0</v>
      </c>
      <c r="K58" s="12">
        <f>'Normed Diff'!M31</f>
        <v>1.9166844764628009E-2</v>
      </c>
      <c r="L58" s="12">
        <f>'Normed Diff'!N31</f>
        <v>0</v>
      </c>
      <c r="M58" s="17">
        <f>'Normed Diff'!O31</f>
        <v>0</v>
      </c>
    </row>
    <row r="59" spans="1:13" x14ac:dyDescent="0.3">
      <c r="A59" s="31">
        <f>'Normed Diff'!A31</f>
        <v>2.3069000000000002</v>
      </c>
      <c r="B59" s="12">
        <f>'Normed Diff'!B31</f>
        <v>5.6792605067938137E-2</v>
      </c>
      <c r="C59" s="12">
        <f>'Normed Diff'!D31</f>
        <v>2.0000000000000001E-4</v>
      </c>
      <c r="D59" s="12">
        <f>'Normed Diff'!E31</f>
        <v>1.1358521013587629E-5</v>
      </c>
      <c r="E59" s="9">
        <f>'Normed Diff'!F31</f>
        <v>1.2893347845770424E-2</v>
      </c>
      <c r="F59" s="12">
        <f>'Normed Diff'!G31</f>
        <v>2.0000000000000001E-4</v>
      </c>
      <c r="G59" s="17">
        <f>'Normed Diff'!H31</f>
        <v>2.5786695691540851E-6</v>
      </c>
      <c r="H59" s="9">
        <f>'Normed Diff'!I31</f>
        <v>6.2481043365394451E-2</v>
      </c>
      <c r="I59" s="12">
        <f>'Normed Diff'!K31</f>
        <v>0</v>
      </c>
      <c r="J59" s="17">
        <f>'Normed Diff'!L31</f>
        <v>0</v>
      </c>
      <c r="K59" s="12">
        <f>'Normed Diff'!M31</f>
        <v>1.9166844764628009E-2</v>
      </c>
      <c r="L59" s="12">
        <f>'Normed Diff'!N31</f>
        <v>0</v>
      </c>
      <c r="M59" s="17">
        <f>'Normed Diff'!O31</f>
        <v>0</v>
      </c>
    </row>
    <row r="60" spans="1:13" x14ac:dyDescent="0.3">
      <c r="A60" s="31">
        <f>'Normed Diff'!A31</f>
        <v>2.3069000000000002</v>
      </c>
      <c r="B60" s="12">
        <f>'Normed Diff'!B32</f>
        <v>0.19902784820218655</v>
      </c>
      <c r="C60" s="12">
        <f>'Normed Diff'!D32</f>
        <v>5.0000000000000001E-4</v>
      </c>
      <c r="D60" s="12">
        <f>'Normed Diff'!E32</f>
        <v>9.9513924101093276E-5</v>
      </c>
      <c r="E60" s="9">
        <f>'Normed Diff'!F32</f>
        <v>1.0337076375580416E-2</v>
      </c>
      <c r="F60" s="12">
        <f>'Normed Diff'!G32</f>
        <v>5.0000000000000001E-4</v>
      </c>
      <c r="G60" s="17">
        <f>'Normed Diff'!H32</f>
        <v>5.1685381877902083E-6</v>
      </c>
      <c r="H60" s="9">
        <f>'Normed Diff'!I32</f>
        <v>0.2332119814573278</v>
      </c>
      <c r="I60" s="12">
        <f>'Normed Diff'!K32</f>
        <v>0</v>
      </c>
      <c r="J60" s="17">
        <f>'Normed Diff'!L32</f>
        <v>0</v>
      </c>
      <c r="K60" s="12">
        <f>'Normed Diff'!M32</f>
        <v>1.6113811053877426E-2</v>
      </c>
      <c r="L60" s="12">
        <f>'Normed Diff'!N32</f>
        <v>0</v>
      </c>
      <c r="M60" s="17">
        <f>'Normed Diff'!O32</f>
        <v>0</v>
      </c>
    </row>
    <row r="61" spans="1:13" x14ac:dyDescent="0.3">
      <c r="A61" s="31">
        <f>'Normed Diff'!A32</f>
        <v>2.3852000000000002</v>
      </c>
      <c r="B61" s="12">
        <f>'Normed Diff'!B32</f>
        <v>0.19902784820218655</v>
      </c>
      <c r="C61" s="12">
        <f>'Normed Diff'!D32</f>
        <v>5.0000000000000001E-4</v>
      </c>
      <c r="D61" s="12">
        <f>'Normed Diff'!E32</f>
        <v>9.9513924101093276E-5</v>
      </c>
      <c r="E61" s="9">
        <f>'Normed Diff'!F32</f>
        <v>1.0337076375580416E-2</v>
      </c>
      <c r="F61" s="12">
        <f>'Normed Diff'!G32</f>
        <v>5.0000000000000001E-4</v>
      </c>
      <c r="G61" s="17">
        <f>'Normed Diff'!H32</f>
        <v>5.1685381877902083E-6</v>
      </c>
      <c r="H61" s="9">
        <f>'Normed Diff'!I32</f>
        <v>0.2332119814573278</v>
      </c>
      <c r="I61" s="12">
        <f>'Normed Diff'!K32</f>
        <v>0</v>
      </c>
      <c r="J61" s="17">
        <f>'Normed Diff'!L32</f>
        <v>0</v>
      </c>
      <c r="K61" s="12">
        <f>'Normed Diff'!M32</f>
        <v>1.6113811053877426E-2</v>
      </c>
      <c r="L61" s="12">
        <f>'Normed Diff'!N32</f>
        <v>0</v>
      </c>
      <c r="M61" s="17">
        <f>'Normed Diff'!O32</f>
        <v>0</v>
      </c>
    </row>
    <row r="62" spans="1:13" x14ac:dyDescent="0.3">
      <c r="A62" s="31">
        <f>'Normed Diff'!A32</f>
        <v>2.3852000000000002</v>
      </c>
      <c r="B62" s="12">
        <f>'Normed Diff'!B33</f>
        <v>2.2213226831069067E-2</v>
      </c>
      <c r="C62" s="12">
        <f>'Normed Diff'!D33</f>
        <v>2.0000000000000001E-4</v>
      </c>
      <c r="D62" s="12">
        <f>'Normed Diff'!E33</f>
        <v>4.4426453662138132E-6</v>
      </c>
      <c r="E62" s="9">
        <f>'Normed Diff'!F33</f>
        <v>7.4207734177734741E-3</v>
      </c>
      <c r="F62" s="12">
        <f>'Normed Diff'!G33</f>
        <v>2.0000000000000001E-4</v>
      </c>
      <c r="G62" s="17">
        <f>'Normed Diff'!H33</f>
        <v>1.4841546835546949E-6</v>
      </c>
      <c r="H62" s="9">
        <f>'Normed Diff'!I33</f>
        <v>3.0390841333703376E-2</v>
      </c>
      <c r="I62" s="12">
        <f>'Normed Diff'!K33</f>
        <v>0</v>
      </c>
      <c r="J62" s="17">
        <f>'Normed Diff'!L33</f>
        <v>0</v>
      </c>
      <c r="K62" s="12">
        <f>'Normed Diff'!M33</f>
        <v>1.3193818114867868E-2</v>
      </c>
      <c r="L62" s="12">
        <f>'Normed Diff'!N33</f>
        <v>0</v>
      </c>
      <c r="M62" s="17">
        <f>'Normed Diff'!O33</f>
        <v>0</v>
      </c>
    </row>
    <row r="63" spans="1:13" x14ac:dyDescent="0.3">
      <c r="A63" s="31">
        <f>'Normed Diff'!A33</f>
        <v>3.0118999999999998</v>
      </c>
      <c r="B63" s="12">
        <f>'Normed Diff'!B33</f>
        <v>2.2213226831069067E-2</v>
      </c>
      <c r="C63" s="12">
        <f>'Normed Diff'!D33</f>
        <v>2.0000000000000001E-4</v>
      </c>
      <c r="D63" s="12">
        <f>'Normed Diff'!E33</f>
        <v>4.4426453662138132E-6</v>
      </c>
      <c r="E63" s="9">
        <f>'Normed Diff'!F33</f>
        <v>7.4207734177734741E-3</v>
      </c>
      <c r="F63" s="12">
        <f>'Normed Diff'!G33</f>
        <v>2.0000000000000001E-4</v>
      </c>
      <c r="G63" s="17">
        <f>'Normed Diff'!H33</f>
        <v>1.4841546835546949E-6</v>
      </c>
      <c r="H63" s="9">
        <f>'Normed Diff'!I33</f>
        <v>3.0390841333703376E-2</v>
      </c>
      <c r="I63" s="12">
        <f>'Normed Diff'!K33</f>
        <v>0</v>
      </c>
      <c r="J63" s="17">
        <f>'Normed Diff'!L33</f>
        <v>0</v>
      </c>
      <c r="K63" s="12">
        <f>'Normed Diff'!M33</f>
        <v>1.3193818114867868E-2</v>
      </c>
      <c r="L63" s="12">
        <f>'Normed Diff'!N33</f>
        <v>0</v>
      </c>
      <c r="M63" s="17">
        <f>'Normed Diff'!O33</f>
        <v>0</v>
      </c>
    </row>
    <row r="64" spans="1:13" x14ac:dyDescent="0.3">
      <c r="A64" s="31">
        <f>'Normed Diff'!A33</f>
        <v>3.0118999999999998</v>
      </c>
      <c r="B64" s="12">
        <f>'Normed Diff'!B34</f>
        <v>2.7414774821055296E-2</v>
      </c>
      <c r="C64" s="12">
        <f>'Normed Diff'!D34</f>
        <v>2.0000000000000001E-4</v>
      </c>
      <c r="D64" s="12">
        <f>'Normed Diff'!E34</f>
        <v>5.4829549642110598E-6</v>
      </c>
      <c r="E64" s="9">
        <f>'Normed Diff'!F34</f>
        <v>3.8103335722673368E-3</v>
      </c>
      <c r="F64" s="12">
        <f>'Normed Diff'!G34</f>
        <v>2.0000000000000001E-4</v>
      </c>
      <c r="G64" s="17">
        <f>'Normed Diff'!H34</f>
        <v>7.6206671445346739E-7</v>
      </c>
      <c r="H64" s="9">
        <f>'Normed Diff'!I34</f>
        <v>4.1729613414922928E-2</v>
      </c>
      <c r="I64" s="12">
        <f>'Normed Diff'!K34</f>
        <v>0</v>
      </c>
      <c r="J64" s="17">
        <f>'Normed Diff'!L34</f>
        <v>0</v>
      </c>
      <c r="K64" s="12">
        <f>'Normed Diff'!M34</f>
        <v>8.1233561011601445E-3</v>
      </c>
      <c r="L64" s="12">
        <f>'Normed Diff'!N34</f>
        <v>0</v>
      </c>
      <c r="M64" s="17">
        <f>'Normed Diff'!O34</f>
        <v>0</v>
      </c>
    </row>
    <row r="65" spans="1:13" x14ac:dyDescent="0.3">
      <c r="A65" s="31">
        <f>'Normed Diff'!A34</f>
        <v>4.0656999999999996</v>
      </c>
      <c r="B65" s="12">
        <f>'Normed Diff'!B34</f>
        <v>2.7414774821055296E-2</v>
      </c>
      <c r="C65" s="12">
        <f>'Normed Diff'!D34</f>
        <v>2.0000000000000001E-4</v>
      </c>
      <c r="D65" s="12">
        <f>'Normed Diff'!E34</f>
        <v>5.4829549642110598E-6</v>
      </c>
      <c r="E65" s="9">
        <f>'Normed Diff'!F34</f>
        <v>3.8103335722673368E-3</v>
      </c>
      <c r="F65" s="12">
        <f>'Normed Diff'!G34</f>
        <v>2.0000000000000001E-4</v>
      </c>
      <c r="G65" s="17">
        <f>'Normed Diff'!H34</f>
        <v>7.6206671445346739E-7</v>
      </c>
      <c r="H65" s="9">
        <f>'Normed Diff'!I34</f>
        <v>4.1729613414922928E-2</v>
      </c>
      <c r="I65" s="12">
        <f>'Normed Diff'!K34</f>
        <v>0</v>
      </c>
      <c r="J65" s="17">
        <f>'Normed Diff'!L34</f>
        <v>0</v>
      </c>
      <c r="K65" s="12">
        <f>'Normed Diff'!M34</f>
        <v>8.1233561011601445E-3</v>
      </c>
      <c r="L65" s="12">
        <f>'Normed Diff'!N34</f>
        <v>0</v>
      </c>
      <c r="M65" s="17">
        <f>'Normed Diff'!O34</f>
        <v>0</v>
      </c>
    </row>
    <row r="66" spans="1:13" x14ac:dyDescent="0.3">
      <c r="A66" s="31">
        <f>'Normed Diff'!A34</f>
        <v>4.0656999999999996</v>
      </c>
      <c r="B66" s="12">
        <f>'Normed Diff'!B35</f>
        <v>3.4687425003826183E-2</v>
      </c>
      <c r="C66" s="12">
        <f>'Normed Diff'!D35</f>
        <v>4.0000000000000002E-4</v>
      </c>
      <c r="D66" s="12">
        <f>'Normed Diff'!E35</f>
        <v>1.3874970001530475E-5</v>
      </c>
      <c r="E66" s="9">
        <f>'Normed Diff'!F35</f>
        <v>2.2295712538297893E-3</v>
      </c>
      <c r="F66" s="12">
        <f>'Normed Diff'!G35</f>
        <v>4.0000000000000002E-4</v>
      </c>
      <c r="G66" s="17">
        <f>'Normed Diff'!H35</f>
        <v>8.9182850153191575E-7</v>
      </c>
      <c r="H66" s="9">
        <f>'Normed Diff'!I35</f>
        <v>5.7802869968886048E-2</v>
      </c>
      <c r="I66" s="12">
        <f>'Normed Diff'!K35</f>
        <v>0</v>
      </c>
      <c r="J66" s="17">
        <f>'Normed Diff'!L35</f>
        <v>0</v>
      </c>
      <c r="K66" s="12">
        <f>'Normed Diff'!M35</f>
        <v>4.7037544990767028E-3</v>
      </c>
      <c r="L66" s="12">
        <f>'Normed Diff'!N35</f>
        <v>0</v>
      </c>
      <c r="M66" s="17">
        <f>'Normed Diff'!O35</f>
        <v>0</v>
      </c>
    </row>
    <row r="67" spans="1:13" x14ac:dyDescent="0.3">
      <c r="A67" s="31">
        <f>'Normed Diff'!A35</f>
        <v>4.7237</v>
      </c>
      <c r="B67" s="12">
        <f>'Normed Diff'!B35</f>
        <v>3.4687425003826183E-2</v>
      </c>
      <c r="C67" s="12">
        <f>'Normed Diff'!D35</f>
        <v>4.0000000000000002E-4</v>
      </c>
      <c r="D67" s="12">
        <f>'Normed Diff'!E35</f>
        <v>1.3874970001530475E-5</v>
      </c>
      <c r="E67" s="9">
        <f>'Normed Diff'!F35</f>
        <v>2.2295712538297893E-3</v>
      </c>
      <c r="F67" s="12">
        <f>'Normed Diff'!G35</f>
        <v>4.0000000000000002E-4</v>
      </c>
      <c r="G67" s="17">
        <f>'Normed Diff'!H35</f>
        <v>8.9182850153191575E-7</v>
      </c>
      <c r="H67" s="9">
        <f>'Normed Diff'!I35</f>
        <v>5.7802869968886048E-2</v>
      </c>
      <c r="I67" s="12">
        <f>'Normed Diff'!K35</f>
        <v>0</v>
      </c>
      <c r="J67" s="17">
        <f>'Normed Diff'!L35</f>
        <v>0</v>
      </c>
      <c r="K67" s="12">
        <f>'Normed Diff'!M35</f>
        <v>4.7037544990767028E-3</v>
      </c>
      <c r="L67" s="12">
        <f>'Normed Diff'!N35</f>
        <v>0</v>
      </c>
      <c r="M67" s="17">
        <f>'Normed Diff'!O35</f>
        <v>0</v>
      </c>
    </row>
    <row r="68" spans="1:13" x14ac:dyDescent="0.3">
      <c r="A68" s="31">
        <f>'Normed Diff'!A35</f>
        <v>4.7237</v>
      </c>
      <c r="B68" s="12">
        <f>'Normed Diff'!B36</f>
        <v>3.5783585019372455E-2</v>
      </c>
      <c r="C68" s="12">
        <f>'Normed Diff'!D36</f>
        <v>6.9999999999999999E-4</v>
      </c>
      <c r="D68" s="12">
        <f>'Normed Diff'!E36</f>
        <v>2.5048509513560718E-5</v>
      </c>
      <c r="E68" s="9">
        <f>'Normed Diff'!F36</f>
        <v>1.726484614704522E-3</v>
      </c>
      <c r="F68" s="12">
        <f>'Normed Diff'!G36</f>
        <v>6.9999999999999999E-4</v>
      </c>
      <c r="G68" s="17">
        <f>'Normed Diff'!H36</f>
        <v>1.2085392302931655E-6</v>
      </c>
      <c r="H68" s="9">
        <f>'Normed Diff'!I36</f>
        <v>5.8644350626093467E-2</v>
      </c>
      <c r="I68" s="12">
        <f>'Normed Diff'!K36</f>
        <v>1.5E-5</v>
      </c>
      <c r="J68" s="17">
        <f>'Normed Diff'!L36</f>
        <v>8.7966525939140206E-7</v>
      </c>
      <c r="K68" s="12">
        <f>'Normed Diff'!M36</f>
        <v>3.4956379631118461E-3</v>
      </c>
      <c r="L68" s="12">
        <f>'Normed Diff'!N36</f>
        <v>1.5E-5</v>
      </c>
      <c r="M68" s="17">
        <f>'Normed Diff'!O36</f>
        <v>5.2434569446677694E-8</v>
      </c>
    </row>
    <row r="69" spans="1:13" x14ac:dyDescent="0.3">
      <c r="A69" s="31">
        <f>'Normed Diff'!A36</f>
        <v>4.9659000000000004</v>
      </c>
      <c r="B69" s="12">
        <f>'Normed Diff'!B36</f>
        <v>3.5783585019372455E-2</v>
      </c>
      <c r="C69" s="12">
        <f>'Normed Diff'!D36</f>
        <v>6.9999999999999999E-4</v>
      </c>
      <c r="D69" s="12">
        <f>'Normed Diff'!E36</f>
        <v>2.5048509513560718E-5</v>
      </c>
      <c r="E69" s="9">
        <f>'Normed Diff'!F36</f>
        <v>1.726484614704522E-3</v>
      </c>
      <c r="F69" s="12">
        <f>'Normed Diff'!G36</f>
        <v>6.9999999999999999E-4</v>
      </c>
      <c r="G69" s="17">
        <f>'Normed Diff'!H36</f>
        <v>1.2085392302931655E-6</v>
      </c>
      <c r="H69" s="9">
        <f>'Normed Diff'!I36</f>
        <v>5.8644350626093467E-2</v>
      </c>
      <c r="I69" s="12">
        <f>'Normed Diff'!K36</f>
        <v>1.5E-5</v>
      </c>
      <c r="J69" s="17">
        <f>'Normed Diff'!L36</f>
        <v>8.7966525939140206E-7</v>
      </c>
      <c r="K69" s="12">
        <f>'Normed Diff'!M36</f>
        <v>3.4956379631118461E-3</v>
      </c>
      <c r="L69" s="12">
        <f>'Normed Diff'!N36</f>
        <v>1.5E-5</v>
      </c>
      <c r="M69" s="17">
        <f>'Normed Diff'!O36</f>
        <v>5.2434569446677694E-8</v>
      </c>
    </row>
    <row r="70" spans="1:13" x14ac:dyDescent="0.3">
      <c r="A70" s="31">
        <f>'Normed Diff'!A36</f>
        <v>4.9659000000000004</v>
      </c>
      <c r="B70" s="12">
        <f>'Normed Diff'!B37</f>
        <v>8.3451131710000417E-3</v>
      </c>
      <c r="C70" s="12">
        <f>'Normed Diff'!D37</f>
        <v>2.9999999999999997E-4</v>
      </c>
      <c r="D70" s="12">
        <f>'Normed Diff'!E37</f>
        <v>2.5035339513000121E-6</v>
      </c>
      <c r="E70" s="9">
        <f>'Normed Diff'!F37</f>
        <v>1.2620185533504956E-3</v>
      </c>
      <c r="F70" s="12">
        <f>'Normed Diff'!G37</f>
        <v>2.9999999999999997E-4</v>
      </c>
      <c r="G70" s="17">
        <f>'Normed Diff'!H37</f>
        <v>3.7860556600514862E-7</v>
      </c>
      <c r="H70" s="9">
        <f>'Normed Diff'!I37</f>
        <v>1.1387399156949829E-2</v>
      </c>
      <c r="I70" s="12">
        <f>'Normed Diff'!K37</f>
        <v>0</v>
      </c>
      <c r="J70" s="17">
        <f>'Normed Diff'!L37</f>
        <v>0</v>
      </c>
      <c r="K70" s="12">
        <f>'Normed Diff'!M37</f>
        <v>2.1129090258668118E-3</v>
      </c>
      <c r="L70" s="12">
        <f>'Normed Diff'!N37</f>
        <v>0</v>
      </c>
      <c r="M70" s="17">
        <f>'Normed Diff'!O37</f>
        <v>0</v>
      </c>
    </row>
    <row r="71" spans="1:13" x14ac:dyDescent="0.3">
      <c r="A71" s="31">
        <f>'Normed Diff'!A37</f>
        <v>6.3762999999999996</v>
      </c>
      <c r="B71" s="12">
        <f>'Normed Diff'!B37</f>
        <v>8.3451131710000417E-3</v>
      </c>
      <c r="C71" s="12">
        <f>'Normed Diff'!D37</f>
        <v>2.9999999999999997E-4</v>
      </c>
      <c r="D71" s="12">
        <f>'Normed Diff'!E37</f>
        <v>2.5035339513000121E-6</v>
      </c>
      <c r="E71" s="9">
        <f>'Normed Diff'!F37</f>
        <v>1.2620185533504956E-3</v>
      </c>
      <c r="F71" s="12">
        <f>'Normed Diff'!G37</f>
        <v>2.9999999999999997E-4</v>
      </c>
      <c r="G71" s="17">
        <f>'Normed Diff'!H37</f>
        <v>3.7860556600514862E-7</v>
      </c>
      <c r="H71" s="9">
        <f>'Normed Diff'!I37</f>
        <v>1.1387399156949829E-2</v>
      </c>
      <c r="I71" s="12">
        <f>'Normed Diff'!K37</f>
        <v>0</v>
      </c>
      <c r="J71" s="17">
        <f>'Normed Diff'!L37</f>
        <v>0</v>
      </c>
      <c r="K71" s="12">
        <f>'Normed Diff'!M37</f>
        <v>2.1129090258668118E-3</v>
      </c>
      <c r="L71" s="12">
        <f>'Normed Diff'!N37</f>
        <v>0</v>
      </c>
      <c r="M71" s="17">
        <f>'Normed Diff'!O37</f>
        <v>0</v>
      </c>
    </row>
    <row r="72" spans="1:13" x14ac:dyDescent="0.3">
      <c r="A72" s="31">
        <f>'Normed Diff'!A37</f>
        <v>6.3762999999999996</v>
      </c>
      <c r="B72" s="12">
        <f>'Normed Diff'!B38</f>
        <v>1.7136158812358158E-2</v>
      </c>
      <c r="C72" s="12">
        <f>'Normed Diff'!D38</f>
        <v>5.0000000000000001E-4</v>
      </c>
      <c r="D72" s="12">
        <f>'Normed Diff'!E38</f>
        <v>8.5680794061790791E-6</v>
      </c>
      <c r="E72" s="9">
        <f>'Normed Diff'!F38</f>
        <v>8.9961528100884563E-4</v>
      </c>
      <c r="F72" s="12">
        <f>'Normed Diff'!G38</f>
        <v>5.0000000000000001E-4</v>
      </c>
      <c r="G72" s="17">
        <f>'Normed Diff'!H38</f>
        <v>4.4980764050442283E-7</v>
      </c>
      <c r="H72" s="9">
        <f>'Normed Diff'!I38</f>
        <v>1.9579273234064044E-2</v>
      </c>
      <c r="I72" s="12">
        <f>'Normed Diff'!K38</f>
        <v>0</v>
      </c>
      <c r="J72" s="17">
        <f>'Normed Diff'!L38</f>
        <v>0</v>
      </c>
      <c r="K72" s="12">
        <f>'Normed Diff'!M38</f>
        <v>9.3784857554517177E-4</v>
      </c>
      <c r="L72" s="12">
        <f>'Normed Diff'!N38</f>
        <v>0</v>
      </c>
      <c r="M72" s="17">
        <f>'Normed Diff'!O38</f>
        <v>0</v>
      </c>
    </row>
    <row r="73" spans="1:13" x14ac:dyDescent="0.3">
      <c r="A73" s="31">
        <f>'Normed Diff'!A38</f>
        <v>7.4081999999999999</v>
      </c>
      <c r="B73" s="12">
        <f>'Normed Diff'!B38</f>
        <v>1.7136158812358158E-2</v>
      </c>
      <c r="C73" s="12">
        <f>'Normed Diff'!D38</f>
        <v>5.0000000000000001E-4</v>
      </c>
      <c r="D73" s="12">
        <f>'Normed Diff'!E38</f>
        <v>8.5680794061790791E-6</v>
      </c>
      <c r="E73" s="9">
        <f>'Normed Diff'!F38</f>
        <v>8.9961528100884563E-4</v>
      </c>
      <c r="F73" s="12">
        <f>'Normed Diff'!G38</f>
        <v>5.0000000000000001E-4</v>
      </c>
      <c r="G73" s="17">
        <f>'Normed Diff'!H38</f>
        <v>4.4980764050442283E-7</v>
      </c>
      <c r="H73" s="9">
        <f>'Normed Diff'!I38</f>
        <v>1.9579273234064044E-2</v>
      </c>
      <c r="I73" s="12">
        <f>'Normed Diff'!K38</f>
        <v>0</v>
      </c>
      <c r="J73" s="17">
        <f>'Normed Diff'!L38</f>
        <v>0</v>
      </c>
      <c r="K73" s="12">
        <f>'Normed Diff'!M38</f>
        <v>9.3784857554517177E-4</v>
      </c>
      <c r="L73" s="12">
        <f>'Normed Diff'!N38</f>
        <v>0</v>
      </c>
      <c r="M73" s="17">
        <f>'Normed Diff'!O38</f>
        <v>0</v>
      </c>
    </row>
    <row r="74" spans="1:13" x14ac:dyDescent="0.3">
      <c r="A74" s="31">
        <f>'Normed Diff'!A38</f>
        <v>7.4081999999999999</v>
      </c>
      <c r="B74" s="12">
        <f>'Normed Diff'!B39</f>
        <v>1.3982706036787867E-2</v>
      </c>
      <c r="C74" s="12">
        <f>'Normed Diff'!D39</f>
        <v>6.9999999999999999E-4</v>
      </c>
      <c r="D74" s="12">
        <f>'Normed Diff'!E39</f>
        <v>9.7878942257515076E-6</v>
      </c>
      <c r="E74" s="9">
        <f>'Normed Diff'!F39</f>
        <v>6.9939217255037976E-4</v>
      </c>
      <c r="F74" s="12">
        <f>'Normed Diff'!G39</f>
        <v>6.9999999999999999E-4</v>
      </c>
      <c r="G74" s="17">
        <f>'Normed Diff'!H39</f>
        <v>4.8957452078526587E-7</v>
      </c>
      <c r="H74" s="9">
        <f>'Normed Diff'!I39</f>
        <v>1.0301643698124831E-2</v>
      </c>
      <c r="I74" s="12">
        <f>'Normed Diff'!K39</f>
        <v>8.5000000000000006E-5</v>
      </c>
      <c r="J74" s="17">
        <f>'Normed Diff'!L39</f>
        <v>8.7563971434061079E-7</v>
      </c>
      <c r="K74" s="12">
        <f>'Normed Diff'!M39</f>
        <v>5.351752231676168E-4</v>
      </c>
      <c r="L74" s="12">
        <f>'Normed Diff'!N39</f>
        <v>8.5000000000000006E-5</v>
      </c>
      <c r="M74" s="17">
        <f>'Normed Diff'!O39</f>
        <v>4.5489893969247435E-8</v>
      </c>
    </row>
    <row r="75" spans="1:13" x14ac:dyDescent="0.3">
      <c r="A75" s="31">
        <f>'Normed Diff'!A39</f>
        <v>8.1873000000000005</v>
      </c>
      <c r="B75" s="12">
        <f>'Normed Diff'!B39</f>
        <v>1.3982706036787867E-2</v>
      </c>
      <c r="C75" s="12">
        <f>'Normed Diff'!D39</f>
        <v>6.9999999999999999E-4</v>
      </c>
      <c r="D75" s="12">
        <f>'Normed Diff'!E39</f>
        <v>9.7878942257515076E-6</v>
      </c>
      <c r="E75" s="9">
        <f>'Normed Diff'!F39</f>
        <v>6.9939217255037976E-4</v>
      </c>
      <c r="F75" s="12">
        <f>'Normed Diff'!G39</f>
        <v>6.9999999999999999E-4</v>
      </c>
      <c r="G75" s="17">
        <f>'Normed Diff'!H39</f>
        <v>4.8957452078526587E-7</v>
      </c>
      <c r="H75" s="9">
        <f>'Normed Diff'!I39</f>
        <v>1.0301643698124831E-2</v>
      </c>
      <c r="I75" s="12">
        <f>'Normed Diff'!K39</f>
        <v>8.5000000000000006E-5</v>
      </c>
      <c r="J75" s="17">
        <f>'Normed Diff'!L39</f>
        <v>8.7563971434061079E-7</v>
      </c>
      <c r="K75" s="12">
        <f>'Normed Diff'!M39</f>
        <v>5.351752231676168E-4</v>
      </c>
      <c r="L75" s="12">
        <f>'Normed Diff'!N39</f>
        <v>8.5000000000000006E-5</v>
      </c>
      <c r="M75" s="17">
        <f>'Normed Diff'!O39</f>
        <v>4.5489893969247435E-8</v>
      </c>
    </row>
    <row r="76" spans="1:13" x14ac:dyDescent="0.3">
      <c r="A76" s="31">
        <f>'Normed Diff'!A39</f>
        <v>8.1873000000000005</v>
      </c>
      <c r="B76" s="12">
        <f>'Normed Diff'!B40</f>
        <v>1.0280832098733487E-2</v>
      </c>
      <c r="C76" s="12">
        <f>'Normed Diff'!D40</f>
        <v>5.9999999999999995E-4</v>
      </c>
      <c r="D76" s="12">
        <f>'Normed Diff'!E40</f>
        <v>6.1684992592400918E-6</v>
      </c>
      <c r="E76" s="9">
        <f>'Normed Diff'!F40</f>
        <v>6.2520341822660966E-4</v>
      </c>
      <c r="F76" s="12">
        <f>'Normed Diff'!G40</f>
        <v>5.9999999999999995E-4</v>
      </c>
      <c r="G76" s="17">
        <f>'Normed Diff'!H40</f>
        <v>3.7512205093596575E-7</v>
      </c>
      <c r="H76" s="9">
        <f>'Normed Diff'!I40</f>
        <v>5.3698235455186902E-3</v>
      </c>
      <c r="I76" s="12">
        <f>'Normed Diff'!K40</f>
        <v>8.5000000000000006E-5</v>
      </c>
      <c r="J76" s="17">
        <f>'Normed Diff'!L40</f>
        <v>4.5643500136908868E-7</v>
      </c>
      <c r="K76" s="12">
        <f>'Normed Diff'!M40</f>
        <v>3.5407540700607644E-4</v>
      </c>
      <c r="L76" s="12">
        <f>'Normed Diff'!N40</f>
        <v>8.5000000000000006E-5</v>
      </c>
      <c r="M76" s="17">
        <f>'Normed Diff'!O40</f>
        <v>3.0096409595516501E-8</v>
      </c>
    </row>
    <row r="77" spans="1:13" x14ac:dyDescent="0.3">
      <c r="A77" s="31">
        <f>'Normed Diff'!A40</f>
        <v>9.0484000000000009</v>
      </c>
      <c r="B77" s="12">
        <f>'Normed Diff'!B40</f>
        <v>1.0280832098733487E-2</v>
      </c>
      <c r="C77" s="12">
        <f>'Normed Diff'!D40</f>
        <v>5.9999999999999995E-4</v>
      </c>
      <c r="D77" s="12">
        <f>'Normed Diff'!E40</f>
        <v>6.1684992592400918E-6</v>
      </c>
      <c r="E77" s="9">
        <f>'Normed Diff'!F40</f>
        <v>6.2520341822660966E-4</v>
      </c>
      <c r="F77" s="12">
        <f>'Normed Diff'!G40</f>
        <v>5.9999999999999995E-4</v>
      </c>
      <c r="G77" s="17">
        <f>'Normed Diff'!H40</f>
        <v>3.7512205093596575E-7</v>
      </c>
      <c r="H77" s="9">
        <f>'Normed Diff'!I40</f>
        <v>5.3698235455186902E-3</v>
      </c>
      <c r="I77" s="12">
        <f>'Normed Diff'!K40</f>
        <v>8.5000000000000006E-5</v>
      </c>
      <c r="J77" s="17">
        <f>'Normed Diff'!L40</f>
        <v>4.5643500136908868E-7</v>
      </c>
      <c r="K77" s="12">
        <f>'Normed Diff'!M40</f>
        <v>3.5407540700607644E-4</v>
      </c>
      <c r="L77" s="12">
        <f>'Normed Diff'!N40</f>
        <v>8.5000000000000006E-5</v>
      </c>
      <c r="M77" s="17">
        <f>'Normed Diff'!O40</f>
        <v>3.0096409595516501E-8</v>
      </c>
    </row>
    <row r="78" spans="1:13" x14ac:dyDescent="0.3">
      <c r="A78" s="31">
        <f>'Normed Diff'!A40</f>
        <v>9.0484000000000009</v>
      </c>
      <c r="B78" s="12">
        <f>'Normed Diff'!B41</f>
        <v>1.0835226507448965E-2</v>
      </c>
      <c r="C78" s="12">
        <f>'Normed Diff'!D41</f>
        <v>5.9999999999999995E-4</v>
      </c>
      <c r="D78" s="12">
        <f>'Normed Diff'!E41</f>
        <v>6.5011359044693783E-6</v>
      </c>
      <c r="E78" s="9">
        <f>'Normed Diff'!F41</f>
        <v>6.3391718331304574E-4</v>
      </c>
      <c r="F78" s="12">
        <f>'Normed Diff'!G41</f>
        <v>5.9999999999999995E-4</v>
      </c>
      <c r="G78" s="17">
        <f>'Normed Diff'!H41</f>
        <v>3.803503099878274E-7</v>
      </c>
      <c r="H78" s="9">
        <f>'Normed Diff'!I41</f>
        <v>4.030707252786328E-3</v>
      </c>
      <c r="I78" s="12">
        <f>'Normed Diff'!K41</f>
        <v>8.5000000000000006E-5</v>
      </c>
      <c r="J78" s="17">
        <f>'Normed Diff'!L41</f>
        <v>3.4261011648683792E-7</v>
      </c>
      <c r="K78" s="12">
        <f>'Normed Diff'!M41</f>
        <v>2.4895513394643866E-4</v>
      </c>
      <c r="L78" s="12">
        <f>'Normed Diff'!N41</f>
        <v>8.5000000000000006E-5</v>
      </c>
      <c r="M78" s="17">
        <f>'Normed Diff'!O41</f>
        <v>2.1161186385447289E-8</v>
      </c>
    </row>
    <row r="79" spans="1:13" x14ac:dyDescent="0.3">
      <c r="A79" s="31">
        <f>'Normed Diff'!A41</f>
        <v>10</v>
      </c>
      <c r="B79" s="12">
        <f>'Normed Diff'!B41</f>
        <v>1.0835226507448965E-2</v>
      </c>
      <c r="C79" s="12">
        <f>'Normed Diff'!D41</f>
        <v>5.9999999999999995E-4</v>
      </c>
      <c r="D79" s="12">
        <f>'Normed Diff'!E41</f>
        <v>6.5011359044693783E-6</v>
      </c>
      <c r="E79" s="9">
        <f>'Normed Diff'!F41</f>
        <v>6.3391718331304574E-4</v>
      </c>
      <c r="F79" s="12">
        <f>'Normed Diff'!G41</f>
        <v>5.9999999999999995E-4</v>
      </c>
      <c r="G79" s="17">
        <f>'Normed Diff'!H41</f>
        <v>3.803503099878274E-7</v>
      </c>
      <c r="H79" s="9">
        <f>'Normed Diff'!I41</f>
        <v>4.030707252786328E-3</v>
      </c>
      <c r="I79" s="12">
        <f>'Normed Diff'!K41</f>
        <v>8.5000000000000006E-5</v>
      </c>
      <c r="J79" s="17">
        <f>'Normed Diff'!L41</f>
        <v>3.4261011648683792E-7</v>
      </c>
      <c r="K79" s="12">
        <f>'Normed Diff'!M41</f>
        <v>2.4895513394643866E-4</v>
      </c>
      <c r="L79" s="12">
        <f>'Normed Diff'!N41</f>
        <v>8.5000000000000006E-5</v>
      </c>
      <c r="M79" s="17">
        <f>'Normed Diff'!O41</f>
        <v>2.1161186385447289E-8</v>
      </c>
    </row>
    <row r="80" spans="1:13" x14ac:dyDescent="0.3">
      <c r="A80" s="31">
        <f>'Normed Diff'!A41</f>
        <v>10</v>
      </c>
      <c r="B80" s="12">
        <f>'Normed Diff'!B42</f>
        <v>1.231075310197249E-2</v>
      </c>
      <c r="C80" s="12">
        <f>'Normed Diff'!D42</f>
        <v>5.0000000000000001E-4</v>
      </c>
      <c r="D80" s="12">
        <f>'Normed Diff'!E42</f>
        <v>6.1553765509862456E-6</v>
      </c>
      <c r="E80" s="9">
        <f>'Normed Diff'!F42</f>
        <v>6.5988812956871369E-4</v>
      </c>
      <c r="F80" s="12">
        <f>'Normed Diff'!G42</f>
        <v>5.0000000000000001E-4</v>
      </c>
      <c r="G80" s="17">
        <f>'Normed Diff'!H42</f>
        <v>3.2994406478435688E-7</v>
      </c>
      <c r="H80" s="9">
        <f>'Normed Diff'!I42</f>
        <v>3.45622320954786E-3</v>
      </c>
      <c r="I80" s="12">
        <f>'Normed Diff'!K42</f>
        <v>8.5000000000000006E-5</v>
      </c>
      <c r="J80" s="17">
        <f>'Normed Diff'!L42</f>
        <v>2.9377897281156811E-7</v>
      </c>
      <c r="K80" s="12">
        <f>'Normed Diff'!M42</f>
        <v>2.1654827539671319E-4</v>
      </c>
      <c r="L80" s="12">
        <f>'Normed Diff'!N42</f>
        <v>8.5000000000000006E-5</v>
      </c>
      <c r="M80" s="17">
        <f>'Normed Diff'!O42</f>
        <v>1.8406603408720624E-8</v>
      </c>
    </row>
    <row r="81" spans="1:13" x14ac:dyDescent="0.3">
      <c r="A81" s="31">
        <f>'Normed Diff'!A42</f>
        <v>11.052</v>
      </c>
      <c r="B81" s="12">
        <f>'Normed Diff'!B42</f>
        <v>1.231075310197249E-2</v>
      </c>
      <c r="C81" s="12">
        <f>'Normed Diff'!D42</f>
        <v>5.0000000000000001E-4</v>
      </c>
      <c r="D81" s="12">
        <f>'Normed Diff'!E42</f>
        <v>6.1553765509862456E-6</v>
      </c>
      <c r="E81" s="9">
        <f>'Normed Diff'!F42</f>
        <v>6.5988812956871369E-4</v>
      </c>
      <c r="F81" s="12">
        <f>'Normed Diff'!G42</f>
        <v>5.0000000000000001E-4</v>
      </c>
      <c r="G81" s="17">
        <f>'Normed Diff'!H42</f>
        <v>3.2994406478435688E-7</v>
      </c>
      <c r="H81" s="9">
        <f>'Normed Diff'!I42</f>
        <v>3.45622320954786E-3</v>
      </c>
      <c r="I81" s="12">
        <f>'Normed Diff'!K42</f>
        <v>8.5000000000000006E-5</v>
      </c>
      <c r="J81" s="17">
        <f>'Normed Diff'!L42</f>
        <v>2.9377897281156811E-7</v>
      </c>
      <c r="K81" s="12">
        <f>'Normed Diff'!M42</f>
        <v>2.1654827539671319E-4</v>
      </c>
      <c r="L81" s="12">
        <f>'Normed Diff'!N42</f>
        <v>8.5000000000000006E-5</v>
      </c>
      <c r="M81" s="17">
        <f>'Normed Diff'!O42</f>
        <v>1.8406603408720624E-8</v>
      </c>
    </row>
    <row r="82" spans="1:13" x14ac:dyDescent="0.3">
      <c r="A82" s="31">
        <f>'Normed Diff'!A42</f>
        <v>11.052</v>
      </c>
      <c r="B82" s="12">
        <f>'Normed Diff'!B43</f>
        <v>1.3250558727404485E-2</v>
      </c>
      <c r="C82" s="12">
        <f>'Normed Diff'!D43</f>
        <v>5.9999999999999995E-4</v>
      </c>
      <c r="D82" s="12">
        <f>'Normed Diff'!E43</f>
        <v>7.9503352364426893E-6</v>
      </c>
      <c r="E82" s="9">
        <f>'Normed Diff'!F43</f>
        <v>6.0371429591703761E-4</v>
      </c>
      <c r="F82" s="12">
        <f>'Normed Diff'!G43</f>
        <v>5.9999999999999995E-4</v>
      </c>
      <c r="G82" s="17">
        <f>'Normed Diff'!H43</f>
        <v>3.6222857755022255E-7</v>
      </c>
      <c r="H82" s="9">
        <f>'Normed Diff'!I43</f>
        <v>3.8121095563457114E-3</v>
      </c>
      <c r="I82" s="12">
        <f>'Normed Diff'!K43</f>
        <v>1.7000000000000001E-4</v>
      </c>
      <c r="J82" s="17">
        <f>'Normed Diff'!L43</f>
        <v>6.4805862457877097E-7</v>
      </c>
      <c r="K82" s="12">
        <f>'Normed Diff'!M43</f>
        <v>2.4481581177457172E-4</v>
      </c>
      <c r="L82" s="12">
        <f>'Normed Diff'!N43</f>
        <v>1.7000000000000001E-4</v>
      </c>
      <c r="M82" s="17">
        <f>'Normed Diff'!O43</f>
        <v>4.1618688001677195E-8</v>
      </c>
    </row>
    <row r="83" spans="1:13" x14ac:dyDescent="0.3">
      <c r="A83" s="31">
        <f>'Normed Diff'!A43</f>
        <v>12.214</v>
      </c>
      <c r="B83" s="12">
        <f>'Normed Diff'!B43</f>
        <v>1.3250558727404485E-2</v>
      </c>
      <c r="C83" s="12">
        <f>'Normed Diff'!D43</f>
        <v>5.9999999999999995E-4</v>
      </c>
      <c r="D83" s="12">
        <f>'Normed Diff'!E43</f>
        <v>7.9503352364426893E-6</v>
      </c>
      <c r="E83" s="9">
        <f>'Normed Diff'!F43</f>
        <v>6.0371429591703761E-4</v>
      </c>
      <c r="F83" s="12">
        <f>'Normed Diff'!G43</f>
        <v>5.9999999999999995E-4</v>
      </c>
      <c r="G83" s="17">
        <f>'Normed Diff'!H43</f>
        <v>3.6222857755022255E-7</v>
      </c>
      <c r="H83" s="9">
        <f>'Normed Diff'!I43</f>
        <v>3.8121095563457114E-3</v>
      </c>
      <c r="I83" s="12">
        <f>'Normed Diff'!K43</f>
        <v>1.7000000000000001E-4</v>
      </c>
      <c r="J83" s="17">
        <f>'Normed Diff'!L43</f>
        <v>6.4805862457877097E-7</v>
      </c>
      <c r="K83" s="12">
        <f>'Normed Diff'!M43</f>
        <v>2.4481581177457172E-4</v>
      </c>
      <c r="L83" s="12">
        <f>'Normed Diff'!N43</f>
        <v>1.7000000000000001E-4</v>
      </c>
      <c r="M83" s="17">
        <f>'Normed Diff'!O43</f>
        <v>4.1618688001677195E-8</v>
      </c>
    </row>
    <row r="84" spans="1:13" x14ac:dyDescent="0.3">
      <c r="A84" s="31">
        <f>'Normed Diff'!A43</f>
        <v>12.214</v>
      </c>
      <c r="B84" s="12">
        <f>'Normed Diff'!B44</f>
        <v>3.4873150204819341E-2</v>
      </c>
      <c r="C84" s="12">
        <f>'Normed Diff'!D44</f>
        <v>1E-3</v>
      </c>
      <c r="D84" s="12">
        <f>'Normed Diff'!E44</f>
        <v>3.4873150204819343E-5</v>
      </c>
      <c r="E84" s="9">
        <f>'Normed Diff'!F44</f>
        <v>7.0059700210750326E-4</v>
      </c>
      <c r="F84" s="12">
        <f>'Normed Diff'!G44</f>
        <v>1E-3</v>
      </c>
      <c r="G84" s="17">
        <f>'Normed Diff'!H44</f>
        <v>7.0059700210750324E-7</v>
      </c>
      <c r="H84" s="9">
        <f>'Normed Diff'!I44</f>
        <v>1.102770695342384E-2</v>
      </c>
      <c r="I84" s="12">
        <f>'Normed Diff'!K44</f>
        <v>5.0999999999999993E-4</v>
      </c>
      <c r="J84" s="17">
        <f>'Normed Diff'!L44</f>
        <v>5.6241305462461576E-6</v>
      </c>
      <c r="K84" s="12">
        <f>'Normed Diff'!M44</f>
        <v>2.7792898666460395E-4</v>
      </c>
      <c r="L84" s="12">
        <f>'Normed Diff'!N44</f>
        <v>5.0999999999999993E-4</v>
      </c>
      <c r="M84" s="17">
        <f>'Normed Diff'!O44</f>
        <v>1.4174378319894798E-7</v>
      </c>
    </row>
    <row r="85" spans="1:13" x14ac:dyDescent="0.3">
      <c r="A85" s="31">
        <f>'Normed Diff'!A44</f>
        <v>12.523</v>
      </c>
      <c r="B85" s="12">
        <f>'Normed Diff'!B44</f>
        <v>3.4873150204819341E-2</v>
      </c>
      <c r="C85" s="12">
        <f>'Normed Diff'!D44</f>
        <v>1E-3</v>
      </c>
      <c r="D85" s="12">
        <f>'Normed Diff'!E44</f>
        <v>3.4873150204819343E-5</v>
      </c>
      <c r="E85" s="9">
        <f>'Normed Diff'!F44</f>
        <v>7.0059700210750326E-4</v>
      </c>
      <c r="F85" s="12">
        <f>'Normed Diff'!G44</f>
        <v>1E-3</v>
      </c>
      <c r="G85" s="17">
        <f>'Normed Diff'!H44</f>
        <v>7.0059700210750324E-7</v>
      </c>
      <c r="H85" s="9">
        <f>'Normed Diff'!I44</f>
        <v>1.102770695342384E-2</v>
      </c>
      <c r="I85" s="12">
        <f>'Normed Diff'!K44</f>
        <v>5.0999999999999993E-4</v>
      </c>
      <c r="J85" s="17">
        <f>'Normed Diff'!L44</f>
        <v>5.6241305462461576E-6</v>
      </c>
      <c r="K85" s="12">
        <f>'Normed Diff'!M44</f>
        <v>2.7792898666460395E-4</v>
      </c>
      <c r="L85" s="12">
        <f>'Normed Diff'!N44</f>
        <v>5.0999999999999993E-4</v>
      </c>
      <c r="M85" s="17">
        <f>'Normed Diff'!O44</f>
        <v>1.4174378319894798E-7</v>
      </c>
    </row>
    <row r="86" spans="1:13" x14ac:dyDescent="0.3">
      <c r="A86" s="31">
        <f>'Normed Diff'!A44</f>
        <v>12.523</v>
      </c>
      <c r="B86" s="12">
        <f>'Normed Diff'!B45</f>
        <v>2.6967407585734526E-2</v>
      </c>
      <c r="C86" s="12">
        <f>'Normed Diff'!D45</f>
        <v>2.9999999999999997E-4</v>
      </c>
      <c r="D86" s="12">
        <f>'Normed Diff'!E45</f>
        <v>8.0902222757203571E-6</v>
      </c>
      <c r="E86" s="9">
        <f>'Normed Diff'!F45</f>
        <v>1.9929885393044212E-3</v>
      </c>
      <c r="F86" s="12">
        <f>'Normed Diff'!G45</f>
        <v>2.9999999999999997E-4</v>
      </c>
      <c r="G86" s="17">
        <f>'Normed Diff'!H45</f>
        <v>5.9789656179132628E-7</v>
      </c>
      <c r="H86" s="9">
        <f>'Normed Diff'!I45</f>
        <v>2.6063759055930648E-2</v>
      </c>
      <c r="I86" s="12">
        <f>'Normed Diff'!K45</f>
        <v>3.4000000000000002E-4</v>
      </c>
      <c r="J86" s="17">
        <f>'Normed Diff'!L45</f>
        <v>8.8616780790164206E-6</v>
      </c>
      <c r="K86" s="12">
        <f>'Normed Diff'!M45</f>
        <v>2.5949284796827517E-3</v>
      </c>
      <c r="L86" s="12">
        <f>'Normed Diff'!N45</f>
        <v>3.4000000000000002E-4</v>
      </c>
      <c r="M86" s="17">
        <f>'Normed Diff'!O45</f>
        <v>8.8227568309213558E-7</v>
      </c>
    </row>
    <row r="87" spans="1:13" x14ac:dyDescent="0.3">
      <c r="A87" s="31">
        <f>'Normed Diff'!A45</f>
        <v>13.84</v>
      </c>
      <c r="B87" s="12">
        <f>'Normed Diff'!B45</f>
        <v>2.6967407585734526E-2</v>
      </c>
      <c r="C87" s="12">
        <f>'Normed Diff'!D45</f>
        <v>2.9999999999999997E-4</v>
      </c>
      <c r="D87" s="12">
        <f>'Normed Diff'!E45</f>
        <v>8.0902222757203571E-6</v>
      </c>
      <c r="E87" s="9">
        <f>'Normed Diff'!F45</f>
        <v>1.9929885393044212E-3</v>
      </c>
      <c r="F87" s="12">
        <f>'Normed Diff'!G45</f>
        <v>2.9999999999999997E-4</v>
      </c>
      <c r="G87" s="17">
        <f>'Normed Diff'!H45</f>
        <v>5.9789656179132628E-7</v>
      </c>
      <c r="H87" s="9">
        <f>'Normed Diff'!I45</f>
        <v>2.6063759055930648E-2</v>
      </c>
      <c r="I87" s="12">
        <f>'Normed Diff'!K45</f>
        <v>3.4000000000000002E-4</v>
      </c>
      <c r="J87" s="17">
        <f>'Normed Diff'!L45</f>
        <v>8.8616780790164206E-6</v>
      </c>
      <c r="K87" s="12">
        <f>'Normed Diff'!M45</f>
        <v>2.5949284796827517E-3</v>
      </c>
      <c r="L87" s="12">
        <f>'Normed Diff'!N45</f>
        <v>3.4000000000000002E-4</v>
      </c>
      <c r="M87" s="17">
        <f>'Normed Diff'!O45</f>
        <v>8.8227568309213558E-7</v>
      </c>
    </row>
    <row r="88" spans="1:13" x14ac:dyDescent="0.3">
      <c r="A88" s="31">
        <f>'Normed Diff'!A45</f>
        <v>13.84</v>
      </c>
      <c r="B88" s="12">
        <f>'Normed Diff'!B46</f>
        <v>0.52256688594754475</v>
      </c>
      <c r="C88" s="12">
        <f>'Normed Diff'!D46</f>
        <v>1E-4</v>
      </c>
      <c r="D88" s="12">
        <f>'Normed Diff'!E46</f>
        <v>5.2256688594754475E-5</v>
      </c>
      <c r="E88" s="9">
        <f>'Normed Diff'!F46</f>
        <v>3.1808565685587216E-2</v>
      </c>
      <c r="F88" s="12">
        <f>'Normed Diff'!G46</f>
        <v>1E-4</v>
      </c>
      <c r="G88" s="17">
        <f>'Normed Diff'!H46</f>
        <v>3.1808565685587219E-6</v>
      </c>
      <c r="H88" s="9">
        <f>'Normed Diff'!I46</f>
        <v>0.37710435054392349</v>
      </c>
      <c r="I88" s="12">
        <f>'Normed Diff'!K46</f>
        <v>8.4999999999999995E-4</v>
      </c>
      <c r="J88" s="17">
        <f>'Normed Diff'!L46</f>
        <v>3.2053869796233494E-4</v>
      </c>
      <c r="K88" s="12">
        <f>'Normed Diff'!M46</f>
        <v>2.6433249110531794E-2</v>
      </c>
      <c r="L88" s="12">
        <f>'Normed Diff'!N46</f>
        <v>8.4999999999999995E-4</v>
      </c>
      <c r="M88" s="17">
        <f>'Normed Diff'!O46</f>
        <v>2.2468261743952026E-5</v>
      </c>
    </row>
    <row r="89" spans="1:13" x14ac:dyDescent="0.3">
      <c r="A89" s="31">
        <f>'Normed Diff'!A46</f>
        <v>14.191000000000001</v>
      </c>
      <c r="B89" s="12">
        <f>'Normed Diff'!B46</f>
        <v>0.52256688594754475</v>
      </c>
      <c r="C89" s="12">
        <f>'Normed Diff'!D46</f>
        <v>1E-4</v>
      </c>
      <c r="D89" s="12">
        <f>'Normed Diff'!E46</f>
        <v>5.2256688594754475E-5</v>
      </c>
      <c r="E89" s="9">
        <f>'Normed Diff'!F46</f>
        <v>3.1808565685587216E-2</v>
      </c>
      <c r="F89" s="12">
        <f>'Normed Diff'!G46</f>
        <v>1E-4</v>
      </c>
      <c r="G89" s="17">
        <f>'Normed Diff'!H46</f>
        <v>3.1808565685587219E-6</v>
      </c>
      <c r="H89" s="9">
        <f>'Normed Diff'!I46</f>
        <v>0.37710435054392349</v>
      </c>
      <c r="I89" s="12">
        <f>'Normed Diff'!K46</f>
        <v>8.4999999999999995E-4</v>
      </c>
      <c r="J89" s="17">
        <f>'Normed Diff'!L46</f>
        <v>3.2053869796233494E-4</v>
      </c>
      <c r="K89" s="12">
        <f>'Normed Diff'!M46</f>
        <v>2.6433249110531794E-2</v>
      </c>
      <c r="L89" s="12">
        <f>'Normed Diff'!N46</f>
        <v>8.4999999999999995E-4</v>
      </c>
      <c r="M89" s="17">
        <f>'Normed Diff'!O46</f>
        <v>2.2468261743952026E-5</v>
      </c>
    </row>
    <row r="90" spans="1:13" x14ac:dyDescent="0.3">
      <c r="A90" s="31">
        <f>'Normed Diff'!A46</f>
        <v>14.191000000000001</v>
      </c>
      <c r="B90" s="12">
        <f>'Normed Diff'!B47</f>
        <v>0.2208357641714887</v>
      </c>
      <c r="C90" s="12">
        <f>'Normed Diff'!D47</f>
        <v>6.9999999999999999E-4</v>
      </c>
      <c r="D90" s="12">
        <f>'Normed Diff'!E47</f>
        <v>1.5458503492004209E-4</v>
      </c>
      <c r="E90" s="9">
        <f>'Normed Diff'!F47</f>
        <v>6.32693496058378E-4</v>
      </c>
      <c r="F90" s="12">
        <f>'Normed Diff'!G47</f>
        <v>6.9999999999999999E-4</v>
      </c>
      <c r="G90" s="17">
        <f>'Normed Diff'!H47</f>
        <v>4.4288544724086458E-7</v>
      </c>
      <c r="H90" s="9">
        <f>'Normed Diff'!I47</f>
        <v>0.21643301240288962</v>
      </c>
      <c r="I90" s="12">
        <f>'Normed Diff'!K47</f>
        <v>7.6499999999999995E-4</v>
      </c>
      <c r="J90" s="17">
        <f>'Normed Diff'!L47</f>
        <v>1.6557125448821055E-4</v>
      </c>
      <c r="K90" s="12">
        <f>'Normed Diff'!M47</f>
        <v>7.2312695875206461E-3</v>
      </c>
      <c r="L90" s="12">
        <f>'Normed Diff'!N47</f>
        <v>7.6499999999999995E-4</v>
      </c>
      <c r="M90" s="17">
        <f>'Normed Diff'!O47</f>
        <v>5.531921234453294E-6</v>
      </c>
    </row>
    <row r="91" spans="1:13" x14ac:dyDescent="0.3">
      <c r="A91" s="31">
        <f>'Normed Diff'!A47</f>
        <v>14.917999999999999</v>
      </c>
      <c r="B91" s="12">
        <f>'Normed Diff'!B47</f>
        <v>0.2208357641714887</v>
      </c>
      <c r="C91" s="12">
        <f>'Normed Diff'!D47</f>
        <v>6.9999999999999999E-4</v>
      </c>
      <c r="D91" s="12">
        <f>'Normed Diff'!E47</f>
        <v>1.5458503492004209E-4</v>
      </c>
      <c r="E91" s="9">
        <f>'Normed Diff'!F47</f>
        <v>6.32693496058378E-4</v>
      </c>
      <c r="F91" s="12">
        <f>'Normed Diff'!G47</f>
        <v>6.9999999999999999E-4</v>
      </c>
      <c r="G91" s="17">
        <f>'Normed Diff'!H47</f>
        <v>4.4288544724086458E-7</v>
      </c>
      <c r="H91" s="9">
        <f>'Normed Diff'!I47</f>
        <v>0.21643301240288962</v>
      </c>
      <c r="I91" s="12">
        <f>'Normed Diff'!K47</f>
        <v>7.6499999999999995E-4</v>
      </c>
      <c r="J91" s="17">
        <f>'Normed Diff'!L47</f>
        <v>1.6557125448821055E-4</v>
      </c>
      <c r="K91" s="12">
        <f>'Normed Diff'!M47</f>
        <v>7.2312695875206461E-3</v>
      </c>
      <c r="L91" s="12">
        <f>'Normed Diff'!N47</f>
        <v>7.6499999999999995E-4</v>
      </c>
      <c r="M91" s="17">
        <f>'Normed Diff'!O47</f>
        <v>5.531921234453294E-6</v>
      </c>
    </row>
    <row r="92" spans="1:13" x14ac:dyDescent="0.3">
      <c r="A92" s="31">
        <f>'Normed Diff'!A47</f>
        <v>14.917999999999999</v>
      </c>
      <c r="B92" s="12">
        <f>'Normed Diff'!B48</f>
        <v>3.515170560934572E-3</v>
      </c>
      <c r="C92" s="12">
        <f>'Normed Diff'!D48</f>
        <v>8.0999999999999996E-3</v>
      </c>
      <c r="D92" s="12">
        <f>'Normed Diff'!E48</f>
        <v>2.8472881543570032E-5</v>
      </c>
      <c r="E92" s="9">
        <f>'Normed Diff'!F48</f>
        <v>1.5822782706816866E-6</v>
      </c>
      <c r="F92" s="12">
        <f>'Normed Diff'!G48</f>
        <v>8.0999999999999996E-3</v>
      </c>
      <c r="G92" s="17">
        <f>'Normed Diff'!H48</f>
        <v>1.2816453992521661E-8</v>
      </c>
      <c r="H92" s="9">
        <f>'Normed Diff'!I48</f>
        <v>3.1304445690209834E-2</v>
      </c>
      <c r="I92" s="12">
        <f>'Normed Diff'!K48</f>
        <v>7.6632238646668792E-4</v>
      </c>
      <c r="J92" s="17">
        <f>'Normed Diff'!L48</f>
        <v>2.3989297528338423E-5</v>
      </c>
      <c r="K92" s="12">
        <f>'Normed Diff'!M48</f>
        <v>2.3117916742516642E-6</v>
      </c>
      <c r="L92" s="12">
        <f>'Normed Diff'!N48</f>
        <v>7.6632238646668792E-4</v>
      </c>
      <c r="M92" s="17">
        <f>'Normed Diff'!O48</f>
        <v>1.7715777128263553E-9</v>
      </c>
    </row>
    <row r="93" spans="1:13" x14ac:dyDescent="0.3">
      <c r="A93" s="31">
        <f>'Normed Diff'!A48</f>
        <v>16.905000000000001</v>
      </c>
      <c r="B93" s="12">
        <f>'Normed Diff'!B48</f>
        <v>3.515170560934572E-3</v>
      </c>
      <c r="C93" s="12">
        <f>'Normed Diff'!D48</f>
        <v>8.0999999999999996E-3</v>
      </c>
      <c r="D93" s="12">
        <f>'Normed Diff'!E48</f>
        <v>2.8472881543570032E-5</v>
      </c>
      <c r="E93" s="9">
        <f>'Normed Diff'!F48</f>
        <v>1.5822782706816866E-6</v>
      </c>
      <c r="F93" s="12">
        <f>'Normed Diff'!G48</f>
        <v>8.0999999999999996E-3</v>
      </c>
      <c r="G93" s="17">
        <f>'Normed Diff'!H48</f>
        <v>1.2816453992521661E-8</v>
      </c>
      <c r="H93" s="9">
        <f>'Normed Diff'!I48</f>
        <v>3.1304445690209834E-2</v>
      </c>
      <c r="I93" s="12">
        <f>'Normed Diff'!K48</f>
        <v>7.6632238646668792E-4</v>
      </c>
      <c r="J93" s="17">
        <f>'Normed Diff'!L48</f>
        <v>2.3989297528338423E-5</v>
      </c>
      <c r="K93" s="12">
        <f>'Normed Diff'!M48</f>
        <v>2.3117916742516642E-6</v>
      </c>
      <c r="L93" s="12">
        <f>'Normed Diff'!N48</f>
        <v>7.6632238646668792E-4</v>
      </c>
      <c r="M93" s="17">
        <f>'Normed Diff'!O48</f>
        <v>1.7715777128263553E-9</v>
      </c>
    </row>
    <row r="94" spans="1:13" x14ac:dyDescent="0.3">
      <c r="A94" s="31">
        <f>'Normed Diff'!A48</f>
        <v>16.905000000000001</v>
      </c>
      <c r="B94" s="12">
        <f>'Normed Diff'!B49</f>
        <v>2.1784564168471485E-5</v>
      </c>
      <c r="C94" s="12">
        <f>'Normed Diff'!D49</f>
        <v>2.53E-2</v>
      </c>
      <c r="D94" s="12">
        <f>'Normed Diff'!E49</f>
        <v>5.5114947346232858E-7</v>
      </c>
      <c r="E94" s="9">
        <f>'Normed Diff'!F49</f>
        <v>1.0895651492930981E-7</v>
      </c>
      <c r="F94" s="12">
        <f>'Normed Diff'!G49</f>
        <v>2.53E-2</v>
      </c>
      <c r="G94" s="17">
        <f>'Normed Diff'!H49</f>
        <v>2.7565998277115383E-9</v>
      </c>
      <c r="H94" s="9">
        <f>'Normed Diff'!I49</f>
        <v>2.4353327192020824E-5</v>
      </c>
      <c r="I94" s="12">
        <f>'Normed Diff'!K49</f>
        <v>1.6149999999999999E-3</v>
      </c>
      <c r="J94" s="17">
        <f>'Normed Diff'!L49</f>
        <v>3.9330623415113628E-8</v>
      </c>
      <c r="K94" s="12">
        <f>'Normed Diff'!M49</f>
        <v>1.1537686422750382E-7</v>
      </c>
      <c r="L94" s="12">
        <f>'Normed Diff'!N49</f>
        <v>1.6149999999999999E-3</v>
      </c>
      <c r="M94" s="17">
        <f>'Normed Diff'!O49</f>
        <v>1.8633363572741865E-10</v>
      </c>
    </row>
    <row r="95" spans="1:13" ht="15" thickBot="1" x14ac:dyDescent="0.35">
      <c r="A95" s="32">
        <f>'Normed Diff'!A49</f>
        <v>19.64</v>
      </c>
      <c r="B95" s="19">
        <f>'Normed Diff'!B49</f>
        <v>2.1784564168471485E-5</v>
      </c>
      <c r="C95" s="19">
        <f>'Normed Diff'!D49</f>
        <v>2.53E-2</v>
      </c>
      <c r="D95" s="19">
        <f>'Normed Diff'!E49</f>
        <v>5.5114947346232858E-7</v>
      </c>
      <c r="E95" s="18">
        <f>'Normed Diff'!F49</f>
        <v>1.0895651492930981E-7</v>
      </c>
      <c r="F95" s="19">
        <f>'Normed Diff'!G49</f>
        <v>2.53E-2</v>
      </c>
      <c r="G95" s="20">
        <f>'Normed Diff'!H49</f>
        <v>2.7565998277115383E-9</v>
      </c>
      <c r="H95" s="18">
        <f>'Normed Diff'!I49</f>
        <v>2.4353327192020824E-5</v>
      </c>
      <c r="I95" s="19">
        <f>'Normed Diff'!K49</f>
        <v>1.6149999999999999E-3</v>
      </c>
      <c r="J95" s="20">
        <f>'Normed Diff'!L49</f>
        <v>3.9330623415113628E-8</v>
      </c>
      <c r="K95" s="19">
        <f>'Normed Diff'!M49</f>
        <v>1.1537686422750382E-7</v>
      </c>
      <c r="L95" s="19">
        <f>'Normed Diff'!N49</f>
        <v>1.6149999999999999E-3</v>
      </c>
      <c r="M95" s="20">
        <f>'Normed Diff'!O49</f>
        <v>1.8633363572741865E-10</v>
      </c>
    </row>
    <row r="96" spans="1:13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</sheetData>
  <mergeCells count="6">
    <mergeCell ref="B2:D2"/>
    <mergeCell ref="E2:G2"/>
    <mergeCell ref="H2:J2"/>
    <mergeCell ref="K2:M2"/>
    <mergeCell ref="H1:M1"/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Fitness</vt:lpstr>
      <vt:lpstr>Tally Results</vt:lpstr>
      <vt:lpstr>Plottable Flux</vt:lpstr>
      <vt:lpstr>Normed Flux</vt:lpstr>
      <vt:lpstr>Plottable NFlux</vt:lpstr>
      <vt:lpstr>Differential</vt:lpstr>
      <vt:lpstr>Normed Diff</vt:lpstr>
      <vt:lpstr>Plottable NDFlux</vt:lpstr>
      <vt:lpstr>'Normed Flux'!stripTally.results</vt:lpstr>
      <vt:lpstr>'Tally Results'!stripTally.results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2017-06-23T17:10:07Z</dcterms:modified>
</cp:coreProperties>
</file>