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Design\ETA_Designs\0.07_24Jun16-DRII\AsConstructed\"/>
    </mc:Choice>
  </mc:AlternateContent>
  <bookViews>
    <workbookView xWindow="0" yWindow="0" windowWidth="23040" windowHeight="9408" activeTab="1"/>
  </bookViews>
  <sheets>
    <sheet name="Ideal" sheetId="1" r:id="rId1"/>
    <sheet name="As_Constructed" sheetId="3" r:id="rId2"/>
  </sheets>
  <definedNames>
    <definedName name="solver_typ" localSheetId="1" hidden="1">2</definedName>
    <definedName name="solver_typ" localSheetId="0" hidden="1">2</definedName>
    <definedName name="solver_ver" localSheetId="1" hidden="1">16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I15" i="3"/>
  <c r="H15" i="3"/>
  <c r="G15" i="3"/>
  <c r="G14" i="3"/>
  <c r="I14" i="3" s="1"/>
  <c r="H14" i="3"/>
  <c r="F14" i="3"/>
  <c r="C7" i="3"/>
  <c r="D13" i="3"/>
  <c r="D23" i="3" s="1"/>
  <c r="B3" i="3"/>
  <c r="B4" i="3"/>
  <c r="B5" i="3"/>
  <c r="B6" i="3"/>
  <c r="B8" i="3"/>
  <c r="B9" i="3"/>
  <c r="B10" i="3"/>
  <c r="B11" i="3"/>
  <c r="B12" i="3"/>
  <c r="B14" i="3"/>
  <c r="B15" i="3"/>
  <c r="B16" i="3"/>
  <c r="B17" i="3"/>
  <c r="B18" i="3"/>
  <c r="B19" i="3"/>
  <c r="B20" i="3"/>
  <c r="B21" i="3"/>
  <c r="B2" i="3"/>
  <c r="E12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3" i="1"/>
  <c r="E4" i="1"/>
  <c r="E2" i="1"/>
  <c r="J15" i="3" l="1"/>
  <c r="D23" i="1"/>
</calcChain>
</file>

<file path=xl/sharedStrings.xml><?xml version="1.0" encoding="utf-8"?>
<sst xmlns="http://schemas.openxmlformats.org/spreadsheetml/2006/main" count="52" uniqueCount="28">
  <si>
    <t>Pb</t>
  </si>
  <si>
    <t>W</t>
  </si>
  <si>
    <t>Density [g/cc]</t>
  </si>
  <si>
    <t>Al 6061-T6 Drawer</t>
  </si>
  <si>
    <t>Al 6061-T6 TOAD</t>
  </si>
  <si>
    <t>Al 6061-T6 NAS</t>
  </si>
  <si>
    <t>kg</t>
  </si>
  <si>
    <t>Total Mass</t>
  </si>
  <si>
    <t>Material/Component</t>
  </si>
  <si>
    <t>Al 6061-T6 Case 1</t>
  </si>
  <si>
    <t>Volume [cm3]</t>
  </si>
  <si>
    <t>Al 6061-T6 Case 2</t>
  </si>
  <si>
    <t>Al 6061-T6 Case 3</t>
  </si>
  <si>
    <t>Bi_1</t>
  </si>
  <si>
    <t>Bi_2</t>
  </si>
  <si>
    <t>Bi_3a</t>
  </si>
  <si>
    <t>Bi_3b</t>
  </si>
  <si>
    <t>Bi_4a</t>
  </si>
  <si>
    <t>Bi_4b</t>
  </si>
  <si>
    <t>Pr_a</t>
  </si>
  <si>
    <t>B4C_b</t>
  </si>
  <si>
    <t>B4C_a</t>
  </si>
  <si>
    <t>Pr_b</t>
  </si>
  <si>
    <t>Si_2</t>
  </si>
  <si>
    <t>Si_3</t>
  </si>
  <si>
    <t>MCNP Mass [g]</t>
  </si>
  <si>
    <t>Calc Mass [g]</t>
  </si>
  <si>
    <t>Measured Mass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</si>
</sst>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A24" sqref="A24"/>
    </sheetView>
  </sheetViews>
  <sheetFormatPr defaultRowHeight="14.4" x14ac:dyDescent="0.3"/>
  <cols>
    <col min="1" max="1" width="18.44140625" bestFit="1" customWidth="1"/>
    <col min="2" max="2" width="12.21875" bestFit="1" customWidth="1"/>
    <col min="3" max="3" width="12.44140625" bestFit="1" customWidth="1"/>
    <col min="4" max="4" width="13.5546875" bestFit="1" customWidth="1"/>
    <col min="5" max="5" width="11.77734375" bestFit="1" customWidth="1"/>
  </cols>
  <sheetData>
    <row r="1" spans="1:17" x14ac:dyDescent="0.3">
      <c r="A1" t="s">
        <v>8</v>
      </c>
      <c r="B1" t="s">
        <v>2</v>
      </c>
      <c r="C1" t="s">
        <v>10</v>
      </c>
      <c r="D1" t="s">
        <v>25</v>
      </c>
      <c r="E1" t="s">
        <v>26</v>
      </c>
    </row>
    <row r="2" spans="1:17" x14ac:dyDescent="0.3">
      <c r="A2" t="s">
        <v>9</v>
      </c>
      <c r="B2" s="1">
        <v>2.7</v>
      </c>
      <c r="C2" s="2">
        <v>457.93</v>
      </c>
      <c r="D2" s="2">
        <v>1236.4100000000001</v>
      </c>
      <c r="E2" s="2">
        <f>C2*B2</f>
        <v>1236.4110000000001</v>
      </c>
      <c r="K2" s="1"/>
      <c r="L2" s="1"/>
      <c r="M2" s="1"/>
      <c r="N2" s="1"/>
      <c r="P2" s="1"/>
      <c r="Q2" s="1"/>
    </row>
    <row r="3" spans="1:17" x14ac:dyDescent="0.3">
      <c r="A3" t="s">
        <v>11</v>
      </c>
      <c r="B3" s="1">
        <v>2.7</v>
      </c>
      <c r="C3" s="2">
        <v>1124.75</v>
      </c>
      <c r="D3" s="2">
        <v>3036.83</v>
      </c>
      <c r="E3" s="2">
        <f t="shared" ref="E3:E21" si="0">C3*B3</f>
        <v>3036.8250000000003</v>
      </c>
      <c r="K3" s="1"/>
      <c r="L3" s="1"/>
      <c r="M3" s="1"/>
      <c r="N3" s="1"/>
      <c r="P3" s="1"/>
      <c r="Q3" s="1"/>
    </row>
    <row r="4" spans="1:17" x14ac:dyDescent="0.3">
      <c r="A4" t="s">
        <v>12</v>
      </c>
      <c r="B4" s="1">
        <v>2.7</v>
      </c>
      <c r="C4" s="2">
        <v>738.90300000000002</v>
      </c>
      <c r="D4" s="2">
        <v>1995.04</v>
      </c>
      <c r="E4" s="2">
        <f t="shared" si="0"/>
        <v>1995.0381000000002</v>
      </c>
      <c r="K4" s="1"/>
      <c r="L4" s="1"/>
      <c r="M4" s="1"/>
      <c r="N4" s="1"/>
      <c r="P4" s="1"/>
      <c r="Q4" s="1"/>
    </row>
    <row r="5" spans="1:17" x14ac:dyDescent="0.3">
      <c r="A5" t="s">
        <v>4</v>
      </c>
      <c r="B5" s="1">
        <v>2.7</v>
      </c>
      <c r="C5" s="2"/>
      <c r="D5" s="2"/>
      <c r="E5" s="2">
        <f t="shared" si="0"/>
        <v>0</v>
      </c>
      <c r="K5" s="1"/>
      <c r="L5" s="1"/>
      <c r="M5" s="1"/>
      <c r="N5" s="1"/>
      <c r="P5" s="1"/>
      <c r="Q5" s="1"/>
    </row>
    <row r="6" spans="1:17" x14ac:dyDescent="0.3">
      <c r="A6" t="s">
        <v>5</v>
      </c>
      <c r="B6" s="1">
        <v>2.7</v>
      </c>
      <c r="C6" s="2"/>
      <c r="D6" s="2"/>
      <c r="E6" s="2">
        <f t="shared" si="0"/>
        <v>0</v>
      </c>
      <c r="K6" s="1"/>
      <c r="L6" s="1"/>
      <c r="M6" s="1"/>
      <c r="N6" s="1"/>
      <c r="P6" s="1"/>
      <c r="Q6" s="1"/>
    </row>
    <row r="7" spans="1:17" x14ac:dyDescent="0.3">
      <c r="A7" t="s">
        <v>3</v>
      </c>
      <c r="B7" s="1">
        <v>2.7</v>
      </c>
      <c r="C7" s="2"/>
      <c r="D7" s="2"/>
      <c r="E7" s="2">
        <f t="shared" si="0"/>
        <v>0</v>
      </c>
    </row>
    <row r="8" spans="1:17" x14ac:dyDescent="0.3">
      <c r="A8" t="s">
        <v>0</v>
      </c>
      <c r="B8" s="1">
        <v>11.34</v>
      </c>
      <c r="C8" s="2">
        <v>53.14</v>
      </c>
      <c r="D8" s="2">
        <v>602.55200000000002</v>
      </c>
      <c r="E8" s="2">
        <f t="shared" si="0"/>
        <v>602.60760000000005</v>
      </c>
    </row>
    <row r="9" spans="1:17" x14ac:dyDescent="0.3">
      <c r="A9" t="s">
        <v>23</v>
      </c>
      <c r="B9" s="1">
        <v>2.33</v>
      </c>
      <c r="C9" s="2">
        <v>62.51</v>
      </c>
      <c r="D9" s="2">
        <v>145.648</v>
      </c>
      <c r="E9" s="2">
        <f t="shared" si="0"/>
        <v>145.64830000000001</v>
      </c>
    </row>
    <row r="10" spans="1:17" x14ac:dyDescent="0.3">
      <c r="A10" t="s">
        <v>24</v>
      </c>
      <c r="B10" s="1">
        <v>2.33</v>
      </c>
      <c r="C10" s="2">
        <v>353.71199999999999</v>
      </c>
      <c r="D10" s="2">
        <v>824.149</v>
      </c>
      <c r="E10" s="2">
        <f t="shared" si="0"/>
        <v>824.14895999999999</v>
      </c>
    </row>
    <row r="11" spans="1:17" x14ac:dyDescent="0.3">
      <c r="A11" t="s">
        <v>1</v>
      </c>
      <c r="B11" s="1">
        <v>19.25</v>
      </c>
      <c r="C11" s="2">
        <v>307.27499999999998</v>
      </c>
      <c r="D11" s="2">
        <v>5915.04</v>
      </c>
      <c r="E11" s="2">
        <f t="shared" si="0"/>
        <v>5915.0437499999998</v>
      </c>
    </row>
    <row r="12" spans="1:17" x14ac:dyDescent="0.3">
      <c r="A12" t="s">
        <v>13</v>
      </c>
      <c r="B12" s="1">
        <v>9.7799999999999994</v>
      </c>
      <c r="C12" s="2">
        <v>1459.29</v>
      </c>
      <c r="D12" s="2">
        <v>14271.9</v>
      </c>
      <c r="E12" s="2">
        <f>C12*B12</f>
        <v>14271.856199999998</v>
      </c>
    </row>
    <row r="13" spans="1:17" x14ac:dyDescent="0.3">
      <c r="A13" t="s">
        <v>14</v>
      </c>
      <c r="B13" s="1">
        <v>9.7799999999999994</v>
      </c>
      <c r="C13" s="2">
        <v>2522.12</v>
      </c>
      <c r="D13" s="2">
        <v>24666.3</v>
      </c>
      <c r="E13" s="2">
        <f t="shared" si="0"/>
        <v>24666.333599999998</v>
      </c>
    </row>
    <row r="14" spans="1:17" x14ac:dyDescent="0.3">
      <c r="A14" t="s">
        <v>15</v>
      </c>
      <c r="B14" s="1">
        <v>9.7799999999999994</v>
      </c>
      <c r="C14" s="2">
        <v>351.2</v>
      </c>
      <c r="D14" s="2">
        <v>3434.74</v>
      </c>
      <c r="E14" s="2">
        <f t="shared" si="0"/>
        <v>3434.7359999999999</v>
      </c>
      <c r="F14" s="1"/>
      <c r="G14" s="1"/>
    </row>
    <row r="15" spans="1:17" x14ac:dyDescent="0.3">
      <c r="A15" t="s">
        <v>16</v>
      </c>
      <c r="B15" s="1">
        <v>9.7799999999999994</v>
      </c>
      <c r="C15" s="2">
        <v>164.8</v>
      </c>
      <c r="D15" s="2">
        <v>1611.74</v>
      </c>
      <c r="E15" s="2">
        <f t="shared" si="0"/>
        <v>1611.7439999999999</v>
      </c>
    </row>
    <row r="16" spans="1:17" x14ac:dyDescent="0.3">
      <c r="A16" t="s">
        <v>17</v>
      </c>
      <c r="B16" s="1">
        <v>9.7799999999999994</v>
      </c>
      <c r="C16" s="2">
        <v>252.01</v>
      </c>
      <c r="D16" s="2">
        <v>2464.66</v>
      </c>
      <c r="E16" s="2">
        <f t="shared" si="0"/>
        <v>2464.6578</v>
      </c>
    </row>
    <row r="17" spans="1:5" x14ac:dyDescent="0.3">
      <c r="A17" t="s">
        <v>18</v>
      </c>
      <c r="B17" s="1">
        <v>9.7799999999999994</v>
      </c>
      <c r="C17" s="2">
        <v>160.81</v>
      </c>
      <c r="D17" s="2">
        <v>1582.5</v>
      </c>
      <c r="E17" s="2">
        <f t="shared" si="0"/>
        <v>1572.7218</v>
      </c>
    </row>
    <row r="18" spans="1:5" x14ac:dyDescent="0.3">
      <c r="A18" t="s">
        <v>19</v>
      </c>
      <c r="B18" s="1">
        <v>6.77</v>
      </c>
      <c r="C18" s="2">
        <v>188.31</v>
      </c>
      <c r="D18" s="2">
        <v>1274.8599999999999</v>
      </c>
      <c r="E18" s="2">
        <f t="shared" si="0"/>
        <v>1274.8587</v>
      </c>
    </row>
    <row r="19" spans="1:5" x14ac:dyDescent="0.3">
      <c r="A19" t="s">
        <v>22</v>
      </c>
      <c r="B19" s="1">
        <v>6.77</v>
      </c>
      <c r="C19" s="2">
        <v>120.17</v>
      </c>
      <c r="D19" s="2">
        <v>813.55100000000004</v>
      </c>
      <c r="E19" s="2">
        <f t="shared" si="0"/>
        <v>813.55089999999996</v>
      </c>
    </row>
    <row r="20" spans="1:5" x14ac:dyDescent="0.3">
      <c r="A20" t="s">
        <v>21</v>
      </c>
      <c r="B20" s="1">
        <v>2.52</v>
      </c>
      <c r="C20" s="2">
        <v>1489.89</v>
      </c>
      <c r="D20" s="2">
        <v>3754.52</v>
      </c>
      <c r="E20" s="2">
        <f t="shared" si="0"/>
        <v>3754.5228000000002</v>
      </c>
    </row>
    <row r="21" spans="1:5" x14ac:dyDescent="0.3">
      <c r="A21" t="s">
        <v>20</v>
      </c>
      <c r="B21" s="1">
        <v>2.52</v>
      </c>
      <c r="C21" s="2">
        <v>950.72</v>
      </c>
      <c r="D21" s="2">
        <v>2395.81</v>
      </c>
      <c r="E21" s="2">
        <f t="shared" si="0"/>
        <v>2395.8144000000002</v>
      </c>
    </row>
    <row r="23" spans="1:5" x14ac:dyDescent="0.3">
      <c r="C23" t="s">
        <v>7</v>
      </c>
      <c r="D23" s="2">
        <f>SUM(D2:D20)/1000</f>
        <v>67.630439999999993</v>
      </c>
      <c r="E23" t="s"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C15" sqref="C15"/>
    </sheetView>
  </sheetViews>
  <sheetFormatPr defaultRowHeight="14.4" x14ac:dyDescent="0.3"/>
  <cols>
    <col min="1" max="1" width="18.44140625" bestFit="1" customWidth="1"/>
    <col min="2" max="2" width="12.21875" bestFit="1" customWidth="1"/>
    <col min="3" max="3" width="12.44140625" bestFit="1" customWidth="1"/>
    <col min="4" max="4" width="16.77734375" customWidth="1"/>
    <col min="9" max="9" width="9.21875" bestFit="1" customWidth="1"/>
  </cols>
  <sheetData>
    <row r="1" spans="1:16" x14ac:dyDescent="0.3">
      <c r="A1" t="s">
        <v>8</v>
      </c>
      <c r="B1" t="s">
        <v>2</v>
      </c>
      <c r="C1" t="s">
        <v>10</v>
      </c>
      <c r="D1" t="s">
        <v>27</v>
      </c>
    </row>
    <row r="2" spans="1:16" x14ac:dyDescent="0.3">
      <c r="A2" t="s">
        <v>9</v>
      </c>
      <c r="B2" s="2">
        <f>D2/C2</f>
        <v>2.6488764658353898</v>
      </c>
      <c r="C2" s="2">
        <v>457.93</v>
      </c>
      <c r="D2" s="3">
        <v>1213</v>
      </c>
      <c r="J2" s="1"/>
      <c r="K2" s="1"/>
      <c r="L2" s="1"/>
      <c r="M2" s="1"/>
      <c r="O2" s="1"/>
      <c r="P2" s="1"/>
    </row>
    <row r="3" spans="1:16" x14ac:dyDescent="0.3">
      <c r="A3" t="s">
        <v>11</v>
      </c>
      <c r="B3" s="2">
        <f t="shared" ref="B3:B21" si="0">D3/C3</f>
        <v>2.6610357857301623</v>
      </c>
      <c r="C3" s="2">
        <v>1124.75</v>
      </c>
      <c r="D3" s="3">
        <v>2993</v>
      </c>
      <c r="J3" s="1"/>
      <c r="K3" s="1"/>
      <c r="L3" s="1"/>
      <c r="M3" s="1"/>
      <c r="O3" s="1"/>
      <c r="P3" s="1"/>
    </row>
    <row r="4" spans="1:16" x14ac:dyDescent="0.3">
      <c r="A4" t="s">
        <v>12</v>
      </c>
      <c r="B4" s="2">
        <f t="shared" si="0"/>
        <v>2.6471674901847737</v>
      </c>
      <c r="C4" s="2">
        <v>738.90300000000002</v>
      </c>
      <c r="D4" s="3">
        <v>1956</v>
      </c>
      <c r="J4" s="1"/>
      <c r="K4" s="1"/>
      <c r="L4" s="1"/>
      <c r="M4" s="1"/>
      <c r="O4" s="1"/>
      <c r="P4" s="1"/>
    </row>
    <row r="5" spans="1:16" x14ac:dyDescent="0.3">
      <c r="A5" t="s">
        <v>4</v>
      </c>
      <c r="B5" s="2" t="e">
        <f t="shared" si="0"/>
        <v>#DIV/0!</v>
      </c>
      <c r="C5" s="2"/>
      <c r="D5" s="3"/>
      <c r="J5" s="1"/>
      <c r="K5" s="1"/>
      <c r="L5" s="1"/>
      <c r="M5" s="1"/>
      <c r="O5" s="1"/>
      <c r="P5" s="1"/>
    </row>
    <row r="6" spans="1:16" x14ac:dyDescent="0.3">
      <c r="A6" t="s">
        <v>5</v>
      </c>
      <c r="B6" s="2" t="e">
        <f t="shared" si="0"/>
        <v>#DIV/0!</v>
      </c>
      <c r="C6" s="2"/>
      <c r="D6" s="3"/>
      <c r="J6" s="1"/>
      <c r="K6" s="1"/>
      <c r="L6" s="1"/>
      <c r="M6" s="1"/>
      <c r="O6" s="1"/>
      <c r="P6" s="1"/>
    </row>
    <row r="7" spans="1:16" x14ac:dyDescent="0.3">
      <c r="A7" t="s">
        <v>3</v>
      </c>
      <c r="B7" s="2">
        <v>2.65</v>
      </c>
      <c r="C7" s="2">
        <f>D7/B7</f>
        <v>50.943396226415096</v>
      </c>
      <c r="D7" s="3">
        <v>135</v>
      </c>
    </row>
    <row r="8" spans="1:16" x14ac:dyDescent="0.3">
      <c r="A8" t="s">
        <v>0</v>
      </c>
      <c r="B8" s="2">
        <f t="shared" si="0"/>
        <v>11.178020323673316</v>
      </c>
      <c r="C8" s="2">
        <v>53.14</v>
      </c>
      <c r="D8" s="3">
        <v>594</v>
      </c>
    </row>
    <row r="9" spans="1:16" x14ac:dyDescent="0.3">
      <c r="A9" t="s">
        <v>23</v>
      </c>
      <c r="B9" s="2">
        <f t="shared" si="0"/>
        <v>2.255639097744361</v>
      </c>
      <c r="C9" s="2">
        <v>62.51</v>
      </c>
      <c r="D9" s="3">
        <v>141</v>
      </c>
    </row>
    <row r="10" spans="1:16" x14ac:dyDescent="0.3">
      <c r="A10" t="s">
        <v>24</v>
      </c>
      <c r="B10" s="2">
        <f t="shared" si="0"/>
        <v>2.2871714841452935</v>
      </c>
      <c r="C10" s="2">
        <v>353.71199999999999</v>
      </c>
      <c r="D10" s="3">
        <v>809</v>
      </c>
    </row>
    <row r="11" spans="1:16" x14ac:dyDescent="0.3">
      <c r="A11" t="s">
        <v>1</v>
      </c>
      <c r="B11" s="2">
        <f t="shared" si="0"/>
        <v>18.865836791147995</v>
      </c>
      <c r="C11" s="2">
        <v>307.27499999999998</v>
      </c>
      <c r="D11" s="3">
        <v>5797</v>
      </c>
    </row>
    <row r="12" spans="1:16" x14ac:dyDescent="0.3">
      <c r="A12" t="s">
        <v>13</v>
      </c>
      <c r="B12" s="2">
        <f t="shared" si="0"/>
        <v>10.482494911909216</v>
      </c>
      <c r="C12" s="2">
        <v>1459.29</v>
      </c>
      <c r="D12" s="3">
        <v>15297</v>
      </c>
    </row>
    <row r="13" spans="1:16" x14ac:dyDescent="0.3">
      <c r="A13" t="s">
        <v>14</v>
      </c>
      <c r="B13" s="2">
        <v>9.8000000000000007</v>
      </c>
      <c r="C13" s="2">
        <v>2522.12</v>
      </c>
      <c r="D13" s="3">
        <f>B13*C13</f>
        <v>24716.776000000002</v>
      </c>
    </row>
    <row r="14" spans="1:16" x14ac:dyDescent="0.3">
      <c r="A14" t="s">
        <v>15</v>
      </c>
      <c r="B14" s="2">
        <f t="shared" si="0"/>
        <v>10.096810933940775</v>
      </c>
      <c r="C14" s="2">
        <v>351.2</v>
      </c>
      <c r="D14" s="3">
        <v>3546</v>
      </c>
      <c r="E14" s="1"/>
      <c r="F14" s="1">
        <f>7.5^2*PI()*1.444</f>
        <v>255.17586328783094</v>
      </c>
      <c r="G14">
        <f>-5.915*7.5*1.44</f>
        <v>-63.881999999999991</v>
      </c>
      <c r="H14">
        <f>2.958^2*-PI()*1.44</f>
        <v>-39.582999796384001</v>
      </c>
      <c r="I14" s="1">
        <f>SUM(F14:H14)</f>
        <v>151.71086349144696</v>
      </c>
    </row>
    <row r="15" spans="1:16" x14ac:dyDescent="0.3">
      <c r="A15" t="s">
        <v>16</v>
      </c>
      <c r="B15" s="2">
        <f t="shared" si="0"/>
        <v>10.236650485436893</v>
      </c>
      <c r="C15" s="2">
        <v>164.8</v>
      </c>
      <c r="D15" s="3">
        <v>1687</v>
      </c>
      <c r="E15">
        <v>14.5</v>
      </c>
      <c r="F15" s="1">
        <f>7.5^2*PI()*1.45</f>
        <v>256.23615080841751</v>
      </c>
      <c r="G15">
        <f>-5.915*7.5*1.45</f>
        <v>-64.325624999999988</v>
      </c>
      <c r="H15">
        <f>2.958^2*-PI()*1.45*0.5</f>
        <v>-19.928940869707223</v>
      </c>
      <c r="I15" s="1">
        <f>SUM(F15:H15)</f>
        <v>171.98158493871028</v>
      </c>
      <c r="J15" s="1">
        <f>D15/I15</f>
        <v>9.8091897490141307</v>
      </c>
    </row>
    <row r="16" spans="1:16" x14ac:dyDescent="0.3">
      <c r="A16" t="s">
        <v>17</v>
      </c>
      <c r="B16" s="2">
        <f t="shared" si="0"/>
        <v>9.5988254434347855</v>
      </c>
      <c r="C16" s="2">
        <v>252.01</v>
      </c>
      <c r="D16" s="3">
        <v>2419</v>
      </c>
    </row>
    <row r="17" spans="1:4" x14ac:dyDescent="0.3">
      <c r="A17" t="s">
        <v>18</v>
      </c>
      <c r="B17" s="2">
        <f t="shared" si="0"/>
        <v>9.557863316957901</v>
      </c>
      <c r="C17" s="2">
        <v>160.81</v>
      </c>
      <c r="D17" s="3">
        <v>1537</v>
      </c>
    </row>
    <row r="18" spans="1:4" x14ac:dyDescent="0.3">
      <c r="A18" t="s">
        <v>19</v>
      </c>
      <c r="B18" s="2">
        <f t="shared" si="0"/>
        <v>6.4468164197334179</v>
      </c>
      <c r="C18" s="2">
        <v>188.31</v>
      </c>
      <c r="D18" s="3">
        <v>1214</v>
      </c>
    </row>
    <row r="19" spans="1:4" x14ac:dyDescent="0.3">
      <c r="A19" t="s">
        <v>22</v>
      </c>
      <c r="B19" s="2">
        <f t="shared" si="0"/>
        <v>6.3243738037779815</v>
      </c>
      <c r="C19" s="2">
        <v>120.17</v>
      </c>
      <c r="D19" s="3">
        <v>760</v>
      </c>
    </row>
    <row r="20" spans="1:4" x14ac:dyDescent="0.3">
      <c r="A20" t="s">
        <v>21</v>
      </c>
      <c r="B20" s="2">
        <f t="shared" si="0"/>
        <v>2.4894455295357374</v>
      </c>
      <c r="C20" s="2">
        <v>1489.89</v>
      </c>
      <c r="D20" s="3">
        <v>3709</v>
      </c>
    </row>
    <row r="21" spans="1:4" x14ac:dyDescent="0.3">
      <c r="A21" t="s">
        <v>20</v>
      </c>
      <c r="B21" s="2">
        <f t="shared" si="0"/>
        <v>2.4802255132951867</v>
      </c>
      <c r="C21" s="2">
        <v>950.72</v>
      </c>
      <c r="D21" s="3">
        <v>2358</v>
      </c>
    </row>
    <row r="23" spans="1:4" x14ac:dyDescent="0.3">
      <c r="C23" t="s">
        <v>7</v>
      </c>
      <c r="D23" s="2">
        <f>SUM(D2:D20)/1000</f>
        <v>68.523775999999998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Ideal</vt:lpstr>
      <vt:lpstr>As_Constructed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2016-08-29T14:15:03Z</dcterms:created>
  <dcterms:modified xsi:type="dcterms:W3CDTF">2017-04-12T05:24:42Z</dcterms:modified>
</cp:coreProperties>
</file>