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7"/>
  <workbookPr filterPrivacy="1" codeName="ThisWorkbook" hidePivotFieldList="1"/>
  <xr:revisionPtr revIDLastSave="96" documentId="13_ncr:1_{E8A06ADA-B049-4CF3-AA8C-D762BF036E47}" xr6:coauthVersionLast="47" xr6:coauthVersionMax="47" xr10:uidLastSave="{478B30EC-C0EB-41F6-8D61-B365A9D2A7D1}"/>
  <bookViews>
    <workbookView xWindow="-110" yWindow="-110" windowWidth="38620" windowHeight="21100" tabRatio="761" activeTab="1" xr2:uid="{00000000-000D-0000-FFFF-FFFF00000000}"/>
  </bookViews>
  <sheets>
    <sheet name="Dashboard" sheetId="14" r:id="rId1"/>
    <sheet name="IssueTracker" sheetId="1" r:id="rId2"/>
    <sheet name="Forcast" sheetId="16" r:id="rId3"/>
    <sheet name="Pivot_Officer" sheetId="21" r:id="rId4"/>
    <sheet name="Pivot_Response" sheetId="19" r:id="rId5"/>
    <sheet name="Pivot_Trend" sheetId="15" r:id="rId6"/>
    <sheet name="Pivot_Issue" sheetId="6" r:id="rId7"/>
    <sheet name="Pivot_Type" sheetId="11" r:id="rId8"/>
    <sheet name="Pivot_Type_Days" sheetId="17" r:id="rId9"/>
    <sheet name="เจ้าหน้าที่" sheetId="18" r:id="rId10"/>
    <sheet name="OPENED BY" sheetId="8" r:id="rId11"/>
    <sheet name="ประเภทการบริการ" sheetId="10" r:id="rId12"/>
    <sheet name="TYPE" sheetId="3" r:id="rId13"/>
  </sheets>
  <definedNames>
    <definedName name="_xlnm._FilterDatabase" localSheetId="1" hidden="1">IssueTracker!$B$8:$K$8</definedName>
    <definedName name="_xlcn.WorksheetConnection_NBTC_Support_Issue_Tracker.xlsxTable11" hidden="1">Table1[]</definedName>
    <definedName name="closed">OFFSET(#REF!,,,days)</definedName>
    <definedName name="closed_labels">closed+label_offset</definedName>
    <definedName name="dates">OFFSET(#REF!,,,days)</definedName>
    <definedName name="days">#REF!</definedName>
    <definedName name="keydate">#REF!</definedName>
    <definedName name="label_offset">MAX(opened, closed)*4%</definedName>
    <definedName name="maxdate">#REF!</definedName>
    <definedName name="mindate">#REF!</definedName>
    <definedName name="opened">OFFSET(#REF!,,,days)</definedName>
    <definedName name="opened_labels">opened+label_offset</definedName>
    <definedName name="_xlnm.Print_Titles" localSheetId="1">IssueTracker!$8:$8</definedName>
    <definedName name="priorities">OFFSET(#REF!,,,#REF!+1)</definedName>
    <definedName name="prioritiesUnsorted">OFFSET(#REF!,,,#REF!+1)</definedName>
    <definedName name="priority">#REF!</definedName>
    <definedName name="RowTitleRegion1..J2">IssueTracker!#REF!</definedName>
    <definedName name="Title1">IssueTracker!$B$8</definedName>
    <definedName name="type">#REF!</definedName>
    <definedName name="types">OFFSET(#REF!,,,#REF!+1)</definedName>
    <definedName name="typesUnsorted">OFFSET(#REF!,,,#REF!+1)</definedName>
  </definedNames>
  <calcPr calcId="191029"/>
  <pivotCaches>
    <pivotCache cacheId="0" r:id="rId14"/>
    <pivotCache cacheId="1" r:id="rId1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NBTC_Support_Issue_Tracker.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6" i="1" l="1"/>
  <c r="B216" i="1" s="1"/>
  <c r="I215" i="1"/>
  <c r="B215" i="1" s="1"/>
  <c r="I214" i="1"/>
  <c r="B214"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172" i="1"/>
  <c r="I171" i="1"/>
  <c r="I170" i="1"/>
  <c r="I169" i="1"/>
  <c r="I166" i="1"/>
  <c r="I167" i="1"/>
  <c r="I168" i="1"/>
  <c r="I165" i="1"/>
  <c r="I163" i="1"/>
  <c r="I164" i="1"/>
  <c r="I162" i="1"/>
  <c r="I161" i="1"/>
  <c r="I160" i="1"/>
  <c r="I159" i="1"/>
  <c r="I158" i="1"/>
  <c r="I157" i="1"/>
  <c r="I156" i="1"/>
  <c r="I155" i="1"/>
  <c r="I153" i="1"/>
  <c r="I154" i="1"/>
  <c r="I152" i="1"/>
  <c r="I151" i="1"/>
  <c r="I150" i="1"/>
  <c r="I149" i="1"/>
  <c r="I148" i="1"/>
  <c r="I147" i="1"/>
  <c r="I145" i="1"/>
  <c r="I146" i="1"/>
  <c r="I144" i="1"/>
  <c r="I143" i="1"/>
  <c r="I142" i="1"/>
  <c r="I141"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B140" i="1" s="1"/>
  <c r="I9" i="1"/>
  <c r="B7" i="1"/>
  <c r="B6" i="1"/>
  <c r="B5" i="1"/>
  <c r="B4" i="1"/>
  <c r="B3" i="1"/>
  <c r="B56" i="1" l="1"/>
  <c r="B213" i="1"/>
  <c r="B212" i="1"/>
  <c r="B210" i="1"/>
  <c r="B208" i="1"/>
  <c r="B192" i="1"/>
  <c r="B185" i="1"/>
  <c r="B181" i="1"/>
  <c r="B180" i="1"/>
  <c r="B179" i="1"/>
  <c r="B184" i="1"/>
  <c r="B178" i="1"/>
  <c r="B200" i="1"/>
  <c r="B194" i="1"/>
  <c r="B195" i="1"/>
  <c r="B177" i="1"/>
  <c r="B199" i="1"/>
  <c r="B182" i="1"/>
  <c r="B211" i="1"/>
  <c r="B191" i="1"/>
  <c r="B176" i="1"/>
  <c r="B183" i="1"/>
  <c r="B197" i="1"/>
  <c r="B209" i="1"/>
  <c r="B175" i="1"/>
  <c r="B206" i="1"/>
  <c r="B190" i="1"/>
  <c r="B174" i="1"/>
  <c r="B205" i="1"/>
  <c r="B189" i="1"/>
  <c r="B173" i="1"/>
  <c r="B204" i="1"/>
  <c r="B188" i="1"/>
  <c r="B196" i="1"/>
  <c r="B187" i="1"/>
  <c r="B186" i="1"/>
  <c r="B207" i="1"/>
  <c r="B172" i="1"/>
  <c r="B203" i="1"/>
  <c r="B201" i="1"/>
  <c r="B202" i="1"/>
  <c r="B198" i="1"/>
  <c r="B193" i="1"/>
  <c r="B170" i="1"/>
  <c r="B171" i="1"/>
  <c r="B169" i="1"/>
  <c r="B165" i="1"/>
  <c r="B166" i="1"/>
  <c r="B167" i="1"/>
  <c r="B168" i="1"/>
  <c r="B124" i="1"/>
  <c r="B164" i="1"/>
  <c r="B163" i="1"/>
  <c r="B162" i="1"/>
  <c r="B160" i="1"/>
  <c r="B161" i="1"/>
  <c r="B136" i="1"/>
  <c r="B112" i="1"/>
  <c r="B104" i="1"/>
  <c r="B48" i="1"/>
  <c r="B132" i="1"/>
  <c r="B96" i="1"/>
  <c r="B159" i="1"/>
  <c r="B158" i="1"/>
  <c r="B157" i="1"/>
  <c r="B156" i="1"/>
  <c r="B155" i="1"/>
  <c r="B154" i="1"/>
  <c r="B153" i="1"/>
  <c r="B139" i="1"/>
  <c r="B133" i="1"/>
  <c r="B125" i="1"/>
  <c r="B111" i="1"/>
  <c r="B103" i="1"/>
  <c r="B101" i="1"/>
  <c r="B93" i="1"/>
  <c r="B84" i="1"/>
  <c r="B57" i="1"/>
  <c r="B53" i="1"/>
  <c r="B45" i="1"/>
  <c r="B126" i="1"/>
  <c r="B120" i="1"/>
  <c r="B115" i="1"/>
  <c r="B105" i="1"/>
  <c r="B97" i="1"/>
  <c r="B89" i="1"/>
  <c r="B82" i="1"/>
  <c r="B55" i="1"/>
  <c r="B47" i="1"/>
  <c r="B43" i="1"/>
  <c r="B17" i="1"/>
  <c r="B83" i="1"/>
  <c r="B138" i="1"/>
  <c r="B130" i="1"/>
  <c r="B122" i="1"/>
  <c r="B116" i="1"/>
  <c r="B108" i="1"/>
  <c r="B100" i="1"/>
  <c r="B92" i="1"/>
  <c r="B58" i="1"/>
  <c r="B52" i="1"/>
  <c r="B44" i="1"/>
  <c r="B152" i="1"/>
  <c r="B50" i="1"/>
  <c r="B85" i="1"/>
  <c r="B102" i="1"/>
  <c r="B51" i="1"/>
  <c r="B109" i="1"/>
  <c r="B121" i="1"/>
  <c r="B79" i="1"/>
  <c r="B128" i="1"/>
  <c r="B80" i="1"/>
  <c r="B88" i="1"/>
  <c r="B107" i="1"/>
  <c r="B99" i="1"/>
  <c r="B91" i="1"/>
  <c r="B135" i="1"/>
  <c r="B127" i="1"/>
  <c r="B119" i="1"/>
  <c r="B19" i="1"/>
  <c r="B49" i="1"/>
  <c r="B95" i="1"/>
  <c r="B131" i="1"/>
  <c r="B123" i="1"/>
  <c r="B110" i="1"/>
  <c r="B94" i="1"/>
  <c r="B78" i="1"/>
  <c r="B129" i="1"/>
  <c r="B87" i="1"/>
  <c r="B46" i="1"/>
  <c r="B54" i="1"/>
  <c r="B81" i="1"/>
  <c r="B114" i="1"/>
  <c r="B106" i="1"/>
  <c r="B98" i="1"/>
  <c r="B90" i="1"/>
  <c r="B134" i="1"/>
  <c r="B18" i="1"/>
  <c r="B86" i="1"/>
  <c r="B137" i="1"/>
  <c r="B113" i="1"/>
  <c r="B151" i="1"/>
  <c r="B149" i="1"/>
  <c r="B150" i="1"/>
  <c r="B148" i="1"/>
  <c r="B146" i="1"/>
  <c r="B147" i="1"/>
  <c r="B144" i="1"/>
  <c r="B145" i="1"/>
  <c r="B142" i="1"/>
  <c r="B143" i="1"/>
  <c r="B141" i="1"/>
  <c r="B77" i="1"/>
  <c r="B71" i="1"/>
  <c r="B69" i="1"/>
  <c r="B67" i="1"/>
  <c r="B65" i="1"/>
  <c r="B63" i="1"/>
  <c r="B60" i="1"/>
  <c r="B74" i="1"/>
  <c r="B72" i="1"/>
  <c r="B70" i="1"/>
  <c r="B68" i="1"/>
  <c r="B66" i="1"/>
  <c r="B64" i="1"/>
  <c r="B62" i="1"/>
  <c r="B61" i="1"/>
  <c r="B59" i="1"/>
  <c r="B73" i="1"/>
  <c r="B75" i="1"/>
  <c r="B76" i="1"/>
  <c r="B117" i="1"/>
  <c r="B118" i="1"/>
  <c r="B9" i="1"/>
  <c r="B16" i="1"/>
  <c r="B10" i="1"/>
  <c r="B11" i="1"/>
  <c r="B12" i="1"/>
  <c r="B13" i="1"/>
  <c r="B14" i="1"/>
  <c r="B15" i="1"/>
  <c r="B28" i="1"/>
  <c r="B29" i="1"/>
  <c r="B30" i="1"/>
  <c r="B31" i="1"/>
  <c r="B20" i="1"/>
  <c r="B21" i="1"/>
  <c r="B22" i="1"/>
  <c r="B23" i="1"/>
  <c r="B24" i="1"/>
  <c r="B25" i="1"/>
  <c r="B26" i="1"/>
  <c r="B27" i="1"/>
  <c r="B36" i="1"/>
  <c r="B35" i="1"/>
  <c r="B33" i="1"/>
  <c r="B32" i="1"/>
  <c r="B41" i="1"/>
  <c r="B42" i="1"/>
  <c r="B38" i="1"/>
  <c r="B40" i="1"/>
  <c r="B37" i="1"/>
  <c r="B34" i="1"/>
  <c r="B39" i="1"/>
  <c r="D34" i="16"/>
  <c r="D2" i="16" l="1"/>
  <c r="C21" i="16"/>
  <c r="D22" i="16" s="1"/>
  <c r="C20" i="16"/>
  <c r="D21" i="16" s="1"/>
  <c r="C19" i="16"/>
  <c r="D20" i="16" s="1"/>
  <c r="C18" i="16"/>
  <c r="D19" i="16" s="1"/>
  <c r="C17" i="16"/>
  <c r="D18" i="16" s="1"/>
  <c r="C16" i="16"/>
  <c r="D17" i="16" s="1"/>
  <c r="C15" i="16"/>
  <c r="D16" i="16" s="1"/>
  <c r="C14" i="16"/>
  <c r="D15" i="16" s="1"/>
  <c r="C13" i="16"/>
  <c r="D14" i="16" s="1"/>
  <c r="C12" i="16"/>
  <c r="D13" i="16" s="1"/>
  <c r="C11" i="16"/>
  <c r="D12" i="16" s="1"/>
  <c r="C10" i="16"/>
  <c r="D11" i="16" s="1"/>
  <c r="C9" i="16"/>
  <c r="D10" i="16" s="1"/>
  <c r="C8" i="16"/>
  <c r="D9" i="16" s="1"/>
  <c r="C7" i="16"/>
  <c r="D8" i="16" s="1"/>
  <c r="C6" i="16"/>
  <c r="D7" i="16" s="1"/>
  <c r="C5" i="16"/>
  <c r="D6" i="16" s="1"/>
  <c r="C4" i="16"/>
  <c r="D5" i="16" s="1"/>
  <c r="C3" i="16"/>
  <c r="D4" i="16" s="1"/>
  <c r="C2" i="16"/>
  <c r="D3" i="16" s="1"/>
  <c r="C32" i="16"/>
  <c r="C22" i="16"/>
  <c r="D23" i="16" s="1"/>
  <c r="C23" i="16"/>
  <c r="D24" i="16" s="1"/>
  <c r="C24" i="16"/>
  <c r="D25" i="16" s="1"/>
  <c r="C25" i="16"/>
  <c r="D26" i="16" s="1"/>
  <c r="C26" i="16"/>
  <c r="D27" i="16" s="1"/>
  <c r="C27" i="16"/>
  <c r="D28" i="16" s="1"/>
  <c r="C28" i="16"/>
  <c r="D29" i="16" s="1"/>
  <c r="C29" i="16"/>
  <c r="D30" i="16" s="1"/>
  <c r="C30" i="16"/>
  <c r="D31" i="16" s="1"/>
  <c r="C31" i="16"/>
  <c r="D32" i="16" s="1"/>
  <c r="C34" i="16"/>
  <c r="D35" i="16" s="1"/>
  <c r="C35" i="16"/>
  <c r="D36" i="16" s="1"/>
  <c r="C36" i="16"/>
  <c r="D37" i="16" s="1"/>
  <c r="C37" i="16"/>
  <c r="C38" i="16"/>
  <c r="C39" i="16"/>
  <c r="C40" i="16"/>
  <c r="D41" i="16" s="1"/>
  <c r="C41" i="16"/>
  <c r="D42" i="16" s="1"/>
  <c r="C42" i="16"/>
  <c r="D43" i="16" s="1"/>
  <c r="C43" i="16"/>
  <c r="D44" i="16" s="1"/>
  <c r="C44" i="16"/>
  <c r="C45" i="16"/>
  <c r="C46" i="16"/>
  <c r="C47" i="16"/>
  <c r="C48" i="16"/>
  <c r="D49" i="16" s="1"/>
  <c r="C49" i="16"/>
  <c r="D50" i="16" s="1"/>
  <c r="C50" i="16"/>
  <c r="C51" i="16"/>
  <c r="C52" i="16"/>
  <c r="C53" i="16"/>
  <c r="C54" i="16"/>
  <c r="C55" i="16"/>
  <c r="C56" i="16"/>
  <c r="C57" i="16"/>
  <c r="C58" i="16"/>
  <c r="C59" i="16"/>
  <c r="C60" i="16"/>
  <c r="C61" i="16"/>
  <c r="C62" i="16"/>
  <c r="D63" i="16" s="1"/>
  <c r="C63" i="16"/>
  <c r="D64" i="16" s="1"/>
  <c r="C64" i="16"/>
  <c r="D65" i="16" s="1"/>
  <c r="C65" i="16"/>
  <c r="D66" i="16" s="1"/>
  <c r="C66" i="16"/>
  <c r="C67" i="16"/>
  <c r="C68" i="16"/>
  <c r="C69" i="16"/>
  <c r="D70" i="16" s="1"/>
  <c r="C70" i="16"/>
  <c r="D71" i="16" s="1"/>
  <c r="C71" i="16"/>
  <c r="C72" i="16"/>
  <c r="C73" i="16"/>
  <c r="C74" i="16"/>
  <c r="C75" i="16"/>
  <c r="C76" i="16"/>
  <c r="D77" i="16" s="1"/>
  <c r="C77" i="16"/>
  <c r="D78" i="16" s="1"/>
  <c r="C78" i="16"/>
  <c r="C79" i="16"/>
  <c r="C80" i="16"/>
  <c r="C81" i="16"/>
  <c r="C82" i="16"/>
  <c r="C83" i="16"/>
  <c r="D84" i="16" s="1"/>
  <c r="C84" i="16"/>
  <c r="D85" i="16" s="1"/>
  <c r="C85" i="16"/>
  <c r="C86" i="16"/>
  <c r="C87" i="16"/>
  <c r="C88" i="16"/>
  <c r="C89" i="16"/>
  <c r="C90" i="16"/>
  <c r="D91" i="16" s="1"/>
  <c r="C91" i="16"/>
  <c r="D92" i="16" s="1"/>
  <c r="C92" i="16"/>
  <c r="C93" i="16"/>
  <c r="C94" i="16"/>
  <c r="C95" i="16"/>
  <c r="C96" i="16"/>
  <c r="C97" i="16"/>
  <c r="D98" i="16" s="1"/>
  <c r="C98" i="16"/>
  <c r="D99" i="16" s="1"/>
  <c r="C99" i="16"/>
  <c r="C100" i="16"/>
  <c r="C101" i="16"/>
  <c r="C102" i="16"/>
  <c r="D103" i="16" s="1"/>
  <c r="C103" i="16"/>
  <c r="D104" i="16" s="1"/>
  <c r="C104" i="16"/>
  <c r="D105" i="16" s="1"/>
  <c r="C105" i="16"/>
  <c r="D106" i="16" s="1"/>
  <c r="C106" i="16"/>
  <c r="C107" i="16"/>
  <c r="D108" i="16" s="1"/>
  <c r="C108" i="16"/>
  <c r="D109" i="16" s="1"/>
  <c r="C109" i="16"/>
  <c r="D110" i="16" s="1"/>
  <c r="C110" i="16"/>
  <c r="D111" i="16" s="1"/>
  <c r="C111" i="16"/>
  <c r="D112" i="16" s="1"/>
  <c r="C112" i="16"/>
  <c r="C113" i="16"/>
  <c r="D114" i="16" s="1"/>
  <c r="C114" i="16"/>
  <c r="D115" i="16" s="1"/>
  <c r="C115" i="16"/>
  <c r="D116" i="16" s="1"/>
  <c r="C116" i="16"/>
  <c r="D117" i="16" s="1"/>
  <c r="C117" i="16"/>
  <c r="D118" i="16" s="1"/>
  <c r="C118" i="16"/>
  <c r="D119" i="16" s="1"/>
  <c r="C119" i="16"/>
  <c r="D120" i="16" s="1"/>
  <c r="C120" i="16"/>
  <c r="D121" i="16" s="1"/>
  <c r="C121" i="16"/>
  <c r="D122" i="16" s="1"/>
  <c r="C122" i="16"/>
  <c r="D123" i="16" s="1"/>
  <c r="C123" i="16"/>
  <c r="D124" i="16" s="1"/>
  <c r="C124" i="16"/>
  <c r="D125" i="16" s="1"/>
  <c r="C125" i="16"/>
  <c r="D126" i="16" s="1"/>
  <c r="C126" i="16"/>
  <c r="D127" i="16" s="1"/>
  <c r="C127" i="16"/>
  <c r="D128" i="16" s="1"/>
  <c r="C128" i="16"/>
  <c r="D129" i="16" s="1"/>
  <c r="C129" i="16"/>
  <c r="D130" i="16" s="1"/>
  <c r="C130" i="16"/>
  <c r="D131" i="16" s="1"/>
  <c r="C131" i="16"/>
  <c r="D132" i="16" s="1"/>
  <c r="C132" i="16"/>
  <c r="D133" i="16" s="1"/>
  <c r="C133" i="16"/>
  <c r="D134" i="16" s="1"/>
  <c r="C134" i="16"/>
  <c r="D135" i="16" s="1"/>
  <c r="C135" i="16"/>
  <c r="D136" i="16" s="1"/>
  <c r="C136" i="16"/>
  <c r="D137" i="16" s="1"/>
  <c r="C137" i="16"/>
  <c r="D138" i="16" s="1"/>
  <c r="C138" i="16"/>
  <c r="D139" i="16" s="1"/>
  <c r="C139" i="16"/>
  <c r="D140" i="16" s="1"/>
  <c r="C140" i="16"/>
  <c r="D141" i="16" s="1"/>
  <c r="C141" i="16"/>
  <c r="D142" i="16" s="1"/>
  <c r="C142" i="16"/>
  <c r="D143" i="16" s="1"/>
  <c r="C143" i="16"/>
  <c r="D144" i="16" s="1"/>
  <c r="C144" i="16"/>
  <c r="D145" i="16" s="1"/>
  <c r="C145" i="16"/>
  <c r="D146" i="16" s="1"/>
  <c r="C146" i="16"/>
  <c r="D147" i="16" s="1"/>
  <c r="C147" i="16"/>
  <c r="D148" i="16" s="1"/>
  <c r="C148" i="16"/>
  <c r="D149" i="16" s="1"/>
  <c r="C149" i="16"/>
  <c r="D150" i="16" s="1"/>
  <c r="C150" i="16"/>
  <c r="D151" i="16" s="1"/>
  <c r="C151" i="16"/>
  <c r="D152" i="16" s="1"/>
  <c r="C152" i="16"/>
  <c r="D153" i="16" s="1"/>
  <c r="C153" i="16"/>
  <c r="D154" i="16" s="1"/>
  <c r="C154" i="16"/>
  <c r="D155" i="16" s="1"/>
  <c r="C155" i="16"/>
  <c r="D156" i="16" s="1"/>
  <c r="C156" i="16"/>
  <c r="D157" i="16" s="1"/>
  <c r="C157" i="16"/>
  <c r="D158" i="16" s="1"/>
  <c r="C158" i="16"/>
  <c r="D159" i="16" s="1"/>
  <c r="C159" i="16"/>
  <c r="D160" i="16" s="1"/>
  <c r="C160" i="16"/>
  <c r="D161" i="16" s="1"/>
  <c r="C161" i="16"/>
  <c r="D162" i="16" s="1"/>
  <c r="C162" i="16"/>
  <c r="D163" i="16" s="1"/>
  <c r="C163" i="16"/>
  <c r="D164" i="16" s="1"/>
  <c r="C164" i="16"/>
  <c r="D165" i="16" s="1"/>
  <c r="C165" i="16"/>
  <c r="D113" i="16" l="1"/>
  <c r="D107" i="16"/>
  <c r="D102" i="16"/>
  <c r="D101" i="16"/>
  <c r="D100" i="16"/>
  <c r="D97" i="16"/>
  <c r="D96" i="16"/>
  <c r="D95" i="16"/>
  <c r="D94" i="16"/>
  <c r="D93" i="16"/>
  <c r="D90" i="16"/>
  <c r="D89" i="16"/>
  <c r="D88" i="16"/>
  <c r="D87" i="16"/>
  <c r="D86" i="16"/>
  <c r="D83" i="16"/>
  <c r="D82" i="16"/>
  <c r="D81" i="16"/>
  <c r="D80" i="16"/>
  <c r="D79" i="16"/>
  <c r="D76" i="16"/>
  <c r="D75" i="16"/>
  <c r="D74" i="16"/>
  <c r="D73" i="16"/>
  <c r="D72" i="16"/>
  <c r="D69" i="16"/>
  <c r="D68" i="16"/>
  <c r="D67" i="16"/>
  <c r="D62" i="16"/>
  <c r="D61" i="16"/>
  <c r="D60" i="16"/>
  <c r="D59" i="16"/>
  <c r="D58" i="16"/>
  <c r="D56" i="16"/>
  <c r="D57" i="16"/>
  <c r="D55" i="16"/>
  <c r="D54" i="16"/>
  <c r="D53" i="16"/>
  <c r="D52" i="16"/>
  <c r="D51" i="16"/>
  <c r="D48" i="16"/>
  <c r="D47" i="16"/>
  <c r="D46" i="16"/>
  <c r="D45" i="16"/>
  <c r="D40" i="16"/>
  <c r="D39" i="16"/>
  <c r="D38" i="16"/>
  <c r="D33" i="16"/>
  <c r="B2" i="1"/>
  <c r="D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9B8545-3CA4-4BE0-9011-3769219461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D5782FA-B6AC-4536-8724-FC62DD44BD33}" name="WorksheetConnection_NBTC_Support_Issue_Tracker.xlsx!Table1" type="102" refreshedVersion="8" minRefreshableVersion="5">
    <extLst>
      <ext xmlns:x15="http://schemas.microsoft.com/office/spreadsheetml/2010/11/main" uri="{DE250136-89BD-433C-8126-D09CA5730AF9}">
        <x15:connection id="Table1" autoDelete="1">
          <x15:rangePr sourceName="_xlcn.WorksheetConnection_NBTC_Support_Issue_Tracker.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วันที่เปิดเคส].&amp;[2025-07-14T00:00:00]}"/>
  </metadataStrings>
  <mdxMetadata count="1">
    <mdx n="0" f="s">
      <ms ns="1" c="0"/>
    </mdx>
  </mdxMetadata>
  <valueMetadata count="1">
    <bk>
      <rc t="1" v="0"/>
    </bk>
  </valueMetadata>
</metadata>
</file>

<file path=xl/sharedStrings.xml><?xml version="1.0" encoding="utf-8"?>
<sst xmlns="http://schemas.openxmlformats.org/spreadsheetml/2006/main" count="1356" uniqueCount="327">
  <si>
    <t>#</t>
  </si>
  <si>
    <t>ประเด็นปัญหาหลัก</t>
  </si>
  <si>
    <t>ประเภทประเด็นปัญหาหลัก</t>
  </si>
  <si>
    <t>ประเภทการบริการ</t>
  </si>
  <si>
    <t>OPENED BY</t>
  </si>
  <si>
    <t>ข้อมูลทั่วไป</t>
  </si>
  <si>
    <t>SS - Service and Support</t>
  </si>
  <si>
    <t>คำขอ</t>
  </si>
  <si>
    <t>เอกสาร</t>
  </si>
  <si>
    <t>ผู้ใช้งานระบบ</t>
  </si>
  <si>
    <t>แก้ไขที่อยู่</t>
  </si>
  <si>
    <t>Row Labels</t>
  </si>
  <si>
    <t>Grand Total</t>
  </si>
  <si>
    <t>คำอธิบาย</t>
  </si>
  <si>
    <t>การให้บริการหรือสนับสนุนเพื่อให้การดำเริรงานสามารถทำต่อได้</t>
  </si>
  <si>
    <t>CM - Corrective Maintenance</t>
  </si>
  <si>
    <t>การบำรุงรักษาเชิงปรับปรุงแก้ไข</t>
  </si>
  <si>
    <t>PM - Preventive Maintenance</t>
  </si>
  <si>
    <t>การบำรุงรักษาเชิงป้องกันตามแผนการดำเนินงาน</t>
  </si>
  <si>
    <t>IC - Incidence Cases</t>
  </si>
  <si>
    <t>ประเด็นปัญหาหลักที่กระทบกับระบบงานหลักทำให้ไม่สามารถดำเนินการต่อได</t>
  </si>
  <si>
    <t>TYPE</t>
  </si>
  <si>
    <t>Count of ประเด็นปัญหาหลัก</t>
  </si>
  <si>
    <t>โครงการ Any Registeration รายงานสรุป Case Support ประจำสัปดาห์</t>
  </si>
  <si>
    <t>ผู้รับผิดชอบ</t>
  </si>
  <si>
    <t>วันที่เปิดเคส</t>
  </si>
  <si>
    <t>วันที่ปิดเคส</t>
  </si>
  <si>
    <t>วิธีการแก้ไข</t>
  </si>
  <si>
    <t>จำนวนเคส</t>
  </si>
  <si>
    <t>เจ้าหน้าที่</t>
  </si>
  <si>
    <t>ลำดับ</t>
  </si>
  <si>
    <t>ทำนายแนวโน้มจำนวนเคส</t>
  </si>
  <si>
    <t>ศักดา อ่อนละมัย</t>
  </si>
  <si>
    <t>วรณัฐ สว่างไสว</t>
  </si>
  <si>
    <t>นัดชาพร เกิดดี</t>
  </si>
  <si>
    <t>Count of ประเภทประเด็นปัญหาหลัก</t>
  </si>
  <si>
    <t>เจ้าหน้าที่ กสทช. (สำนักงานใหญ่)</t>
  </si>
  <si>
    <t>Column Labels</t>
  </si>
  <si>
    <t>เจ้าหน้าที่ กสทช. เขต 33 (พิษณุโลก)</t>
  </si>
  <si>
    <t>เจ้าหน้าที่ กสทช. เขต 11 (สมุทรปราการ)</t>
  </si>
  <si>
    <t>เจ้าหน้าที่ กสทช. เขต 12 (จันทรบุรี)</t>
  </si>
  <si>
    <t>เจ้าหน้าที่ กสทช. เขต 13 (สุพรรณบุรี)</t>
  </si>
  <si>
    <t>เจ้าหน้าที่ กสทช. เขต 14 (ปราจีนบุรี)</t>
  </si>
  <si>
    <t>เจ้าหน้าที่ กสทช. เขต 15 (พระนครศรีอยุธยา)</t>
  </si>
  <si>
    <t>เจ้าหน้าที่ กสทช. เขต 16 (ราชบุรี)</t>
  </si>
  <si>
    <t>เจ้าหน้าที่ กสทช. เขต 21 (ร้อยเอ็ด)</t>
  </si>
  <si>
    <t>เจ้าหน้าที่ กสทช. เขต 22 (อุบลราชธานี)</t>
  </si>
  <si>
    <t>เจ้าหน้าที่ กสทช. เขต 23 (นครราชสีมา)</t>
  </si>
  <si>
    <t>เจ้าหน้าที่ กสทช. เขต 24 (อุดรธานี)</t>
  </si>
  <si>
    <t>เจ้าหน้าที่ กสทช. เขต 25 (นครพนม)</t>
  </si>
  <si>
    <t>เจ้าหน้าที่ กสทช. เขต 31 (ลำปาง)</t>
  </si>
  <si>
    <t>เจ้าหน้าที่ กสทช. เขต 32 (ลำพูน)</t>
  </si>
  <si>
    <t>เจ้าหน้าที่ กสทช. เขต 34 (เชียงราย)</t>
  </si>
  <si>
    <t>เจ้าหน้าที่ กสทช. เขต 35 (นครสวรรค์)</t>
  </si>
  <si>
    <t>เจ้าหน้าที่ กสทช. เขต 41 (ยะลา)</t>
  </si>
  <si>
    <t>เจ้าหน้าที่ กสทช. เขต 42 (ภูเก็ต)</t>
  </si>
  <si>
    <t>เจ้าหน้าที่ กสทช. เขต 43 (นครศรีธรรมราช)</t>
  </si>
  <si>
    <t>เจ้าหน้าที่ กสทช. เขต 44 (สุราษฎร์ธานี)</t>
  </si>
  <si>
    <t>เจ้าหน้าที่ กสทช. เขต 45 (ชุมพร)</t>
  </si>
  <si>
    <t>เจ้าหน้าที่ กสทช. ภาค 1 (กรุงเทพมหานคร)</t>
  </si>
  <si>
    <t>เจ้าหน้าที่ กสทช. ภาค 2 (ขอนแก่น)</t>
  </si>
  <si>
    <t>เจ้าหน้าที่ กสทช. ภาค 3 (เชียงใหม่)</t>
  </si>
  <si>
    <t>เจ้าหน้าที่ กสทช. ภาค 4 (สงขลา)</t>
  </si>
  <si>
    <t>โอนคำขอ</t>
  </si>
  <si>
    <t>Reset User/Password</t>
  </si>
  <si>
    <t>แก้ไขชื่อ</t>
  </si>
  <si>
    <t>ยกเลิกคำขอ</t>
  </si>
  <si>
    <t>แนบไฟล์</t>
  </si>
  <si>
    <t>คำขอ 30680602613รบกวนแก้ไขชื่อเป็น ปรินส์รอยแยลส์วิทยาลัย ให้หน่อยครับ ขอบคุณครับ</t>
  </si>
  <si>
    <t>รบกวนยกเลิกคำขอที่ 30680602911 เนื่องจากผู้ยื่นคำขอเลือกกลุ่มผู้รับบริการผิดประเภท ขอบคุณค่ะ</t>
  </si>
  <si>
    <t>เลขที่คำขอ 30680602710 รบกวนเพิ่ม " หมู่ที่ 1 " ช่องที่อยู่ด้วยคับ ขอบคุณคับ</t>
  </si>
  <si>
    <t>รบกวนรีเซ็ตรหัสผู้ใช้งานครับ เลขนิติบุคคล 0994000592574</t>
  </si>
  <si>
    <t>บกวนยกเลิกลงทะเบียนของ 1430200245800 ด้วยค่ะ เนื่องจากลงทะเบียนผิดกลุ่ม ขอบคุณค่ะ</t>
  </si>
  <si>
    <t>เลขที่คำขอ 30680602872 รบกวนลบข้อความในช่องที่อยู่ออก "ซอยแจ้งวัฒนะ 10 แยก 1" ขอบคุณคับ</t>
  </si>
  <si>
    <t>รบกวนแอดมินอัปเดปใบแจ้งชำระค่าธรรมเนียม ของเลขคำขอ 30680602510 อีกครั้งค่ะ เนื่องจาก ไม่แสดงหน้าโปรไฟล์ค่ะ</t>
  </si>
  <si>
    <t>ลขที่คำขอ 30680602875 เปลี่ยนคำนำหน้าเป็น "นางสาว" ตามทะเบียนราษฎร์ครับผม</t>
  </si>
  <si>
    <t>เลขที่คำขอ30680602864 แก้ที่อยู่ภาษาไทย (กรอกข้อมูลเฉพาะ เลขที่, หมู่ที่, อาคาร, หมู่บ้าน, ซอย, ถนน) เป็น "89/60 หมู่ที่ 3"</t>
  </si>
  <si>
    <t>รบกวน ลบ ข้อมูลผู้ใช้งานหมายเลขนิติ 1400900171175 ค่ะ เจ้าตัวกรอกข้อมูลอีเมลผิดค่ะ</t>
  </si>
  <si>
    <t>รบกวนแก้ไขคำขอเลขที่ 30680700031 แก้ไขที่อยู่เป็น 5/3, Sugar Palm Residence, Wirat Hong Yok Road ให้หน่อยค่ะ</t>
  </si>
  <si>
    <t>รบกวนแก้ไขคำขอเลขที่ 30680700042 แก้ไขที่อยู่เป็น 98/29-38, Kata Road ให้หน่อยค่ะ</t>
  </si>
  <si>
    <t>รบกวนแอดมินขอข้อมูล เบอร์ติดติอ หมายเลขเครื่อง1581F6Z9C24BC0035X51 นายวิกรม เสือดี ให้หน่อยค่ะว่ายื่นที่ ภาค/ เขตไหน เนื่องจากลูกค้ายื่นหมายเลขเครื่องผิดค่ะ</t>
  </si>
  <si>
    <t>รบกวนความขอ user และ password ของ ม.ราชภัฎอุดรธานี เลขภาษี 0994000360002</t>
  </si>
  <si>
    <t>คำขอ 30680602657รบกวนแก้ไขวันที่จดทะเบียนเป็นวันที่ 1 พ.ย. 2562 ให้หน่อยครับ ขอบคุณครับ</t>
  </si>
  <si>
    <t>รบกวนลบ User ให้หน่อยครับเลขบัตร 1341000192828</t>
  </si>
  <si>
    <t>รบกวนรีเซ็ตรหัสให้หน่อยครับ เลขบัตร3100502130354</t>
  </si>
  <si>
    <t>รบกวนโอนคำขอเลขที่ 30680602534 ไปยังเขตรับผิดชอบสำนักงาน กสทช. เขต 12 (จันทบุรี) ให้ด้วยค่ะ</t>
  </si>
  <si>
    <t>รบกวนโอนคำขอเลขที่ 30680602745 ไปยังเขตรับผิดชอบ สำนักงาน กสทช. เขต 11 (สมุทรปราการ) ให้ด้วยค่ะ</t>
  </si>
  <si>
    <t>รบกวนโอนคำขอเลขที่ 30680602956 ไปยังเขตรับผิดชอบสำนักงาน กสทช. เขต 12 (จันทบุรี) ให้ด้วยค่ะ</t>
  </si>
  <si>
    <t>1581F6Z9C248L003ZFGY รบกวนดึง คท 31 ให้หน่อยได้ไหมครับ</t>
  </si>
  <si>
    <t>คำขอเลขที่ 30680301050 , 30680302026 , 30680302436 ขอยกเลิกการตั้งหนี้ เนื่องจากเกินกำหนดชำระเงิน ครับ</t>
  </si>
  <si>
    <t>คำขอ 30680602881 รบกวนแทนที่ไฟล์ใบเสร็จให้หน่อยครับ ขอบคุณครับ</t>
  </si>
  <si>
    <t>ยกเลิกผู้ใช้งาน</t>
  </si>
  <si>
    <t>สร้างใบชำระค่าธรรมเนียม</t>
  </si>
  <si>
    <t>ส่งข้อมูลคำขอ</t>
  </si>
  <si>
    <t>แก้ไขวันจดทะเบียน</t>
  </si>
  <si>
    <t>ส่งเอกสาร คท.31</t>
  </si>
  <si>
    <t>ยกเลิกตั้งหนี้</t>
  </si>
  <si>
    <t>เจ้าหน้าที่ กสทช. เขต 12 (จันทบุรี)</t>
  </si>
  <si>
    <t>รบกวนแก้ไขคำขอเลขที่ 30680700015 แก้ไขที่อยู่เป็น 183, Maleedee Bay Resort ให้หน่อยค่ะ</t>
  </si>
  <si>
    <t>เลขที่คำขอ 30680602864 แก้ที่อยู่ ตำบล/แขวง เป็น "หนองปรือ" ครับ</t>
  </si>
  <si>
    <t>เลขที่คำขอ 330680602515 แก้วันที่ตามใบเสร็จ/ใบกำกับภาษี ลงวันที่ * (วัน/เดือน/ปี พ.ศ.) เป็น "16 พ.ค. 68"</t>
  </si>
  <si>
    <t>รบกวนโอนเลขที่คำขอ 30680602954 กลับมาให้เจ้าหน้าที่พิจารณาอีกครั้งครับผม</t>
  </si>
  <si>
    <t>เลขคำขอ 30680700005 รบกวนแนบรูปนี้ในช่องใบเสร็จ/ใบกำกับภาษี และย้อนสถานะให้เจ้าหน้าที่ตรวจครับ ขอบคุณครับ</t>
  </si>
  <si>
    <t>เลขที่คำขอ 30680700089 ที่อยู่ไม่ตรงทะเบียนราษฎร์ครับผม แก้เป็น "717/88 ถนนหทัยราษฎร์ แขวงบางชัน เขตคลองสามวา กรุงเทพมหานคร 10510</t>
  </si>
  <si>
    <t>รบกวนแก้ไขที่อยู่คำขอ 30680700067 ค่ะ</t>
  </si>
  <si>
    <t>รบกวนรีเซ็ตรหัสให้หน่อยครับ เลขนิติ 0107562000050</t>
  </si>
  <si>
    <t>รบกวนรีเซ็ตรหัสให้หน่อยครับ เลขบัตร5469990009977</t>
  </si>
  <si>
    <t>รบกวนแก้ไขคำขอเลขที่ 30680602843 แก้ไขที่อยู่เป็น 584 หมู่ที่ 13 ครับ ขอบคุณครับ</t>
  </si>
  <si>
    <t>รบกวนแก้ไขคำขอเลขที่ 30680700150 แก้ไขที่อยู่เป็น 7 ถนนศรีมหาสารคาม ขอบคุณครับ</t>
  </si>
  <si>
    <t>เลขคำขอ 30680700157 ช่องอุปกรณ์ที่ติดตั้ง รบกวนใส่ กล้องถ่ายภาพวิดีโอ/กล้องถ่ายภาพนิ่ง ขอบคุณครับ</t>
  </si>
  <si>
    <t>รบกวนรีเซ็ตรหัสให้หน่อยครับ เลขบัตร 3311000394443</t>
  </si>
  <si>
    <t>เลขคำขอ 30680602844 ช่องอุปกรณ์ที่ติดตั้ง รบกวนใส่ กล้องถ่ายภาพวิดีโอ/กล้องถ่ายภาพนิ่ง ขอบคุณครับ</t>
  </si>
  <si>
    <t>เลขที่คำขอ 30680700139 รบกวนแก้ไขเลขที่บ้านเป็น 98/11 ให้ด้วย ขอบคุณค่ะ</t>
  </si>
  <si>
    <t>เลขที่คำขอ 30680600320 รบกวนแก้ไขชื่อนิติฯ ค่ะ</t>
  </si>
  <si>
    <t>รบกวนย้อนสถานะคำขอเลขที่ 30680602694 ให้เจ้าหน้าที่อีกครั้งค่ะ</t>
  </si>
  <si>
    <t>ย้อนสถานะคำขอ</t>
  </si>
  <si>
    <t>แก้ไขชื่อนิติ</t>
  </si>
  <si>
    <t>เพิ่มอุปกรณ์</t>
  </si>
  <si>
    <t>แก้ไขวันที่</t>
  </si>
  <si>
    <t>แนบเอกสาร</t>
  </si>
  <si>
    <t>แก้ไขรหัสผ่าน</t>
  </si>
  <si>
    <t>รบกวนแอดมิน แก้ไขหน้าโปรไฟล์ คำขอเลขที่ 30680602841 ตามใบเสร็จ/ใบกำกับภาษี ลงวันที่ 29 มิถุนายน 2568 เป็น 30 มิถุนายน 2568 ให้ด้วยค่ะ ขอบคุณค่ะ</t>
  </si>
  <si>
    <t>รบกวนแนบไฟล์ผลการดำเนินคดี เลขที่คำขอ 30680601239 //ขอบคุณค่ะ</t>
  </si>
  <si>
    <t>รบกวนแก้ไข ชื่อผู้ยื่นคำขอ เป็น SAI AUNG  (มีเว้นวรรคระหว่างคำว่า SAI และ AUNG) และ ลบที่อยู่ ตามที่ขีดส้นใต้  คำขอ 30680602093 ค่ะ</t>
  </si>
  <si>
    <t>รบกวนยกเลิกใบเรียกเก็บเงิน เนื่องจากเกินกำหนดชำระเงินให้หน่อยครับ 30680302026 สันติ วงศ์ค้าคล่อง</t>
  </si>
  <si>
    <t>รบกวนยกเลิกใบเรียกเก็บเงิน เนื่องจากเกินกำหนดชำระเงินให้หน่อยครับ 30680302436 แสงฟ้า เกรแฮม</t>
  </si>
  <si>
    <t>เลขที่คำขอ 30680700169 แก้ที่อยู่ภาษาไทย (กรอกข้อมูลเฉพาะ เลขที่, หมู่ที่, อาคาร, หมู่บ้าน, ซอย, ถนน) เป็น "129/2 หมู่ที่ 1"</t>
  </si>
  <si>
    <t>คำขอ 30680602814 รบกวนแก้ไข วันที่วีซ่าเป็น 30 มิถุนายน 2568 - 28 สิงหาคม 2568 และแทนที่ไฟล์ เอกสารตรวจคนเข้าเมือง ให้หน่อยครับ</t>
  </si>
  <si>
    <t>เลขที่คำขอ 30680602426 แก้ไขข้อมูลบัตรประชาชนเป็น 3130200580241 พร้อมดึงคำขอจากช่องตีกลับให้ มาให้เจ้าหน้าที่พิจ่ารณาอีกครั้งครับ</t>
  </si>
  <si>
    <t>เลขที่คำขอ 30680700211 รบกวนดึงคำขอจากช่องตีกลับให้ มาให้เจ้าหน้าที่พิจ่ารณาอีกครั้งครับ</t>
  </si>
  <si>
    <t>รบกวนลบเลขที่คำขอ 30680602426 เนื่องจากผุ้ยื่นกรอกเลขบัตรประชนชนผิดครับ ขอบพระคุรครับ</t>
  </si>
  <si>
    <t>รบกวนโอนเลขที่คำขอ 30680602338 จากกล่องงานของเจ้าหน้าที่ กลับไปที่กล่อง "รอพิจารณาอนุมัติ" เพื่อให้ ผอ. พิจารณาอนุมัติครับผม</t>
  </si>
  <si>
    <t>รบกวนแอดมิน ลบ ID user กับ password  เลขคำขอ 30680602426 นายบรรเจิด บุญคุ้ม เลขบัตรประชาชน 3130200580241 ให้หน่อยค่ะ เนื่องจากลงทะเบียนมาผิดค่ะ</t>
  </si>
  <si>
    <t>เลขคำขอ 30680700341 รบกวนเพิ่มข้อมูลอุปกรณ์ที่ติดตั้ง กล้องถ่ายภาพเคลื่อนไหว ขอบคุณค่ะ</t>
  </si>
  <si>
    <t>เลขคำขอ 30680700269 รบกวนเพิ่มข้อมูลอุปกรณ์ที่ติดตั้ง กล้องถ่ายภาพเคลื่อนไหว ให้ด้วยค่ะ ขอบคุณค่ะ</t>
  </si>
  <si>
    <t>รบกวนโอนคำขอเลขที่ 30680700129 ไปยังเขตรับผิดชอบสำนักงาน กสทช. เขต 32 (ลำพูน) ให้ด้วยค่ะ</t>
  </si>
  <si>
    <t>รบกวนแก้ไขคำขอเลขที่ 30680700365 แก้ไขที่อยู่เป็น 322, The Nature Phuket Hotel, Kamala-Patong Road ให้หน่อยค่ะ และแก้ไขตำบล ดังนี้ค่ะ</t>
  </si>
  <si>
    <t>รบกวนแอดมิน ลบ ID user กับ password  เลขคำขอ 30680602826 ให้หน่อยค่ะ เนื่องจากลงทะเบียนมาผิดค่ะ</t>
  </si>
  <si>
    <t>รบกวนแก้ไขคำขอ 30680601826 นายชัยณรงค์ ใจคำ  แก้ไขที่อยู่เป็น 109 หมู่ที่ 11 ค่ะ ,ขอบคุณค่ะ</t>
  </si>
  <si>
    <t>รบกวนส่งเลขคำขอนี้ 30680600330 ไปยังกล่อง "รอพิจารณาอนุมัติ" สักหน่อยครับ</t>
  </si>
  <si>
    <t>รบกวนเพิ่มอุปกรณ์ที่ติดตั้ง กล้องถ่ายภาพนิ่งหรือกล้องถ่ายภาพเคลื่อนไหว ตามเลขคำขอที่ 30680700295</t>
  </si>
  <si>
    <t>แนบไฟล์เอกสาร</t>
  </si>
  <si>
    <t>แก้ไขวันที่วีซ่า</t>
  </si>
  <si>
    <t>แก้ไขข้อมูล</t>
  </si>
  <si>
    <t>แก้ไขคำขอ</t>
  </si>
  <si>
    <t>ลบ user</t>
  </si>
  <si>
    <t>ส่งคำขอ</t>
  </si>
  <si>
    <t>เลขที่คำขอ 30680700454 รบกวนแอดมินแก้ไขข้อมูลหน้าโปรไฟล์  เลขที่หนังสือเดินทาง 1509900894336 เป็น 152128626 ให้ตรงกับหนังสือเดินทางให้ด้วยค่ะ ขอบคุณค่ะ</t>
  </si>
  <si>
    <t>แก้ไขหมายเลขพาสปอร์ต</t>
  </si>
  <si>
    <t>รบกวนแก้ไขคำขอเลขที่ 30680700470 แก้ไขคำนำหน้าชื่อเป็น Mr. ให้หน่อยค่ะ</t>
  </si>
  <si>
    <t>เลขที่คำขอ 30680700451 แก้ที่อยู่ภาษาไทย (กรอกข้อมูลเฉพาะ เลขที่, หมู่ที่, อาคาร, หมู่บ้าน, ซอย, ถนน) เป็น "37/1388 หมู่ที่ 4"</t>
  </si>
  <si>
    <t>รบกวนแอดมินแนบเอกสารในช่อง รูปถ่ายหมายเลขประจำเครื่อง และ รูปถ่ายหมายเลขประจำเครื่องของอุปกรณ์ควบคุม ของเลขคำขอ 30680700076 และย้อนสถานะกลับมาให้เจ้าหน้าที่อีกค่ะ</t>
  </si>
  <si>
    <t>แก้ไขคำนำหน้าชื่อ</t>
  </si>
  <si>
    <t>รบกวนแอดมินย้อนสถานะ  เลขคำขอ 30680700076 กลับมาให้เจ้าหน้าที่อีกค่ะ</t>
  </si>
  <si>
    <t>เลขทะเบียนนิติบุคคลของบริษัท 0105535113769 ต้องการ password ของอีเมล operation304ip@gmail.com ค่ะ รบกวนด่วยค่ะ</t>
  </si>
  <si>
    <t>เลขที่คำขอ 30680700484 รบกวนแก้ไขนามสกุล จาก ALRASHID เป็น AL- RASHID ขอบคุณค่ะ</t>
  </si>
  <si>
    <t>เลขคำขอ 30680700524 ช่องอุปกรณ์ที่ติดตั้ง รบกวนใส่ กล้องถ่ายภาพเคลื่อนไหว ขอบคุณครับ</t>
  </si>
  <si>
    <t>รบกวนโอนคำขอที่ 30680700530 ไปเขตรับผิดชอบ ภภ.13 ครับ</t>
  </si>
  <si>
    <t>เลขที่คำขอ 30680601239 รบกวนแก้ไขชื่อร้านค้าเป็น บริษัท พาราโบล่า จำกัด สำนักงานใหญ่ ค่ะ//ขอบคุณค่ะ</t>
  </si>
  <si>
    <t>ลูกค้าจำไม่ได้ว่าเคยลงทะเบียนแล้วยังครับ 3930100263492 กิตติคม ณ พัทลุง</t>
  </si>
  <si>
    <t>เลขที่คำขอ 30680700527 แก้คำนำหน้านาม (TH)แก้เป็น "พระวิเทศวัชราจารย์" ชื่อ (TH) "เฉลิมชาติ" นามสกุล (TH) "อิทธะรงค์"</t>
  </si>
  <si>
    <t>รบกวนดึงเลขที่คำขอ 30680700369 กลับบมายังเจ้าหน้าที่ ค่ะ ขอบคุณค่ะ</t>
  </si>
  <si>
    <t>รบกวนแก้ไขข้อมูลลูกค้า เลขที่คำขอ 30680700544 ดังนี้ครับ แก้ไขชื่อลูกค้าเป็น "นายโจแอล คอนราท นามสกุล ศรีวิเชียร" และแก้ไขที่อยู่เป็น "245/7 หมู่ที่ 1" ครับ</t>
  </si>
  <si>
    <t>รบกวนรีเซ็ต username/password 3609900109847 คุณมงคล อุทธา</t>
  </si>
  <si>
    <t>เลขที่คำขอ 30680700368 แก้ที่อยู่ภาษาไทย (กรอกข้อมูลเฉพาะ เลขที่, หมู่ที่, อาคาร, หมู่บ้าน, ซอย, ถนน) เป็น "92/177 หมู่ที่ 8</t>
  </si>
  <si>
    <t>เลขที่คำขอ 30680700570 แก้ที่อยู่ภาษาไทย (กรอกข้อมูลเฉพาะ เลขที่, หมู่ที่, อาคาร, หมู่บ้าน, ซอย, ถนน) เป็น "74/12 ซอยเสรีไทย 43 แยก 3"</t>
  </si>
  <si>
    <t>เลขที่คำขอ 30680700575 แก้ที่อยู่ภาษาไทย (กรอกข้อมูลเฉพาะ เลขที่, หมู่ที่, อาคาร, หมู่บ้าน, ซอย, ถนน) เป็น "1959/362 เลขที่ 9"</t>
  </si>
  <si>
    <t>คำขอ 30680700264 ลบที่อยู่ตามที่ขีดเส้นให้ทีค่ะ</t>
  </si>
  <si>
    <t>เลขที่คำขอ 30680700575 แก้ที่อยู่ภาษาไทย (กรอกข้อมูลเฉพาะ เลขที่, หมู่ที่, อาคาร, หมู่บ้าน, ซอย, ถนน) เป็น "1959/362 หมู่ที่ 9"</t>
  </si>
  <si>
    <t>แก้ไขพาสเวิร์ด</t>
  </si>
  <si>
    <t>แก้ไขชื่อร้านค้า</t>
  </si>
  <si>
    <t>คำขอ 30680700604 รบกวนแก้ไขที่อยู่เป็น 374 หมู่ที่ 7 ให้หน่อยครับ ขอบคุณครับ</t>
  </si>
  <si>
    <t>ดึงคำขอนี้จากกล่องส่ง คืนคำขอกลับมาพิจารณาอีกครั้งครับผม 30680300136</t>
  </si>
  <si>
    <t>รบกวนย้อนสถานะก่อนตรวจเอกสารเลขที่คำขอ 30680700655 นี้ให้หน่อยครับ</t>
  </si>
  <si>
    <t>รบกวนแก้ไขมราอยู่เลขที่คำขอ 30680700624 เป็น TONGSAI BAY HOTEL SAMUI Village, 84 ค่ะ ขอบคุณค่ะ</t>
  </si>
  <si>
    <t>รบกวนแอดมิน ลบ ID user กับ password คุณพรพิไล คำหาญ เลขบัตรประชาชน 1340400138846 ให้หน่อยค่ะ เนื่องจากลงทะเบียนมาผิดค่ะ</t>
  </si>
  <si>
    <t>รบกวนรีเซ็ตรหัสให้หน่อยครับ เลขบัตร 1470800118451</t>
  </si>
  <si>
    <t>ลขที่คำขอ 30680700471 ที่อยู่ไม่ตรงทะเบียนราษฎร์ครับผม แก้เป็น "338/97 ซอยสุขุมวิท 55 (ทองหล่อ) แขวงคลองตันเหนือ เขตวัฒนา กรุงเทพมหานคร 10110" พร้อมโอนคำขอไปให้ทางภาค 1 เป็นผุ้พิจารณาครับ</t>
  </si>
  <si>
    <t>รบกวนแก้ไขคำขอเลขที่ 30680700470 แก้ไขที่อยู่เป็น 77, Moo 4, Naka Condominium ให้หน่อยค่ะ</t>
  </si>
  <si>
    <t>รบกวนแก้ไขคำขอเลขที่ 30680700705 แก้ไขที่อยู่เป็น 66, Kata Road ให้หน่อยค่ะ</t>
  </si>
  <si>
    <t>รบกวนโอนเลขที่คำขอ 30680602954 จากกล่องงานของเจ้าหน้าที่ กลับไปที่กล่อง "รอพิจารณาอนุมัติ" เพื่อให้ ผอ. พิจารณาอนุมัติครับผม</t>
  </si>
  <si>
    <t>คำขอ 30680700747 รบกวนเติมคำว่า "ถนนอำเภอ" หลังคำว่าหมู่ที่ 5 ครับผม ขอบคุณครับ</t>
  </si>
  <si>
    <t>regina@regina.ac.th รบกวนรีเซ็ทพาสเวิร์ด ให้หน่อยครับ</t>
  </si>
  <si>
    <t>รบกวนโอนเลขที่คำ 30680700612 ไปที่ ภาค 1 ครับ</t>
  </si>
  <si>
    <t>รบกวนสอบถาม ผู้ใช้งานหมายเลขบัตร 3101501161168 สมัครเข้าใช้งานเว็บไซต์หรือยังค่ะ</t>
  </si>
  <si>
    <t>รบกวนแก้ไขคำขอเลขที่ 30680700758 แก้ไขชื่อเป็น PRZEMYSLAW ให้หน่อยค่ะ</t>
  </si>
  <si>
    <t>เลขที่คำขอ 30680700699 รบกวนใส่วงเล็บในคำว่า "ถนนบางแสนสาย2" ตรงที่อยู่ให้ด้วย ขอบคุณค่ะ</t>
  </si>
  <si>
    <t>รบกวนยกเลิกคำขอ 30680700618 ให้ด้วยครับ ลูกค้าจะยื่นใหม่ในนามเจ้าของใบเสร็จ</t>
  </si>
  <si>
    <t>รบกวนดึงคำขอ 30680601834 กลับมาให้เจ้าหน้าที่พิจารณาอีกครั้งครับผม</t>
  </si>
  <si>
    <t>เลขที่คำขอ 30680700675 แก้ที่อยู่ภาษาไทย (กรอกข้อมูลเฉพาะ เลขที่, หมู่ที่, อาคาร, หมู่บ้าน, ซอย, ถนน) เป็น "1106/88 ซอยนักกีฬาแหลมทอง 14"</t>
  </si>
  <si>
    <t>รบกวนตรวจสอบหมายเลขเครื่อง 08QDDCK01201G7 เจ้าของจะยกเลิกการขึ้นทะเบียนเพื่อโอนเครื่อง แต่ไม่มีข้อมูลใบรับรองขึ้นให้ยกเลิกค่ะ</t>
  </si>
  <si>
    <t>รบกวนรีเซต User/Password ของ นายลือชัย อยู่สุข 3220200734169 ค่ะ</t>
  </si>
  <si>
    <t>ลขที่คำขอ 30680700637 แก้ที่อยู่ภาษาไทย (กรอกข้อมูลเฉพาะ เลขที่, หมู่ที่, อาคาร, หมู่บ้าน, ซอย, ถนน) เป็น "52/600 หมู่ที่ 9"</t>
  </si>
  <si>
    <t>รบกวนหาชื่อ-สกุล ลูกค้าที่ใช้เมล Halen2018@gmail.com ให้หน่อยค่า</t>
  </si>
  <si>
    <t>1. รบกวน reset password ลูกค้าที่ใช้เมล harel2018@gmail.com2. แก้ไขที่อยู่คำขอ 30680700669 เป็น 36 Soi 2kor, Haiya Sub-district, A.Muang, Chiang Mai 50100 พร้อมอัพโหลดไฟล์ ODOC อันนี้แทนอันเดิมค่ะ</t>
  </si>
  <si>
    <t>รบกวนเลขที่คำขอ 30680403389 และ 30680403392 แนบเอกสารในช่อง ผลการดำเนินดดี ค่ะ</t>
  </si>
  <si>
    <t>เลขที่คำขอ 30680700274 รบกวนแอดมินแนบใบเสร็จรับเงิน แทนฉบับเดิมให้ด้วยค่ะ ขอบคุณค่ะ</t>
  </si>
  <si>
    <t>ลบคำขอ</t>
  </si>
  <si>
    <t>ตรวจสอบผู้ใช้งาน</t>
  </si>
  <si>
    <t>ตรวจสอบคำขอ</t>
  </si>
  <si>
    <t>เจ้าหน้าที่ กสทช.ภาค 3 (เชียงใหม่)</t>
  </si>
  <si>
    <t>เจ้าหน้าที่ กสทช. สำนักงานใหญ่</t>
  </si>
  <si>
    <t>เจ้าหน้าที่ กสทช.ภาค 1 (กรุงเทพมหานคร)</t>
  </si>
  <si>
    <t>เลขที่คำขอ 30680602079 ตรงที่อยู่รบกวนลบคำว่า "หมู่บ้านSr mansion 5 ซอยเพนียดช้าง 4/2 ถนนพัทยากลาง" ออกให้ด้วย ขอบคุณค่ะ</t>
  </si>
  <si>
    <t>เลขที่คำขอ 30680700619 ที่อยู่ไม่ตรงทะเบียนราษฎร์ครับผม แก้เป็น "96/1 หมู่ที่ 5 ตำบลบางพูด อำเภอเมืองปทุมธานี จังหวัดปทุมธานี 12000"</t>
  </si>
  <si>
    <t>รบกวนลบ User ให้หน่อยครับเนื่องจากผู้ใช้เลือกผิดประเภทครับเลขบัตร 3579900135610</t>
  </si>
  <si>
    <t>นายเอกพงษ์ คำทุบ ekkapong@gmail.com รบกวนขอรหัสผ่านครับ</t>
  </si>
  <si>
    <t>รบกวนเพิ่มอุปกรณืที่ติดตั้ง กล้องถ่ายภาพและกล้องวีดิโอ ตามเลขคำขอที่ 30680700806</t>
  </si>
  <si>
    <t>คำขอ 30680700820 รบกวนย้อนสถานะก่อนตรวจสอบข้อมูล และส่งคำขอไปที่เขต 15 ค่ะ</t>
  </si>
  <si>
    <t>เลขที่คำขอ 30680700867 แก้ที่อยู่ภาษาไทย (กรอกข้อมูลเฉพาะ เลขที่, หมู่ที่, อาคาร, หมู่บ้าน, ซอย, ถนน) เป็น "97/80 ถนนสุวินทวงศ์"</t>
  </si>
  <si>
    <t>เลขคำขอ 30680700878 มีการใส่ข้อมูลซ้ำซ้อน รบกวนแก้ไขให้หน่อยค่ะ ขอบคุณค่ะ</t>
  </si>
  <si>
    <t>คำขอ 30680700759 รบกวนแก้ไขชื่อถนนเป็น sompoch-chiang mai 700 years road ค่ะ</t>
  </si>
  <si>
    <t>รบกวนขอ user name และ password เข้าระบบครับ 1.นาง ปภาวดี สิทธิชาญชัย เลขบัตรประชาชน 3220300214297 2.นายพรวิทย์ ธีระโรจน์ เลขบัตรประชาชน 1149900265707 3.นายชาตรี พาโนมัย เลขบัตรประชาชน 1409900575860</t>
  </si>
  <si>
    <t>เลขที่คำขอ 30680700724 แก้ที่อยู่ภาษาไทย (กรอกข้อมูลเฉพาะ เลขที่, หมู่ที่, อาคาร, หมู่บ้าน, ซอย, ถนน) เป็น "33/102 หมู่ที่ 2"</t>
  </si>
  <si>
    <t>เลขที่คำขอ 30680700724 รบกวนแนบเอกสารดังกล่าวในหีัวข้อ " หนังสือมอบอำนาจ"</t>
  </si>
  <si>
    <t>เลขที่คำขอ 30680700891 แก้ที่อยู่ภาษาไทย (กรอกข้อมูลเฉพาะ เลขที่, หมู่ที่, อาคาร, หมู่บ้าน, ซอย, ถนน) เป็น "98/55 หมู่ที่ 7"</t>
  </si>
  <si>
    <t>รบกวนแอดมิน รบกวนรีเซต user+password ให้ 2 ท่านค่ะ 1. นายวีรภัทร์ ฟองงาม เลขบัตร 1560100333994 2. นายวีระยุทธ นิลกัน เลขบัตร 1760600035800 ค่ะ ขอบคุณค่ะ</t>
  </si>
  <si>
    <t>รบกวนแก้ไขเลขที่หนังสือเดินทางและที่อยู่ เลขที่คำขอ 30680700108 เป็น 24DK95816 และ 222, Baiyoke Building ค่ะ</t>
  </si>
  <si>
    <t>เลขที่คำขอ 30680700251 สถานะตั้งหนี้ แต่ลูกค้าแจ้งว่าไม่ได้รับ bill payment ครับ</t>
  </si>
  <si>
    <t>รบกวนโอนคำขอเลขที่ 30680700612 ไปยังเขตรับผิดชอบ สำนักงาน กสทช. เขต 11 (สมุทรปราการ) ให้ด้วยค่ะ</t>
  </si>
  <si>
    <t>รบกวนแอดมิน ลบ USER เลขภาษี 0994000273177 รพ. พระปกเกล้า จันทบุรี ด้วยครับ / เนื่องจาก ลค เลือก หัวข้อ ผิดมา .......</t>
  </si>
  <si>
    <t>ลูกค้าขอรีเซทพาสเวิดค่ะ churiporn.r@terragrofert.com</t>
  </si>
  <si>
    <t>รบกวนโอนคำขอเลขที่ 30680700861 ไปยังเขตรับผิดชอบ สำนักงาน กสทช. (สำนักงานใหญ่) ให้ด้วยค่ะ</t>
  </si>
  <si>
    <t>รบกวน ลบ ข้อมูลผู้ใช้งานหมายเลข 3320900216486 เจ้าตัวเลือกผิดประเภทเป็นต่างชาติค่ะ</t>
  </si>
  <si>
    <t>รบกวนแก้ไข ที่อยู่ คำขอเลขที่ 30680700858 แก้ไขเป็น 178 Moo 1 ครับ</t>
  </si>
  <si>
    <t>บกวนแก้ไขวันที่ visa เลขคำขอ 30680700508 แก้ไขวันเริ่มต้นเป็นวันที่ "2 พฤษภาคม 2568" ครับ</t>
  </si>
  <si>
    <t>รบกวนแอดมิน รีเซต user และ password ให้ 2 ท่านค่ะ 1. นายสมนึก ผัดตุ่น เลขบัตร 1639900285711 2. นายนิรุตต์ ทับทิมศรี เลขบัตร 1539900355575 ค่ะ ขอบคุณค่ะ</t>
  </si>
  <si>
    <t>เลขที่คำขอ 30680700971 แก้ที่อยู่ภาษาไทย (กรอกข้อมูลเฉพาะ เลขที่, หมู่ที่, อาคาร, หมู่บ้าน, ซอย, ถนน) เป็น "34/21 ซอยสามัคคี 58/10"</t>
  </si>
  <si>
    <t>เลขที่คำขอ 30680700856 แก้ที่อยู่ภาษาไทย (กรอกข้อมูลเฉพาะ เลขที่, หมู่ที่, อาคาร, หมู่บ้าน, ซอย, ถนน) เป็น "5/555 หมู่ที่ 4 ถนนบางกรวย-ไทรน้อย"</t>
  </si>
  <si>
    <t>ลบ User</t>
  </si>
  <si>
    <t>เพิ่มข้อมูลอุปกรณ์</t>
  </si>
  <si>
    <t>แก้ไขเอกสารซ้ำ</t>
  </si>
  <si>
    <t>แก้ไข Passport</t>
  </si>
  <si>
    <t>ตั้งหนี้และสร้างใบ Bill Payment</t>
  </si>
  <si>
    <t>แก้ไขวันที่ VISA</t>
  </si>
  <si>
    <t>เวลาที่ปิดเคส
(ไม่ต้องกรอก)</t>
  </si>
  <si>
    <t>เวลาเปิดเคส
(ใส่ : คั่นเวลาด้วย)</t>
  </si>
  <si>
    <t>เลขที่คำขอ 30680700989 แก้ที่อยู่ภาษาไทย (กรอกข้อมูลเฉพาะ เลขที่, หมู่ที่, อาคาร, หมู่บ้าน, ซอย, ถนน) เป็น "39/233 ถนนกาญจนาภิเษก</t>
  </si>
  <si>
    <t>เลขที่คำขอ 30680701010 แก้ที่อยู่ภาษาไทย (กรอกข้อมูลเฉพาะ เลขที่, หมู่ที่, อาคาร, หมู่บ้าน, ซอย, ถนน) เป็น "380/954 หมู่ที่ 34</t>
  </si>
  <si>
    <t>รบกวนแก้ไขคำขอเลขที่ 30680700998 แก้ไขที่อยู่เป็น 15/9 Moo 6, The Herbal Village, Soi Naibaan ให้หน่อยค่ะ</t>
  </si>
  <si>
    <t>เลขที่คำขอ 30680701016 ที่อยู่ไม่ตรงทะเบียนราษฎร์ครับผม แก้เป็น "888/159 ถนนสุขุมวิท 63 (เอกมัย) แขวงคลองตันเหนือ เขตวัฒนา กรุงเทพมหานคร 10110" พร้อมโอนคำขอไปให้ทางภาค 1 เป็นผู้พิจารณาครับ</t>
  </si>
  <si>
    <t>รบกวนรีเซ็ต username/password 1600500127045 คุณพิพัฒน์ คำพร ครับ</t>
  </si>
  <si>
    <t>รบกวนยกเลิกเลขที่คำขอ 30680700720 เจ้าตัวส่งคำขอซ้ำค่ะ</t>
  </si>
  <si>
    <t>ยกเลิกบัญชีผู้ใช้งานนี้ เลขประจำตัวประชาชน 3360700352955 หรืออีเมล์ watana003@gmail.com หน่อยครับเขาแจ้งว่าลงทะเบียนผิดเป็นต่างชาติ</t>
  </si>
  <si>
    <t>เลขที่่คำขอ 30680700997 รบกวนโอนให้เขตที่รับผิดชอบ ภภ.16 ด้วย ขอบคุณค่ะ</t>
  </si>
  <si>
    <t>รบกวนลบ User ให้หน่อยครับเลขบัตร 3100601554284</t>
  </si>
  <si>
    <t>รบกวนลบ User ให้หน่อยครับเลขบัตร 1401100040841</t>
  </si>
  <si>
    <t>รบกวนเพิ่มอุปกรณ์ที่ติดตั้ง กล้องถ่ายภาพหรือกล้องวิดิโอ ตามเลขคำขอที่ 30680701004</t>
  </si>
  <si>
    <t>รบกวนแก้ไขคำขอเลขที่ 30680701027 แก้ไขที่อยู่เป็น 78/73, Phuket Villa 5, Soi 4/7 ให้หน่อยค่ะ</t>
  </si>
  <si>
    <t>รีเซ็ตพาสเวิร์ด</t>
  </si>
  <si>
    <t>รบกวนแก้ไขที่อยู่เลขที่คำขอ 30680700719 เป็น 3911, Rama 9 soi 5 ค่ะ</t>
  </si>
  <si>
    <t>รบกวนโอนเลขที่คำขอ 30680601834 จากกล่องงานของเจ้าหน้าที่ กลับไปที่กล่อง "รอพิจารณาอนุมัติ" เพื่อให้ ผอ. พิจารณาอนุมัติครับผม</t>
  </si>
  <si>
    <t>เปลี่ยนสถานะคำขอ</t>
  </si>
  <si>
    <t>เลขที่คำขอ 30680701059 แก้ที่อยู่ภาษาไทย (กรอกข้อมูลเฉพาะ เลขที่, หมู่ที่, อาคาร, หมู่บ้าน, ซอย, ถนน) เป็น "1033/126 หมู่ที่ 15"</t>
  </si>
  <si>
    <t>รบกวนลบ User ให้หน่อยครับเลขบัตร 1730200301723</t>
  </si>
  <si>
    <t>เลขที่คำขอ 30680701063 แก้ที่อยู่ภาษาไทย (กรอกข้อมูลเฉพาะ เลขที่, หมู่ที่, อาคาร, หมู่บ้าน, ซอย, ถนน) เป็น "149/152 หมู่ที่ 9</t>
  </si>
  <si>
    <t>รบกวนโอนคำขอเลขที่ 30680700819 ไปยังเขตรับผิดชอบ สำนักงาน กสทช. เขต 15 (พระนครศรีอยุธยา) ให้ด้วยค่ะ</t>
  </si>
  <si>
    <t>เลขที่คำขอ 30680700982 หลังเลขที่บ้านรบกวนเพิ่มคำว่า "ถนนเจริญสุข" ให้ด้วย ขอบคุณค่ะ</t>
  </si>
  <si>
    <t>เลขบัตร 1429900013802 รบกวนเช็คให้หน่อยครัว ว่าเคยละทะเบียนหรือยัง ถ้าเคยแล้วรบกวนขอ userและ pass หน่อยนะครับ</t>
  </si>
  <si>
    <t>ตราวสอบ User</t>
  </si>
  <si>
    <t>เลขที่คำขอ 30680701079 รบกวนโอนไปเขตที่รับผิดชอบ ภภ.11 ให้ด้วย ขอบคุณค่ะ</t>
  </si>
  <si>
    <t>รบกวนเลขที่คำขอ 30680403611 ไม่สามารถดาวโหลดใบรับรองได้ค่ะ</t>
  </si>
  <si>
    <t>ออกใบรับรองใหม่</t>
  </si>
  <si>
    <t>คำขอ 30680700993 รบกวนแทนที่ไฟล์ "หนังสือมอบอำนาจ" และ "สำเนาบัตรประจำตัวประชาชนผู้มอบอำนาจ" ให้หน่อยครับ</t>
  </si>
  <si>
    <t>รบกวนแก้ไขชื่อร้านจาก DJI? OFFICIAL? STORE แก้ไขเป็น เอซูรี อินโนเวชั่น เทคโนโลยี่ (ไทยแลนด์)จำกัดเลขคำขอที่30680700725 ขอบคุณครับ</t>
  </si>
  <si>
    <t>คำขอ 30680700897 รบกวนแก้ไขหมายเลขรีโมทจาก 8RXZM3G0006811 เป็น 8RXZM8G0006811 ให้หน่อยครับ</t>
  </si>
  <si>
    <t>แก่ไขชื่อร้าน</t>
  </si>
  <si>
    <t>แก้ไขเลขรีโมท</t>
  </si>
  <si>
    <t>รบกวนแก้ไขชื่อ ให้ทีค่ะ เป็น YEN-LIN (เพิ่ม - ) คำขอ 30680701007</t>
  </si>
  <si>
    <t>รบกวนรีเซ็ครหัสให้หน่อยครับเลขบัตร 1630800088410</t>
  </si>
  <si>
    <t>รบกวนโอนเลขที่คำขอ 30680400467 จากกล่องงานของเจ้าหน้าที่ กลับไปที่กล่อง "รอพิจารณาอนุมัติ" เพื่อให้ ผอ. พิจารณาอนุมัติครับผม</t>
  </si>
  <si>
    <t>รบกวนแอดมิน ลบคำขอ 30680602045 เนื่องจากผู้ยื่นลงเบียนหมายเลขเครื่องเข้ามาผิดค่ะ</t>
  </si>
  <si>
    <t>โอนสถานะคำขอ</t>
  </si>
  <si>
    <t>รบกวนแอดมิน ย้อนสถานะคำขอ 30680601101 กลับมายังเจ้าหน้าอีกครั้งค่ะ</t>
  </si>
  <si>
    <t>คำขอ 30680700757 รบกวนแก้ไขวันจดทะเบียนเป็นวันที่ 19 มีนาคม 2567 ให้หน่อยครับ</t>
  </si>
  <si>
    <t>่คำขอ 30680701118 รบกวนโอนไปเขตที่รับผิดชอบ ภภ.11 ให้ด้วย ขอบคุณค่ะ</t>
  </si>
  <si>
    <t>รบกวนแนบไฟล์ เปรียบเทียบปรับ ผลการดำเนินคดี เลขคำขอ 30680700052 นายวัชรินทร์ พลศรี และ ย้อนสถานะกลับมาให้ตรวจสอบอีกครั้ง ขอบคุณค่ะ</t>
  </si>
  <si>
    <t>รบกวนแอดมินแก้ไขข้อมูล เลขคำขอ 30680700825 หน้าโปรไฟล์ ที่อยู่ ( 11/247 เป็น11/158 ) วัน/เดือน/ปี (เกิด) (16 มกราคม 2532) ให้ด้วยค่ะ ขอบคุณค่ะ</t>
  </si>
  <si>
    <t>เลขที่ คำขอ 30680701172 รบกวนโอนไปยัง กสทช เขต 22 ด้วยครับ ( ลค อยู่สุรินร์)</t>
  </si>
  <si>
    <t>เลขคำขอ 30680700649 ช่องอุปกรณ์ที่ติดตั้ง รบกวนใส่ กล้องถ่ายภาพเคลื่อนไหว ขอบคุณค่ะ</t>
  </si>
  <si>
    <t>รบกวนแอดมินแก้ไขข้อมูล เลขคำขอ 30680700741 หน้าโปรไฟล์ หมายเลขประจำเครื่องอุปกรณ์ควบคุมการบิน: เป็น 1581F87LB24BP0020409 ให้ด้วยค่ะ ขอบคุณค่ะ</t>
  </si>
  <si>
    <t>รบกวนลบผู้ใช้งาน หมายเลขบัตรประชาชน 3280400105368 นายกรณรัฏฐ์ วัฒนการัณยภาส ให้หน่อยค่ะ</t>
  </si>
  <si>
    <t>กวนแก้ไข คำขอเลขที่ 30680701170 แก้ไขที่อยู่เป็น 32/5, Searocco Building, Hasip Pee Road ให้หน่อยค่ะ</t>
  </si>
  <si>
    <t>บกวนลบ User ให้หน่อยครับ เลขบัตร1401100040841</t>
  </si>
  <si>
    <t>รบกวนแก้ไขคำขอเลขที่ 30680701153 แก้ไขที่อยู่เป็น 113, Moo 2 ให้หน่อยค่ะ</t>
  </si>
  <si>
    <t>รบกวนลบผู้ใช้งาน หมายเลขบัตรประชาชน 3280400105368 นายกรณรัฏฐ์ วัฒนการัณยภาส และลบคำขอเลขที่ 30680701173 ให้หน่อยค่ะ</t>
  </si>
  <si>
    <t>คำขอ 30680701298 รบกวนแก้ไขที่อยู่เป็น 3 หมู่ที่ 7 หมู่บ้านย่าปาย ให้หน่อยครับ ขอบคุณครับ</t>
  </si>
  <si>
    <t>รบกวนแก้ไขคำขอเลขที่ 30680701250 แก้ไขที่อยู่เป็น 74/15-20, Bedline Hotel Village, Phoonpon Road ให้หน่อยค่ะ</t>
  </si>
  <si>
    <t>คำขอ 30680501912 รบกวนเจนใบรับรองให้หน่อยครับ ลูกค้าแจ้งว่าไม่มีให้ดาวน์โหลดครับ</t>
  </si>
  <si>
    <t>วัชรพล ศรีกนกสายชล watcharaphonseekanoksaichon@gmail.com ขอรหัสผ่านครับ</t>
  </si>
  <si>
    <t>รบกวนแก้ไขคำขอเลขที่ 30680701434 แก้ไขที่อยู่เป็น 150, Moo 7, Mueang Chaofa Road ให้หน่อยค่ะ</t>
  </si>
  <si>
    <t>ใช้งานหมายเลขบัตรประชาชน 3250400105368 ผู้ใช้งานจำอีเมลและรหัสผ่านไม่ได้ค่ะ รบกวนตรวจสอบให้หน่อยค่ะ</t>
  </si>
  <si>
    <t>รบกวนลบ User ให้หน่อยครับ เลขบัตร 3490500093475</t>
  </si>
  <si>
    <t>รบกวนโอนเลขที่คำขอ 30680701409 ไปเขตที่รับผิดชอบด้วยครับ/ขอบคุณครับ</t>
  </si>
  <si>
    <t>รบกวนแก้ไขคำขอเลขที่ 30680701376 แก้ไขที่อยู่เป็น 424/1 ให้หน่อยค่ะ</t>
  </si>
  <si>
    <t>รบกวนแก้ไขคำขอเลขที่ 30680701479 แก้ไขที่อยู่เป็น 14/83, Viset Road ให้หน่อยค่ะ</t>
  </si>
  <si>
    <t>มขอรบกวนเจ้าหน้าช่วยตรวจสอบ การขิ้นทะเบียนรายนี้ ลูกค้าแจ้งว่าไม่พบไฟส์ .การขึ้นทะเบียนครับ</t>
  </si>
  <si>
    <t>เลขคำขอ 30680701198 ช่องอุปกรณ์ที่ติดตั้ง รบกวนใส่ กล้องถ่ายภาพเคลื่อนไหว ขอบคุณค่ะ</t>
  </si>
  <si>
    <t>30680701191 แก้ไขเป็น หมู่ที่ 12 ให้หน่อยครับ</t>
  </si>
  <si>
    <t>รบกวนแก้ไขที่อยู่ เลขที่คำขอ 30680701402 ตามรูปครับ</t>
  </si>
  <si>
    <t>เลขที่คำขอ 30680701190 แก้ไขเป็น " 8/12 หมู่ที่ 1 " ขอบคุณคับ</t>
  </si>
  <si>
    <t>เลขที่คำขอ 30680701179 ไม่สามารถดาวน์โหลดหนังสือรับรองได้ค่ะ</t>
  </si>
  <si>
    <t>ลขที่ คำขอ 30680701334 รบกวนโอนไปยัง กสทช เขต 23 ด้วยครับ ( ลค อยู่ โคราช )</t>
  </si>
  <si>
    <t>รบกวนแก้ไขคำขอเลขที่ 30680701441 แก้ไขที่อยู่เป็น 98/424, Wekata Luxury Village, Kata Road ให้หน่อยค่ะ</t>
  </si>
  <si>
    <t>รบกวนแก้ไขคำขอเลขที่ 30680701519 แก้ไขที่อยู่เป็น 247, Kata Road ให้หน่อยค่ะ</t>
  </si>
  <si>
    <t>รบกวนสอบถามครับ ปชช.ไม่สามารถดาวน์โหลดเอกสาร ใบรับรองการขึ้นทะเบียนโดรนได้ เลขคำขอที่ 30680700725 ช่วยดูให้อีกทีครับ</t>
  </si>
  <si>
    <t>ำขอเลขที่ 30680701251, 30680701303, 30680701207, 30680701204 และ 30680701197 ไม่สามารถดาวน์โหลดใบรับรองได้ค่ะ</t>
  </si>
  <si>
    <t>รบกวนแก้ไขชื่อหน่วยงาน ของเลขผู้เสียภาษี 0994000015402 จาก สำนักงานทรัพย์สินพระมหากษัตริย์ เป็น สำนักงานพระคลังข้างที่ ทั้งข้อมูลผู้ใช้งาน และ เอกสารใบรับรองการขึ้นทะเบียนทั้ง 12 ใบค่ะ</t>
  </si>
  <si>
    <t>เลขที่คำขอ 30680701410 ขอแก้ไขเลขประจำตัวประชาชนเป็น 1939900260589 /ขอบคุณครับ</t>
  </si>
  <si>
    <t>ลขที่คำขอ 30680701145 รบกวนแก้ไขนามสกุลเป็น YUEZONG และตรงชื่อกลางไม่มีนะคะ ลบออกให้ด้วย ขอบุคณค่ะ</t>
  </si>
  <si>
    <t>รบกวนลบ User ให้หน่อยครับ เลขบัตร 1559900108764</t>
  </si>
  <si>
    <t>รบกวนแก้ไขคำขอเลขที่ 30680701530 แก้ไขที่อยู่เป็น 116, Moo 1 และแก้ไขตำบลเป็น Sakhu ให้หน่อยค่ะ</t>
  </si>
  <si>
    <t>เลขที่คำขอ 30680701444 ขอแก้ไขที่อยู่เป็น ต.ในเมือง อ.เมืองนครราชสีมา จ.นครราชสีมา /ขอบคุณครับ</t>
  </si>
  <si>
    <t>เลขที่คำขอ 30680701410 ขอยกเลิกคำขอ ให้ยื่นใหม่ครับ</t>
  </si>
  <si>
    <t>รบกวนรีเซตรหัสผ่าน นายณัฐดนัย จิรรัตน์สกุล เลขบัตรประจำตัว ปชช.1419902269294</t>
  </si>
  <si>
    <t>รบกวนแก้ไขคำขอเลขที่ 30680701548 แก้ไขที่อยู่เป็น 9/24, Moo 6, ICON PARK Village และลบไฟล์แนบหัวข้อ สำเนาทะเบียนบ้าน (ผู้มีสัญชาติไทย) ให้หน่อยค่ะ</t>
  </si>
  <si>
    <t>ลค.แจ้งโหลดใบรับรองไม่ได้ค่ะเลขคำขอ 30680700932</t>
  </si>
  <si>
    <t>แก้ไขอุปกรณ์</t>
  </si>
  <si>
    <t>แก้ไข S/N ของอุปกรณ์ควบคุมการบิน</t>
  </si>
  <si>
    <t>ลบผู้ใช้งาน</t>
  </si>
  <si>
    <t>สร้างใบรับรอง</t>
  </si>
  <si>
    <t>ตรวจสอบการขึ้นทะเบียน</t>
  </si>
  <si>
    <t>ไม่สามารถแก้ไขเลขบัตรได้</t>
  </si>
  <si>
    <t>14/7/2025</t>
  </si>
  <si>
    <t>ทดสอบ 2</t>
  </si>
  <si>
    <t>ทดสอบ 3</t>
  </si>
  <si>
    <t>ทดสอบ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</si>
</sst>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87" formatCode="h:mm;@"/>
  </numFmts>
  <fonts count="24" x14ac:knownFonts="1">
    <font>
      <sz val="12"/>
      <color theme="0"/>
      <name val="Calibri"/>
      <family val="2"/>
      <scheme val="minor"/>
    </font>
    <font>
      <sz val="11"/>
      <color theme="1"/>
      <name val="Calibri"/>
      <family val="2"/>
      <scheme val="minor"/>
    </font>
    <font>
      <b/>
      <sz val="19"/>
      <color theme="0"/>
      <name val="Calibri"/>
      <family val="2"/>
      <scheme val="minor"/>
    </font>
    <font>
      <sz val="13"/>
      <color theme="0"/>
      <name val="Calibri"/>
      <family val="2"/>
      <scheme val="minor"/>
    </font>
    <font>
      <sz val="28"/>
      <color theme="0"/>
      <name val="Calibri"/>
      <family val="2"/>
      <scheme val="major"/>
    </font>
    <font>
      <b/>
      <sz val="16"/>
      <color theme="0"/>
      <name val="Calibri"/>
      <family val="2"/>
      <scheme val="minor"/>
    </font>
    <font>
      <b/>
      <sz val="16"/>
      <color theme="4"/>
      <name val="Calibri"/>
      <family val="2"/>
      <scheme val="minor"/>
    </font>
    <font>
      <b/>
      <sz val="16"/>
      <color theme="6"/>
      <name val="Calibri"/>
      <family val="2"/>
      <scheme val="minor"/>
    </font>
    <font>
      <sz val="12"/>
      <color theme="1" tint="0.34998626667073579"/>
      <name val="Calibri"/>
      <family val="2"/>
      <scheme val="minor"/>
    </font>
    <font>
      <b/>
      <sz val="12"/>
      <color theme="0"/>
      <name val="Calibri"/>
      <family val="2"/>
    </font>
    <font>
      <sz val="16"/>
      <name val="Cordia New"/>
      <family val="2"/>
    </font>
    <font>
      <sz val="12"/>
      <name val="Cordia New"/>
      <family val="2"/>
    </font>
    <font>
      <b/>
      <sz val="28"/>
      <name val="Cordia New"/>
      <family val="2"/>
    </font>
    <font>
      <b/>
      <sz val="20"/>
      <name val="Cordia New"/>
      <family val="2"/>
    </font>
    <font>
      <b/>
      <sz val="22"/>
      <name val="Cordia New"/>
      <family val="2"/>
    </font>
    <font>
      <sz val="20"/>
      <name val="Cordia New"/>
      <family val="2"/>
    </font>
    <font>
      <sz val="11"/>
      <color theme="1"/>
      <name val="Calibri"/>
      <family val="2"/>
      <scheme val="minor"/>
    </font>
    <font>
      <sz val="12"/>
      <name val="Courier New"/>
      <family val="3"/>
    </font>
    <font>
      <b/>
      <sz val="22"/>
      <color rgb="FF0070C0"/>
      <name val="Cordia New"/>
      <family val="2"/>
    </font>
    <font>
      <b/>
      <sz val="22"/>
      <color rgb="FFFF0000"/>
      <name val="Cordia New"/>
      <family val="2"/>
    </font>
    <font>
      <sz val="11"/>
      <color theme="1"/>
      <name val="Calibri"/>
      <family val="2"/>
      <scheme val="minor"/>
    </font>
    <font>
      <sz val="11"/>
      <color theme="1"/>
      <name val="Tahoma"/>
      <family val="2"/>
      <scheme val="minor"/>
    </font>
    <font>
      <sz val="16"/>
      <color rgb="FF212529"/>
      <name val="Cordia New"/>
      <family val="2"/>
    </font>
    <font>
      <sz val="12"/>
      <color theme="0"/>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theme="1" tint="0.14996795556505021"/>
        <bgColor indexed="64"/>
      </patternFill>
    </fill>
    <fill>
      <patternFill patternType="solid">
        <fgColor theme="1" tint="0.34998626667073579"/>
        <bgColor theme="1" tint="0.34998626667073579"/>
      </patternFill>
    </fill>
    <fill>
      <patternFill patternType="solid">
        <fgColor theme="1" tint="0.249977111117893"/>
        <bgColor indexed="64"/>
      </patternFill>
    </fill>
    <fill>
      <patternFill patternType="solid">
        <fgColor theme="6" tint="0.79998168889431442"/>
        <bgColor indexed="64"/>
      </patternFill>
    </fill>
    <fill>
      <patternFill patternType="solid">
        <fgColor theme="0"/>
        <bgColor indexed="64"/>
      </patternFill>
    </fill>
  </fills>
  <borders count="9">
    <border>
      <left/>
      <right/>
      <top/>
      <bottom/>
      <diagonal/>
    </border>
    <border>
      <left/>
      <right/>
      <top style="thick">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2" borderId="0">
      <alignment horizontal="left" vertical="center" wrapText="1" indent="1"/>
    </xf>
    <xf numFmtId="14" fontId="1" fillId="0" borderId="0" applyFont="0" applyFill="0" applyBorder="0" applyAlignment="0" applyProtection="0"/>
    <xf numFmtId="0" fontId="4" fillId="3" borderId="1">
      <alignment horizontal="left" vertical="center" wrapText="1"/>
    </xf>
    <xf numFmtId="0" fontId="3" fillId="3" borderId="0">
      <alignment horizontal="left" vertical="top"/>
    </xf>
    <xf numFmtId="0" fontId="2" fillId="3" borderId="1">
      <alignment horizontal="left"/>
    </xf>
    <xf numFmtId="0" fontId="5" fillId="0" borderId="0" applyNumberFormat="0" applyFill="0" applyBorder="0" applyAlignment="0"/>
    <xf numFmtId="0" fontId="6" fillId="0" borderId="0" applyNumberFormat="0" applyFill="0" applyAlignment="0" applyProtection="0"/>
    <xf numFmtId="0" fontId="7" fillId="0" borderId="0" applyNumberFormat="0" applyFill="0" applyBorder="0" applyAlignment="0" applyProtection="0"/>
    <xf numFmtId="0" fontId="8" fillId="2" borderId="0"/>
    <xf numFmtId="0" fontId="16" fillId="0" borderId="0"/>
    <xf numFmtId="0" fontId="20" fillId="0" borderId="0"/>
    <xf numFmtId="0" fontId="21" fillId="0" borderId="0"/>
    <xf numFmtId="43" fontId="23" fillId="0" borderId="0" applyFont="0" applyFill="0" applyBorder="0" applyAlignment="0" applyProtection="0"/>
  </cellStyleXfs>
  <cellXfs count="59">
    <xf numFmtId="0" fontId="0" fillId="2" borderId="0" xfId="0">
      <alignment horizontal="left" vertical="center" wrapText="1" indent="1"/>
    </xf>
    <xf numFmtId="14" fontId="0" fillId="2" borderId="0" xfId="0" applyNumberFormat="1">
      <alignment horizontal="left" vertical="center" wrapText="1" indent="1"/>
    </xf>
    <xf numFmtId="0" fontId="0" fillId="4" borderId="2" xfId="0" applyFill="1" applyBorder="1">
      <alignment horizontal="left" vertical="center" wrapText="1" indent="1"/>
    </xf>
    <xf numFmtId="0" fontId="9" fillId="5" borderId="0" xfId="0" applyFont="1" applyFill="1">
      <alignment horizontal="left" vertical="center" wrapText="1" indent="1"/>
    </xf>
    <xf numFmtId="0" fontId="0" fillId="2" borderId="0" xfId="0" pivotButton="1">
      <alignment horizontal="left" vertical="center" wrapText="1" indent="1"/>
    </xf>
    <xf numFmtId="0" fontId="0" fillId="2" borderId="0" xfId="0" applyAlignment="1">
      <alignment horizontal="left" vertical="center" wrapText="1"/>
    </xf>
    <xf numFmtId="0" fontId="0" fillId="2" borderId="3" xfId="0" applyBorder="1">
      <alignment horizontal="left" vertical="center" wrapText="1" indent="1"/>
    </xf>
    <xf numFmtId="0" fontId="9" fillId="5" borderId="3" xfId="0" applyFont="1" applyFill="1" applyBorder="1">
      <alignment horizontal="left" vertical="center" wrapText="1" indent="1"/>
    </xf>
    <xf numFmtId="0" fontId="0" fillId="4" borderId="3" xfId="0" applyFill="1" applyBorder="1">
      <alignment horizontal="left" vertical="center" wrapText="1" indent="1"/>
    </xf>
    <xf numFmtId="0" fontId="10" fillId="0" borderId="3" xfId="0" applyFont="1" applyFill="1" applyBorder="1">
      <alignment horizontal="left" vertical="center" wrapText="1" indent="1"/>
    </xf>
    <xf numFmtId="0" fontId="11" fillId="0" borderId="0" xfId="0" applyFont="1" applyFill="1">
      <alignment horizontal="left" vertical="center" wrapText="1" indent="1"/>
    </xf>
    <xf numFmtId="14" fontId="0" fillId="2" borderId="0" xfId="0" applyNumberFormat="1" applyAlignment="1">
      <alignment horizontal="left" vertical="center" wrapText="1"/>
    </xf>
    <xf numFmtId="0" fontId="12" fillId="0" borderId="0" xfId="2" applyFont="1" applyFill="1" applyBorder="1" applyAlignment="1">
      <alignment vertical="center" wrapText="1"/>
    </xf>
    <xf numFmtId="2" fontId="0" fillId="2" borderId="0" xfId="0" applyNumberFormat="1">
      <alignment horizontal="left" vertical="center" wrapText="1" indent="1"/>
    </xf>
    <xf numFmtId="0" fontId="10" fillId="0" borderId="0" xfId="0" applyFont="1" applyFill="1">
      <alignment horizontal="left" vertical="center" wrapText="1" indent="1"/>
    </xf>
    <xf numFmtId="0" fontId="9" fillId="2" borderId="0" xfId="0" applyFont="1">
      <alignment horizontal="left" vertical="center" wrapText="1" indent="1"/>
    </xf>
    <xf numFmtId="0" fontId="9" fillId="2" borderId="3" xfId="0" applyFont="1" applyBorder="1">
      <alignment horizontal="left" vertical="center" wrapText="1" indent="1"/>
    </xf>
    <xf numFmtId="0" fontId="17" fillId="0" borderId="0" xfId="0" applyFont="1" applyFill="1" applyAlignment="1">
      <alignment horizontal="left" vertical="center" wrapText="1"/>
    </xf>
    <xf numFmtId="0" fontId="14" fillId="6" borderId="3" xfId="5" applyFont="1" applyFill="1" applyBorder="1" applyAlignment="1">
      <alignment horizontal="center" vertical="center"/>
    </xf>
    <xf numFmtId="0" fontId="14" fillId="6" borderId="3" xfId="5" applyFont="1" applyFill="1" applyBorder="1" applyAlignment="1">
      <alignment horizontal="center" vertical="center" wrapText="1"/>
    </xf>
    <xf numFmtId="0" fontId="18" fillId="6" borderId="3" xfId="6" applyFont="1" applyFill="1" applyBorder="1" applyAlignment="1">
      <alignment horizontal="center" vertical="center"/>
    </xf>
    <xf numFmtId="0" fontId="19" fillId="6" borderId="3" xfId="7" applyFont="1" applyFill="1" applyBorder="1" applyAlignment="1">
      <alignment horizontal="center" vertical="center"/>
    </xf>
    <xf numFmtId="0" fontId="10" fillId="0" borderId="3" xfId="0" applyFont="1" applyFill="1" applyBorder="1" applyAlignment="1">
      <alignment horizontal="left" wrapText="1"/>
    </xf>
    <xf numFmtId="0" fontId="22" fillId="0" borderId="3" xfId="0" applyFont="1" applyFill="1" applyBorder="1" applyAlignment="1">
      <alignment vertical="center" wrapText="1"/>
    </xf>
    <xf numFmtId="0" fontId="22" fillId="0" borderId="3" xfId="0" applyFont="1" applyFill="1" applyBorder="1" applyAlignment="1">
      <alignment vertical="center"/>
    </xf>
    <xf numFmtId="0" fontId="10" fillId="0" borderId="3" xfId="0" applyFont="1" applyFill="1" applyBorder="1" applyAlignment="1">
      <alignment horizontal="left" vertical="center" wrapText="1"/>
    </xf>
    <xf numFmtId="14" fontId="10" fillId="0" borderId="3" xfId="0" applyNumberFormat="1" applyFont="1" applyFill="1" applyBorder="1" applyAlignment="1">
      <alignment horizontal="center"/>
    </xf>
    <xf numFmtId="0" fontId="10" fillId="0" borderId="3" xfId="0" applyFont="1" applyFill="1" applyBorder="1" applyAlignment="1">
      <alignment horizontal="center" vertical="center" wrapText="1"/>
    </xf>
    <xf numFmtId="187" fontId="10" fillId="0" borderId="3" xfId="0" applyNumberFormat="1" applyFont="1" applyFill="1" applyBorder="1" applyAlignment="1">
      <alignment horizontal="center"/>
    </xf>
    <xf numFmtId="20" fontId="10" fillId="0" borderId="3" xfId="0" applyNumberFormat="1" applyFont="1" applyFill="1" applyBorder="1" applyAlignment="1">
      <alignment horizontal="center"/>
    </xf>
    <xf numFmtId="14" fontId="10" fillId="0" borderId="3" xfId="0" applyNumberFormat="1" applyFont="1" applyFill="1" applyBorder="1" applyAlignment="1">
      <alignment horizontal="center" vertical="center"/>
    </xf>
    <xf numFmtId="0" fontId="22" fillId="0" borderId="3" xfId="0" applyFont="1" applyFill="1" applyBorder="1" applyAlignment="1">
      <alignment horizontal="left" vertical="center" wrapText="1"/>
    </xf>
    <xf numFmtId="0" fontId="0" fillId="7" borderId="3" xfId="0" applyFill="1" applyBorder="1">
      <alignment horizontal="left" vertical="center" wrapText="1" indent="1"/>
    </xf>
    <xf numFmtId="0" fontId="10" fillId="7" borderId="3" xfId="0" applyFont="1" applyFill="1" applyBorder="1">
      <alignment horizontal="left" vertical="center" wrapText="1" indent="1"/>
    </xf>
    <xf numFmtId="20" fontId="10" fillId="0" borderId="3" xfId="0" applyNumberFormat="1" applyFont="1" applyFill="1" applyBorder="1" applyAlignment="1">
      <alignment horizontal="center" vertical="center"/>
    </xf>
    <xf numFmtId="0" fontId="19" fillId="6" borderId="3" xfId="6" applyFont="1" applyFill="1" applyBorder="1" applyAlignment="1">
      <alignment horizontal="center" vertical="center" wrapText="1"/>
    </xf>
    <xf numFmtId="0" fontId="18" fillId="6" borderId="3" xfId="6" applyFont="1" applyFill="1" applyBorder="1" applyAlignment="1">
      <alignment horizontal="center" vertical="center" wrapText="1"/>
    </xf>
    <xf numFmtId="14" fontId="10" fillId="0" borderId="3" xfId="0" applyNumberFormat="1"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8" xfId="0" applyFont="1" applyFill="1" applyBorder="1" applyAlignment="1">
      <alignment horizontal="left" wrapText="1"/>
    </xf>
    <xf numFmtId="14" fontId="10" fillId="0" borderId="8" xfId="0" applyNumberFormat="1" applyFont="1" applyFill="1" applyBorder="1" applyAlignment="1">
      <alignment horizontal="center"/>
    </xf>
    <xf numFmtId="187" fontId="10" fillId="0" borderId="8" xfId="0" applyNumberFormat="1" applyFont="1" applyFill="1" applyBorder="1" applyAlignment="1">
      <alignment horizontal="center"/>
    </xf>
    <xf numFmtId="14" fontId="10" fillId="0" borderId="8" xfId="0" applyNumberFormat="1" applyFont="1" applyFill="1" applyBorder="1" applyAlignment="1">
      <alignment horizontal="center" vertical="center" wrapText="1"/>
    </xf>
    <xf numFmtId="0" fontId="10" fillId="0" borderId="8" xfId="0" applyFont="1" applyFill="1" applyBorder="1" applyAlignment="1">
      <alignment horizontal="left" vertical="center" wrapText="1"/>
    </xf>
    <xf numFmtId="0" fontId="10" fillId="0" borderId="8" xfId="0" applyFont="1" applyFill="1" applyBorder="1" applyAlignment="1">
      <alignment horizontal="center" wrapText="1"/>
    </xf>
    <xf numFmtId="14" fontId="10" fillId="0" borderId="8" xfId="0" applyNumberFormat="1" applyFont="1" applyFill="1" applyBorder="1" applyAlignment="1">
      <alignment horizontal="center" wrapText="1"/>
    </xf>
    <xf numFmtId="187" fontId="10" fillId="0" borderId="8" xfId="0" applyNumberFormat="1" applyFont="1" applyFill="1" applyBorder="1" applyAlignment="1">
      <alignment horizontal="center" vertical="center"/>
    </xf>
    <xf numFmtId="187" fontId="10" fillId="0" borderId="3" xfId="0" applyNumberFormat="1" applyFont="1" applyFill="1" applyBorder="1" applyAlignment="1">
      <alignment horizontal="center" vertical="center"/>
    </xf>
    <xf numFmtId="187" fontId="10" fillId="0" borderId="3" xfId="0" applyNumberFormat="1" applyFont="1" applyFill="1" applyBorder="1">
      <alignment horizontal="left" vertical="center" wrapText="1" indent="1"/>
    </xf>
    <xf numFmtId="20" fontId="10" fillId="0" borderId="8" xfId="0" applyNumberFormat="1" applyFont="1" applyFill="1" applyBorder="1" applyAlignment="1">
      <alignment horizontal="center"/>
    </xf>
    <xf numFmtId="20" fontId="10" fillId="0" borderId="3" xfId="0" applyNumberFormat="1" applyFont="1" applyFill="1" applyBorder="1">
      <alignment horizontal="left" vertical="center" wrapText="1" indent="1"/>
    </xf>
    <xf numFmtId="20" fontId="10" fillId="0" borderId="8" xfId="0" applyNumberFormat="1" applyFont="1" applyFill="1" applyBorder="1" applyAlignment="1">
      <alignment horizontal="center" vertical="center"/>
    </xf>
    <xf numFmtId="187" fontId="10" fillId="0" borderId="3" xfId="12" applyNumberFormat="1" applyFont="1" applyFill="1" applyBorder="1" applyAlignment="1">
      <alignment horizontal="center"/>
    </xf>
    <xf numFmtId="0" fontId="12" fillId="0" borderId="6"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5" fillId="0" borderId="0" xfId="2" applyFont="1" applyFill="1" applyBorder="1" applyAlignment="1">
      <alignment horizontal="left" wrapText="1"/>
    </xf>
    <xf numFmtId="0" fontId="12" fillId="0" borderId="4" xfId="2" applyFont="1" applyFill="1" applyBorder="1" applyAlignment="1">
      <alignment horizontal="center" vertical="center" wrapText="1"/>
    </xf>
    <xf numFmtId="0" fontId="13" fillId="0" borderId="5" xfId="2" applyFont="1" applyFill="1" applyBorder="1" applyAlignment="1">
      <alignment horizontal="left" wrapText="1"/>
    </xf>
    <xf numFmtId="0" fontId="14" fillId="0" borderId="0" xfId="2" applyFont="1" applyFill="1" applyBorder="1" applyAlignment="1">
      <alignment horizontal="left" wrapText="1"/>
    </xf>
  </cellXfs>
  <cellStyles count="13">
    <cellStyle name="Comma" xfId="12" builtinId="3"/>
    <cellStyle name="Date" xfId="1" xr:uid="{00000000-0005-0000-0000-000000000000}"/>
    <cellStyle name="Heading 1" xfId="4" builtinId="16" customBuiltin="1"/>
    <cellStyle name="Heading 2" xfId="5" builtinId="17" customBuiltin="1"/>
    <cellStyle name="Heading 3" xfId="6" builtinId="18" customBuiltin="1"/>
    <cellStyle name="Heading 4" xfId="7" builtinId="19" customBuiltin="1"/>
    <cellStyle name="Input" xfId="3" builtinId="20" customBuiltin="1"/>
    <cellStyle name="Normal" xfId="0" builtinId="0" customBuiltin="1"/>
    <cellStyle name="Normal 2" xfId="9" xr:uid="{5897A3BB-0407-43D9-B49F-F240DFFCA93E}"/>
    <cellStyle name="Normal 3" xfId="10" xr:uid="{7D9A96C2-7D52-4028-8C83-10A08BB398B0}"/>
    <cellStyle name="Normal 4" xfId="11" xr:uid="{92E48B2B-8FF6-4935-AE75-8DAADEECFAED}"/>
    <cellStyle name="Note" xfId="8" builtinId="10" customBuiltin="1"/>
    <cellStyle name="Title" xfId="2" builtinId="15" customBuiltin="1"/>
  </cellStyles>
  <dxfs count="18">
    <dxf>
      <font>
        <b val="0"/>
        <i val="0"/>
        <strike val="0"/>
        <condense val="0"/>
        <extend val="0"/>
        <outline val="0"/>
        <shadow val="0"/>
        <u val="none"/>
        <vertAlign val="baseline"/>
        <sz val="16"/>
        <color auto="1"/>
        <name val="Cordia New"/>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auto="1"/>
        <name val="Cordia New"/>
        <family val="2"/>
        <scheme val="none"/>
      </font>
      <fill>
        <patternFill patternType="none">
          <fgColor indexed="64"/>
          <bgColor indexed="65"/>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auto="1"/>
        <name val="Cordia New"/>
        <family val="2"/>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auto="1"/>
        <name val="Cordia New"/>
        <family val="2"/>
        <scheme val="none"/>
      </font>
      <numFmt numFmtId="187" formatCode="h:mm;@"/>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auto="1"/>
        <name val="Cordia New"/>
        <family val="2"/>
        <scheme val="none"/>
      </font>
      <numFmt numFmtId="19" formatCode="dd/mm/yy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auto="1"/>
        <name val="Cordia New"/>
        <family val="2"/>
        <scheme val="none"/>
      </font>
      <numFmt numFmtId="19" formatCode="dd/mm/yy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auto="1"/>
        <name val="Cordia New"/>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auto="1"/>
        <name val="Cordia New"/>
        <family val="2"/>
        <scheme val="none"/>
      </font>
      <fill>
        <patternFill patternType="none">
          <fgColor indexed="64"/>
          <bgColor indexed="65"/>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auto="1"/>
        <name val="Cordia New"/>
        <family val="2"/>
        <scheme val="none"/>
      </font>
      <fill>
        <patternFill patternType="none">
          <fgColor indexed="64"/>
          <bgColor indexed="65"/>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auto="1"/>
        <name val="Cordia New"/>
        <family val="2"/>
        <scheme val="none"/>
      </font>
      <fill>
        <patternFill patternType="none">
          <fgColor indexed="64"/>
          <bgColor indexed="65"/>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auto="1"/>
        <name val="Cordia New"/>
        <family val="2"/>
        <scheme val="none"/>
      </font>
      <numFmt numFmtId="0" formatCode="General"/>
      <fill>
        <patternFill patternType="none">
          <fgColor indexed="64"/>
          <bgColor indexed="65"/>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ttom style="thin">
          <color indexed="64"/>
        </bottom>
      </border>
    </dxf>
    <dxf>
      <font>
        <strike val="0"/>
        <outline val="0"/>
        <shadow val="0"/>
        <u val="none"/>
        <vertAlign val="baseline"/>
        <sz val="16"/>
        <name val="Cordia New"/>
        <family val="2"/>
        <scheme val="none"/>
      </font>
      <alignment horizontal="center" textRotation="0" indent="0" justifyLastLine="0" shrinkToFit="0" readingOrder="0"/>
    </dxf>
    <dxf>
      <border>
        <bottom style="thin">
          <color indexed="64"/>
        </bottom>
      </border>
    </dxf>
    <dxf>
      <font>
        <b/>
        <i val="0"/>
        <strike val="0"/>
        <condense val="0"/>
        <extend val="0"/>
        <outline val="0"/>
        <shadow val="0"/>
        <u val="none"/>
        <vertAlign val="baseline"/>
        <sz val="22"/>
        <color auto="1"/>
        <name val="Cordia New"/>
        <family val="2"/>
        <scheme val="none"/>
      </font>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theme="0"/>
      </font>
      <fill>
        <patternFill>
          <bgColor theme="1" tint="0.14996795556505021"/>
        </patternFill>
      </fill>
      <border diagonalUp="1">
        <left style="thin">
          <color theme="1" tint="0.499984740745262"/>
        </left>
        <right style="thin">
          <color theme="1" tint="0.499984740745262"/>
        </right>
        <top style="thin">
          <color theme="1" tint="0.499984740745262"/>
        </top>
        <bottom style="thin">
          <color theme="1" tint="0.499984740745262"/>
        </bottom>
        <diagonal style="thin">
          <color theme="1" tint="0.499984740745262"/>
        </diagonal>
        <vertical style="thin">
          <color theme="1" tint="0.499984740745262"/>
        </vertical>
        <horizontal style="thin">
          <color theme="1" tint="0.499984740745262"/>
        </horizontal>
      </border>
    </dxf>
    <dxf>
      <font>
        <color theme="0"/>
      </font>
      <fill>
        <patternFill>
          <bgColor theme="1" tint="0.34998626667073579"/>
        </patternFill>
      </fill>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ont>
        <b/>
        <i val="0"/>
        <color theme="0"/>
      </font>
      <fill>
        <patternFill>
          <bgColor theme="1" tint="0.14996795556505021"/>
        </patternFill>
      </fill>
    </dxf>
  </dxfs>
  <tableStyles count="1" defaultTableStyle="Project Issue Tracker" defaultPivotStyle="PivotStyleDark1">
    <tableStyle name="Project Issue Tracker" pivot="0" count="3" xr9:uid="{00000000-0011-0000-FFFF-FFFF00000000}">
      <tableStyleElement type="headerRow" dxfId="17"/>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NBTC_Support_Issue_Tracker ( July 2025).xlsx]Pivot_Issue!PivotTable15</c:name>
    <c:fmtId val="2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th-TH" sz="2000" b="1">
                <a:latin typeface="Cordia New" panose="020B0304020202020204" pitchFamily="34" charset="-34"/>
                <a:cs typeface="Cordia New" panose="020B0304020202020204" pitchFamily="34" charset="-34"/>
              </a:rPr>
              <a:t>สถิติจำนวนประเด็นปัญหาหลักในแต่ละวัน</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3397070B-9CDA-4046-84C9-D8CCF5163DF6}" type="VALUE">
                  <a:rPr lang="en-US"/>
                  <a:pPr>
                    <a:defRPr sz="900" b="0" i="0" u="none" strike="noStrike" kern="1200" baseline="0">
                      <a:solidFill>
                        <a:schemeClr val="dk1"/>
                      </a:solidFill>
                      <a:latin typeface="+mn-lt"/>
                      <a:ea typeface="+mn-ea"/>
                      <a:cs typeface="+mn-cs"/>
                    </a:defRPr>
                  </a:pPr>
                  <a:t>[VALUE]</a:t>
                </a:fld>
                <a:endParaRPr lang="th-T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785847588347621E-2"/>
          <c:y val="0.22985709534487009"/>
          <c:w val="0.89313867974994499"/>
          <c:h val="0.61374894055295093"/>
        </c:manualLayout>
      </c:layout>
      <c:barChart>
        <c:barDir val="col"/>
        <c:grouping val="clustered"/>
        <c:varyColors val="0"/>
        <c:ser>
          <c:idx val="0"/>
          <c:order val="0"/>
          <c:tx>
            <c:strRef>
              <c:f>Pivot_Issue!$B$3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Pivot_Issue!$A$4:$A$12</c:f>
              <c:strCache>
                <c:ptCount val="8"/>
                <c:pt idx="0">
                  <c:v>01/07/2025</c:v>
                </c:pt>
                <c:pt idx="1">
                  <c:v>02/07/2025</c:v>
                </c:pt>
                <c:pt idx="2">
                  <c:v>03/07/2025</c:v>
                </c:pt>
                <c:pt idx="3">
                  <c:v>04/07/2025</c:v>
                </c:pt>
                <c:pt idx="4">
                  <c:v>07/07/2025</c:v>
                </c:pt>
                <c:pt idx="5">
                  <c:v>08/07/2025</c:v>
                </c:pt>
                <c:pt idx="6">
                  <c:v>09/07/2025</c:v>
                </c:pt>
                <c:pt idx="7">
                  <c:v>14/07/2025</c:v>
                </c:pt>
              </c:strCache>
            </c:strRef>
          </c:cat>
          <c:val>
            <c:numRef>
              <c:f>Pivot_Issue!$B$4:$B$12</c:f>
              <c:numCache>
                <c:formatCode>General</c:formatCode>
                <c:ptCount val="8"/>
                <c:pt idx="0">
                  <c:v>23</c:v>
                </c:pt>
                <c:pt idx="1">
                  <c:v>17</c:v>
                </c:pt>
                <c:pt idx="2">
                  <c:v>21</c:v>
                </c:pt>
                <c:pt idx="3">
                  <c:v>19</c:v>
                </c:pt>
                <c:pt idx="4">
                  <c:v>26</c:v>
                </c:pt>
                <c:pt idx="5">
                  <c:v>26</c:v>
                </c:pt>
                <c:pt idx="6">
                  <c:v>32</c:v>
                </c:pt>
                <c:pt idx="7">
                  <c:v>41</c:v>
                </c:pt>
              </c:numCache>
            </c:numRef>
          </c:val>
          <c:extLst>
            <c:ext xmlns:c16="http://schemas.microsoft.com/office/drawing/2014/chart" uri="{C3380CC4-5D6E-409C-BE32-E72D297353CC}">
              <c16:uniqueId val="{00000004-B330-45D9-B2C8-B9A627CBFF27}"/>
            </c:ext>
          </c:extLst>
        </c:ser>
        <c:dLbls>
          <c:dLblPos val="outEnd"/>
          <c:showLegendKey val="0"/>
          <c:showVal val="1"/>
          <c:showCatName val="0"/>
          <c:showSerName val="0"/>
          <c:showPercent val="0"/>
          <c:showBubbleSize val="0"/>
        </c:dLbls>
        <c:gapWidth val="150"/>
        <c:overlap val="-21"/>
        <c:axId val="1310060528"/>
        <c:axId val="1310048048"/>
      </c:barChart>
      <c:catAx>
        <c:axId val="1310060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dk1"/>
                </a:solidFill>
                <a:latin typeface="+mn-lt"/>
                <a:ea typeface="+mn-ea"/>
                <a:cs typeface="+mn-cs"/>
              </a:defRPr>
            </a:pPr>
            <a:endParaRPr lang="en-US"/>
          </a:p>
        </c:txPr>
        <c:crossAx val="1310048048"/>
        <c:crosses val="autoZero"/>
        <c:auto val="1"/>
        <c:lblAlgn val="ctr"/>
        <c:lblOffset val="100"/>
        <c:noMultiLvlLbl val="0"/>
      </c:catAx>
      <c:valAx>
        <c:axId val="131004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1006052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NBTC_Support_Issue_Tracker ( July 2025).xlsx]Pivot_Type!PivotTable16</c:name>
    <c:fmtId val="3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th-TH" sz="2000" b="1">
                <a:latin typeface="Cordia New" panose="020B0304020202020204" pitchFamily="34" charset="-34"/>
                <a:cs typeface="Cordia New" panose="020B0304020202020204" pitchFamily="34" charset="-34"/>
              </a:rPr>
              <a:t>สถิติจำนวนประเด็นปัญหาหลักในแต่ละประเภท</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pivotFmt>
      <c:pivotFmt>
        <c:idx val="8"/>
        <c:spPr>
          <a:solidFill>
            <a:srgbClr val="0070C0"/>
          </a:solidFill>
          <a:ln>
            <a:noFill/>
          </a:ln>
          <a:effectLst/>
        </c:spPr>
      </c:pivotFmt>
      <c:pivotFmt>
        <c:idx val="9"/>
        <c:spPr>
          <a:solidFill>
            <a:srgbClr val="FFC000"/>
          </a:solidFill>
          <a:ln>
            <a:noFill/>
          </a:ln>
          <a:effectLst/>
        </c:spPr>
      </c:pivotFmt>
      <c:pivotFmt>
        <c:idx val="10"/>
        <c:spPr>
          <a:solidFill>
            <a:schemeClr val="accent1">
              <a:lumMod val="60000"/>
              <a:lumOff val="40000"/>
            </a:schemeClr>
          </a:solidFill>
          <a:ln>
            <a:noFill/>
          </a:ln>
          <a:effectLst/>
        </c:spPr>
      </c:pivotFmt>
      <c:pivotFmt>
        <c:idx val="11"/>
        <c:spPr>
          <a:solidFill>
            <a:schemeClr val="accent5"/>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6">
              <a:lumMod val="40000"/>
              <a:lumOff val="6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6">
              <a:lumMod val="40000"/>
              <a:lumOff val="6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6">
              <a:lumMod val="40000"/>
              <a:lumOff val="60000"/>
            </a:schemeClr>
          </a:solidFill>
          <a:ln>
            <a:noFill/>
          </a:ln>
          <a:effectLst/>
        </c:spPr>
      </c:pivotFmt>
      <c:pivotFmt>
        <c:idx val="3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pivotFmt>
      <c:pivotFmt>
        <c:idx val="37"/>
        <c:spPr>
          <a:solidFill>
            <a:schemeClr val="accent2"/>
          </a:solidFill>
          <a:ln>
            <a:noFill/>
          </a:ln>
          <a:effectLst/>
        </c:spPr>
      </c:pivotFmt>
      <c:pivotFmt>
        <c:idx val="38"/>
        <c:spPr>
          <a:solidFill>
            <a:schemeClr val="accent3"/>
          </a:solidFill>
          <a:ln>
            <a:noFill/>
          </a:ln>
          <a:effectLst/>
        </c:spPr>
      </c:pivotFmt>
      <c:pivotFmt>
        <c:idx val="39"/>
        <c:spPr>
          <a:solidFill>
            <a:schemeClr val="accent6">
              <a:lumMod val="40000"/>
              <a:lumOff val="60000"/>
            </a:schemeClr>
          </a:solidFill>
          <a:ln>
            <a:noFill/>
          </a:ln>
          <a:effectLst/>
        </c:spPr>
      </c:pivotFmt>
    </c:pivotFmts>
    <c:plotArea>
      <c:layout/>
      <c:barChart>
        <c:barDir val="col"/>
        <c:grouping val="clustered"/>
        <c:varyColors val="1"/>
        <c:ser>
          <c:idx val="0"/>
          <c:order val="0"/>
          <c:tx>
            <c:strRef>
              <c:f>Pivot_Type!$B$1</c:f>
              <c:strCache>
                <c:ptCount val="1"/>
                <c:pt idx="0">
                  <c:v>Total</c:v>
                </c:pt>
              </c:strCache>
            </c:strRef>
          </c:tx>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A-696D-4F77-AE66-AAB711AE2C2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C-696D-4F77-AE66-AAB711AE2C2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E-696D-4F77-AE66-AAB711AE2C2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0-696D-4F77-AE66-AAB711AE2C2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Pivot_Type!$A$2:$A$6</c:f>
              <c:strCache>
                <c:ptCount val="4"/>
                <c:pt idx="0">
                  <c:v>ข้อมูลทั่วไป</c:v>
                </c:pt>
                <c:pt idx="1">
                  <c:v>คำขอ</c:v>
                </c:pt>
                <c:pt idx="2">
                  <c:v>ผู้ใช้งานระบบ</c:v>
                </c:pt>
                <c:pt idx="3">
                  <c:v>เอกสาร</c:v>
                </c:pt>
              </c:strCache>
            </c:strRef>
          </c:cat>
          <c:val>
            <c:numRef>
              <c:f>Pivot_Type!$B$2:$B$6</c:f>
              <c:numCache>
                <c:formatCode>General</c:formatCode>
                <c:ptCount val="4"/>
                <c:pt idx="0">
                  <c:v>109</c:v>
                </c:pt>
                <c:pt idx="1">
                  <c:v>43</c:v>
                </c:pt>
                <c:pt idx="2">
                  <c:v>42</c:v>
                </c:pt>
                <c:pt idx="3">
                  <c:v>11</c:v>
                </c:pt>
              </c:numCache>
            </c:numRef>
          </c:val>
          <c:extLst>
            <c:ext xmlns:c16="http://schemas.microsoft.com/office/drawing/2014/chart" uri="{C3380CC4-5D6E-409C-BE32-E72D297353CC}">
              <c16:uniqueId val="{00000011-696D-4F77-AE66-AAB711AE2C29}"/>
            </c:ext>
          </c:extLst>
        </c:ser>
        <c:dLbls>
          <c:dLblPos val="outEnd"/>
          <c:showLegendKey val="0"/>
          <c:showVal val="1"/>
          <c:showCatName val="0"/>
          <c:showSerName val="0"/>
          <c:showPercent val="0"/>
          <c:showBubbleSize val="0"/>
        </c:dLbls>
        <c:gapWidth val="219"/>
        <c:overlap val="-27"/>
        <c:axId val="1310085008"/>
        <c:axId val="1310092208"/>
      </c:barChart>
      <c:catAx>
        <c:axId val="131008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dk1"/>
                </a:solidFill>
                <a:latin typeface="+mn-lt"/>
                <a:ea typeface="+mn-ea"/>
                <a:cs typeface="+mn-cs"/>
              </a:defRPr>
            </a:pPr>
            <a:endParaRPr lang="en-US"/>
          </a:p>
        </c:txPr>
        <c:crossAx val="1310092208"/>
        <c:crosses val="autoZero"/>
        <c:auto val="1"/>
        <c:lblAlgn val="ctr"/>
        <c:lblOffset val="100"/>
        <c:noMultiLvlLbl val="0"/>
      </c:catAx>
      <c:valAx>
        <c:axId val="131009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1008500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NBTC_Support_Issue_Tracker ( July 2025).xlsx]Pivot_Trend!PivotTable15</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h-TH" sz="1400" b="1" i="0" u="none" strike="noStrike" kern="1200" spc="0" baseline="0">
                <a:solidFill>
                  <a:sysClr val="windowText" lastClr="000000"/>
                </a:solidFill>
                <a:latin typeface="Cordia New" panose="020B0304020202020204" pitchFamily="34" charset="-34"/>
                <a:cs typeface="Cordia New" panose="020B0304020202020204" pitchFamily="34" charset="-34"/>
              </a:rPr>
              <a:t>สถิติจำนวนประเด็นปัญหาหลัก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Pivot_Trend!$B$3</c:f>
              <c:strCache>
                <c:ptCount val="1"/>
                <c:pt idx="0">
                  <c:v>Total</c:v>
                </c:pt>
              </c:strCache>
            </c:strRef>
          </c:tx>
          <c:spPr>
            <a:ln w="28575" cap="rnd">
              <a:solidFill>
                <a:schemeClr val="accent2"/>
              </a:solidFill>
              <a:round/>
            </a:ln>
            <a:effectLst/>
          </c:spPr>
          <c:marker>
            <c:symbol val="none"/>
          </c:marker>
          <c:trendline>
            <c:spPr>
              <a:ln w="19050" cap="rnd">
                <a:solidFill>
                  <a:srgbClr val="FFC000"/>
                </a:solidFill>
                <a:prstDash val="dash"/>
              </a:ln>
              <a:effectLst/>
            </c:spPr>
            <c:trendlineType val="log"/>
            <c:dispRSqr val="0"/>
            <c:dispEq val="0"/>
          </c:trendline>
          <c:cat>
            <c:strRef>
              <c:f>Pivot_Trend!$A$4:$A$12</c:f>
              <c:strCache>
                <c:ptCount val="8"/>
                <c:pt idx="0">
                  <c:v>01/07/2025</c:v>
                </c:pt>
                <c:pt idx="1">
                  <c:v>02/07/2025</c:v>
                </c:pt>
                <c:pt idx="2">
                  <c:v>03/07/2025</c:v>
                </c:pt>
                <c:pt idx="3">
                  <c:v>04/07/2025</c:v>
                </c:pt>
                <c:pt idx="4">
                  <c:v>07/07/2025</c:v>
                </c:pt>
                <c:pt idx="5">
                  <c:v>08/07/2025</c:v>
                </c:pt>
                <c:pt idx="6">
                  <c:v>09/07/2025</c:v>
                </c:pt>
                <c:pt idx="7">
                  <c:v>14/07/2025</c:v>
                </c:pt>
              </c:strCache>
            </c:strRef>
          </c:cat>
          <c:val>
            <c:numRef>
              <c:f>Pivot_Trend!$B$4:$B$12</c:f>
              <c:numCache>
                <c:formatCode>General</c:formatCode>
                <c:ptCount val="8"/>
                <c:pt idx="0">
                  <c:v>23</c:v>
                </c:pt>
                <c:pt idx="1">
                  <c:v>17</c:v>
                </c:pt>
                <c:pt idx="2">
                  <c:v>21</c:v>
                </c:pt>
                <c:pt idx="3">
                  <c:v>19</c:v>
                </c:pt>
                <c:pt idx="4">
                  <c:v>26</c:v>
                </c:pt>
                <c:pt idx="5">
                  <c:v>26</c:v>
                </c:pt>
                <c:pt idx="6">
                  <c:v>32</c:v>
                </c:pt>
                <c:pt idx="7">
                  <c:v>41</c:v>
                </c:pt>
              </c:numCache>
            </c:numRef>
          </c:val>
          <c:smooth val="1"/>
          <c:extLst>
            <c:ext xmlns:c16="http://schemas.microsoft.com/office/drawing/2014/chart" uri="{C3380CC4-5D6E-409C-BE32-E72D297353CC}">
              <c16:uniqueId val="{00000000-322F-4163-B101-23EAEC672D3C}"/>
            </c:ext>
          </c:extLst>
        </c:ser>
        <c:dLbls>
          <c:showLegendKey val="0"/>
          <c:showVal val="0"/>
          <c:showCatName val="0"/>
          <c:showSerName val="0"/>
          <c:showPercent val="0"/>
          <c:showBubbleSize val="0"/>
        </c:dLbls>
        <c:smooth val="0"/>
        <c:axId val="1734066640"/>
        <c:axId val="1734067120"/>
      </c:lineChart>
      <c:catAx>
        <c:axId val="173406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67120"/>
        <c:crosses val="autoZero"/>
        <c:auto val="1"/>
        <c:lblAlgn val="ctr"/>
        <c:lblOffset val="100"/>
        <c:noMultiLvlLbl val="0"/>
      </c:catAx>
      <c:valAx>
        <c:axId val="173406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6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Forecast</a:t>
            </a:r>
            <a:r>
              <a:rPr lang="en-US" b="1" baseline="0">
                <a:solidFill>
                  <a:sysClr val="windowText" lastClr="000000"/>
                </a:solidFill>
              </a:rPr>
              <a:t> </a:t>
            </a:r>
            <a:r>
              <a:rPr lang="th-TH" b="1" baseline="0">
                <a:solidFill>
                  <a:sysClr val="windowText" lastClr="000000"/>
                </a:solidFill>
              </a:rPr>
              <a:t>จำนวนประเด็นปัญหาหลักล่วงหน้าในวันถัดไป</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Forcast!$C$1</c:f>
              <c:strCache>
                <c:ptCount val="1"/>
                <c:pt idx="0">
                  <c:v>จำนวนเคส</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Forcast!$B$22:$B$41</c:f>
              <c:numCache>
                <c:formatCode>m/d/yyyy</c:formatCode>
                <c:ptCount val="20"/>
                <c:pt idx="0">
                  <c:v>45768</c:v>
                </c:pt>
                <c:pt idx="1">
                  <c:v>45769</c:v>
                </c:pt>
                <c:pt idx="2">
                  <c:v>45770</c:v>
                </c:pt>
                <c:pt idx="3">
                  <c:v>45771</c:v>
                </c:pt>
                <c:pt idx="4">
                  <c:v>45772</c:v>
                </c:pt>
                <c:pt idx="5">
                  <c:v>45773</c:v>
                </c:pt>
                <c:pt idx="6">
                  <c:v>45774</c:v>
                </c:pt>
                <c:pt idx="7">
                  <c:v>45775</c:v>
                </c:pt>
                <c:pt idx="8">
                  <c:v>45776</c:v>
                </c:pt>
                <c:pt idx="9">
                  <c:v>45777</c:v>
                </c:pt>
                <c:pt idx="10">
                  <c:v>45778</c:v>
                </c:pt>
                <c:pt idx="11">
                  <c:v>45779</c:v>
                </c:pt>
                <c:pt idx="12">
                  <c:v>45780</c:v>
                </c:pt>
                <c:pt idx="13">
                  <c:v>45781</c:v>
                </c:pt>
                <c:pt idx="14">
                  <c:v>45782</c:v>
                </c:pt>
                <c:pt idx="15">
                  <c:v>45783</c:v>
                </c:pt>
                <c:pt idx="16">
                  <c:v>45784</c:v>
                </c:pt>
                <c:pt idx="17">
                  <c:v>45785</c:v>
                </c:pt>
                <c:pt idx="18">
                  <c:v>45786</c:v>
                </c:pt>
                <c:pt idx="19">
                  <c:v>45787</c:v>
                </c:pt>
              </c:numCache>
            </c:numRef>
          </c:cat>
          <c:val>
            <c:numRef>
              <c:f>Forcast!$C$22:$C$41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9F5A-4680-B6E6-F018D2B11507}"/>
            </c:ext>
          </c:extLst>
        </c:ser>
        <c:ser>
          <c:idx val="1"/>
          <c:order val="1"/>
          <c:tx>
            <c:strRef>
              <c:f>Forcast!$D$1</c:f>
              <c:strCache>
                <c:ptCount val="1"/>
                <c:pt idx="0">
                  <c:v>ทำนายแนวโน้มจำนวนเคส</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Forcast!$B$22:$B$41</c:f>
              <c:numCache>
                <c:formatCode>m/d/yyyy</c:formatCode>
                <c:ptCount val="20"/>
                <c:pt idx="0">
                  <c:v>45768</c:v>
                </c:pt>
                <c:pt idx="1">
                  <c:v>45769</c:v>
                </c:pt>
                <c:pt idx="2">
                  <c:v>45770</c:v>
                </c:pt>
                <c:pt idx="3">
                  <c:v>45771</c:v>
                </c:pt>
                <c:pt idx="4">
                  <c:v>45772</c:v>
                </c:pt>
                <c:pt idx="5">
                  <c:v>45773</c:v>
                </c:pt>
                <c:pt idx="6">
                  <c:v>45774</c:v>
                </c:pt>
                <c:pt idx="7">
                  <c:v>45775</c:v>
                </c:pt>
                <c:pt idx="8">
                  <c:v>45776</c:v>
                </c:pt>
                <c:pt idx="9">
                  <c:v>45777</c:v>
                </c:pt>
                <c:pt idx="10">
                  <c:v>45778</c:v>
                </c:pt>
                <c:pt idx="11">
                  <c:v>45779</c:v>
                </c:pt>
                <c:pt idx="12">
                  <c:v>45780</c:v>
                </c:pt>
                <c:pt idx="13">
                  <c:v>45781</c:v>
                </c:pt>
                <c:pt idx="14">
                  <c:v>45782</c:v>
                </c:pt>
                <c:pt idx="15">
                  <c:v>45783</c:v>
                </c:pt>
                <c:pt idx="16">
                  <c:v>45784</c:v>
                </c:pt>
                <c:pt idx="17">
                  <c:v>45785</c:v>
                </c:pt>
                <c:pt idx="18">
                  <c:v>45786</c:v>
                </c:pt>
                <c:pt idx="19">
                  <c:v>45787</c:v>
                </c:pt>
              </c:numCache>
            </c:numRef>
          </c:cat>
          <c:val>
            <c:numRef>
              <c:f>Forcast!$D$22:$D$41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1-9F5A-4680-B6E6-F018D2B11507}"/>
            </c:ext>
          </c:extLst>
        </c:ser>
        <c:dLbls>
          <c:dLblPos val="outEnd"/>
          <c:showLegendKey val="0"/>
          <c:showVal val="1"/>
          <c:showCatName val="0"/>
          <c:showSerName val="0"/>
          <c:showPercent val="0"/>
          <c:showBubbleSize val="0"/>
        </c:dLbls>
        <c:gapWidth val="219"/>
        <c:overlap val="-27"/>
        <c:axId val="966239151"/>
        <c:axId val="966239631"/>
      </c:barChart>
      <c:dateAx>
        <c:axId val="96623915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39631"/>
        <c:crosses val="autoZero"/>
        <c:auto val="1"/>
        <c:lblOffset val="100"/>
        <c:baseTimeUnit val="days"/>
      </c:dateAx>
      <c:valAx>
        <c:axId val="96623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39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NBTC_Support_Issue_Tracker ( July 2025).xlsx]Pivot_Response!PivotTable1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h-TH" b="1">
                <a:solidFill>
                  <a:sysClr val="windowText" lastClr="000000"/>
                </a:solidFill>
                <a:latin typeface="Cordia New" panose="020B0304020202020204" pitchFamily="34" charset="-34"/>
                <a:cs typeface="Cordia New" panose="020B0304020202020204" pitchFamily="34" charset="-34"/>
              </a:rPr>
              <a:t>จำนวนเคสที่ผู้รับผิดชอบได้รับ</a:t>
            </a:r>
            <a:endParaRPr lang="en-US" b="1">
              <a:solidFill>
                <a:sysClr val="windowText" lastClr="000000"/>
              </a:solidFill>
              <a:latin typeface="Cordia New" panose="020B0304020202020204" pitchFamily="34" charset="-34"/>
              <a:cs typeface="Cordia New" panose="020B0304020202020204" pitchFamily="34" charset="-34"/>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strRef>
              <c:f>Pivot_Response!$B$3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A11-49B6-9803-FD853FE9BB8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A11-49B6-9803-FD853FE9BB8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A11-49B6-9803-FD853FE9BB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Pivot_Response!$A$4:$A$6</c:f>
              <c:strCache>
                <c:ptCount val="2"/>
                <c:pt idx="0">
                  <c:v>วรณัฐ สว่างไสว</c:v>
                </c:pt>
                <c:pt idx="1">
                  <c:v>ศักดา อ่อนละมัย</c:v>
                </c:pt>
              </c:strCache>
            </c:strRef>
          </c:cat>
          <c:val>
            <c:numRef>
              <c:f>Pivot_Response!$B$4:$B$6</c:f>
              <c:numCache>
                <c:formatCode>General</c:formatCode>
                <c:ptCount val="2"/>
                <c:pt idx="0">
                  <c:v>116</c:v>
                </c:pt>
                <c:pt idx="1">
                  <c:v>89</c:v>
                </c:pt>
              </c:numCache>
            </c:numRef>
          </c:val>
          <c:extLst>
            <c:ext xmlns:c16="http://schemas.microsoft.com/office/drawing/2014/chart" uri="{C3380CC4-5D6E-409C-BE32-E72D297353CC}">
              <c16:uniqueId val="{00000000-B911-46DE-A043-7FA3316FE815}"/>
            </c:ext>
          </c:extLst>
        </c:ser>
        <c:dLbls>
          <c:dLblPos val="outEnd"/>
          <c:showLegendKey val="0"/>
          <c:showVal val="1"/>
          <c:showCatName val="0"/>
          <c:showSerName val="0"/>
          <c:showPercent val="0"/>
          <c:showBubbleSize val="0"/>
        </c:dLbls>
        <c:gapWidth val="219"/>
        <c:overlap val="-27"/>
        <c:axId val="1222715327"/>
        <c:axId val="1222716287"/>
      </c:barChart>
      <c:catAx>
        <c:axId val="122271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16287"/>
        <c:crosses val="autoZero"/>
        <c:auto val="1"/>
        <c:lblAlgn val="ctr"/>
        <c:lblOffset val="100"/>
        <c:noMultiLvlLbl val="0"/>
      </c:catAx>
      <c:valAx>
        <c:axId val="122271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NBTC_Support_Issue_Tracker ( July 2025).xlsx]Pivot_Officer!PivotTable3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h-TH"/>
              <a:t>จำนวนเคสในแต่ละพื้นที่</a:t>
            </a:r>
            <a:endParaRPr lang="en-US"/>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marker>
          <c:symbol val="none"/>
        </c:marker>
        <c:dLbl>
          <c:idx val="0"/>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Pivot_Officer!$B$3:$B$4</c:f>
              <c:strCache>
                <c:ptCount val="1"/>
                <c:pt idx="0">
                  <c:v>เจ้าหน้าที่ กสทช. (สำนักงานใหญ่)</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Pivot_Officer!$A$5</c:f>
              <c:strCache>
                <c:ptCount val="1"/>
                <c:pt idx="0">
                  <c:v>Total</c:v>
                </c:pt>
              </c:strCache>
            </c:strRef>
          </c:cat>
          <c:val>
            <c:numRef>
              <c:f>Pivot_Officer!$B$5</c:f>
              <c:numCache>
                <c:formatCode>General</c:formatCode>
                <c:ptCount val="1"/>
                <c:pt idx="0">
                  <c:v>10</c:v>
                </c:pt>
              </c:numCache>
            </c:numRef>
          </c:val>
          <c:extLst>
            <c:ext xmlns:c16="http://schemas.microsoft.com/office/drawing/2014/chart" uri="{C3380CC4-5D6E-409C-BE32-E72D297353CC}">
              <c16:uniqueId val="{00000001-51BE-491E-9B9E-AC7A119D82A6}"/>
            </c:ext>
          </c:extLst>
        </c:ser>
        <c:ser>
          <c:idx val="1"/>
          <c:order val="1"/>
          <c:tx>
            <c:strRef>
              <c:f>Pivot_Officer!$C$3:$C$4</c:f>
              <c:strCache>
                <c:ptCount val="1"/>
                <c:pt idx="0">
                  <c:v>เจ้าหน้าที่ กสทช. เขต 12 (จันทบุรี)</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Pivot_Officer!$C$5</c:f>
              <c:numCache>
                <c:formatCode>General</c:formatCode>
                <c:ptCount val="1"/>
                <c:pt idx="0">
                  <c:v>2</c:v>
                </c:pt>
              </c:numCache>
            </c:numRef>
          </c:val>
          <c:extLst>
            <c:ext xmlns:c16="http://schemas.microsoft.com/office/drawing/2014/chart" uri="{C3380CC4-5D6E-409C-BE32-E72D297353CC}">
              <c16:uniqueId val="{00000002-BBC6-4F13-8CFC-62392B6D3191}"/>
            </c:ext>
          </c:extLst>
        </c:ser>
        <c:ser>
          <c:idx val="2"/>
          <c:order val="2"/>
          <c:tx>
            <c:strRef>
              <c:f>Pivot_Officer!$D$3:$D$4</c:f>
              <c:strCache>
                <c:ptCount val="1"/>
                <c:pt idx="0">
                  <c:v>เจ้าหน้าที่ กสทช. เขต 14 (ปราจีนบุรี)</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Pivot_Officer!$D$5</c:f>
              <c:numCache>
                <c:formatCode>General</c:formatCode>
                <c:ptCount val="1"/>
                <c:pt idx="0">
                  <c:v>2</c:v>
                </c:pt>
              </c:numCache>
            </c:numRef>
          </c:val>
          <c:extLst>
            <c:ext xmlns:c16="http://schemas.microsoft.com/office/drawing/2014/chart" uri="{C3380CC4-5D6E-409C-BE32-E72D297353CC}">
              <c16:uniqueId val="{00000003-BBC6-4F13-8CFC-62392B6D3191}"/>
            </c:ext>
          </c:extLst>
        </c:ser>
        <c:ser>
          <c:idx val="3"/>
          <c:order val="3"/>
          <c:tx>
            <c:strRef>
              <c:f>Pivot_Officer!$E$3:$E$4</c:f>
              <c:strCache>
                <c:ptCount val="1"/>
                <c:pt idx="0">
                  <c:v>เจ้าหน้าที่ กสทช. เขต 15 (พระนครศรีอยุธยา)</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Pivot_Officer!$E$5</c:f>
              <c:numCache>
                <c:formatCode>General</c:formatCode>
                <c:ptCount val="1"/>
                <c:pt idx="0">
                  <c:v>1</c:v>
                </c:pt>
              </c:numCache>
            </c:numRef>
          </c:val>
          <c:extLst>
            <c:ext xmlns:c16="http://schemas.microsoft.com/office/drawing/2014/chart" uri="{C3380CC4-5D6E-409C-BE32-E72D297353CC}">
              <c16:uniqueId val="{00000004-BBC6-4F13-8CFC-62392B6D3191}"/>
            </c:ext>
          </c:extLst>
        </c:ser>
        <c:ser>
          <c:idx val="4"/>
          <c:order val="4"/>
          <c:tx>
            <c:strRef>
              <c:f>Pivot_Officer!$F$3:$F$4</c:f>
              <c:strCache>
                <c:ptCount val="1"/>
                <c:pt idx="0">
                  <c:v>เจ้าหน้าที่ กสทช. เขต 22 (อุบลราชธานี)</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Pivot_Officer!$F$5</c:f>
              <c:numCache>
                <c:formatCode>General</c:formatCode>
                <c:ptCount val="1"/>
                <c:pt idx="0">
                  <c:v>1</c:v>
                </c:pt>
              </c:numCache>
            </c:numRef>
          </c:val>
          <c:extLst>
            <c:ext xmlns:c16="http://schemas.microsoft.com/office/drawing/2014/chart" uri="{C3380CC4-5D6E-409C-BE32-E72D297353CC}">
              <c16:uniqueId val="{00000005-BBC6-4F13-8CFC-62392B6D3191}"/>
            </c:ext>
          </c:extLst>
        </c:ser>
        <c:ser>
          <c:idx val="5"/>
          <c:order val="5"/>
          <c:tx>
            <c:strRef>
              <c:f>Pivot_Officer!$G$3:$G$4</c:f>
              <c:strCache>
                <c:ptCount val="1"/>
                <c:pt idx="0">
                  <c:v>เจ้าหน้าที่ กสทช. เขต 23 (นครราชสีมา)</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Pivot_Officer!$G$5</c:f>
              <c:numCache>
                <c:formatCode>General</c:formatCode>
                <c:ptCount val="1"/>
                <c:pt idx="0">
                  <c:v>2</c:v>
                </c:pt>
              </c:numCache>
            </c:numRef>
          </c:val>
          <c:extLst>
            <c:ext xmlns:c16="http://schemas.microsoft.com/office/drawing/2014/chart" uri="{C3380CC4-5D6E-409C-BE32-E72D297353CC}">
              <c16:uniqueId val="{00000001-FAA0-4EFE-9F29-C389C4CEC767}"/>
            </c:ext>
          </c:extLst>
        </c:ser>
        <c:ser>
          <c:idx val="6"/>
          <c:order val="6"/>
          <c:tx>
            <c:strRef>
              <c:f>Pivot_Officer!$H$3:$H$4</c:f>
              <c:strCache>
                <c:ptCount val="1"/>
                <c:pt idx="0">
                  <c:v>เจ้าหน้าที่ กสทช. เขต 24 (อุดรธานี)</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Pivot_Officer!$H$5</c:f>
              <c:numCache>
                <c:formatCode>General</c:formatCode>
                <c:ptCount val="1"/>
                <c:pt idx="0">
                  <c:v>1</c:v>
                </c:pt>
              </c:numCache>
            </c:numRef>
          </c:val>
          <c:extLst>
            <c:ext xmlns:c16="http://schemas.microsoft.com/office/drawing/2014/chart" uri="{C3380CC4-5D6E-409C-BE32-E72D297353CC}">
              <c16:uniqueId val="{00000002-FAA0-4EFE-9F29-C389C4CEC767}"/>
            </c:ext>
          </c:extLst>
        </c:ser>
        <c:ser>
          <c:idx val="7"/>
          <c:order val="7"/>
          <c:tx>
            <c:strRef>
              <c:f>Pivot_Officer!$I$3:$I$4</c:f>
              <c:strCache>
                <c:ptCount val="1"/>
                <c:pt idx="0">
                  <c:v>เจ้าหน้าที่ กสทช. เขต 32 (ลำพูน)</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Pivot_Officer!$I$5</c:f>
              <c:numCache>
                <c:formatCode>General</c:formatCode>
                <c:ptCount val="1"/>
                <c:pt idx="0">
                  <c:v>1</c:v>
                </c:pt>
              </c:numCache>
            </c:numRef>
          </c:val>
          <c:extLst>
            <c:ext xmlns:c16="http://schemas.microsoft.com/office/drawing/2014/chart" uri="{C3380CC4-5D6E-409C-BE32-E72D297353CC}">
              <c16:uniqueId val="{00000000-9533-4FD2-A8A3-67854C6B17D1}"/>
            </c:ext>
          </c:extLst>
        </c:ser>
        <c:ser>
          <c:idx val="8"/>
          <c:order val="8"/>
          <c:tx>
            <c:strRef>
              <c:f>Pivot_Officer!$J$3:$J$4</c:f>
              <c:strCache>
                <c:ptCount val="1"/>
                <c:pt idx="0">
                  <c:v>เจ้าหน้าที่ กสทช. เขต 33 (พิษณุโลก)</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Pivot_Officer!$J$5</c:f>
              <c:numCache>
                <c:formatCode>General</c:formatCode>
                <c:ptCount val="1"/>
                <c:pt idx="0">
                  <c:v>1</c:v>
                </c:pt>
              </c:numCache>
            </c:numRef>
          </c:val>
          <c:extLst>
            <c:ext xmlns:c16="http://schemas.microsoft.com/office/drawing/2014/chart" uri="{C3380CC4-5D6E-409C-BE32-E72D297353CC}">
              <c16:uniqueId val="{00000001-9533-4FD2-A8A3-67854C6B17D1}"/>
            </c:ext>
          </c:extLst>
        </c:ser>
        <c:ser>
          <c:idx val="9"/>
          <c:order val="9"/>
          <c:tx>
            <c:strRef>
              <c:f>Pivot_Officer!$K$3:$K$4</c:f>
              <c:strCache>
                <c:ptCount val="1"/>
                <c:pt idx="0">
                  <c:v>เจ้าหน้าที่ กสทช. เขต 41 (ยะลา)</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Pivot_Officer!$K$5</c:f>
              <c:numCache>
                <c:formatCode>General</c:formatCode>
                <c:ptCount val="1"/>
                <c:pt idx="0">
                  <c:v>1</c:v>
                </c:pt>
              </c:numCache>
            </c:numRef>
          </c:val>
          <c:extLst>
            <c:ext xmlns:c16="http://schemas.microsoft.com/office/drawing/2014/chart" uri="{C3380CC4-5D6E-409C-BE32-E72D297353CC}">
              <c16:uniqueId val="{00000000-4D6D-4027-BC6C-262055038259}"/>
            </c:ext>
          </c:extLst>
        </c:ser>
        <c:ser>
          <c:idx val="10"/>
          <c:order val="10"/>
          <c:tx>
            <c:strRef>
              <c:f>Pivot_Officer!$L$3:$L$4</c:f>
              <c:strCache>
                <c:ptCount val="1"/>
                <c:pt idx="0">
                  <c:v>เจ้าหน้าที่ กสทช. เขต 42 (ภูเก็ต)</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Pivot_Officer!$L$5</c:f>
              <c:numCache>
                <c:formatCode>General</c:formatCode>
                <c:ptCount val="1"/>
                <c:pt idx="0">
                  <c:v>11</c:v>
                </c:pt>
              </c:numCache>
            </c:numRef>
          </c:val>
          <c:extLst>
            <c:ext xmlns:c16="http://schemas.microsoft.com/office/drawing/2014/chart" uri="{C3380CC4-5D6E-409C-BE32-E72D297353CC}">
              <c16:uniqueId val="{00000000-1F58-4EBE-85B1-44C34BDF0D9E}"/>
            </c:ext>
          </c:extLst>
        </c:ser>
        <c:ser>
          <c:idx val="11"/>
          <c:order val="11"/>
          <c:tx>
            <c:strRef>
              <c:f>Pivot_Officer!$M$3:$M$4</c:f>
              <c:strCache>
                <c:ptCount val="1"/>
                <c:pt idx="0">
                  <c:v>เจ้าหน้าที่ กสทช. เขต 43 (นครศรีธรรมราช)</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Pivot_Officer!$M$5</c:f>
              <c:numCache>
                <c:formatCode>General</c:formatCode>
                <c:ptCount val="1"/>
                <c:pt idx="0">
                  <c:v>3</c:v>
                </c:pt>
              </c:numCache>
            </c:numRef>
          </c:val>
          <c:extLst>
            <c:ext xmlns:c16="http://schemas.microsoft.com/office/drawing/2014/chart" uri="{C3380CC4-5D6E-409C-BE32-E72D297353CC}">
              <c16:uniqueId val="{00000000-7A44-4F34-96A1-00734072A9DB}"/>
            </c:ext>
          </c:extLst>
        </c:ser>
        <c:ser>
          <c:idx val="12"/>
          <c:order val="12"/>
          <c:tx>
            <c:strRef>
              <c:f>Pivot_Officer!$N$3:$N$4</c:f>
              <c:strCache>
                <c:ptCount val="1"/>
                <c:pt idx="0">
                  <c:v>เจ้าหน้าที่ กสทช. เขต 45 (ชุมพร)</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Pivot_Officer!$N$5</c:f>
              <c:numCache>
                <c:formatCode>General</c:formatCode>
                <c:ptCount val="1"/>
                <c:pt idx="0">
                  <c:v>1</c:v>
                </c:pt>
              </c:numCache>
            </c:numRef>
          </c:val>
          <c:extLst>
            <c:ext xmlns:c16="http://schemas.microsoft.com/office/drawing/2014/chart" uri="{C3380CC4-5D6E-409C-BE32-E72D297353CC}">
              <c16:uniqueId val="{00000001-7A44-4F34-96A1-00734072A9DB}"/>
            </c:ext>
          </c:extLst>
        </c:ser>
        <c:ser>
          <c:idx val="13"/>
          <c:order val="13"/>
          <c:tx>
            <c:strRef>
              <c:f>Pivot_Officer!$O$3:$O$4</c:f>
              <c:strCache>
                <c:ptCount val="1"/>
                <c:pt idx="0">
                  <c:v>เจ้าหน้าที่ กสทช. ภาค 1 (กรุงเทพมหานคร)</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Pivot_Officer!$O$5</c:f>
              <c:numCache>
                <c:formatCode>General</c:formatCode>
                <c:ptCount val="1"/>
                <c:pt idx="0">
                  <c:v>2</c:v>
                </c:pt>
              </c:numCache>
            </c:numRef>
          </c:val>
          <c:extLst>
            <c:ext xmlns:c16="http://schemas.microsoft.com/office/drawing/2014/chart" uri="{C3380CC4-5D6E-409C-BE32-E72D297353CC}">
              <c16:uniqueId val="{00000002-7A44-4F34-96A1-00734072A9DB}"/>
            </c:ext>
          </c:extLst>
        </c:ser>
        <c:ser>
          <c:idx val="14"/>
          <c:order val="14"/>
          <c:tx>
            <c:strRef>
              <c:f>Pivot_Officer!$P$3:$P$4</c:f>
              <c:strCache>
                <c:ptCount val="1"/>
                <c:pt idx="0">
                  <c:v>เจ้าหน้าที่ กสทช. ภาค 3 (เชียงใหม่)</c:v>
                </c:pt>
              </c:strCache>
            </c:strRef>
          </c:tx>
          <c:invertIfNegative val="0"/>
          <c:dLbls>
            <c:spPr>
              <a:noFill/>
              <a:ln>
                <a:noFill/>
              </a:ln>
              <a:effectLst/>
            </c:spPr>
            <c:txPr>
              <a:bodyPr wrap="square" lIns="38100" tIns="19050" rIns="38100" bIns="19050" anchor="ctr">
                <a:spAutoFit/>
              </a:bodyPr>
              <a:lstStyle/>
              <a:p>
                <a:pPr>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Pivot_Officer!$A$5</c:f>
              <c:strCache>
                <c:ptCount val="1"/>
                <c:pt idx="0">
                  <c:v>Total</c:v>
                </c:pt>
              </c:strCache>
            </c:strRef>
          </c:cat>
          <c:val>
            <c:numRef>
              <c:f>Pivot_Officer!$P$5</c:f>
              <c:numCache>
                <c:formatCode>General</c:formatCode>
                <c:ptCount val="1"/>
                <c:pt idx="0">
                  <c:v>2</c:v>
                </c:pt>
              </c:numCache>
            </c:numRef>
          </c:val>
          <c:extLst>
            <c:ext xmlns:c16="http://schemas.microsoft.com/office/drawing/2014/chart" uri="{C3380CC4-5D6E-409C-BE32-E72D297353CC}">
              <c16:uniqueId val="{00000003-7A44-4F34-96A1-00734072A9DB}"/>
            </c:ext>
          </c:extLst>
        </c:ser>
        <c:dLbls>
          <c:dLblPos val="outEnd"/>
          <c:showLegendKey val="0"/>
          <c:showVal val="1"/>
          <c:showCatName val="0"/>
          <c:showSerName val="0"/>
          <c:showPercent val="0"/>
          <c:showBubbleSize val="0"/>
        </c:dLbls>
        <c:gapWidth val="219"/>
        <c:overlap val="-27"/>
        <c:axId val="678760976"/>
        <c:axId val="1239656255"/>
      </c:barChart>
      <c:catAx>
        <c:axId val="6787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239656255"/>
        <c:crosses val="autoZero"/>
        <c:auto val="1"/>
        <c:lblAlgn val="ctr"/>
        <c:lblOffset val="100"/>
        <c:noMultiLvlLbl val="0"/>
      </c:catAx>
      <c:valAx>
        <c:axId val="123965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6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NBTC_Support_Issue_Tracker ( July 2025).xlsx]Pivot_Type_Days!PivotTable16</c:name>
    <c:fmtId val="4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th-TH" sz="1600" b="1" i="0" u="none" strike="noStrike" kern="1200" spc="0" baseline="0">
                <a:solidFill>
                  <a:sysClr val="windowText" lastClr="000000"/>
                </a:solidFill>
                <a:latin typeface="Cordia New" panose="020B0304020202020204" pitchFamily="34" charset="-34"/>
                <a:cs typeface="Cordia New" panose="020B0304020202020204" pitchFamily="34" charset="-34"/>
              </a:rPr>
              <a:t>สถิติจำนวนประเด็นปัญหาหลักในแต่ละประเภท</a:t>
            </a:r>
            <a:r>
              <a:rPr lang="en-US" sz="1600" b="1" i="0" u="none" strike="noStrike" kern="1200" spc="0" baseline="0">
                <a:solidFill>
                  <a:sysClr val="windowText" lastClr="000000"/>
                </a:solidFill>
                <a:latin typeface="Cordia New" panose="020B0304020202020204" pitchFamily="34" charset="-34"/>
                <a:cs typeface="Cordia New" panose="020B0304020202020204" pitchFamily="34" charset="-34"/>
              </a:rPr>
              <a:t> </a:t>
            </a:r>
            <a:r>
              <a:rPr lang="th-TH" sz="1600" b="1" i="0" u="none" strike="noStrike" kern="1200" spc="0" baseline="0">
                <a:solidFill>
                  <a:sysClr val="windowText" lastClr="000000"/>
                </a:solidFill>
                <a:latin typeface="Cordia New" panose="020B0304020202020204" pitchFamily="34" charset="-34"/>
                <a:cs typeface="Cordia New" panose="020B0304020202020204" pitchFamily="34" charset="-34"/>
              </a:rPr>
              <a:t>ณ วันที่ปัจจุบัน</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col"/>
        <c:grouping val="clustered"/>
        <c:varyColors val="1"/>
        <c:ser>
          <c:idx val="0"/>
          <c:order val="0"/>
          <c:tx>
            <c:strRef>
              <c:f>Pivot_Type_Days!$B$3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86D-40B8-B235-4024474AD23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86D-40B8-B235-4024474AD23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86D-40B8-B235-4024474AD23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86D-40B8-B235-4024474AD23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Pivot_Type_Days!$A$4:$A$8</c:f>
              <c:strCache>
                <c:ptCount val="4"/>
                <c:pt idx="0">
                  <c:v>ข้อมูลทั่วไป</c:v>
                </c:pt>
                <c:pt idx="1">
                  <c:v>คำขอ</c:v>
                </c:pt>
                <c:pt idx="2">
                  <c:v>ผู้ใช้งานระบบ</c:v>
                </c:pt>
                <c:pt idx="3">
                  <c:v>เอกสาร</c:v>
                </c:pt>
              </c:strCache>
            </c:strRef>
          </c:cat>
          <c:val>
            <c:numRef>
              <c:f>Pivot_Type_Days!$B$4:$B$8</c:f>
              <c:numCache>
                <c:formatCode>General</c:formatCode>
                <c:ptCount val="4"/>
                <c:pt idx="0">
                  <c:v>28</c:v>
                </c:pt>
                <c:pt idx="1">
                  <c:v>4</c:v>
                </c:pt>
                <c:pt idx="2">
                  <c:v>8</c:v>
                </c:pt>
                <c:pt idx="3">
                  <c:v>1</c:v>
                </c:pt>
              </c:numCache>
            </c:numRef>
          </c:val>
          <c:extLst>
            <c:ext xmlns:c16="http://schemas.microsoft.com/office/drawing/2014/chart" uri="{C3380CC4-5D6E-409C-BE32-E72D297353CC}">
              <c16:uniqueId val="{00000000-3BF3-4065-B9AA-AD9EB938AC0B}"/>
            </c:ext>
          </c:extLst>
        </c:ser>
        <c:dLbls>
          <c:dLblPos val="outEnd"/>
          <c:showLegendKey val="0"/>
          <c:showVal val="1"/>
          <c:showCatName val="0"/>
          <c:showSerName val="0"/>
          <c:showPercent val="0"/>
          <c:showBubbleSize val="0"/>
        </c:dLbls>
        <c:gapWidth val="219"/>
        <c:overlap val="-27"/>
        <c:axId val="406357439"/>
        <c:axId val="406355999"/>
      </c:barChart>
      <c:catAx>
        <c:axId val="40635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06355999"/>
        <c:crosses val="autoZero"/>
        <c:auto val="1"/>
        <c:lblAlgn val="ctr"/>
        <c:lblOffset val="100"/>
        <c:noMultiLvlLbl val="0"/>
      </c:catAx>
      <c:valAx>
        <c:axId val="40635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5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119062</xdr:colOff>
      <xdr:row>1</xdr:row>
      <xdr:rowOff>188141</xdr:rowOff>
    </xdr:from>
    <xdr:to>
      <xdr:col>11</xdr:col>
      <xdr:colOff>122463</xdr:colOff>
      <xdr:row>20</xdr:row>
      <xdr:rowOff>116026</xdr:rowOff>
    </xdr:to>
    <xdr:graphicFrame macro="">
      <xdr:nvGraphicFramePr>
        <xdr:cNvPr id="2" name="Chart 1">
          <a:extLst>
            <a:ext uri="{FF2B5EF4-FFF2-40B4-BE49-F238E27FC236}">
              <a16:creationId xmlns:a16="http://schemas.microsoft.com/office/drawing/2014/main" id="{96B1418F-0E1C-4BBC-B29C-774078056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574829</xdr:colOff>
      <xdr:row>1</xdr:row>
      <xdr:rowOff>185738</xdr:rowOff>
    </xdr:from>
    <xdr:to>
      <xdr:col>21</xdr:col>
      <xdr:colOff>50427</xdr:colOff>
      <xdr:row>20</xdr:row>
      <xdr:rowOff>102419</xdr:rowOff>
    </xdr:to>
    <xdr:graphicFrame macro="">
      <xdr:nvGraphicFramePr>
        <xdr:cNvPr id="3" name="Chart 2">
          <a:extLst>
            <a:ext uri="{FF2B5EF4-FFF2-40B4-BE49-F238E27FC236}">
              <a16:creationId xmlns:a16="http://schemas.microsoft.com/office/drawing/2014/main" id="{C6400022-C855-4EBB-A0B4-5DECB9456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134470</xdr:colOff>
      <xdr:row>22</xdr:row>
      <xdr:rowOff>11207</xdr:rowOff>
    </xdr:from>
    <xdr:to>
      <xdr:col>11</xdr:col>
      <xdr:colOff>123265</xdr:colOff>
      <xdr:row>41</xdr:row>
      <xdr:rowOff>67235</xdr:rowOff>
    </xdr:to>
    <xdr:graphicFrame macro="">
      <xdr:nvGraphicFramePr>
        <xdr:cNvPr id="5" name="Chart 4">
          <a:extLst>
            <a:ext uri="{FF2B5EF4-FFF2-40B4-BE49-F238E27FC236}">
              <a16:creationId xmlns:a16="http://schemas.microsoft.com/office/drawing/2014/main" id="{4C64D98F-0121-4F4B-AE46-1E5F3D934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588064</xdr:colOff>
      <xdr:row>22</xdr:row>
      <xdr:rowOff>28989</xdr:rowOff>
    </xdr:from>
    <xdr:to>
      <xdr:col>21</xdr:col>
      <xdr:colOff>8283</xdr:colOff>
      <xdr:row>41</xdr:row>
      <xdr:rowOff>86966</xdr:rowOff>
    </xdr:to>
    <xdr:graphicFrame macro="">
      <xdr:nvGraphicFramePr>
        <xdr:cNvPr id="4" name="Chart 3">
          <a:extLst>
            <a:ext uri="{FF2B5EF4-FFF2-40B4-BE49-F238E27FC236}">
              <a16:creationId xmlns:a16="http://schemas.microsoft.com/office/drawing/2014/main" id="{BE2AD8FB-FA01-4DDB-8468-8D2C002EC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134937</xdr:colOff>
      <xdr:row>42</xdr:row>
      <xdr:rowOff>83343</xdr:rowOff>
    </xdr:from>
    <xdr:to>
      <xdr:col>11</xdr:col>
      <xdr:colOff>123030</xdr:colOff>
      <xdr:row>59</xdr:row>
      <xdr:rowOff>15874</xdr:rowOff>
    </xdr:to>
    <xdr:graphicFrame macro="">
      <xdr:nvGraphicFramePr>
        <xdr:cNvPr id="6" name="Chart 5">
          <a:extLst>
            <a:ext uri="{FF2B5EF4-FFF2-40B4-BE49-F238E27FC236}">
              <a16:creationId xmlns:a16="http://schemas.microsoft.com/office/drawing/2014/main" id="{7553FA05-6446-4801-9893-50BC963F8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588196</xdr:colOff>
      <xdr:row>41</xdr:row>
      <xdr:rowOff>191867</xdr:rowOff>
    </xdr:from>
    <xdr:to>
      <xdr:col>24</xdr:col>
      <xdr:colOff>57150</xdr:colOff>
      <xdr:row>71</xdr:row>
      <xdr:rowOff>128589</xdr:rowOff>
    </xdr:to>
    <xdr:graphicFrame macro="">
      <xdr:nvGraphicFramePr>
        <xdr:cNvPr id="7" name="Chart 6">
          <a:extLst>
            <a:ext uri="{FF2B5EF4-FFF2-40B4-BE49-F238E27FC236}">
              <a16:creationId xmlns:a16="http://schemas.microsoft.com/office/drawing/2014/main" id="{D813CFBC-D566-4664-8DD6-1ACD532DA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7127741</xdr:colOff>
      <xdr:row>1</xdr:row>
      <xdr:rowOff>190501</xdr:rowOff>
    </xdr:from>
    <xdr:to>
      <xdr:col>7</xdr:col>
      <xdr:colOff>151379</xdr:colOff>
      <xdr:row>6</xdr:row>
      <xdr:rowOff>549087</xdr:rowOff>
    </xdr:to>
    <xdr:graphicFrame macro="">
      <xdr:nvGraphicFramePr>
        <xdr:cNvPr id="2" name="Chart 1">
          <a:extLst>
            <a:ext uri="{FF2B5EF4-FFF2-40B4-BE49-F238E27FC236}">
              <a16:creationId xmlns:a16="http://schemas.microsoft.com/office/drawing/2014/main" id="{4D4F3AA7-D690-4A5C-B5A6-2FA87146E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852.727224884256" createdVersion="8" refreshedVersion="8" minRefreshableVersion="3" recordCount="205" xr:uid="{D7A3DF6E-178C-4176-8903-554EEFF50E90}">
  <cacheSource type="worksheet">
    <worksheetSource name="Table1"/>
  </cacheSource>
  <cacheFields count="11">
    <cacheField name="#" numFmtId="0">
      <sharedItems containsSemiMixedTypes="0" containsString="0" containsNumber="1" containsInteger="1" minValue="1" maxValue="205"/>
    </cacheField>
    <cacheField name="ประเด็นปัญหาหลัก" numFmtId="0">
      <sharedItems/>
    </cacheField>
    <cacheField name="ประเภทประเด็นปัญหาหลัก" numFmtId="0">
      <sharedItems containsBlank="1" count="5">
        <s v="ข้อมูลทั่วไป"/>
        <s v="คำขอ"/>
        <s v="ผู้ใช้งานระบบ"/>
        <s v="เอกสาร"/>
        <m u="1"/>
      </sharedItems>
    </cacheField>
    <cacheField name="ประเภทการบริการ" numFmtId="0">
      <sharedItems/>
    </cacheField>
    <cacheField name="วันที่เปิดเคส" numFmtId="0">
      <sharedItems containsSemiMixedTypes="0" containsNonDate="0" containsDate="1" containsString="0" minDate="2025-01-05T00:00:00" maxDate="2568-01-06T00:00:00" count="65">
        <d v="2025-07-01T00:00:00"/>
        <d v="2025-07-02T00:00:00"/>
        <d v="2025-07-03T00:00:00"/>
        <d v="2025-07-04T00:00:00"/>
        <d v="2025-07-07T00:00:00"/>
        <d v="2025-07-08T00:00:00"/>
        <d v="2025-07-09T00:00:00"/>
        <d v="2025-07-14T00:00:00"/>
        <d v="2025-06-04T00:00:00" u="1"/>
        <d v="2025-06-05T00:00:00" u="1"/>
        <d v="2025-06-06T00:00:00" u="1"/>
        <d v="2025-06-09T00:00:00" u="1"/>
        <d v="2025-06-10T00:00:00" u="1"/>
        <d v="2025-06-11T00:00:00" u="1"/>
        <d v="2025-06-12T00:00:00" u="1"/>
        <d v="2025-06-13T00:00:00" u="1"/>
        <d v="2025-06-16T00:00:00" u="1"/>
        <d v="2025-06-17T00:00:00" u="1"/>
        <d v="2025-06-18T00:00:00" u="1"/>
        <d v="2025-06-19T00:00:00" u="1"/>
        <d v="2025-06-20T00:00:00" u="1"/>
        <d v="2025-06-23T00:00:00" u="1"/>
        <d v="2025-06-24T00:00:00" u="1"/>
        <d v="2025-06-25T00:00:00" u="1"/>
        <d v="2025-06-26T00:00:00" u="1"/>
        <d v="2025-06-27T00:00:00" u="1"/>
        <d v="2025-06-30T00:00:00" u="1"/>
        <d v="2025-05-01T00:00:00" u="1"/>
        <d v="2025-05-02T00:00:00" u="1"/>
        <d v="2025-05-06T00:00:00" u="1"/>
        <d v="2025-05-07T00:00:00" u="1"/>
        <d v="2025-05-08T00:00:00" u="1"/>
        <d v="2025-05-13T00:00:00" u="1"/>
        <d v="2025-05-14T00:00:00" u="1"/>
        <d v="2025-05-15T00:00:00" u="1"/>
        <d v="2025-05-16T00:00:00" u="1"/>
        <d v="2025-05-19T00:00:00" u="1"/>
        <d v="2025-05-20T00:00:00" u="1"/>
        <d v="2025-05-21T00:00:00" u="1"/>
        <d v="2025-05-22T00:00:00" u="1"/>
        <d v="2025-05-23T00:00:00" u="1"/>
        <d v="2025-05-26T00:00:00" u="1"/>
        <d v="2025-05-27T00:00:00" u="1"/>
        <d v="2025-05-28T00:00:00" u="1"/>
        <d v="2025-05-29T00:00:00" u="1"/>
        <d v="2025-05-30T00:00:00" u="1"/>
        <d v="2025-04-21T00:00:00" u="1"/>
        <d v="2568-01-05T00:00:00" u="1"/>
        <d v="2025-04-24T00:00:00" u="1"/>
        <d v="2025-04-17T00:00:00" u="1"/>
        <d v="2025-04-10T00:00:00" u="1"/>
        <d v="2025-04-29T00:00:00" u="1"/>
        <d v="2025-04-03T00:00:00" u="1"/>
        <d v="2025-04-22T00:00:00" u="1"/>
        <d v="2025-04-08T00:00:00" u="1"/>
        <d v="2025-01-05T00:00:00" u="1"/>
        <d v="2025-04-01T00:00:00" u="1"/>
        <d v="2025-04-25T00:00:00" u="1"/>
        <d v="2025-04-18T00:00:00" u="1"/>
        <d v="2025-04-11T00:00:00" u="1"/>
        <d v="2025-04-30T00:00:00" u="1"/>
        <d v="2025-04-04T00:00:00" u="1"/>
        <d v="2025-04-23T00:00:00" u="1"/>
        <d v="2025-04-28T00:00:00" u="1"/>
        <d v="2025-04-02T00:00:00" u="1"/>
      </sharedItems>
    </cacheField>
    <cacheField name="เวลาเปิดเคส_x000a_(ใส่ : คั่นเวลาด้วย)" numFmtId="0">
      <sharedItems containsNonDate="0" containsDate="1" containsString="0" containsBlank="1" minDate="1899-12-30T08:10:00" maxDate="1899-12-30T16:30:00"/>
    </cacheField>
    <cacheField name="วันที่ปิดเคส" numFmtId="0">
      <sharedItems containsSemiMixedTypes="0" containsNonDate="0" containsDate="1" containsString="0" minDate="2025-07-01T00:00:00" maxDate="2025-07-15T00:00:00"/>
    </cacheField>
    <cacheField name="เวลาที่ปิดเคส_x000a_(ไม่ต้องกรอก)" numFmtId="187">
      <sharedItems containsSemiMixedTypes="0" containsNonDate="0" containsDate="1" containsString="0" minDate="1899-12-30T00:05:00" maxDate="1899-12-30T16:35:00"/>
    </cacheField>
    <cacheField name="ผู้รับผิดชอบ" numFmtId="0">
      <sharedItems containsBlank="1" count="4">
        <s v="วรณัฐ สว่างไสว"/>
        <s v="ศักดา อ่อนละมัย"/>
        <m u="1"/>
        <s v="นัดชาพร เกิดดี" u="1"/>
      </sharedItems>
    </cacheField>
    <cacheField name="วิธีการแก้ไข" numFmtId="0">
      <sharedItems/>
    </cacheField>
    <cacheField name="เจ้าหน้าที่"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852.730296643516" backgroundQuery="1" createdVersion="8" refreshedVersion="8" minRefreshableVersion="3" recordCount="0" supportSubquery="1" supportAdvancedDrill="1" xr:uid="{2E0153D6-D8B7-462C-8DC9-52679985F34F}">
  <cacheSource type="external" connectionId="1"/>
  <cacheFields count="3">
    <cacheField name="[Measures].[Count of ประเภทประเด็นปัญหาหลัก]" caption="Count of ประเภทประเด็นปัญหาหลัก" numFmtId="0" hierarchy="13" level="32767"/>
    <cacheField name="[Table1].[เจ้าหน้าที่].[เจ้าหน้าที่]" caption="เจ้าหน้าที่" numFmtId="0" hierarchy="10" level="1">
      <sharedItems count="26">
        <s v="เจ้าหน้าที่ กสทช. (สำนักงานใหญ่)"/>
        <s v="เจ้าหน้าที่ กสทช. เขต 12 (จันทบุรี)"/>
        <s v="เจ้าหน้าที่ กสทช. เขต 14 (ปราจีนบุรี)"/>
        <s v="เจ้าหน้าที่ กสทช. เขต 15 (พระนครศรีอยุธยา)"/>
        <s v="เจ้าหน้าที่ กสทช. เขต 22 (อุบลราชธานี)"/>
        <s v="เจ้าหน้าที่ กสทช. เขต 23 (นครราชสีมา)"/>
        <s v="เจ้าหน้าที่ กสทช. เขต 24 (อุดรธานี)"/>
        <s v="เจ้าหน้าที่ กสทช. เขต 32 (ลำพูน)"/>
        <s v="เจ้าหน้าที่ กสทช. เขต 33 (พิษณุโลก)"/>
        <s v="เจ้าหน้าที่ กสทช. เขต 41 (ยะลา)"/>
        <s v="เจ้าหน้าที่ กสทช. เขต 42 (ภูเก็ต)"/>
        <s v="เจ้าหน้าที่ กสทช. เขต 43 (นครศรีธรรมราช)"/>
        <s v="เจ้าหน้าที่ กสทช. เขต 45 (ชุมพร)"/>
        <s v="เจ้าหน้าที่ กสทช. ภาค 1 (กรุงเทพมหานคร)"/>
        <s v="เจ้าหน้าที่ กสทช. ภาค 3 (เชียงใหม่)"/>
        <s v="เจ้าหน้าที่ กสทช. เขต 11 (สมุทรปราการ)" u="1"/>
        <s v="เจ้าหน้าที่ กสทช. เขต 12 (จันทรบุรี)" u="1"/>
        <s v="เจ้าหน้าที่ กสทช. เขต 34 (เชียงราย)" u="1"/>
        <s v="เจ้าหน้าที่ กสทช. เขต 35 (นครสวรรค์)" u="1"/>
        <s v="เจ้าหน้าที่ กสทช. ภาค 2 (ขอนแก่น)" u="1"/>
        <s v="เจ้าหน้าที่ กสทช. เขต 21 (ร้อยเอ็ด)" u="1"/>
        <s v="เจ้าหน้าที่ กสทช. ภาค 4 (สงขลา)" u="1"/>
        <s v="เจ้าหน้าที่ กสทช. เขต 44 (สุราษฎร์ธานี)" u="1"/>
        <s v="เจ้าหน้าที่ กสทช. สำนักงานใหญ่" u="1"/>
        <s v="เจ้าหน้าที่ กสทช.ภาค 1 (กรุงเทพมหานคร)" u="1"/>
        <s v="เจ้าหน้าที่ กสทช.ภาค 3 (เชียงใหม่)" u="1"/>
      </sharedItems>
    </cacheField>
    <cacheField name="[Table1].[วันที่เปิดเคส].[วันที่เปิดเคส]" caption="วันที่เปิดเคส" numFmtId="0" hierarchy="4" level="1">
      <sharedItems containsSemiMixedTypes="0" containsNonDate="0" containsString="0"/>
    </cacheField>
  </cacheFields>
  <cacheHierarchies count="14">
    <cacheHierarchy uniqueName="[Table1].[#]" caption="#" attribute="1" defaultMemberUniqueName="[Table1].[#].[All]" allUniqueName="[Table1].[#].[All]" dimensionUniqueName="[Table1]" displayFolder="" count="0" memberValueDatatype="20" unbalanced="0"/>
    <cacheHierarchy uniqueName="[Table1].[ประเด็นปัญหาหลัก]" caption="ประเด็นปัญหาหลัก" attribute="1" defaultMemberUniqueName="[Table1].[ประเด็นปัญหาหลัก].[All]" allUniqueName="[Table1].[ประเด็นปัญหาหลัก].[All]" dimensionUniqueName="[Table1]" displayFolder="" count="0" memberValueDatatype="130" unbalanced="0"/>
    <cacheHierarchy uniqueName="[Table1].[ประเภทประเด็นปัญหาหลัก]" caption="ประเภทประเด็นปัญหาหลัก" attribute="1" defaultMemberUniqueName="[Table1].[ประเภทประเด็นปัญหาหลัก].[All]" allUniqueName="[Table1].[ประเภทประเด็นปัญหาหลัก].[All]" dimensionUniqueName="[Table1]" displayFolder="" count="0" memberValueDatatype="130" unbalanced="0"/>
    <cacheHierarchy uniqueName="[Table1].[ประเภทการบริการ]" caption="ประเภทการบริการ" attribute="1" defaultMemberUniqueName="[Table1].[ประเภทการบริการ].[All]" allUniqueName="[Table1].[ประเภทการบริการ].[All]" dimensionUniqueName="[Table1]" displayFolder="" count="0" memberValueDatatype="130" unbalanced="0"/>
    <cacheHierarchy uniqueName="[Table1].[วันที่เปิดเคส]" caption="วันที่เปิดเคส" attribute="1" time="1" defaultMemberUniqueName="[Table1].[วันที่เปิดเคส].[All]" allUniqueName="[Table1].[วันที่เปิดเคส].[All]" dimensionUniqueName="[Table1]" displayFolder="" count="2" memberValueDatatype="7" unbalanced="0">
      <fieldsUsage count="2">
        <fieldUsage x="-1"/>
        <fieldUsage x="2"/>
      </fieldsUsage>
    </cacheHierarchy>
    <cacheHierarchy uniqueName="[Table1].[เวลาเปิดเคส (ใส่ : คั่นเวลาด้วย)]" caption="เวลาเปิดเคส (ใส่ : คั่นเวลาด้วย)" attribute="1" time="1" defaultMemberUniqueName="[Table1].[เวลาเปิดเคส (ใส่ : คั่นเวลาด้วย)].[All]" allUniqueName="[Table1].[เวลาเปิดเคส (ใส่ : คั่นเวลาด้วย)].[All]" dimensionUniqueName="[Table1]" displayFolder="" count="0" memberValueDatatype="7" unbalanced="0"/>
    <cacheHierarchy uniqueName="[Table1].[วันที่ปิดเคส]" caption="วันที่ปิดเคส" attribute="1" time="1" defaultMemberUniqueName="[Table1].[วันที่ปิดเคส].[All]" allUniqueName="[Table1].[วันที่ปิดเคส].[All]" dimensionUniqueName="[Table1]" displayFolder="" count="0" memberValueDatatype="7" unbalanced="0"/>
    <cacheHierarchy uniqueName="[Table1].[เวลาที่ปิดเคส (ไม่ต้องกรอก)]" caption="เวลาที่ปิดเคส (ไม่ต้องกรอก)" attribute="1" time="1" defaultMemberUniqueName="[Table1].[เวลาที่ปิดเคส (ไม่ต้องกรอก)].[All]" allUniqueName="[Table1].[เวลาที่ปิดเคส (ไม่ต้องกรอก)].[All]" dimensionUniqueName="[Table1]" displayFolder="" count="0" memberValueDatatype="7" unbalanced="0"/>
    <cacheHierarchy uniqueName="[Table1].[ผู้รับผิดชอบ]" caption="ผู้รับผิดชอบ" attribute="1" defaultMemberUniqueName="[Table1].[ผู้รับผิดชอบ].[All]" allUniqueName="[Table1].[ผู้รับผิดชอบ].[All]" dimensionUniqueName="[Table1]" displayFolder="" count="0" memberValueDatatype="130" unbalanced="0"/>
    <cacheHierarchy uniqueName="[Table1].[วิธีการแก้ไข]" caption="วิธีการแก้ไข" attribute="1" defaultMemberUniqueName="[Table1].[วิธีการแก้ไข].[All]" allUniqueName="[Table1].[วิธีการแก้ไข].[All]" dimensionUniqueName="[Table1]" displayFolder="" count="0" memberValueDatatype="130" unbalanced="0"/>
    <cacheHierarchy uniqueName="[Table1].[เจ้าหน้าที่]" caption="เจ้าหน้าที่" attribute="1" defaultMemberUniqueName="[Table1].[เจ้าหน้าที่].[All]" allUniqueName="[Table1].[เจ้าหน้าที่].[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ประเภทประเด็นปัญหาหลัก]" caption="Count of ประเภทประเด็นปัญหาหลัก"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n v="1"/>
    <s v="คำขอ 30680602613รบกวนแก้ไขชื่อเป็น ปรินส์รอยแยลส์วิทยาลัย ให้หน่อยครับ ขอบคุณครับ"/>
    <x v="0"/>
    <s v="SS - Service and Support"/>
    <x v="0"/>
    <d v="1899-12-30T09:40:00"/>
    <d v="2025-07-01T00:00:00"/>
    <d v="1899-12-30T09:45:00"/>
    <x v="0"/>
    <s v="แก้ไขชื่อ"/>
    <s v="เจ้าหน้าที่ กสทช. ภาค 3 (เชียงใหม่)"/>
  </r>
  <r>
    <n v="2"/>
    <s v="รบกวนยกเลิกคำขอที่ 30680602911 เนื่องจากผู้ยื่นคำขอเลือกกลุ่มผู้รับบริการผิดประเภท ขอบคุณค่ะ"/>
    <x v="1"/>
    <s v="SS - Service and Support"/>
    <x v="0"/>
    <d v="1899-12-30T09:40:00"/>
    <d v="2025-07-01T00:00:00"/>
    <d v="1899-12-30T09:45:00"/>
    <x v="0"/>
    <s v="ยกเลิกคำขอ"/>
    <s v="เจ้าหน้าที่ กสทช. เขต 12 (จันทบุรี)"/>
  </r>
  <r>
    <n v="3"/>
    <s v="เลขที่คำขอ 30680602710 รบกวนเพิ่ม &quot; หมู่ที่ 1 &quot; ช่องที่อยู่ด้วยคับ ขอบคุณคับ"/>
    <x v="0"/>
    <s v="SS - Service and Support"/>
    <x v="0"/>
    <d v="1899-12-30T09:50:00"/>
    <d v="2025-07-01T00:00:00"/>
    <d v="1899-12-30T09:55:00"/>
    <x v="0"/>
    <s v="แก้ไขที่อยู่"/>
    <s v="เจ้าหน้าที่ กสทช. เขต 41 (ยะลา)"/>
  </r>
  <r>
    <n v="4"/>
    <s v="รบกวนรีเซ็ตรหัสผู้ใช้งานครับ เลขนิติบุคคล 0994000592574"/>
    <x v="2"/>
    <s v="SS - Service and Support"/>
    <x v="0"/>
    <d v="1899-12-30T09:50:00"/>
    <d v="2025-07-01T00:00:00"/>
    <d v="1899-12-30T09:55:00"/>
    <x v="0"/>
    <s v="Reset User/Password"/>
    <s v="เจ้าหน้าที่ กสทช. (สำนักงานใหญ่)"/>
  </r>
  <r>
    <n v="5"/>
    <s v="บกวนยกเลิกลงทะเบียนของ 1430200245800 ด้วยค่ะ เนื่องจากลงทะเบียนผิดกลุ่ม ขอบคุณค่ะ"/>
    <x v="2"/>
    <s v="SS - Service and Support"/>
    <x v="0"/>
    <d v="1899-12-30T10:00:00"/>
    <d v="2025-07-01T00:00:00"/>
    <d v="1899-12-30T10:05:00"/>
    <x v="0"/>
    <s v="ยกเลิกผู้ใช้งาน"/>
    <s v="เจ้าหน้าที่ กสทช. (สำนักงานใหญ่)"/>
  </r>
  <r>
    <n v="6"/>
    <s v="เลขที่คำขอ 30680602872 รบกวนลบข้อความในช่องที่อยู่ออก &quot;ซอยแจ้งวัฒนะ 10 แยก 1&quot; ขอบคุณคับ"/>
    <x v="0"/>
    <s v="SS - Service and Support"/>
    <x v="0"/>
    <d v="1899-12-30T10:30:00"/>
    <d v="2025-07-01T00:00:00"/>
    <d v="1899-12-30T10:35:00"/>
    <x v="0"/>
    <s v="แก้ไขที่อยู่"/>
    <s v="เจ้าหน้าที่ กสทช. เขต 41 (ยะลา)"/>
  </r>
  <r>
    <n v="7"/>
    <s v="รบกวนแอดมินอัปเดปใบแจ้งชำระค่าธรรมเนียม ของเลขคำขอ 30680602510 อีกครั้งค่ะ เนื่องจาก ไม่แสดงหน้าโปรไฟล์ค่ะ"/>
    <x v="0"/>
    <s v="SS - Service and Support"/>
    <x v="0"/>
    <d v="1899-12-30T10:45:00"/>
    <d v="2025-07-01T00:00:00"/>
    <d v="1899-12-30T10:50:00"/>
    <x v="0"/>
    <s v="สร้างใบชำระค่าธรรมเนียม"/>
    <s v="เจ้าหน้าที่ กสทช. ภาค 1 (กรุงเทพมหานคร)"/>
  </r>
  <r>
    <n v="8"/>
    <s v="ลขที่คำขอ 30680602875 เปลี่ยนคำนำหน้าเป็น &quot;นางสาว&quot; ตามทะเบียนราษฎร์ครับผม"/>
    <x v="0"/>
    <s v="SS - Service and Support"/>
    <x v="0"/>
    <d v="1899-12-30T10:50:00"/>
    <d v="2025-07-01T00:00:00"/>
    <d v="1899-12-30T10:55:00"/>
    <x v="0"/>
    <s v="แก้ไขชื่อ"/>
    <s v="เจ้าหน้าที่ กสทช. เขต 11 (สมุทรปราการ)"/>
  </r>
  <r>
    <n v="9"/>
    <s v="เลขที่คำขอ30680602864 แก้ที่อยู่ภาษาไทย (กรอกข้อมูลเฉพาะ เลขที่, หมู่ที่, อาคาร, หมู่บ้าน, ซอย, ถนน) เป็น &quot;89/60 หมู่ที่ 3&quot;"/>
    <x v="0"/>
    <s v="SS - Service and Support"/>
    <x v="0"/>
    <d v="1899-12-30T11:35:00"/>
    <d v="2025-07-01T00:00:00"/>
    <d v="1899-12-30T11:40:00"/>
    <x v="0"/>
    <s v="แก้ไขที่อยู่"/>
    <s v="เจ้าหน้าที่ กสทช. เขต 11 (สมุทรปราการ)"/>
  </r>
  <r>
    <n v="10"/>
    <s v="รบกวน ลบ ข้อมูลผู้ใช้งานหมายเลขนิติ 1400900171175 ค่ะ เจ้าตัวกรอกข้อมูลอีเมลผิดค่ะ"/>
    <x v="2"/>
    <s v="SS - Service and Support"/>
    <x v="0"/>
    <d v="1899-12-30T13:30:00"/>
    <d v="2025-07-01T00:00:00"/>
    <d v="1899-12-30T13:35:00"/>
    <x v="0"/>
    <s v="ยกเลิกผู้ใช้งาน"/>
    <s v="เจ้าหน้าที่ กสทช. (สำนักงานใหญ่)"/>
  </r>
  <r>
    <n v="11"/>
    <s v="รบกวนแก้ไขคำขอเลขที่ 30680700031 แก้ไขที่อยู่เป็น 5/3, Sugar Palm Residence, Wirat Hong Yok Road ให้หน่อยค่ะ"/>
    <x v="0"/>
    <s v="SS - Service and Support"/>
    <x v="0"/>
    <d v="1899-12-30T13:55:00"/>
    <d v="2025-07-01T00:00:00"/>
    <d v="1899-12-30T14:00:00"/>
    <x v="0"/>
    <s v="แก้ไขที่อยู่"/>
    <s v="เจ้าหน้าที่ กสทช. เขต 42 (ภูเก็ต)"/>
  </r>
  <r>
    <n v="12"/>
    <s v="รบกวนแก้ไขคำขอเลขที่ 30680700042 แก้ไขที่อยู่เป็น 98/29-38, Kata Road ให้หน่อยค่ะ"/>
    <x v="0"/>
    <s v="SS - Service and Support"/>
    <x v="0"/>
    <d v="1899-12-30T14:00:00"/>
    <d v="2025-07-01T00:00:00"/>
    <d v="1899-12-30T14:05:00"/>
    <x v="0"/>
    <s v="แก้ไขที่อยู่"/>
    <s v="เจ้าหน้าที่ กสทช. เขต 42 (ภูเก็ต)"/>
  </r>
  <r>
    <n v="13"/>
    <s v="รบกวนแอดมินขอข้อมูล เบอร์ติดติอ หมายเลขเครื่อง1581F6Z9C24BC0035X51 นายวิกรม เสือดี ให้หน่อยค่ะว่ายื่นที่ ภาค/ เขตไหน เนื่องจากลูกค้ายื่นหมายเลขเครื่องผิดค่ะ"/>
    <x v="1"/>
    <s v="SS - Service and Support"/>
    <x v="0"/>
    <d v="1899-12-30T14:10:00"/>
    <d v="2025-07-01T00:00:00"/>
    <d v="1899-12-30T14:15:00"/>
    <x v="0"/>
    <s v="ส่งข้อมูลคำขอ"/>
    <s v="เจ้าหน้าที่ กสทช. ภาค 1 (กรุงเทพมหานคร)"/>
  </r>
  <r>
    <n v="14"/>
    <s v="รบกวนความขอ user และ password ของ ม.ราชภัฎอุดรธานี เลขภาษี 0994000360002"/>
    <x v="2"/>
    <s v="SS - Service and Support"/>
    <x v="0"/>
    <d v="1899-12-30T14:10:00"/>
    <d v="2025-07-01T00:00:00"/>
    <d v="1899-12-30T14:15:00"/>
    <x v="0"/>
    <s v="Reset User/Password"/>
    <s v="เจ้าหน้าที่ กสทช. (สำนักงานใหญ่)"/>
  </r>
  <r>
    <n v="15"/>
    <s v="คำขอ 30680602657รบกวนแก้ไขวันที่จดทะเบียนเป็นวันที่ 1 พ.ย. 2562 ให้หน่อยครับ ขอบคุณครับ"/>
    <x v="0"/>
    <s v="SS - Service and Support"/>
    <x v="0"/>
    <d v="1899-12-30T14:30:00"/>
    <d v="2025-07-01T00:00:00"/>
    <d v="1899-12-30T14:35:00"/>
    <x v="0"/>
    <s v="แก้ไขวันจดทะเบียน"/>
    <s v="เจ้าหน้าที่ กสทช. ภาค 3 (เชียงใหม่)"/>
  </r>
  <r>
    <n v="16"/>
    <s v="รบกวนลบ User ให้หน่อยครับเลขบัตร 1341000192828"/>
    <x v="2"/>
    <s v="SS - Service and Support"/>
    <x v="0"/>
    <d v="1899-12-30T14:50:00"/>
    <d v="2025-07-01T00:00:00"/>
    <d v="1899-12-30T14:55:00"/>
    <x v="0"/>
    <s v="ยกเลิกผู้ใช้งาน"/>
    <s v="เจ้าหน้าที่ กสทช. (สำนักงานใหญ่)"/>
  </r>
  <r>
    <n v="17"/>
    <s v="รบกวนรีเซ็ตรหัสให้หน่อยครับ เลขบัตร3100502130354"/>
    <x v="2"/>
    <s v="SS - Service and Support"/>
    <x v="0"/>
    <d v="1899-12-30T15:10:00"/>
    <d v="2025-07-01T00:00:00"/>
    <d v="1899-12-30T15:15:00"/>
    <x v="0"/>
    <s v="Reset User/Password"/>
    <s v="เจ้าหน้าที่ กสทช. (สำนักงานใหญ่)"/>
  </r>
  <r>
    <n v="18"/>
    <s v="รบกวนโอนคำขอเลขที่ 30680602534 ไปยังเขตรับผิดชอบสำนักงาน กสทช. เขต 12 (จันทบุรี) ให้ด้วยค่ะ"/>
    <x v="1"/>
    <s v="SS - Service and Support"/>
    <x v="0"/>
    <d v="1899-12-30T15:45:00"/>
    <d v="2025-07-01T00:00:00"/>
    <d v="1899-12-30T15:50:00"/>
    <x v="0"/>
    <s v="โอนคำขอ"/>
    <s v="เจ้าหน้าที่ กสทช. เขต 12 (จันทบุรี)"/>
  </r>
  <r>
    <n v="19"/>
    <s v="รบกวนโอนคำขอเลขที่ 30680602745 ไปยังเขตรับผิดชอบ สำนักงาน กสทช. เขต 11 (สมุทรปราการ) ให้ด้วยค่ะ"/>
    <x v="1"/>
    <s v="SS - Service and Support"/>
    <x v="0"/>
    <d v="1899-12-30T15:50:00"/>
    <d v="2025-07-01T00:00:00"/>
    <d v="1899-12-30T15:55:00"/>
    <x v="0"/>
    <s v="โอนคำขอ"/>
    <s v="เจ้าหน้าที่ กสทช. เขต 11 (สมุทรปราการ)"/>
  </r>
  <r>
    <n v="20"/>
    <s v="รบกวนโอนคำขอเลขที่ 30680602956 ไปยังเขตรับผิดชอบสำนักงาน กสทช. เขต 12 (จันทบุรี) ให้ด้วยค่ะ"/>
    <x v="1"/>
    <s v="SS - Service and Support"/>
    <x v="0"/>
    <d v="1899-12-30T15:50:00"/>
    <d v="2025-07-01T00:00:00"/>
    <d v="1899-12-30T15:55:00"/>
    <x v="0"/>
    <s v="โอนคำขอ"/>
    <s v="เจ้าหน้าที่ กสทช. เขต 12 (จันทบุรี)"/>
  </r>
  <r>
    <n v="21"/>
    <s v="1581F6Z9C248L003ZFGY รบกวนดึง คท 31 ให้หน่อยได้ไหมครับ"/>
    <x v="3"/>
    <s v="SS - Service and Support"/>
    <x v="0"/>
    <d v="1899-12-30T16:00:00"/>
    <d v="2025-07-01T00:00:00"/>
    <d v="1899-12-30T16:05:00"/>
    <x v="0"/>
    <s v="ส่งเอกสาร คท.31"/>
    <s v="เจ้าหน้าที่ กสทช. ภาค 3 (เชียงใหม่)"/>
  </r>
  <r>
    <n v="22"/>
    <s v="คำขอเลขที่ 30680301050 , 30680302026 , 30680302436 ขอยกเลิกการตั้งหนี้ เนื่องจากเกินกำหนดชำระเงิน ครับ"/>
    <x v="0"/>
    <s v="SS - Service and Support"/>
    <x v="0"/>
    <d v="1899-12-30T16:10:00"/>
    <d v="2025-07-01T00:00:00"/>
    <d v="1899-12-30T16:15:00"/>
    <x v="0"/>
    <s v="ยกเลิกตั้งหนี้"/>
    <s v="เจ้าหน้าที่ กสทช. เขต 43 (นครศรีธรรมราช)"/>
  </r>
  <r>
    <n v="23"/>
    <s v="คำขอ 30680602881 รบกวนแทนที่ไฟล์ใบเสร็จให้หน่อยครับ ขอบคุณครับ"/>
    <x v="3"/>
    <s v="SS - Service and Support"/>
    <x v="0"/>
    <d v="1899-12-30T16:30:00"/>
    <d v="2025-07-01T00:00:00"/>
    <d v="1899-12-30T16:35:00"/>
    <x v="0"/>
    <s v="แนบไฟล์"/>
    <s v="เจ้าหน้าที่ กสทช. ภาค 3 (เชียงใหม่)"/>
  </r>
  <r>
    <n v="24"/>
    <s v="รบกวนแก้ไขคำขอเลขที่ 30680700015 แก้ไขที่อยู่เป็น 183, Maleedee Bay Resort ให้หน่อยค่ะ"/>
    <x v="0"/>
    <s v="SS - Service and Support"/>
    <x v="1"/>
    <d v="1899-12-30T08:10:00"/>
    <d v="2025-07-02T00:00:00"/>
    <d v="1899-12-30T08:15:00"/>
    <x v="1"/>
    <s v="แก้ไขที่อยู่"/>
    <s v="เจ้าหน้าที่ กสทช. เขต 11 (สมุทรปราการ)"/>
  </r>
  <r>
    <n v="25"/>
    <s v="เลขที่คำขอ 30680602864 แก้ที่อยู่ ตำบล/แขวง เป็น &quot;หนองปรือ&quot; ครับ"/>
    <x v="0"/>
    <s v="SS - Service and Support"/>
    <x v="1"/>
    <d v="1899-12-30T09:00:00"/>
    <d v="2025-07-02T00:00:00"/>
    <d v="1899-12-30T09:05:00"/>
    <x v="1"/>
    <s v="แก้ไขที่อยู่"/>
    <s v="เจ้าหน้าที่ กสทช. เขต 11 (สมุทรปราการ)"/>
  </r>
  <r>
    <n v="26"/>
    <s v="เลขที่คำขอ 330680602515 แก้วันที่ตามใบเสร็จ/ใบกำกับภาษี ลงวันที่ * (วัน/เดือน/ปี พ.ศ.) เป็น &quot;16 พ.ค. 68&quot;"/>
    <x v="0"/>
    <s v="SS - Service and Support"/>
    <x v="1"/>
    <d v="1899-12-30T09:05:00"/>
    <d v="2025-07-02T00:00:00"/>
    <d v="1899-12-30T09:10:00"/>
    <x v="1"/>
    <s v="แก้ไขวันที่"/>
    <s v="เจ้าหน้าที่ กสทช. เขต 11 (สมุทรปราการ)"/>
  </r>
  <r>
    <n v="27"/>
    <s v="รบกวนโอนเลขที่คำขอ 30680602954 กลับมาให้เจ้าหน้าที่พิจารณาอีกครั้งครับผม"/>
    <x v="1"/>
    <s v="SS - Service and Support"/>
    <x v="1"/>
    <d v="1899-12-30T09:10:00"/>
    <d v="2025-07-02T00:00:00"/>
    <d v="1899-12-30T09:15:00"/>
    <x v="1"/>
    <s v="แนบเอกสาร"/>
    <s v="เจ้าหน้าที่ กสทช. เขต 11 (สมุทรปราการ)"/>
  </r>
  <r>
    <n v="28"/>
    <s v="เลขคำขอ 30680700005 รบกวนแนบรูปนี้ในช่องใบเสร็จ/ใบกำกับภาษี และย้อนสถานะให้เจ้าหน้าที่ตรวจครับ ขอบคุณครับ"/>
    <x v="3"/>
    <s v="SS - Service and Support"/>
    <x v="1"/>
    <d v="1899-12-30T09:20:00"/>
    <d v="2025-07-02T00:00:00"/>
    <d v="1899-12-30T09:25:00"/>
    <x v="1"/>
    <s v="แนบเอกสาร"/>
    <s v="เจ้าหน้าที่ กสทช. เขต 14 (ปราจีนบุรี)"/>
  </r>
  <r>
    <n v="29"/>
    <s v="เลขที่คำขอ 30680700089 ที่อยู่ไม่ตรงทะเบียนราษฎร์ครับผม แก้เป็น &quot;717/88 ถนนหทัยราษฎร์ แขวงบางชัน เขตคลองสามวา กรุงเทพมหานคร 10510"/>
    <x v="0"/>
    <s v="SS - Service and Support"/>
    <x v="1"/>
    <d v="1899-12-30T09:25:00"/>
    <d v="2025-07-02T00:00:00"/>
    <d v="1899-12-30T09:30:00"/>
    <x v="1"/>
    <s v="แก้ไขที่อยู่"/>
    <s v="เจ้าหน้าที่ กสทช. เขต 11 (สมุทรปราการ)"/>
  </r>
  <r>
    <n v="30"/>
    <s v="รบกวนแก้ไขที่อยู่คำขอ 30680700067 ค่ะ"/>
    <x v="0"/>
    <s v="SS - Service and Support"/>
    <x v="1"/>
    <d v="1899-12-30T09:50:00"/>
    <d v="2025-07-02T00:00:00"/>
    <d v="1899-12-30T09:55:00"/>
    <x v="1"/>
    <s v="แก้ไขที่อยู่"/>
    <s v="เจ้าหน้าที่ กสทช. ภาค 3 (เชียงใหม่)"/>
  </r>
  <r>
    <n v="31"/>
    <s v="รบกวนรีเซ็ตรหัสให้หน่อยครับ เลขนิติ 0107562000050"/>
    <x v="2"/>
    <s v="SS - Service and Support"/>
    <x v="1"/>
    <d v="1899-12-30T10:45:00"/>
    <d v="2025-07-02T00:00:00"/>
    <d v="1899-12-30T10:50:00"/>
    <x v="1"/>
    <s v="แก้ไขรหัสผ่าน"/>
    <s v="เจ้าหน้าที่ กสทช. ภาค 1 (กรุงเทพมหานคร)"/>
  </r>
  <r>
    <n v="32"/>
    <s v="รบกวนรีเซ็ตรหัสให้หน่อยครับ เลขบัตร5469990009977"/>
    <x v="2"/>
    <s v="SS - Service and Support"/>
    <x v="1"/>
    <d v="1899-12-30T11:50:00"/>
    <d v="2025-07-02T00:00:00"/>
    <d v="1899-12-30T11:55:00"/>
    <x v="1"/>
    <s v="แก้ไขรหัสผ่าน"/>
    <s v="เจ้าหน้าที่ กสทช. ภาค 1 (กรุงเทพมหานคร)"/>
  </r>
  <r>
    <n v="33"/>
    <s v="รบกวนแก้ไขคำขอเลขที่ 30680602843 แก้ไขที่อยู่เป็น 584 หมู่ที่ 13 ครับ ขอบคุณครับ"/>
    <x v="0"/>
    <s v="SS - Service and Support"/>
    <x v="1"/>
    <d v="1899-12-30T11:50:00"/>
    <d v="2025-07-02T00:00:00"/>
    <d v="1899-12-30T11:55:00"/>
    <x v="1"/>
    <s v="แก้ไขที่อยู่"/>
    <s v="เจ้าหน้าที่ กสทช. เขต 21 (ร้อยเอ็ด)"/>
  </r>
  <r>
    <n v="34"/>
    <s v="รบกวนแก้ไขคำขอเลขที่ 30680700150 แก้ไขที่อยู่เป็น 7 ถนนศรีมหาสารคาม ขอบคุณครับ"/>
    <x v="0"/>
    <s v="SS - Service and Support"/>
    <x v="1"/>
    <d v="1899-12-30T13:00:00"/>
    <d v="2025-07-02T00:00:00"/>
    <d v="1899-12-30T13:05:00"/>
    <x v="1"/>
    <s v="แก้ไขที่อยู่"/>
    <s v="เจ้าหน้าที่ กสทช. เขต 21 (ร้อยเอ็ด)"/>
  </r>
  <r>
    <n v="35"/>
    <s v="เลขคำขอ 30680700157 ช่องอุปกรณ์ที่ติดตั้ง รบกวนใส่ กล้องถ่ายภาพวิดีโอ/กล้องถ่ายภาพนิ่ง ขอบคุณครับ"/>
    <x v="0"/>
    <s v="SS - Service and Support"/>
    <x v="1"/>
    <d v="1899-12-30T13:30:00"/>
    <d v="2025-07-02T00:00:00"/>
    <d v="1899-12-30T13:35:00"/>
    <x v="1"/>
    <s v="เพิ่มอุปกรณ์"/>
    <s v="เจ้าหน้าที่ กสทช. ภาค 1 (กรุงเทพมหานคร)"/>
  </r>
  <r>
    <n v="36"/>
    <s v="รบกวนรีเซ็ตรหัสให้หน่อยครับ เลขบัตร 3311000394443"/>
    <x v="2"/>
    <s v="SS - Service and Support"/>
    <x v="1"/>
    <d v="1899-12-30T13:35:00"/>
    <d v="2025-07-02T00:00:00"/>
    <d v="1899-12-30T13:40:00"/>
    <x v="1"/>
    <s v="แก้ไขรหัสผ่าน"/>
    <s v="เจ้าหน้าที่ กสทช. ภาค 1 (กรุงเทพมหานคร)"/>
  </r>
  <r>
    <n v="37"/>
    <s v="เลขคำขอ 30680602844 ช่องอุปกรณ์ที่ติดตั้ง รบกวนใส่ กล้องถ่ายภาพวิดีโอ/กล้องถ่ายภาพนิ่ง ขอบคุณครับ"/>
    <x v="0"/>
    <s v="SS - Service and Support"/>
    <x v="1"/>
    <d v="1899-12-30T14:30:00"/>
    <d v="2025-07-02T00:00:00"/>
    <d v="1899-12-30T14:35:00"/>
    <x v="1"/>
    <s v="เพิ่มอุปกรณ์"/>
    <s v="เจ้าหน้าที่ กสทช. เขต 14 (ปราจีนบุรี)"/>
  </r>
  <r>
    <n v="38"/>
    <s v="เลขที่คำขอ 30680700139 รบกวนแก้ไขเลขที่บ้านเป็น 98/11 ให้ด้วย ขอบคุณค่ะ"/>
    <x v="0"/>
    <s v="SS - Service and Support"/>
    <x v="1"/>
    <d v="1899-12-30T14:40:00"/>
    <d v="2025-07-02T00:00:00"/>
    <d v="1899-12-30T14:45:00"/>
    <x v="1"/>
    <s v="แก้ไขที่อยู่"/>
    <s v="เจ้าหน้าที่ กสทช. เขต 12 (จันทรบุรี)"/>
  </r>
  <r>
    <n v="39"/>
    <s v="เลขที่คำขอ 30680600320 รบกวนแก้ไขชื่อนิติฯ ค่ะ"/>
    <x v="0"/>
    <s v="SS - Service and Support"/>
    <x v="1"/>
    <d v="1899-12-30T15:10:00"/>
    <d v="2025-07-02T00:00:00"/>
    <d v="1899-12-30T15:15:00"/>
    <x v="1"/>
    <s v="แก้ไขชื่อนิติ"/>
    <s v="เจ้าหน้าที่ กสทช. ภาค 4 (สงขลา)"/>
  </r>
  <r>
    <n v="40"/>
    <s v="รบกวนย้อนสถานะคำขอเลขที่ 30680602694 ให้เจ้าหน้าที่อีกครั้งค่ะ"/>
    <x v="1"/>
    <s v="SS - Service and Support"/>
    <x v="1"/>
    <d v="1899-12-30T15:30:00"/>
    <d v="2025-07-02T00:00:00"/>
    <d v="1899-12-30T15:35:00"/>
    <x v="1"/>
    <s v="ย้อนสถานะคำขอ"/>
    <s v="เจ้าหน้าที่ กสทช. ภาค 1 (กรุงเทพมหานคร)"/>
  </r>
  <r>
    <n v="41"/>
    <s v="รบกวนแอดมิน แก้ไขหน้าโปรไฟล์ คำขอเลขที่ 30680602841 ตามใบเสร็จ/ใบกำกับภาษี ลงวันที่ 29 มิถุนายน 2568 เป็น 30 มิถุนายน 2568 ให้ด้วยค่ะ ขอบคุณค่ะ"/>
    <x v="0"/>
    <s v="SS - Service and Support"/>
    <x v="2"/>
    <m/>
    <d v="2025-07-03T00:00:00"/>
    <d v="1899-12-30T00:05:00"/>
    <x v="1"/>
    <s v="แก้ไขวันที่"/>
    <s v="เจ้าหน้าที่ กสทช. ภาค 1 (กรุงเทพมหานคร)"/>
  </r>
  <r>
    <n v="42"/>
    <s v="รบกวนแนบไฟล์ผลการดำเนินคดี เลขที่คำขอ 30680601239 //ขอบคุณค่ะ"/>
    <x v="3"/>
    <s v="SS - Service and Support"/>
    <x v="2"/>
    <m/>
    <d v="2025-07-03T00:00:00"/>
    <d v="1899-12-30T00:05:00"/>
    <x v="1"/>
    <s v="แนบไฟล์เอกสาร"/>
    <s v="เจ้าหน้าที่ กสทช. (สำนักงานใหญ่)"/>
  </r>
  <r>
    <n v="43"/>
    <s v="รบกวนแก้ไข ชื่อผู้ยื่นคำขอ เป็น SAI AUNG  (มีเว้นวรรคระหว่างคำว่า SAI และ AUNG) และ ลบที่อยู่ ตามที่ขีดส้นใต้  คำขอ 30680602093 ค่ะ"/>
    <x v="0"/>
    <s v="SS - Service and Support"/>
    <x v="2"/>
    <m/>
    <d v="2025-07-03T00:00:00"/>
    <d v="1899-12-30T00:05:00"/>
    <x v="1"/>
    <s v="แก้ไขชื่อ"/>
    <s v="เจ้าหน้าที่ กสทช. เขต 34 (เชียงราย)"/>
  </r>
  <r>
    <n v="44"/>
    <s v="รบกวนยกเลิกใบเรียกเก็บเงิน เนื่องจากเกินกำหนดชำระเงินให้หน่อยครับ 30680302026 สันติ วงศ์ค้าคล่อง"/>
    <x v="1"/>
    <s v="SS - Service and Support"/>
    <x v="2"/>
    <m/>
    <d v="2025-07-03T00:00:00"/>
    <d v="1899-12-30T00:05:00"/>
    <x v="1"/>
    <s v="ยกเลิกคำขอ"/>
    <s v="เจ้าหน้าที่ กสทช. เขต 43 (นครศรีธรรมราช)"/>
  </r>
  <r>
    <n v="45"/>
    <s v="รบกวนยกเลิกใบเรียกเก็บเงิน เนื่องจากเกินกำหนดชำระเงินให้หน่อยครับ 30680302436 แสงฟ้า เกรแฮม"/>
    <x v="1"/>
    <s v="SS - Service and Support"/>
    <x v="2"/>
    <m/>
    <d v="2025-07-03T00:00:00"/>
    <d v="1899-12-30T00:05:00"/>
    <x v="1"/>
    <s v="ยกเลิกคำขอ"/>
    <s v="เจ้าหน้าที่ กสทช. เขต 43 (นครศรีธรรมราช)"/>
  </r>
  <r>
    <n v="46"/>
    <s v="เลขที่คำขอ 30680700169 แก้ที่อยู่ภาษาไทย (กรอกข้อมูลเฉพาะ เลขที่, หมู่ที่, อาคาร, หมู่บ้าน, ซอย, ถนน) เป็น &quot;129/2 หมู่ที่ 1&quot;"/>
    <x v="0"/>
    <s v="SS - Service and Support"/>
    <x v="2"/>
    <m/>
    <d v="2025-07-03T00:00:00"/>
    <d v="1899-12-30T00:05:00"/>
    <x v="1"/>
    <s v="แก้ไขที่อยู่"/>
    <s v="เจ้าหน้าที่ กสทช. เขต 11 (สมุทรปราการ)"/>
  </r>
  <r>
    <n v="47"/>
    <s v="คำขอ 30680602814 รบกวนแก้ไข วันที่วีซ่าเป็น 30 มิถุนายน 2568 - 28 สิงหาคม 2568 และแทนที่ไฟล์ เอกสารตรวจคนเข้าเมือง ให้หน่อยครับ"/>
    <x v="0"/>
    <s v="SS - Service and Support"/>
    <x v="2"/>
    <m/>
    <d v="2025-07-03T00:00:00"/>
    <d v="1899-12-30T00:05:00"/>
    <x v="1"/>
    <s v="แก้ไขวันที่วีซ่า"/>
    <s v="เจ้าหน้าที่ กสทช. ภาค 4 (สงขลา)"/>
  </r>
  <r>
    <n v="48"/>
    <s v="เลขที่คำขอ 30680602426 แก้ไขข้อมูลบัตรประชาชนเป็น 3130200580241 พร้อมดึงคำขอจากช่องตีกลับให้ มาให้เจ้าหน้าที่พิจ่ารณาอีกครั้งครับ"/>
    <x v="0"/>
    <s v="SS - Service and Support"/>
    <x v="2"/>
    <m/>
    <d v="2025-07-03T00:00:00"/>
    <d v="1899-12-30T00:05:00"/>
    <x v="1"/>
    <s v="แก้ไขข้อมูล"/>
    <s v="เจ้าหน้าที่ กสทช. เขต 11 (สมุทรปราการ)"/>
  </r>
  <r>
    <n v="49"/>
    <s v="เลขที่คำขอ 30680700211 รบกวนดึงคำขอจากช่องตีกลับให้ มาให้เจ้าหน้าที่พิจ่ารณาอีกครั้งครับ"/>
    <x v="1"/>
    <s v="SS - Service and Support"/>
    <x v="2"/>
    <m/>
    <d v="2025-07-03T00:00:00"/>
    <d v="1899-12-30T00:05:00"/>
    <x v="1"/>
    <s v="แก้ไขคำขอ"/>
    <s v="เจ้าหน้าที่ กสทช. เขต 11 (สมุทรปราการ)"/>
  </r>
  <r>
    <n v="50"/>
    <s v="รบกวนลบเลขที่คำขอ 30680602426 เนื่องจากผุ้ยื่นกรอกเลขบัตรประชนชนผิดครับ ขอบพระคุรครับ"/>
    <x v="1"/>
    <s v="SS - Service and Support"/>
    <x v="2"/>
    <m/>
    <d v="2025-07-03T00:00:00"/>
    <d v="1899-12-30T00:05:00"/>
    <x v="1"/>
    <s v="แก้ไขคำขอ"/>
    <s v="เจ้าหน้าที่ กสทช. เขต 11 (สมุทรปราการ)"/>
  </r>
  <r>
    <n v="51"/>
    <s v="รบกวนโอนเลขที่คำขอ 30680602338 จากกล่องงานของเจ้าหน้าที่ กลับไปที่กล่อง &quot;รอพิจารณาอนุมัติ&quot; เพื่อให้ ผอ. พิจารณาอนุมัติครับผม"/>
    <x v="1"/>
    <s v="SS - Service and Support"/>
    <x v="2"/>
    <m/>
    <d v="2025-07-03T00:00:00"/>
    <d v="1899-12-30T00:05:00"/>
    <x v="1"/>
    <s v="โอนคำขอ"/>
    <s v="เจ้าหน้าที่ กสทช. เขต 11 (สมุทรปราการ)"/>
  </r>
  <r>
    <n v="52"/>
    <s v="รบกวนแอดมิน ลบ ID user กับ password  เลขคำขอ 30680602426 นายบรรเจิด บุญคุ้ม เลขบัตรประชาชน 3130200580241 ให้หน่อยค่ะ เนื่องจากลงทะเบียนมาผิดค่ะ"/>
    <x v="2"/>
    <s v="SS - Service and Support"/>
    <x v="2"/>
    <m/>
    <d v="2025-07-03T00:00:00"/>
    <d v="1899-12-30T00:05:00"/>
    <x v="1"/>
    <s v="ลบ user"/>
    <s v="เจ้าหน้าที่ กสทช. ภาค 1 (กรุงเทพมหานคร)"/>
  </r>
  <r>
    <n v="53"/>
    <s v="เลขคำขอ 30680700341 รบกวนเพิ่มข้อมูลอุปกรณ์ที่ติดตั้ง กล้องถ่ายภาพเคลื่อนไหว ขอบคุณค่ะ"/>
    <x v="0"/>
    <s v="SS - Service and Support"/>
    <x v="2"/>
    <m/>
    <d v="2025-07-03T00:00:00"/>
    <d v="1899-12-30T00:05:00"/>
    <x v="1"/>
    <s v="เพิ่มอุปกรณ์"/>
    <s v="เจ้าหน้าที่ กสทช. เขต 14 (ปราจีนบุรี)"/>
  </r>
  <r>
    <n v="54"/>
    <s v="เลขคำขอ 30680700269 รบกวนเพิ่มข้อมูลอุปกรณ์ที่ติดตั้ง กล้องถ่ายภาพเคลื่อนไหว ให้ด้วยค่ะ ขอบคุณค่ะ"/>
    <x v="0"/>
    <s v="SS - Service and Support"/>
    <x v="2"/>
    <m/>
    <d v="2025-07-03T00:00:00"/>
    <d v="1899-12-30T00:05:00"/>
    <x v="1"/>
    <s v="เพิ่มอุปกรณ์"/>
    <s v="เจ้าหน้าที่ กสทช. เขต 14 (ปราจีนบุรี)"/>
  </r>
  <r>
    <n v="55"/>
    <s v="รบกวนโอนคำขอเลขที่ 30680700129 ไปยังเขตรับผิดชอบสำนักงาน กสทช. เขต 32 (ลำพูน) ให้ด้วยค่ะ"/>
    <x v="1"/>
    <s v="SS - Service and Support"/>
    <x v="2"/>
    <m/>
    <d v="2025-07-03T00:00:00"/>
    <d v="1899-12-30T00:05:00"/>
    <x v="1"/>
    <s v="โอนคำขอ"/>
    <s v="เจ้าหน้าที่ กสทช. ภาค 1 (กรุงเทพมหานคร)"/>
  </r>
  <r>
    <n v="56"/>
    <s v="รบกวนแก้ไขคำขอเลขที่ 30680700365 แก้ไขที่อยู่เป็น 322, The Nature Phuket Hotel, Kamala-Patong Road ให้หน่อยค่ะ และแก้ไขตำบล ดังนี้ค่ะ"/>
    <x v="0"/>
    <s v="SS - Service and Support"/>
    <x v="2"/>
    <m/>
    <d v="2025-07-03T00:00:00"/>
    <d v="1899-12-30T00:05:00"/>
    <x v="1"/>
    <s v="แก้ไขที่อยู่"/>
    <s v="เจ้าหน้าที่ กสทช. เขต 42 (ภูเก็ต)"/>
  </r>
  <r>
    <n v="57"/>
    <s v="รบกวนแอดมิน ลบ ID user กับ password  เลขคำขอ 30680602826 ให้หน่อยค่ะ เนื่องจากลงทะเบียนมาผิดค่ะ"/>
    <x v="1"/>
    <s v="SS - Service and Support"/>
    <x v="2"/>
    <m/>
    <d v="2025-07-03T00:00:00"/>
    <d v="1899-12-30T00:05:00"/>
    <x v="1"/>
    <s v="ลบ user"/>
    <s v="เจ้าหน้าที่ กสทช. ภาค 1 (กรุงเทพมหานคร)"/>
  </r>
  <r>
    <n v="58"/>
    <s v="รบกวนแก้ไขคำขอ 30680601826 นายชัยณรงค์ ใจคำ  แก้ไขที่อยู่เป็น 109 หมู่ที่ 11 ค่ะ ,ขอบคุณค่ะ"/>
    <x v="0"/>
    <s v="SS - Service and Support"/>
    <x v="2"/>
    <m/>
    <d v="2025-07-03T00:00:00"/>
    <d v="1899-12-30T00:05:00"/>
    <x v="1"/>
    <s v="แก้ไขที่อยู่"/>
    <s v="เจ้าหน้าที่ กสทช. ภาค 3 (เชียงใหม่)"/>
  </r>
  <r>
    <n v="59"/>
    <s v="รบกวนส่งเลขคำขอนี้ 30680600330 ไปยังกล่อง &quot;รอพิจารณาอนุมัติ&quot; สักหน่อยครับ"/>
    <x v="1"/>
    <s v="SS - Service and Support"/>
    <x v="2"/>
    <m/>
    <d v="2025-07-03T00:00:00"/>
    <d v="1899-12-30T00:05:00"/>
    <x v="1"/>
    <s v="ส่งคำขอ"/>
    <s v="เจ้าหน้าที่ กสทช. ภาค 4 (สงขลา)"/>
  </r>
  <r>
    <n v="60"/>
    <s v="รบกวนเพิ่มอุปกรณ์ที่ติดตั้ง กล้องถ่ายภาพนิ่งหรือกล้องถ่ายภาพเคลื่อนไหว ตามเลขคำขอที่ 30680700295"/>
    <x v="0"/>
    <s v="SS - Service and Support"/>
    <x v="2"/>
    <m/>
    <d v="2025-07-03T00:00:00"/>
    <d v="1899-12-30T00:05:00"/>
    <x v="1"/>
    <s v="เพิ่มอุปกรณ์"/>
    <s v="เจ้าหน้าที่ กสทช. เขต 24 (อุดรธานี)"/>
  </r>
  <r>
    <n v="61"/>
    <s v="เลขที่คำขอ 30680700454 รบกวนแอดมินแก้ไขข้อมูลหน้าโปรไฟล์  เลขที่หนังสือเดินทาง 1509900894336 เป็น 152128626 ให้ตรงกับหนังสือเดินทางให้ด้วยค่ะ ขอบคุณค่ะ"/>
    <x v="0"/>
    <s v="SS - Service and Support"/>
    <x v="2"/>
    <m/>
    <d v="2025-07-03T00:00:00"/>
    <d v="1899-12-30T00:05:00"/>
    <x v="1"/>
    <s v="แก้ไขหมายเลขพาสปอร์ต"/>
    <s v="เจ้าหน้าที่ กสทช. ภาค 1 (กรุงเทพมหานคร)"/>
  </r>
  <r>
    <n v="62"/>
    <s v="รบกวนแก้ไขคำขอเลขที่ 30680700470 แก้ไขคำนำหน้าชื่อเป็น Mr. ให้หน่อยค่ะ"/>
    <x v="0"/>
    <s v="SS - Service and Support"/>
    <x v="3"/>
    <m/>
    <d v="2025-07-04T00:00:00"/>
    <d v="1899-12-30T00:05:00"/>
    <x v="1"/>
    <s v="แก้ไขคำนำหน้าชื่อ"/>
    <s v="เจ้าหน้าที่ กสทช. เขต 42 (ภูเก็ต)"/>
  </r>
  <r>
    <n v="63"/>
    <s v="เลขที่คำขอ 30680700451 แก้ที่อยู่ภาษาไทย (กรอกข้อมูลเฉพาะ เลขที่, หมู่ที่, อาคาร, หมู่บ้าน, ซอย, ถนน) เป็น &quot;37/1388 หมู่ที่ 4&quot;"/>
    <x v="0"/>
    <s v="SS - Service and Support"/>
    <x v="3"/>
    <m/>
    <d v="2025-07-04T00:00:00"/>
    <d v="1899-12-30T00:05:00"/>
    <x v="1"/>
    <s v="แก้ไขที่อยู่"/>
    <s v="เจ้าหน้าที่ กสทช. เขต 11 (สมุทรปราการ)"/>
  </r>
  <r>
    <n v="64"/>
    <s v="รบกวนแอดมินแนบเอกสารในช่อง รูปถ่ายหมายเลขประจำเครื่อง และ รูปถ่ายหมายเลขประจำเครื่องของอุปกรณ์ควบคุม ของเลขคำขอ 30680700076 และย้อนสถานะกลับมาให้เจ้าหน้าที่อีกค่ะ"/>
    <x v="3"/>
    <s v="SS - Service and Support"/>
    <x v="3"/>
    <m/>
    <d v="2025-07-04T00:00:00"/>
    <d v="1899-12-30T00:05:00"/>
    <x v="1"/>
    <s v="แนบไฟล์เอกสาร"/>
    <s v="เจ้าหน้าที่ กสทช. ภาค 1 (กรุงเทพมหานคร)"/>
  </r>
  <r>
    <n v="65"/>
    <s v="รบกวนแอดมินย้อนสถานะ  เลขคำขอ 30680700076 กลับมาให้เจ้าหน้าที่อีกค่ะ"/>
    <x v="1"/>
    <s v="SS - Service and Support"/>
    <x v="3"/>
    <m/>
    <d v="2025-07-04T00:00:00"/>
    <d v="1899-12-30T00:05:00"/>
    <x v="1"/>
    <s v="ส่งคำขอ"/>
    <s v="เจ้าหน้าที่ กสทช. ภาค 1 (กรุงเทพมหานคร)"/>
  </r>
  <r>
    <n v="66"/>
    <s v="เลขทะเบียนนิติบุคคลของบริษัท 0105535113769 ต้องการ password ของอีเมล operation304ip@gmail.com ค่ะ รบกวนด่วยค่ะ"/>
    <x v="0"/>
    <s v="SS - Service and Support"/>
    <x v="3"/>
    <m/>
    <d v="2025-07-04T00:00:00"/>
    <d v="1899-12-30T00:05:00"/>
    <x v="1"/>
    <s v="แก้ไขพาสเวิร์ด"/>
    <s v="เจ้าหน้าที่ กสทช. เขต 14 (ปราจีนบุรี)"/>
  </r>
  <r>
    <n v="67"/>
    <s v="เลขที่คำขอ 30680700484 รบกวนแก้ไขนามสกุล จาก ALRASHID เป็น AL- RASHID ขอบคุณค่ะ"/>
    <x v="0"/>
    <s v="SS - Service and Support"/>
    <x v="3"/>
    <m/>
    <d v="2025-07-04T00:00:00"/>
    <d v="1899-12-30T00:05:00"/>
    <x v="1"/>
    <s v="แก้ไขชื่อ"/>
    <s v="เจ้าหน้าที่ กสทช. เขต 12 (จันทรบุรี)"/>
  </r>
  <r>
    <n v="68"/>
    <s v="เลขคำขอ 30680700524 ช่องอุปกรณ์ที่ติดตั้ง รบกวนใส่ กล้องถ่ายภาพเคลื่อนไหว ขอบคุณครับ"/>
    <x v="0"/>
    <s v="SS - Service and Support"/>
    <x v="3"/>
    <m/>
    <d v="2025-07-04T00:00:00"/>
    <d v="1899-12-30T00:05:00"/>
    <x v="1"/>
    <s v="เพิ่มอุปกรณ์"/>
    <s v="เจ้าหน้าที่ กสทช. เขต 14 (ปราจีนบุรี)"/>
  </r>
  <r>
    <n v="69"/>
    <s v="รบกวนโอนคำขอที่ 30680700530 ไปเขตรับผิดชอบ ภภ.13 ครับ"/>
    <x v="1"/>
    <s v="SS - Service and Support"/>
    <x v="3"/>
    <m/>
    <d v="2025-07-04T00:00:00"/>
    <d v="1899-12-30T00:05:00"/>
    <x v="1"/>
    <s v="โอนคำขอ"/>
    <s v="เจ้าหน้าที่ กสทช. เขต 35 (นครสวรรค์)"/>
  </r>
  <r>
    <n v="70"/>
    <s v="เลขที่คำขอ 30680601239 รบกวนแก้ไขชื่อร้านค้าเป็น บริษัท พาราโบล่า จำกัด สำนักงานใหญ่ ค่ะ//ขอบคุณค่ะ"/>
    <x v="0"/>
    <s v="SS - Service and Support"/>
    <x v="3"/>
    <m/>
    <d v="2025-07-04T00:00:00"/>
    <d v="1899-12-30T00:05:00"/>
    <x v="1"/>
    <s v="แก้ไขชื่อร้านค้า"/>
    <s v="เจ้าหน้าที่ กสทช. เขต 43 (นครศรีธรรมราช)"/>
  </r>
  <r>
    <n v="71"/>
    <s v="ลูกค้าจำไม่ได้ว่าเคยลงทะเบียนแล้วยังครับ 3930100263492 กิตติคม ณ พัทลุง"/>
    <x v="2"/>
    <s v="SS - Service and Support"/>
    <x v="3"/>
    <m/>
    <d v="2025-07-04T00:00:00"/>
    <d v="1899-12-30T00:05:00"/>
    <x v="1"/>
    <s v="แก้ไขพาสเวิร์ด"/>
    <s v="เจ้าหน้าที่ กสทช. เขต 14 (ปราจีนบุรี)"/>
  </r>
  <r>
    <n v="72"/>
    <s v="เลขที่คำขอ 30680700527 แก้คำนำหน้านาม (TH)แก้เป็น &quot;พระวิเทศวัชราจารย์&quot; ชื่อ (TH) &quot;เฉลิมชาติ&quot; นามสกุล (TH) &quot;อิทธะรงค์&quot;"/>
    <x v="0"/>
    <s v="SS - Service and Support"/>
    <x v="3"/>
    <m/>
    <d v="2025-07-04T00:00:00"/>
    <d v="1899-12-30T00:05:00"/>
    <x v="1"/>
    <s v="แก้ไขคำนำหน้าชื่อ"/>
    <s v="เจ้าหน้าที่ กสทช. เขต 11 (สมุทรปราการ)"/>
  </r>
  <r>
    <n v="73"/>
    <s v="รบกวนดึงเลขที่คำขอ 30680700369 กลับบมายังเจ้าหน้าที่ ค่ะ ขอบคุณค่ะ"/>
    <x v="1"/>
    <s v="SS - Service and Support"/>
    <x v="3"/>
    <m/>
    <d v="2025-07-04T00:00:00"/>
    <d v="1899-12-30T00:05:00"/>
    <x v="1"/>
    <s v="ย้อนสถานะคำขอ"/>
    <s v="เจ้าหน้าที่ กสทช. (สำนักงานใหญ่)"/>
  </r>
  <r>
    <n v="74"/>
    <s v="รบกวนแก้ไขข้อมูลลูกค้า เลขที่คำขอ 30680700544 ดังนี้ครับ แก้ไขชื่อลูกค้าเป็น &quot;นายโจแอล คอนราท นามสกุล ศรีวิเชียร&quot; และแก้ไขที่อยู่เป็น &quot;245/7 หมู่ที่ 1&quot; ครับ"/>
    <x v="0"/>
    <s v="SS - Service and Support"/>
    <x v="3"/>
    <m/>
    <d v="2025-07-04T00:00:00"/>
    <d v="1899-12-30T00:05:00"/>
    <x v="1"/>
    <s v="แก้ไขที่อยู่"/>
    <s v="เจ้าหน้าที่ กสทช. เขต 42 (ภูเก็ต)"/>
  </r>
  <r>
    <n v="75"/>
    <s v="รบกวนรีเซ็ต username/password 3609900109847 คุณมงคล อุทธา"/>
    <x v="2"/>
    <s v="SS - Service and Support"/>
    <x v="3"/>
    <m/>
    <d v="2025-07-04T00:00:00"/>
    <d v="1899-12-30T00:05:00"/>
    <x v="1"/>
    <s v="แก้ไขพาสเวิร์ด"/>
    <s v="เจ้าหน้าที่ กสทช. เขต 14 (ปราจีนบุรี)"/>
  </r>
  <r>
    <n v="76"/>
    <s v="เลขที่คำขอ 30680700368 แก้ที่อยู่ภาษาไทย (กรอกข้อมูลเฉพาะ เลขที่, หมู่ที่, อาคาร, หมู่บ้าน, ซอย, ถนน) เป็น &quot;92/177 หมู่ที่ 8"/>
    <x v="0"/>
    <s v="SS - Service and Support"/>
    <x v="3"/>
    <m/>
    <d v="2025-07-04T00:00:00"/>
    <d v="1899-12-30T00:05:00"/>
    <x v="1"/>
    <s v="แก้ไขที่อยู่"/>
    <s v="เจ้าหน้าที่ กสทช. เขต 11 (สมุทรปราการ)"/>
  </r>
  <r>
    <n v="77"/>
    <s v="เลขที่คำขอ 30680700570 แก้ที่อยู่ภาษาไทย (กรอกข้อมูลเฉพาะ เลขที่, หมู่ที่, อาคาร, หมู่บ้าน, ซอย, ถนน) เป็น &quot;74/12 ซอยเสรีไทย 43 แยก 3&quot;"/>
    <x v="0"/>
    <s v="SS - Service and Support"/>
    <x v="3"/>
    <m/>
    <d v="2025-07-04T00:00:00"/>
    <d v="1899-12-30T00:05:00"/>
    <x v="1"/>
    <s v="แก้ไขที่อยู่"/>
    <s v="เจ้าหน้าที่ กสทช. เขต 11 (สมุทรปราการ)"/>
  </r>
  <r>
    <n v="78"/>
    <s v="เลขที่คำขอ 30680700575 แก้ที่อยู่ภาษาไทย (กรอกข้อมูลเฉพาะ เลขที่, หมู่ที่, อาคาร, หมู่บ้าน, ซอย, ถนน) เป็น &quot;1959/362 เลขที่ 9&quot;"/>
    <x v="0"/>
    <s v="SS - Service and Support"/>
    <x v="3"/>
    <m/>
    <d v="2025-07-04T00:00:00"/>
    <d v="1899-12-30T00:05:00"/>
    <x v="1"/>
    <s v="แก้ไขที่อยู่"/>
    <s v="เจ้าหน้าที่ กสทช. เขต 11 (สมุทรปราการ)"/>
  </r>
  <r>
    <n v="79"/>
    <s v="คำขอ 30680700264 ลบที่อยู่ตามที่ขีดเส้นให้ทีค่ะ"/>
    <x v="0"/>
    <s v="SS - Service and Support"/>
    <x v="3"/>
    <m/>
    <d v="2025-07-04T00:00:00"/>
    <d v="1899-12-30T00:05:00"/>
    <x v="1"/>
    <s v="แก้ไขที่อยู่"/>
    <s v="เจ้าหน้าที่ กสทช. เขต 34 (เชียงราย)"/>
  </r>
  <r>
    <n v="80"/>
    <s v="เลขที่คำขอ 30680700575 แก้ที่อยู่ภาษาไทย (กรอกข้อมูลเฉพาะ เลขที่, หมู่ที่, อาคาร, หมู่บ้าน, ซอย, ถนน) เป็น &quot;1959/362 หมู่ที่ 9&quot;"/>
    <x v="0"/>
    <s v="SS - Service and Support"/>
    <x v="3"/>
    <m/>
    <d v="2025-07-04T00:00:00"/>
    <d v="1899-12-30T00:05:00"/>
    <x v="1"/>
    <s v="แก้ไขที่อยู่"/>
    <s v="เจ้าหน้าที่ กสทช. เขต 11 (สมุทรปราการ)"/>
  </r>
  <r>
    <n v="81"/>
    <s v="คำขอ 30680700604 รบกวนแก้ไขที่อยู่เป็น 374 หมู่ที่ 7 ให้หน่อยครับ ขอบคุณครับ"/>
    <x v="0"/>
    <s v="SS - Service and Support"/>
    <x v="4"/>
    <d v="1899-12-30T09:05:00"/>
    <d v="2025-07-07T00:00:00"/>
    <d v="1899-12-30T09:10:00"/>
    <x v="0"/>
    <s v="แก้ไขที่อยู่"/>
    <s v="เจ้าหน้าที่ กสทช.ภาค 3 (เชียงใหม่)"/>
  </r>
  <r>
    <n v="82"/>
    <s v="ดึงคำขอนี้จากกล่องส่ง คืนคำขอกลับมาพิจารณาอีกครั้งครับผม 30680300136"/>
    <x v="1"/>
    <s v="SS - Service and Support"/>
    <x v="4"/>
    <d v="1899-12-30T09:00:00"/>
    <d v="2025-07-07T00:00:00"/>
    <d v="1899-12-30T09:05:00"/>
    <x v="0"/>
    <s v="ย้อนสถานะคำขอ"/>
    <s v="เจ้าหน้าที่ กสทช. เขต 11 (สมุทรปราการ)"/>
  </r>
  <r>
    <n v="83"/>
    <s v="รบกวนย้อนสถานะก่อนตรวจเอกสารเลขที่คำขอ 30680700655 นี้ให้หน่อยครับ"/>
    <x v="1"/>
    <s v="SS - Service and Support"/>
    <x v="4"/>
    <d v="1899-12-30T09:15:00"/>
    <d v="2025-07-07T00:00:00"/>
    <d v="1899-12-30T09:20:00"/>
    <x v="0"/>
    <s v="ย้อนสถานะคำขอ"/>
    <s v="เจ้าหน้าที่ กสทช. เขต 41 (ยะลา)"/>
  </r>
  <r>
    <n v="84"/>
    <s v="รบกวนแก้ไขมราอยู่เลขที่คำขอ 30680700624 เป็น TONGSAI BAY HOTEL SAMUI Village, 84 ค่ะ ขอบคุณค่ะ"/>
    <x v="0"/>
    <s v="SS - Service and Support"/>
    <x v="4"/>
    <d v="1899-12-30T09:20:00"/>
    <d v="2025-07-07T00:00:00"/>
    <d v="1899-12-30T09:25:00"/>
    <x v="0"/>
    <s v="แก้ไขชื่อ"/>
    <s v="เจ้าหน้าที่ กสทช. เขต 44 (สุราษฎร์ธานี)"/>
  </r>
  <r>
    <n v="85"/>
    <s v="รบกวนแอดมิน ลบ ID user กับ password คุณพรพิไล คำหาญ เลขบัตรประชาชน 1340400138846 ให้หน่อยค่ะ เนื่องจากลงทะเบียนมาผิดค่ะ"/>
    <x v="2"/>
    <s v="SS - Service and Support"/>
    <x v="4"/>
    <d v="1899-12-30T09:30:00"/>
    <d v="2025-07-07T00:00:00"/>
    <d v="1899-12-30T09:35:00"/>
    <x v="0"/>
    <s v="Reset User/Password"/>
    <s v="เจ้าหน้าที่ กสทช. สำนักงานใหญ่"/>
  </r>
  <r>
    <n v="86"/>
    <s v="รบกวนรีเซ็ตรหัสให้หน่อยครับ เลขบัตร 1470800118451"/>
    <x v="2"/>
    <s v="SS - Service and Support"/>
    <x v="4"/>
    <d v="1899-12-30T09:45:00"/>
    <d v="2025-07-07T00:00:00"/>
    <d v="1899-12-30T09:50:00"/>
    <x v="0"/>
    <s v="Reset User/Password"/>
    <s v="เจ้าหน้าที่ กสทช. สำนักงานใหญ่"/>
  </r>
  <r>
    <n v="87"/>
    <s v="ลขที่คำขอ 30680700471 ที่อยู่ไม่ตรงทะเบียนราษฎร์ครับผม แก้เป็น &quot;338/97 ซอยสุขุมวิท 55 (ทองหล่อ) แขวงคลองตันเหนือ เขตวัฒนา กรุงเทพมหานคร 10110&quot; พร้อมโอนคำขอไปให้ทางภาค 1 เป็นผุ้พิจารณาครับ"/>
    <x v="1"/>
    <s v="SS - Service and Support"/>
    <x v="4"/>
    <d v="1899-12-30T09:50:00"/>
    <d v="2025-07-07T00:00:00"/>
    <d v="1899-12-30T09:55:00"/>
    <x v="0"/>
    <s v="ลบคำขอ"/>
    <s v="เจ้าหน้าที่ กสทช. เขต 11 (สมุทรปราการ)"/>
  </r>
  <r>
    <n v="88"/>
    <s v="รบกวนแก้ไขคำขอเลขที่ 30680700470 แก้ไขที่อยู่เป็น 77, Moo 4, Naka Condominium ให้หน่อยค่ะ"/>
    <x v="0"/>
    <s v="SS - Service and Support"/>
    <x v="4"/>
    <d v="1899-12-30T09:50:00"/>
    <d v="2025-07-07T00:00:00"/>
    <d v="1899-12-30T09:55:00"/>
    <x v="0"/>
    <s v="แก้ไขที่อยู่"/>
    <s v="เจ้าหน้าที่ กสทช. เขต 42 (ภูเก็ต)"/>
  </r>
  <r>
    <n v="89"/>
    <s v="รบกวนแก้ไขคำขอเลขที่ 30680700705 แก้ไขที่อยู่เป็น 66, Kata Road ให้หน่อยค่ะ"/>
    <x v="0"/>
    <s v="SS - Service and Support"/>
    <x v="4"/>
    <d v="1899-12-30T09:55:00"/>
    <d v="2025-07-07T00:00:00"/>
    <d v="1899-12-30T10:00:00"/>
    <x v="0"/>
    <s v="แก้ไขที่อยู่"/>
    <s v="เจ้าหน้าที่ กสทช. เขต 42 (ภูเก็ต)"/>
  </r>
  <r>
    <n v="90"/>
    <s v="รบกวนโอนเลขที่คำขอ 30680602954 จากกล่องงานของเจ้าหน้าที่ กลับไปที่กล่อง &quot;รอพิจารณาอนุมัติ&quot; เพื่อให้ ผอ. พิจารณาอนุมัติครับผม"/>
    <x v="1"/>
    <s v="SS - Service and Support"/>
    <x v="4"/>
    <d v="1899-12-30T10:30:00"/>
    <d v="2025-07-07T00:00:00"/>
    <d v="1899-12-30T10:35:00"/>
    <x v="0"/>
    <s v="ย้อนสถานะคำขอ"/>
    <s v="เจ้าหน้าที่ กสทช. เขต 11 (สมุทรปราการ)"/>
  </r>
  <r>
    <n v="91"/>
    <s v="คำขอ 30680700747 รบกวนเติมคำว่า &quot;ถนนอำเภอ&quot; หลังคำว่าหมู่ที่ 5 ครับผม ขอบคุณครับ"/>
    <x v="0"/>
    <s v="SS - Service and Support"/>
    <x v="4"/>
    <d v="1899-12-30T10:40:00"/>
    <d v="2025-07-07T00:00:00"/>
    <d v="1899-12-30T10:45:00"/>
    <x v="0"/>
    <s v="แก้ไขที่อยู่"/>
    <s v="เจ้าหน้าที่ กสทช. เขต 44 (สุราษฎร์ธานี)"/>
  </r>
  <r>
    <n v="92"/>
    <s v="regina@regina.ac.th รบกวนรีเซ็ทพาสเวิร์ด ให้หน่อยครับ"/>
    <x v="2"/>
    <s v="SS - Service and Support"/>
    <x v="4"/>
    <d v="1899-12-30T11:00:00"/>
    <d v="2025-07-07T00:00:00"/>
    <d v="1899-12-30T11:05:00"/>
    <x v="0"/>
    <s v="Reset User/Password"/>
    <s v="เจ้าหน้าที่ กสทช. สำนักงานใหญ่"/>
  </r>
  <r>
    <n v="93"/>
    <s v="รบกวนโอนเลขที่คำ 30680700612 ไปที่ ภาค 1 ครับ"/>
    <x v="1"/>
    <s v="SS - Service and Support"/>
    <x v="4"/>
    <d v="1899-12-30T11:15:00"/>
    <d v="2025-07-07T00:00:00"/>
    <d v="1899-12-30T11:20:00"/>
    <x v="0"/>
    <s v="โอนคำขอ"/>
    <s v="เจ้าหน้าที่ กสทช.ภาค 1 (กรุงเทพมหานคร)"/>
  </r>
  <r>
    <n v="94"/>
    <s v="รบกวนสอบถาม ผู้ใช้งานหมายเลขบัตร 3101501161168 สมัครเข้าใช้งานเว็บไซต์หรือยังค่ะ"/>
    <x v="2"/>
    <s v="SS - Service and Support"/>
    <x v="4"/>
    <d v="1899-12-30T11:25:00"/>
    <d v="2025-07-07T00:00:00"/>
    <d v="1899-12-30T11:30:00"/>
    <x v="0"/>
    <s v="ตรวจสอบผู้ใช้งาน"/>
    <s v="เจ้าหน้าที่ กสทช. สำนักงานใหญ่"/>
  </r>
  <r>
    <n v="95"/>
    <s v="รบกวนแก้ไขคำขอเลขที่ 30680700758 แก้ไขชื่อเป็น PRZEMYSLAW ให้หน่อยค่ะ"/>
    <x v="0"/>
    <s v="SS - Service and Support"/>
    <x v="4"/>
    <d v="1899-12-30T11:30:00"/>
    <d v="2025-07-07T00:00:00"/>
    <d v="1899-12-30T11:35:00"/>
    <x v="0"/>
    <s v="แก้ไขชื่อ"/>
    <s v="เจ้าหน้าที่ กสทช. เขต 42 (ภูเก็ต)"/>
  </r>
  <r>
    <n v="96"/>
    <s v="เลขที่คำขอ 30680700699 รบกวนใส่วงเล็บในคำว่า &quot;ถนนบางแสนสาย2&quot; ตรงที่อยู่ให้ด้วย ขอบคุณค่ะ"/>
    <x v="0"/>
    <s v="SS - Service and Support"/>
    <x v="4"/>
    <d v="1899-12-30T11:40:00"/>
    <d v="2025-07-07T00:00:00"/>
    <d v="1899-12-30T11:45:00"/>
    <x v="0"/>
    <s v="แก้ไขที่อยู่"/>
    <s v="เจ้าหน้าที่ กสทช. เขต 12 (จันทบุรี)"/>
  </r>
  <r>
    <n v="97"/>
    <s v="รบกวนยกเลิกคำขอ 30680700618 ให้ด้วยครับ ลูกค้าจะยื่นใหม่ในนามเจ้าของใบเสร็จ"/>
    <x v="1"/>
    <s v="SS - Service and Support"/>
    <x v="4"/>
    <d v="1899-12-30T12:20:00"/>
    <d v="2025-07-07T00:00:00"/>
    <d v="1899-12-30T12:25:00"/>
    <x v="0"/>
    <s v="ยกเลิกคำขอ"/>
    <s v="เจ้าหน้าที่ กสทช. เขต 22 (อุบลราชธานี)"/>
  </r>
  <r>
    <n v="98"/>
    <s v="รบกวนดึงคำขอ 30680601834 กลับมาให้เจ้าหน้าที่พิจารณาอีกครั้งครับผม"/>
    <x v="1"/>
    <s v="SS - Service and Support"/>
    <x v="4"/>
    <d v="1899-12-30T13:15:00"/>
    <d v="2025-07-07T00:00:00"/>
    <d v="1899-12-30T13:20:00"/>
    <x v="0"/>
    <s v="ย้อนสถานะคำขอ"/>
    <s v="เจ้าหน้าที่ กสทช. เขต 11 (สมุทรปราการ)"/>
  </r>
  <r>
    <n v="99"/>
    <s v="เลขที่คำขอ 30680700675 แก้ที่อยู่ภาษาไทย (กรอกข้อมูลเฉพาะ เลขที่, หมู่ที่, อาคาร, หมู่บ้าน, ซอย, ถนน) เป็น &quot;1106/88 ซอยนักกีฬาแหลมทอง 14&quot;"/>
    <x v="0"/>
    <s v="SS - Service and Support"/>
    <x v="4"/>
    <d v="1899-12-30T13:30:00"/>
    <d v="2025-07-07T00:00:00"/>
    <d v="1899-12-30T13:35:00"/>
    <x v="0"/>
    <s v="แก้ไขที่อยู่"/>
    <s v="เจ้าหน้าที่ กสทช. เขต 11 (สมุทรปราการ)"/>
  </r>
  <r>
    <n v="100"/>
    <s v="รบกวนตรวจสอบหมายเลขเครื่อง 08QDDCK01201G7 เจ้าของจะยกเลิกการขึ้นทะเบียนเพื่อโอนเครื่อง แต่ไม่มีข้อมูลใบรับรองขึ้นให้ยกเลิกค่ะ"/>
    <x v="1"/>
    <s v="SS - Service and Support"/>
    <x v="4"/>
    <d v="1899-12-30T14:00:00"/>
    <d v="2025-07-07T00:00:00"/>
    <d v="1899-12-30T14:05:00"/>
    <x v="0"/>
    <s v="ตรวจสอบคำขอ"/>
    <s v="เจ้าหน้าที่ กสทช. เขต 11 (สมุทรปราการ)"/>
  </r>
  <r>
    <n v="101"/>
    <s v="รบกวนรีเซต User/Password ของ นายลือชัย อยู่สุข 3220200734169 ค่ะ"/>
    <x v="2"/>
    <s v="SS - Service and Support"/>
    <x v="4"/>
    <d v="1899-12-30T14:15:00"/>
    <d v="2025-07-07T00:00:00"/>
    <d v="1899-12-30T14:20:00"/>
    <x v="0"/>
    <s v="Reset User/Password"/>
    <s v="เจ้าหน้าที่ กสทช. สำนักงานใหญ่"/>
  </r>
  <r>
    <n v="102"/>
    <s v="ลขที่คำขอ 30680700637 แก้ที่อยู่ภาษาไทย (กรอกข้อมูลเฉพาะ เลขที่, หมู่ที่, อาคาร, หมู่บ้าน, ซอย, ถนน) เป็น &quot;52/600 หมู่ที่ 9&quot;"/>
    <x v="0"/>
    <s v="SS - Service and Support"/>
    <x v="4"/>
    <d v="1899-12-30T14:30:00"/>
    <d v="2025-07-07T00:00:00"/>
    <d v="1899-12-30T14:35:00"/>
    <x v="0"/>
    <s v="แก้ไขที่อยู่"/>
    <s v="เจ้าหน้าที่ กสทช. เขต 11 (สมุทรปราการ)"/>
  </r>
  <r>
    <n v="103"/>
    <s v="รบกวนหาชื่อ-สกุล ลูกค้าที่ใช้เมล Halen2018@gmail.com ให้หน่อยค่า"/>
    <x v="2"/>
    <s v="SS - Service and Support"/>
    <x v="4"/>
    <d v="1899-12-30T14:55:00"/>
    <d v="2025-07-07T00:00:00"/>
    <d v="1899-12-30T15:00:00"/>
    <x v="0"/>
    <s v="ตรวจสอบผู้ใช้งาน"/>
    <s v="เจ้าหน้าที่ กสทช. สำนักงานใหญ่"/>
  </r>
  <r>
    <n v="104"/>
    <s v="1. รบกวน reset password ลูกค้าที่ใช้เมล harel2018@gmail.com2. แก้ไขที่อยู่คำขอ 30680700669 เป็น 36 Soi 2kor, Haiya Sub-district, A.Muang, Chiang Mai 50100 พร้อมอัพโหลดไฟล์ ODOC อันนี้แทนอันเดิมค่ะ"/>
    <x v="2"/>
    <s v="SS - Service and Support"/>
    <x v="4"/>
    <d v="1899-12-30T15:20:00"/>
    <d v="2025-07-07T00:00:00"/>
    <d v="1899-12-30T15:25:00"/>
    <x v="0"/>
    <s v="Reset User/Password"/>
    <s v="เจ้าหน้าที่ กสทช.ภาค 3 (เชียงใหม่)"/>
  </r>
  <r>
    <n v="105"/>
    <s v="รบกวนเลขที่คำขอ 30680403389 และ 30680403392 แนบเอกสารในช่อง ผลการดำเนินดดี ค่ะ"/>
    <x v="3"/>
    <s v="SS - Service and Support"/>
    <x v="4"/>
    <d v="1899-12-30T16:10:00"/>
    <d v="2025-07-07T00:00:00"/>
    <d v="1899-12-30T16:15:00"/>
    <x v="0"/>
    <s v="แนบเอกสาร"/>
    <s v="เจ้าหน้าที่ กสทช. สำนักงานใหญ่"/>
  </r>
  <r>
    <n v="106"/>
    <s v="เลขที่คำขอ 30680700274 รบกวนแอดมินแนบใบเสร็จรับเงิน แทนฉบับเดิมให้ด้วยค่ะ ขอบคุณค่ะ"/>
    <x v="3"/>
    <s v="SS - Service and Support"/>
    <x v="4"/>
    <d v="1899-12-30T16:20:00"/>
    <d v="2025-07-07T00:00:00"/>
    <d v="1899-12-30T16:25:00"/>
    <x v="0"/>
    <s v="แนบเอกสาร"/>
    <s v="เจ้าหน้าที่ กสทช.ภาค 1 (กรุงเทพมหานคร)"/>
  </r>
  <r>
    <n v="107"/>
    <s v="เลขที่คำขอ 30680602079 ตรงที่อยู่รบกวนลบคำว่า &quot;หมู่บ้านSr mansion 5 ซอยเพนียดช้าง 4/2 ถนนพัทยากลาง&quot; ออกให้ด้วย ขอบคุณค่ะ"/>
    <x v="0"/>
    <s v="SS - Service and Support"/>
    <x v="5"/>
    <d v="1899-12-30T08:40:00"/>
    <d v="2025-07-08T00:00:00"/>
    <d v="1899-12-30T08:45:00"/>
    <x v="0"/>
    <s v="แก้ไขที่อยู่"/>
    <s v="เจ้าหน้าที่ กสทช. เขต 12 (จันทบุรี)"/>
  </r>
  <r>
    <n v="108"/>
    <s v="เลขที่คำขอ 30680700619 ที่อยู่ไม่ตรงทะเบียนราษฎร์ครับผม แก้เป็น &quot;96/1 หมู่ที่ 5 ตำบลบางพูด อำเภอเมืองปทุมธานี จังหวัดปทุมธานี 12000&quot;"/>
    <x v="0"/>
    <s v="SS - Service and Support"/>
    <x v="5"/>
    <d v="1899-12-30T08:50:00"/>
    <d v="2025-07-08T00:00:00"/>
    <d v="1899-12-30T08:55:00"/>
    <x v="0"/>
    <s v="แก้ไขที่อยู่"/>
    <s v="เจ้าหน้าที่ กสทช. เขต 11 (สมุทรปราการ)"/>
  </r>
  <r>
    <n v="109"/>
    <s v="รบกวนลบ User ให้หน่อยครับเนื่องจากผู้ใช้เลือกผิดประเภทครับเลขบัตร 3579900135610"/>
    <x v="2"/>
    <s v="SS - Service and Support"/>
    <x v="5"/>
    <d v="1899-12-30T08:55:00"/>
    <d v="2025-07-08T00:00:00"/>
    <d v="1899-12-30T09:00:00"/>
    <x v="0"/>
    <s v="ลบ User"/>
    <s v="เจ้าหน้าที่ กสทช. (สำนักงานใหญ่)"/>
  </r>
  <r>
    <n v="110"/>
    <s v="นายเอกพงษ์ คำทุบ ekkapong@gmail.com รบกวนขอรหัสผ่านครับ"/>
    <x v="2"/>
    <s v="SS - Service and Support"/>
    <x v="5"/>
    <d v="1899-12-30T09:05:00"/>
    <d v="2025-07-08T00:00:00"/>
    <d v="1899-12-30T09:10:00"/>
    <x v="0"/>
    <s v="Reset User/Password"/>
    <s v="เจ้าหน้าที่ กสทช. (สำนักงานใหญ่)"/>
  </r>
  <r>
    <n v="111"/>
    <s v="รบกวนเพิ่มอุปกรณืที่ติดตั้ง กล้องถ่ายภาพและกล้องวีดิโอ ตามเลขคำขอที่ 30680700806"/>
    <x v="0"/>
    <s v="SS - Service and Support"/>
    <x v="5"/>
    <d v="1899-12-30T09:10:00"/>
    <d v="2025-07-08T00:00:00"/>
    <d v="1899-12-30T09:15:00"/>
    <x v="0"/>
    <s v="เพิ่มข้อมูลอุปกรณ์"/>
    <s v="เจ้าหน้าที่ กสทช. เขต 24 (อุดรธานี)"/>
  </r>
  <r>
    <n v="112"/>
    <s v="คำขอ 30680700820 รบกวนย้อนสถานะก่อนตรวจสอบข้อมูล และส่งคำขอไปที่เขต 15 ค่ะ"/>
    <x v="1"/>
    <s v="SS - Service and Support"/>
    <x v="5"/>
    <d v="1899-12-30T09:35:00"/>
    <d v="2025-07-08T00:00:00"/>
    <d v="1899-12-30T09:40:00"/>
    <x v="0"/>
    <s v="ย้อนสถานะคำขอ"/>
    <s v="เจ้าหน้าที่ กสทช. เขต 15 (พระนครศรีอยุธยา)"/>
  </r>
  <r>
    <n v="113"/>
    <s v="เลขที่คำขอ 30680700867 แก้ที่อยู่ภาษาไทย (กรอกข้อมูลเฉพาะ เลขที่, หมู่ที่, อาคาร, หมู่บ้าน, ซอย, ถนน) เป็น &quot;97/80 ถนนสุวินทวงศ์&quot;"/>
    <x v="0"/>
    <s v="SS - Service and Support"/>
    <x v="5"/>
    <d v="1899-12-30T09:45:00"/>
    <d v="2025-07-08T00:00:00"/>
    <d v="1899-12-30T09:50:00"/>
    <x v="0"/>
    <s v="แก้ไขที่อยู่"/>
    <s v="เจ้าหน้าที่ กสทช. เขต 11 (สมุทรปราการ)"/>
  </r>
  <r>
    <n v="114"/>
    <s v="เลขคำขอ 30680700878 มีการใส่ข้อมูลซ้ำซ้อน รบกวนแก้ไขให้หน่อยค่ะ ขอบคุณค่ะ"/>
    <x v="3"/>
    <s v="SS - Service and Support"/>
    <x v="5"/>
    <d v="1899-12-30T10:30:00"/>
    <d v="2025-07-08T00:00:00"/>
    <d v="1899-12-30T10:35:00"/>
    <x v="0"/>
    <s v="แก้ไขเอกสารซ้ำ"/>
    <s v="เจ้าหน้าที่ กสทช. เขต 14 (ปราจีนบุรี)"/>
  </r>
  <r>
    <n v="115"/>
    <s v="คำขอ 30680700759 รบกวนแก้ไขชื่อถนนเป็น sompoch-chiang mai 700 years road ค่ะ"/>
    <x v="0"/>
    <s v="SS - Service and Support"/>
    <x v="5"/>
    <d v="1899-12-30T10:50:00"/>
    <d v="2025-07-08T00:00:00"/>
    <d v="1899-12-30T10:55:00"/>
    <x v="0"/>
    <s v="แก้ไขที่อยู่"/>
    <s v="เจ้าหน้าที่ กสทช. ภาค 3 (เชียงใหม่)"/>
  </r>
  <r>
    <n v="116"/>
    <s v="รบกวนขอ user name และ password เข้าระบบครับ 1.นาง ปภาวดี สิทธิชาญชัย เลขบัตรประชาชน 3220300214297 2.นายพรวิทย์ ธีระโรจน์ เลขบัตรประชาชน 1149900265707 3.นายชาตรี พาโนมัย เลขบัตรประชาชน 1409900575860"/>
    <x v="2"/>
    <s v="SS - Service and Support"/>
    <x v="5"/>
    <d v="1899-12-30T10:55:00"/>
    <d v="2025-07-08T00:00:00"/>
    <d v="1899-12-30T11:00:00"/>
    <x v="0"/>
    <s v="Reset User/Password"/>
    <s v="เจ้าหน้าที่ กสทช. (สำนักงานใหญ่)"/>
  </r>
  <r>
    <n v="117"/>
    <s v="เลขที่คำขอ 30680700724 แก้ที่อยู่ภาษาไทย (กรอกข้อมูลเฉพาะ เลขที่, หมู่ที่, อาคาร, หมู่บ้าน, ซอย, ถนน) เป็น &quot;33/102 หมู่ที่ 2&quot;"/>
    <x v="0"/>
    <s v="SS - Service and Support"/>
    <x v="5"/>
    <d v="1899-12-30T11:05:00"/>
    <d v="2025-07-08T00:00:00"/>
    <d v="1899-12-30T11:10:00"/>
    <x v="0"/>
    <s v="แก้ไขที่อยู่"/>
    <s v="เจ้าหน้าที่ กสทช. เขต 11 (สมุทรปราการ)"/>
  </r>
  <r>
    <n v="118"/>
    <s v="เลขที่คำขอ 30680700724 รบกวนแนบเอกสารดังกล่าวในหีัวข้อ &quot; หนังสือมอบอำนาจ&quot;"/>
    <x v="3"/>
    <s v="SS - Service and Support"/>
    <x v="5"/>
    <d v="1899-12-30T11:15:00"/>
    <d v="2025-07-08T00:00:00"/>
    <d v="1899-12-30T11:20:00"/>
    <x v="0"/>
    <s v="แนบเอกสาร"/>
    <s v="เจ้าหน้าที่ กสทช. เขต 11 (สมุทรปราการ)"/>
  </r>
  <r>
    <n v="119"/>
    <s v="เลขที่คำขอ 30680700891 แก้ที่อยู่ภาษาไทย (กรอกข้อมูลเฉพาะ เลขที่, หมู่ที่, อาคาร, หมู่บ้าน, ซอย, ถนน) เป็น &quot;98/55 หมู่ที่ 7&quot;"/>
    <x v="0"/>
    <s v="SS - Service and Support"/>
    <x v="5"/>
    <d v="1899-12-30T11:50:00"/>
    <d v="2025-07-08T00:00:00"/>
    <d v="1899-12-30T11:55:00"/>
    <x v="0"/>
    <s v="แก้ไขที่อยู่"/>
    <s v="เจ้าหน้าที่ กสทช. เขต 11 (สมุทรปราการ)"/>
  </r>
  <r>
    <n v="120"/>
    <s v="รบกวนแอดมิน รบกวนรีเซต user+password ให้ 2 ท่านค่ะ 1. นายวีรภัทร์ ฟองงาม เลขบัตร 1560100333994 2. นายวีระยุทธ นิลกัน เลขบัตร 1760600035800 ค่ะ ขอบคุณค่ะ"/>
    <x v="2"/>
    <s v="SS - Service and Support"/>
    <x v="5"/>
    <d v="1899-12-30T11:55:00"/>
    <d v="2025-07-08T00:00:00"/>
    <d v="1899-12-30T12:00:00"/>
    <x v="0"/>
    <s v="Reset User/Password"/>
    <s v="เจ้าหน้าที่ กสทช. (สำนักงานใหญ่)"/>
  </r>
  <r>
    <n v="121"/>
    <s v="รบกวนแก้ไขเลขที่หนังสือเดินทางและที่อยู่ เลขที่คำขอ 30680700108 เป็น 24DK95816 และ 222, Baiyoke Building ค่ะ"/>
    <x v="0"/>
    <s v="SS - Service and Support"/>
    <x v="5"/>
    <d v="1899-12-30T13:35:00"/>
    <d v="2025-07-08T00:00:00"/>
    <d v="1899-12-30T13:40:00"/>
    <x v="0"/>
    <s v="แก้ไข Passport"/>
    <s v="เจ้าหน้าที่ กสทช. (สำนักงานใหญ่)"/>
  </r>
  <r>
    <n v="122"/>
    <s v="เลขที่คำขอ 30680700251 สถานะตั้งหนี้ แต่ลูกค้าแจ้งว่าไม่ได้รับ bill payment ครับ"/>
    <x v="0"/>
    <s v="SS - Service and Support"/>
    <x v="5"/>
    <d v="1899-12-30T14:20:00"/>
    <d v="2025-07-08T00:00:00"/>
    <d v="1899-12-30T14:25:00"/>
    <x v="0"/>
    <s v="ตั้งหนี้และสร้างใบ Bill Payment"/>
    <s v="เจ้าหน้าที่ กสทช. เขต 43 (นครศรีธรรมราช)"/>
  </r>
  <r>
    <n v="123"/>
    <s v="รบกวนโอนคำขอเลขที่ 30680700612 ไปยังเขตรับผิดชอบ สำนักงาน กสทช. เขต 11 (สมุทรปราการ) ให้ด้วยค่ะ"/>
    <x v="1"/>
    <s v="SS - Service and Support"/>
    <x v="5"/>
    <d v="1899-12-30T14:20:00"/>
    <d v="2025-07-08T00:00:00"/>
    <d v="1899-12-30T14:25:00"/>
    <x v="0"/>
    <s v="โอนคำขอ"/>
    <s v="เจ้าหน้าที่ กสทช. เขต 11 (สมุทรปราการ)"/>
  </r>
  <r>
    <n v="124"/>
    <s v="รบกวนแอดมิน ลบ USER เลขภาษี 0994000273177 รพ. พระปกเกล้า จันทบุรี ด้วยครับ / เนื่องจาก ลค เลือก หัวข้อ ผิดมา ......."/>
    <x v="2"/>
    <s v="SS - Service and Support"/>
    <x v="5"/>
    <d v="1899-12-30T14:30:00"/>
    <d v="2025-07-08T00:00:00"/>
    <d v="1899-12-30T14:35:00"/>
    <x v="0"/>
    <s v="ลบ User"/>
    <s v="เจ้าหน้าที่ กสทช. เขต 12 (จันทบุรี)"/>
  </r>
  <r>
    <n v="125"/>
    <s v="ลูกค้าขอรีเซทพาสเวิดค่ะ churiporn.r@terragrofert.com"/>
    <x v="2"/>
    <s v="SS - Service and Support"/>
    <x v="5"/>
    <d v="1899-12-30T14:40:00"/>
    <d v="2025-07-08T00:00:00"/>
    <d v="1899-12-30T14:45:00"/>
    <x v="0"/>
    <s v="Reset User/Password"/>
    <s v="เจ้าหน้าที่ กสทช. (สำนักงานใหญ่)"/>
  </r>
  <r>
    <n v="126"/>
    <s v="รบกวนโอนคำขอเลขที่ 30680700861 ไปยังเขตรับผิดชอบ สำนักงาน กสทช. (สำนักงานใหญ่) ให้ด้วยค่ะ"/>
    <x v="1"/>
    <s v="SS - Service and Support"/>
    <x v="5"/>
    <d v="1899-12-30T14:40:00"/>
    <d v="2025-07-08T00:00:00"/>
    <d v="1899-12-30T14:45:00"/>
    <x v="0"/>
    <s v="โอนคำขอ"/>
    <s v="เจ้าหน้าที่ กสทช. (สำนักงานใหญ่)"/>
  </r>
  <r>
    <n v="127"/>
    <s v="รบกวน ลบ ข้อมูลผู้ใช้งานหมายเลข 3320900216486 เจ้าตัวเลือกผิดประเภทเป็นต่างชาติค่ะ"/>
    <x v="2"/>
    <s v="SS - Service and Support"/>
    <x v="5"/>
    <d v="1899-12-30T15:10:00"/>
    <d v="2025-07-08T00:00:00"/>
    <d v="1899-12-30T15:15:00"/>
    <x v="0"/>
    <s v="ลบ User"/>
    <s v="เจ้าหน้าที่ กสทช. (สำนักงานใหญ่)"/>
  </r>
  <r>
    <n v="128"/>
    <s v="รบกวนแก้ไข ที่อยู่ คำขอเลขที่ 30680700858 แก้ไขเป็น 178 Moo 1 ครับ"/>
    <x v="0"/>
    <s v="SS - Service and Support"/>
    <x v="5"/>
    <d v="1899-12-30T15:10:00"/>
    <d v="2025-07-08T00:00:00"/>
    <d v="1899-12-30T15:15:00"/>
    <x v="0"/>
    <s v="แก้ไขที่อยู่"/>
    <s v="เจ้าหน้าที่ กสทช. เขต 21 (ร้อยเอ็ด)"/>
  </r>
  <r>
    <n v="129"/>
    <s v="บกวนแก้ไขวันที่ visa เลขคำขอ 30680700508 แก้ไขวันเริ่มต้นเป็นวันที่ &quot;2 พฤษภาคม 2568&quot; ครับ"/>
    <x v="0"/>
    <s v="SS - Service and Support"/>
    <x v="5"/>
    <d v="1899-12-30T15:40:00"/>
    <d v="2025-07-08T00:00:00"/>
    <d v="1899-12-30T15:45:00"/>
    <x v="0"/>
    <s v="แก้ไขวันที่ VISA"/>
    <s v="เจ้าหน้าที่ กสทช. ภาค 4 (สงขลา)"/>
  </r>
  <r>
    <n v="130"/>
    <s v="รบกวนแอดมิน รีเซต user และ password ให้ 2 ท่านค่ะ 1. นายสมนึก ผัดตุ่น เลขบัตร 1639900285711 2. นายนิรุตต์ ทับทิมศรี เลขบัตร 1539900355575 ค่ะ ขอบคุณค่ะ"/>
    <x v="2"/>
    <s v="SS - Service and Support"/>
    <x v="5"/>
    <d v="1899-12-30T15:55:00"/>
    <d v="2025-07-08T00:00:00"/>
    <d v="1899-12-30T16:00:00"/>
    <x v="0"/>
    <s v="Reset User/Password"/>
    <s v="เจ้าหน้าที่ กสทช. (สำนักงานใหญ่)"/>
  </r>
  <r>
    <n v="131"/>
    <s v="เลขที่คำขอ 30680700971 แก้ที่อยู่ภาษาไทย (กรอกข้อมูลเฉพาะ เลขที่, หมู่ที่, อาคาร, หมู่บ้าน, ซอย, ถนน) เป็น &quot;34/21 ซอยสามัคคี 58/10&quot;"/>
    <x v="0"/>
    <s v="SS - Service and Support"/>
    <x v="5"/>
    <d v="1899-12-30T16:05:00"/>
    <d v="2025-07-08T00:00:00"/>
    <d v="1899-12-30T16:10:00"/>
    <x v="0"/>
    <s v="แก้ไขที่อยู่"/>
    <s v="เจ้าหน้าที่ กสทช. เขต 11 (สมุทรปราการ)"/>
  </r>
  <r>
    <n v="132"/>
    <s v="เลขที่คำขอ 30680700856 แก้ที่อยู่ภาษาไทย (กรอกข้อมูลเฉพาะ เลขที่, หมู่ที่, อาคาร, หมู่บ้าน, ซอย, ถนน) เป็น &quot;5/555 หมู่ที่ 4 ถนนบางกรวย-ไทรน้อย&quot;"/>
    <x v="0"/>
    <s v="SS - Service and Support"/>
    <x v="5"/>
    <d v="1899-12-30T16:10:00"/>
    <d v="2025-07-08T00:00:00"/>
    <d v="1899-12-30T16:15:00"/>
    <x v="0"/>
    <s v="แก้ไขที่อยู่"/>
    <s v="เจ้าหน้าที่ กสทช. เขต 11 (สมุทรปราการ)"/>
  </r>
  <r>
    <n v="133"/>
    <s v="เลขที่คำขอ 30680700989 แก้ที่อยู่ภาษาไทย (กรอกข้อมูลเฉพาะ เลขที่, หมู่ที่, อาคาร, หมู่บ้าน, ซอย, ถนน) เป็น &quot;39/233 ถนนกาญจนาภิเษก"/>
    <x v="0"/>
    <s v="SS - Service and Support"/>
    <x v="6"/>
    <d v="1899-12-30T08:20:00"/>
    <d v="2025-07-09T00:00:00"/>
    <d v="1899-12-30T08:25:00"/>
    <x v="1"/>
    <s v="แก้ไขที่อยู่"/>
    <s v="เจ้าหน้าที่ กสทช. เขต 11 (สมุทรปราการ)"/>
  </r>
  <r>
    <n v="134"/>
    <s v="เลขที่คำขอ 30680701010 แก้ที่อยู่ภาษาไทย (กรอกข้อมูลเฉพาะ เลขที่, หมู่ที่, อาคาร, หมู่บ้าน, ซอย, ถนน) เป็น &quot;380/954 หมู่ที่ 34"/>
    <x v="0"/>
    <s v="SS - Service and Support"/>
    <x v="6"/>
    <d v="1899-12-30T08:25:00"/>
    <d v="2025-07-09T00:00:00"/>
    <d v="1899-12-30T08:30:00"/>
    <x v="1"/>
    <s v="แก้ไขที่อยู่"/>
    <s v="เจ้าหน้าที่ กสทช. เขต 11 (สมุทรปราการ)"/>
  </r>
  <r>
    <n v="135"/>
    <s v="รบกวนแก้ไขคำขอเลขที่ 30680700998 แก้ไขที่อยู่เป็น 15/9 Moo 6, The Herbal Village, Soi Naibaan ให้หน่อยค่ะ"/>
    <x v="0"/>
    <s v="SS - Service and Support"/>
    <x v="6"/>
    <d v="1899-12-30T09:00:00"/>
    <d v="2025-07-09T00:00:00"/>
    <d v="1899-12-30T09:05:00"/>
    <x v="1"/>
    <s v="แก้ไขที่อยู่"/>
    <s v="เจ้าหน้าที่ กสทช. เขต 42 (ภูเก็ต)"/>
  </r>
  <r>
    <n v="136"/>
    <s v="เลขที่คำขอ 30680701016 ที่อยู่ไม่ตรงทะเบียนราษฎร์ครับผม แก้เป็น &quot;888/159 ถนนสุขุมวิท 63 (เอกมัย) แขวงคลองตันเหนือ เขตวัฒนา กรุงเทพมหานคร 10110&quot; พร้อมโอนคำขอไปให้ทางภาค 1 เป็นผู้พิจารณาครับ"/>
    <x v="0"/>
    <s v="SS - Service and Support"/>
    <x v="6"/>
    <d v="1899-12-30T09:10:00"/>
    <d v="2025-07-09T00:00:00"/>
    <d v="1899-12-30T09:15:00"/>
    <x v="1"/>
    <s v="แก้ไขที่อยู่"/>
    <s v="เจ้าหน้าที่ กสทช. เขต 11 (สมุทรปราการ)"/>
  </r>
  <r>
    <n v="137"/>
    <s v="รบกวนรีเซ็ต username/password 1600500127045 คุณพิพัฒน์ คำพร ครับ"/>
    <x v="2"/>
    <s v="SS - Service and Support"/>
    <x v="6"/>
    <d v="1899-12-30T09:15:00"/>
    <d v="2025-07-09T00:00:00"/>
    <d v="1899-12-30T09:20:00"/>
    <x v="1"/>
    <s v="รีเซ็ตพาสเวิร์ด"/>
    <s v="เจ้าหน้าที่ กสทช. เขต 35 (นครสวรรค์)"/>
  </r>
  <r>
    <n v="138"/>
    <s v="รบกวนยกเลิกเลขที่คำขอ 30680700720 เจ้าตัวส่งคำขอซ้ำค่ะ"/>
    <x v="1"/>
    <s v="SS - Service and Support"/>
    <x v="6"/>
    <d v="1899-12-30T09:15:00"/>
    <d v="2025-07-09T00:00:00"/>
    <d v="1899-12-30T09:20:00"/>
    <x v="1"/>
    <s v="ยกเลิกคำขอ"/>
    <s v="เจ้าหน้าที่ กสทช. (สำนักงานใหญ่)"/>
  </r>
  <r>
    <n v="139"/>
    <s v="ยกเลิกบัญชีผู้ใช้งานนี้ เลขประจำตัวประชาชน 3360700352955 หรืออีเมล์ watana003@gmail.com หน่อยครับเขาแจ้งว่าลงทะเบียนผิดเป็นต่างชาติ"/>
    <x v="2"/>
    <s v="SS - Service and Support"/>
    <x v="6"/>
    <d v="1899-12-30T09:20:00"/>
    <d v="2025-07-09T00:00:00"/>
    <d v="1899-12-30T09:25:00"/>
    <x v="1"/>
    <s v="ลบ user"/>
    <s v="เจ้าหน้าที่ กสทช. เขต 23 (นครราชสีมา)"/>
  </r>
  <r>
    <n v="140"/>
    <s v="เลขที่่คำขอ 30680700997 รบกวนโอนให้เขตที่รับผิดชอบ ภภ.16 ด้วย ขอบคุณค่ะ"/>
    <x v="1"/>
    <s v="SS - Service and Support"/>
    <x v="6"/>
    <d v="1899-12-30T09:25:00"/>
    <d v="2025-07-09T00:00:00"/>
    <d v="1899-12-30T09:30:00"/>
    <x v="1"/>
    <s v="โอนคำขอ"/>
    <s v="เจ้าหน้าที่ กสทช. (สำนักงานใหญ่)"/>
  </r>
  <r>
    <n v="141"/>
    <s v="รบกวนลบ User ให้หน่อยครับเลขบัตร 3100601554284"/>
    <x v="2"/>
    <s v="SS - Service and Support"/>
    <x v="6"/>
    <d v="1899-12-30T09:40:00"/>
    <d v="2025-07-09T00:00:00"/>
    <d v="1899-12-30T09:45:00"/>
    <x v="1"/>
    <s v="ลบ user"/>
    <s v="เจ้าหน้าที่ กสทช. (สำนักงานใหญ่)"/>
  </r>
  <r>
    <n v="142"/>
    <s v="รบกวนลบ User ให้หน่อยครับเลขบัตร 1401100040841"/>
    <x v="2"/>
    <s v="SS - Service and Support"/>
    <x v="6"/>
    <d v="1899-12-30T09:55:00"/>
    <d v="2025-07-09T00:00:00"/>
    <d v="1899-12-30T10:00:00"/>
    <x v="1"/>
    <s v="ลบ user"/>
    <s v="เจ้าหน้าที่ กสทช. ภาค 1 (กรุงเทพมหานคร)"/>
  </r>
  <r>
    <n v="143"/>
    <s v="รบกวนเพิ่มอุปกรณ์ที่ติดตั้ง กล้องถ่ายภาพหรือกล้องวิดิโอ ตามเลขคำขอที่ 30680701004"/>
    <x v="0"/>
    <s v="SS - Service and Support"/>
    <x v="6"/>
    <d v="1899-12-30T10:00:00"/>
    <d v="2025-07-09T00:00:00"/>
    <d v="1899-12-30T10:05:00"/>
    <x v="1"/>
    <s v="เพิ่มอุปกรณ์"/>
    <s v="เจ้าหน้าที่ กสทช. เขต 14 (ปราจีนบุรี)"/>
  </r>
  <r>
    <n v="144"/>
    <s v="รบกวนแก้ไขคำขอเลขที่ 30680701027 แก้ไขที่อยู่เป็น 78/73, Phuket Villa 5, Soi 4/7 ให้หน่อยค่ะ"/>
    <x v="0"/>
    <s v="SS - Service and Support"/>
    <x v="6"/>
    <d v="1899-12-30T10:05:00"/>
    <d v="2025-07-09T00:00:00"/>
    <d v="1899-12-30T10:10:00"/>
    <x v="1"/>
    <s v="แก้ไขที่อยู่"/>
    <s v="เจ้าหน้าที่ กสทช. เขต 42 (ภูเก็ต)"/>
  </r>
  <r>
    <n v="145"/>
    <s v="รบกวนแก้ไขที่อยู่เลขที่คำขอ 30680700719 เป็น 3911, Rama 9 soi 5 ค่ะ"/>
    <x v="0"/>
    <s v="SS - Service and Support"/>
    <x v="6"/>
    <d v="1899-12-30T10:35:00"/>
    <d v="2025-07-09T00:00:00"/>
    <d v="1899-12-30T10:40:00"/>
    <x v="1"/>
    <s v="แก้ไขที่อยู่"/>
    <s v="เจ้าหน้าที่ กสทช. (สำนักงานใหญ่)"/>
  </r>
  <r>
    <n v="146"/>
    <s v="รบกวนโอนเลขที่คำขอ 30680601834 จากกล่องงานของเจ้าหน้าที่ กลับไปที่กล่อง &quot;รอพิจารณาอนุมัติ&quot; เพื่อให้ ผอ. พิจารณาอนุมัติครับผม"/>
    <x v="1"/>
    <s v="SS - Service and Support"/>
    <x v="6"/>
    <d v="1899-12-30T10:45:00"/>
    <d v="2025-07-09T00:00:00"/>
    <d v="1899-12-30T10:50:00"/>
    <x v="1"/>
    <s v="เปลี่ยนสถานะคำขอ"/>
    <s v="เจ้าหน้าที่ กสทช. ภาค 1 (กรุงเทพมหานคร)"/>
  </r>
  <r>
    <n v="147"/>
    <s v="เลขที่คำขอ 30680701059 แก้ที่อยู่ภาษาไทย (กรอกข้อมูลเฉพาะ เลขที่, หมู่ที่, อาคาร, หมู่บ้าน, ซอย, ถนน) เป็น &quot;1033/126 หมู่ที่ 15&quot;"/>
    <x v="0"/>
    <s v="SS - Service and Support"/>
    <x v="6"/>
    <d v="1899-12-30T13:00:00"/>
    <d v="2025-07-09T00:00:00"/>
    <d v="1899-12-30T13:05:00"/>
    <x v="1"/>
    <s v="แก้ไขที่อยู่"/>
    <s v="เจ้าหน้าที่ กสทช. เขต 11 (สมุทรปราการ)"/>
  </r>
  <r>
    <n v="148"/>
    <s v="รบกวนลบ User ให้หน่อยครับเลขบัตร 1730200301723"/>
    <x v="2"/>
    <s v="SS - Service and Support"/>
    <x v="6"/>
    <d v="1899-12-30T13:15:00"/>
    <d v="2025-07-09T00:00:00"/>
    <d v="1899-12-30T13:20:00"/>
    <x v="1"/>
    <s v="รีเซ็ตพาสเวิร์ด"/>
    <s v="เจ้าหน้าที่ กสทช. (สำนักงานใหญ่)"/>
  </r>
  <r>
    <n v="149"/>
    <s v="เลขที่คำขอ 30680701063 แก้ที่อยู่ภาษาไทย (กรอกข้อมูลเฉพาะ เลขที่, หมู่ที่, อาคาร, หมู่บ้าน, ซอย, ถนน) เป็น &quot;149/152 หมู่ที่ 9"/>
    <x v="0"/>
    <s v="SS - Service and Support"/>
    <x v="6"/>
    <d v="1899-12-30T13:15:00"/>
    <d v="2025-07-09T00:00:00"/>
    <d v="1899-12-30T13:20:00"/>
    <x v="1"/>
    <s v="แก้ไขที่อยู่"/>
    <s v="เจ้าหน้าที่ กสทช. เขต 11 (สมุทรปราการ)"/>
  </r>
  <r>
    <n v="150"/>
    <s v="รบกวนโอนคำขอเลขที่ 30680700819 ไปยังเขตรับผิดชอบ สำนักงาน กสทช. เขต 15 (พระนครศรีอยุธยา) ให้ด้วยค่ะ"/>
    <x v="1"/>
    <s v="SS - Service and Support"/>
    <x v="6"/>
    <d v="1899-12-30T13:20:00"/>
    <d v="2025-07-09T00:00:00"/>
    <d v="1899-12-30T13:25:00"/>
    <x v="1"/>
    <s v="โอนคำขอ"/>
    <s v="เจ้าหน้าที่ กสทช. ภาค 1 (กรุงเทพมหานคร)"/>
  </r>
  <r>
    <n v="151"/>
    <s v="เลขที่คำขอ 30680700982 หลังเลขที่บ้านรบกวนเพิ่มคำว่า &quot;ถนนเจริญสุข&quot; ให้ด้วย ขอบคุณค่ะ"/>
    <x v="0"/>
    <s v="SS - Service and Support"/>
    <x v="6"/>
    <d v="1899-12-30T13:40:00"/>
    <d v="2025-07-09T00:00:00"/>
    <d v="1899-12-30T13:45:00"/>
    <x v="1"/>
    <s v="แก้ไขที่อยู่"/>
    <s v="เจ้าหน้าที่ กสทช. เขต 12 (จันทรบุรี)"/>
  </r>
  <r>
    <n v="152"/>
    <s v="เลขบัตร 1429900013802 รบกวนเช็คให้หน่อยครัว ว่าเคยละทะเบียนหรือยัง ถ้าเคยแล้วรบกวนขอ userและ pass หน่อยนะครับ"/>
    <x v="2"/>
    <s v="SS - Service and Support"/>
    <x v="6"/>
    <d v="1899-12-30T13:55:00"/>
    <d v="2025-07-09T00:00:00"/>
    <d v="1899-12-30T14:00:00"/>
    <x v="1"/>
    <s v="ตราวสอบ User"/>
    <s v="เจ้าหน้าที่ กสทช. เขต 42 (ภูเก็ต)"/>
  </r>
  <r>
    <n v="153"/>
    <s v="เลขที่คำขอ 30680701079 รบกวนโอนไปเขตที่รับผิดชอบ ภภ.11 ให้ด้วย ขอบคุณค่ะ"/>
    <x v="1"/>
    <s v="SS - Service and Support"/>
    <x v="6"/>
    <d v="1899-12-30T14:25:00"/>
    <d v="2025-07-09T00:00:00"/>
    <d v="1899-12-30T14:30:00"/>
    <x v="1"/>
    <s v="โอนคำขอ"/>
    <s v="เจ้าหน้าที่ กสทช. เขต 12 (จันทรบุรี)"/>
  </r>
  <r>
    <n v="154"/>
    <s v="รบกวนเลขที่คำขอ 30680403611 ไม่สามารถดาวโหลดใบรับรองได้ค่ะ"/>
    <x v="1"/>
    <s v="SS - Service and Support"/>
    <x v="6"/>
    <d v="1899-12-30T14:30:00"/>
    <d v="2025-07-09T00:00:00"/>
    <d v="1899-12-30T14:35:00"/>
    <x v="1"/>
    <s v="ออกใบรับรองใหม่"/>
    <s v="เจ้าหน้าที่ กสทช. เขต 11 (สมุทรปราการ)"/>
  </r>
  <r>
    <n v="155"/>
    <s v="คำขอ 30680700993 รบกวนแทนที่ไฟล์ &quot;หนังสือมอบอำนาจ&quot; และ &quot;สำเนาบัตรประจำตัวประชาชนผู้มอบอำนาจ&quot; ให้หน่อยครับ"/>
    <x v="3"/>
    <s v="SS - Service and Support"/>
    <x v="6"/>
    <d v="1899-12-30T14:50:00"/>
    <d v="2025-07-09T00:00:00"/>
    <d v="1899-12-30T14:55:00"/>
    <x v="1"/>
    <s v="แนบเอกสาร"/>
    <s v="เจ้าหน้าที่ กสทช. เขต 42 (ภูเก็ต)"/>
  </r>
  <r>
    <n v="156"/>
    <s v="รบกวนแก้ไขชื่อร้านจาก DJI? OFFICIAL? STORE แก้ไขเป็น เอซูรี อินโนเวชั่น เทคโนโลยี่ (ไทยแลนด์)จำกัดเลขคำขอที่30680700725 ขอบคุณครับ"/>
    <x v="0"/>
    <s v="SS - Service and Support"/>
    <x v="6"/>
    <d v="1899-12-30T14:55:00"/>
    <d v="2025-07-09T00:00:00"/>
    <d v="1899-12-30T15:00:00"/>
    <x v="1"/>
    <s v="แก่ไขชื่อร้าน"/>
    <s v="เจ้าหน้าที่ กสทช. เขต 33 (พิษณุโลก)"/>
  </r>
  <r>
    <n v="157"/>
    <s v="คำขอ 30680700897 รบกวนแก้ไขหมายเลขรีโมทจาก 8RXZM3G0006811 เป็น 8RXZM8G0006811 ให้หน่อยครับ"/>
    <x v="0"/>
    <s v="SS - Service and Support"/>
    <x v="6"/>
    <d v="1899-12-30T15:00:00"/>
    <d v="2025-07-09T00:00:00"/>
    <d v="1899-12-30T15:05:00"/>
    <x v="1"/>
    <s v="แก้ไขเลขรีโมท"/>
    <s v="เจ้าหน้าที่ กสทช. ภาค 2 (ขอนแก่น)"/>
  </r>
  <r>
    <n v="158"/>
    <s v="รบกวนแก้ไขชื่อ ให้ทีค่ะ เป็น YEN-LIN (เพิ่ม - ) คำขอ 30680701007"/>
    <x v="0"/>
    <s v="SS - Service and Support"/>
    <x v="6"/>
    <d v="1899-12-30T15:20:00"/>
    <d v="2025-07-09T00:00:00"/>
    <d v="1899-12-30T15:25:00"/>
    <x v="1"/>
    <s v="แก้ไขชื่อ"/>
    <s v="เจ้าหน้าที่ กสทช. เขต 34 (เชียงราย)"/>
  </r>
  <r>
    <n v="159"/>
    <s v="รบกวนรีเซ็ครหัสให้หน่อยครับเลขบัตร 1630800088410"/>
    <x v="2"/>
    <s v="SS - Service and Support"/>
    <x v="6"/>
    <d v="1899-12-30T15:25:00"/>
    <d v="2025-07-09T00:00:00"/>
    <d v="1899-12-30T15:30:00"/>
    <x v="1"/>
    <s v="รีเซ็ตพาสเวิร์ด"/>
    <s v="เจ้าหน้าที่ กสทช. ภาค 1 (กรุงเทพมหานคร)"/>
  </r>
  <r>
    <n v="160"/>
    <s v="รบกวนโอนเลขที่คำขอ 30680400467 จากกล่องงานของเจ้าหน้าที่ กลับไปที่กล่อง &quot;รอพิจารณาอนุมัติ&quot; เพื่อให้ ผอ. พิจารณาอนุมัติครับผม"/>
    <x v="1"/>
    <s v="SS - Service and Support"/>
    <x v="6"/>
    <d v="1899-12-30T15:30:00"/>
    <d v="2025-07-09T00:00:00"/>
    <d v="1899-12-30T15:35:00"/>
    <x v="1"/>
    <s v="โอนสถานะคำขอ"/>
    <s v="เจ้าหน้าที่ กสทช. เขต 11 (สมุทรปราการ)"/>
  </r>
  <r>
    <n v="161"/>
    <s v="รบกวนแอดมิน ลบคำขอ 30680602045 เนื่องจากผู้ยื่นลงเบียนหมายเลขเครื่องเข้ามาผิดค่ะ"/>
    <x v="1"/>
    <s v="SS - Service and Support"/>
    <x v="6"/>
    <d v="1899-12-30T15:40:00"/>
    <d v="2025-07-09T00:00:00"/>
    <d v="1899-12-30T15:45:00"/>
    <x v="1"/>
    <s v="ลบคำขอ"/>
    <s v="เจ้าหน้าที่ กสทช. ภาค 1 (กรุงเทพมหานคร)"/>
  </r>
  <r>
    <n v="162"/>
    <s v="รบกวนแอดมิน ย้อนสถานะคำขอ 30680601101 กลับมายังเจ้าหน้าอีกครั้งค่ะ"/>
    <x v="1"/>
    <s v="SS - Service and Support"/>
    <x v="6"/>
    <d v="1899-12-30T15:50:00"/>
    <d v="2025-07-09T00:00:00"/>
    <d v="1899-12-30T15:55:00"/>
    <x v="1"/>
    <s v="โอนสถานะคำขอ"/>
    <s v="เจ้าหน้าที่ กสทช. ภาค 1 (กรุงเทพมหานคร)"/>
  </r>
  <r>
    <n v="163"/>
    <s v="คำขอ 30680700757 รบกวนแก้ไขวันจดทะเบียนเป็นวันที่ 19 มีนาคม 2567 ให้หน่อยครับ"/>
    <x v="0"/>
    <s v="SS - Service and Support"/>
    <x v="6"/>
    <d v="1899-12-30T16:20:00"/>
    <d v="2025-07-09T00:00:00"/>
    <d v="1899-12-30T16:25:00"/>
    <x v="1"/>
    <s v="แก้ไขวันจดทะเบียน"/>
    <s v="เจ้าหน้าที่ กสทช. เขต 42 (ภูเก็ต)"/>
  </r>
  <r>
    <n v="164"/>
    <s v="่คำขอ 30680701118 รบกวนโอนไปเขตที่รับผิดชอบ ภภ.11 ให้ด้วย ขอบคุณค่ะ"/>
    <x v="1"/>
    <s v="SS - Service and Support"/>
    <x v="6"/>
    <d v="1899-12-30T16:25:00"/>
    <d v="2025-07-09T00:00:00"/>
    <d v="1899-12-30T16:30:00"/>
    <x v="1"/>
    <s v="โอนคำขอ"/>
    <s v="เจ้าหน้าที่ กสทช. เขต 12 (จันทรบุรี)"/>
  </r>
  <r>
    <n v="165"/>
    <s v="รบกวนแนบไฟล์ เปรียบเทียบปรับ ผลการดำเนินคดี เลขคำขอ 30680700052 นายวัชรินทร์ พลศรี และ ย้อนสถานะกลับมาให้ตรวจสอบอีกครั้ง ขอบคุณค่ะ"/>
    <x v="3"/>
    <s v="SS - Service and Support"/>
    <x v="7"/>
    <d v="1899-12-30T08:40:00"/>
    <d v="2025-07-14T00:00:00"/>
    <d v="1899-12-30T08:45:00"/>
    <x v="0"/>
    <s v="แนบไฟล์"/>
    <s v="เจ้าหน้าที่ กสทช. เขต 23 (นครราชสีมา)"/>
  </r>
  <r>
    <n v="166"/>
    <s v="รบกวนแอดมินแก้ไขข้อมูล เลขคำขอ 30680700825 หน้าโปรไฟล์ ที่อยู่ ( 11/247 เป็น11/158 ) วัน/เดือน/ปี (เกิด) (16 มกราคม 2532) ให้ด้วยค่ะ ขอบคุณค่ะ"/>
    <x v="0"/>
    <s v="SS - Service and Support"/>
    <x v="7"/>
    <d v="1899-12-30T09:00:00"/>
    <d v="2025-07-14T00:00:00"/>
    <d v="1899-12-30T09:05:00"/>
    <x v="0"/>
    <s v="แก้ไขที่อยู่"/>
    <s v="เจ้าหน้าที่ กสทช. ภาค 1 (กรุงเทพมหานคร)"/>
  </r>
  <r>
    <n v="167"/>
    <s v="เลขที่ คำขอ 30680701172 รบกวนโอนไปยัง กสทช เขต 22 ด้วยครับ ( ลค อยู่สุรินร์)"/>
    <x v="1"/>
    <s v="SS - Service and Support"/>
    <x v="7"/>
    <d v="1899-12-30T09:00:00"/>
    <d v="2025-07-14T00:00:00"/>
    <d v="1899-12-30T09:05:00"/>
    <x v="0"/>
    <s v="โอนคำขอ"/>
    <s v="เจ้าหน้าที่ กสทช. เขต 22 (อุบลราชธานี)"/>
  </r>
  <r>
    <n v="168"/>
    <s v="เลขคำขอ 30680700649 ช่องอุปกรณ์ที่ติดตั้ง รบกวนใส่ กล้องถ่ายภาพเคลื่อนไหว ขอบคุณค่ะ"/>
    <x v="0"/>
    <s v="SS - Service and Support"/>
    <x v="7"/>
    <d v="1899-12-30T09:00:00"/>
    <d v="2025-07-14T00:00:00"/>
    <d v="1899-12-30T09:05:00"/>
    <x v="0"/>
    <s v="แก้ไขอุปกรณ์"/>
    <s v="เจ้าหน้าที่ กสทช. เขต 14 (ปราจีนบุรี)"/>
  </r>
  <r>
    <n v="169"/>
    <s v="รบกวนแอดมินแก้ไขข้อมูล เลขคำขอ 30680700741 หน้าโปรไฟล์ หมายเลขประจำเครื่องอุปกรณ์ควบคุมการบิน: เป็น 1581F87LB24BP0020409 ให้ด้วยค่ะ ขอบคุณค่ะ"/>
    <x v="0"/>
    <s v="SS - Service and Support"/>
    <x v="7"/>
    <d v="1899-12-30T09:20:00"/>
    <d v="2025-07-14T00:00:00"/>
    <d v="1899-12-30T09:25:00"/>
    <x v="0"/>
    <s v="แก้ไข S/N ของอุปกรณ์ควบคุมการบิน"/>
    <s v="เจ้าหน้าที่ กสทช. ภาค 1 (กรุงเทพมหานคร)"/>
  </r>
  <r>
    <n v="170"/>
    <s v="รบกวนลบผู้ใช้งาน หมายเลขบัตรประชาชน 3280400105368 นายกรณรัฏฐ์ วัฒนการัณยภาส ให้หน่อยค่ะ"/>
    <x v="2"/>
    <s v="SS - Service and Support"/>
    <x v="7"/>
    <d v="1899-12-30T09:20:00"/>
    <d v="2025-07-14T00:00:00"/>
    <d v="1899-12-30T09:25:00"/>
    <x v="0"/>
    <s v="ลบผู้ใช้งาน"/>
    <s v="เจ้าหน้าที่ กสทช. (สำนักงานใหญ่)"/>
  </r>
  <r>
    <n v="171"/>
    <s v="กวนแก้ไข คำขอเลขที่ 30680701170 แก้ไขที่อยู่เป็น 32/5, Searocco Building, Hasip Pee Road ให้หน่อยค่ะ"/>
    <x v="0"/>
    <s v="SS - Service and Support"/>
    <x v="7"/>
    <d v="1899-12-30T09:25:00"/>
    <d v="2025-07-14T00:00:00"/>
    <d v="1899-12-30T09:30:00"/>
    <x v="0"/>
    <s v="แก้ไขที่อยู่"/>
    <s v="เจ้าหน้าที่ กสทช. (สำนักงานใหญ่)"/>
  </r>
  <r>
    <n v="172"/>
    <s v="บกวนลบ User ให้หน่อยครับ เลขบัตร1401100040841"/>
    <x v="2"/>
    <s v="SS - Service and Support"/>
    <x v="7"/>
    <d v="1899-12-30T09:30:00"/>
    <d v="2025-07-14T00:00:00"/>
    <d v="1899-12-30T09:35:00"/>
    <x v="0"/>
    <s v="ลบผู้ใช้งาน"/>
    <s v="เจ้าหน้าที่ กสทช. (สำนักงานใหญ่)"/>
  </r>
  <r>
    <n v="173"/>
    <s v="รบกวนแก้ไขคำขอเลขที่ 30680701153 แก้ไขที่อยู่เป็น 113, Moo 2 ให้หน่อยค่ะ"/>
    <x v="0"/>
    <s v="SS - Service and Support"/>
    <x v="7"/>
    <d v="1899-12-30T09:30:00"/>
    <d v="2025-07-14T00:00:00"/>
    <d v="1899-12-30T09:35:00"/>
    <x v="0"/>
    <s v="แก้ไขที่อยู่"/>
    <s v="เจ้าหน้าที่ กสทช. เขต 42 (ภูเก็ต)"/>
  </r>
  <r>
    <n v="174"/>
    <s v="รบกวนลบผู้ใช้งาน หมายเลขบัตรประชาชน 3280400105368 นายกรณรัฏฐ์ วัฒนการัณยภาส และลบคำขอเลขที่ 30680701173 ให้หน่อยค่ะ"/>
    <x v="2"/>
    <s v="SS - Service and Support"/>
    <x v="7"/>
    <d v="1899-12-30T09:40:00"/>
    <d v="2025-07-14T00:00:00"/>
    <d v="1899-12-30T09:45:00"/>
    <x v="0"/>
    <s v="ลบผู้ใช้งาน"/>
    <s v="เจ้าหน้าที่ กสทช. (สำนักงานใหญ่)"/>
  </r>
  <r>
    <n v="175"/>
    <s v="คำขอ 30680701298 รบกวนแก้ไขที่อยู่เป็น 3 หมู่ที่ 7 หมู่บ้านย่าปาย ให้หน่อยครับ ขอบคุณครับ"/>
    <x v="0"/>
    <s v="SS - Service and Support"/>
    <x v="7"/>
    <d v="1899-12-30T09:50:00"/>
    <d v="2025-07-14T00:00:00"/>
    <d v="1899-12-30T09:55:00"/>
    <x v="0"/>
    <s v="แก้ไขที่อยู่"/>
    <s v="เจ้าหน้าที่ กสทช. ภาค 3 (เชียงใหม่)"/>
  </r>
  <r>
    <n v="176"/>
    <s v="รบกวนแก้ไขคำขอเลขที่ 30680701250 แก้ไขที่อยู่เป็น 74/15-20, Bedline Hotel Village, Phoonpon Road ให้หน่อยค่ะ"/>
    <x v="0"/>
    <s v="SS - Service and Support"/>
    <x v="7"/>
    <d v="1899-12-30T10:00:00"/>
    <d v="2025-07-14T00:00:00"/>
    <d v="1899-12-30T10:05:00"/>
    <x v="0"/>
    <s v="แก้ไขที่อยู่"/>
    <s v="เจ้าหน้าที่ กสทช. เขต 42 (ภูเก็ต)"/>
  </r>
  <r>
    <n v="177"/>
    <s v="คำขอ 30680501912 รบกวนเจนใบรับรองให้หน่อยครับ ลูกค้าแจ้งว่าไม่มีให้ดาวน์โหลดครับ"/>
    <x v="0"/>
    <s v="SS - Service and Support"/>
    <x v="7"/>
    <d v="1899-12-30T10:00:00"/>
    <d v="2025-07-14T00:00:00"/>
    <d v="1899-12-30T10:05:00"/>
    <x v="0"/>
    <s v="สร้างใบรับรอง"/>
    <s v="เจ้าหน้าที่ กสทช. ภาค 3 (เชียงใหม่)"/>
  </r>
  <r>
    <n v="178"/>
    <s v="วัชรพล ศรีกนกสายชล watcharaphonseekanoksaichon@gmail.com ขอรหัสผ่านครับ"/>
    <x v="2"/>
    <s v="SS - Service and Support"/>
    <x v="7"/>
    <d v="1899-12-30T10:20:00"/>
    <d v="2025-07-14T00:00:00"/>
    <d v="1899-12-30T10:25:00"/>
    <x v="0"/>
    <s v="Reset User/Password"/>
    <s v="เจ้าหน้าที่ กสทช. (สำนักงานใหญ่)"/>
  </r>
  <r>
    <n v="179"/>
    <s v="รบกวนแก้ไขคำขอเลขที่ 30680701434 แก้ไขที่อยู่เป็น 150, Moo 7, Mueang Chaofa Road ให้หน่อยค่ะ"/>
    <x v="0"/>
    <s v="SS - Service and Support"/>
    <x v="7"/>
    <d v="1899-12-30T10:25:00"/>
    <d v="2025-07-14T00:00:00"/>
    <d v="1899-12-30T10:30:00"/>
    <x v="0"/>
    <s v="แก้ไขที่อยู่"/>
    <s v="เจ้าหน้าที่ กสทช. เขต 42 (ภูเก็ต)"/>
  </r>
  <r>
    <n v="180"/>
    <s v="ใช้งานหมายเลขบัตรประชาชน 3250400105368 ผู้ใช้งานจำอีเมลและรหัสผ่านไม่ได้ค่ะ รบกวนตรวจสอบให้หน่อยค่ะ"/>
    <x v="2"/>
    <s v="SS - Service and Support"/>
    <x v="7"/>
    <d v="1899-12-30T10:30:00"/>
    <d v="2025-07-14T00:00:00"/>
    <d v="1899-12-30T10:35:00"/>
    <x v="0"/>
    <s v="Reset User/Password"/>
    <s v="เจ้าหน้าที่ กสทช. (สำนักงานใหญ่)"/>
  </r>
  <r>
    <n v="181"/>
    <s v="รบกวนลบ User ให้หน่อยครับ เลขบัตร 3490500093475"/>
    <x v="2"/>
    <s v="SS - Service and Support"/>
    <x v="7"/>
    <d v="1899-12-30T10:40:00"/>
    <d v="2025-07-14T00:00:00"/>
    <d v="1899-12-30T10:45:00"/>
    <x v="0"/>
    <s v="ลบผู้ใช้งาน"/>
    <s v="เจ้าหน้าที่ กสทช. (สำนักงานใหญ่)"/>
  </r>
  <r>
    <n v="182"/>
    <s v="รบกวนโอนเลขที่คำขอ 30680701409 ไปเขตที่รับผิดชอบด้วยครับ/ขอบคุณครับ"/>
    <x v="1"/>
    <s v="SS - Service and Support"/>
    <x v="7"/>
    <d v="1899-12-30T10:45:00"/>
    <d v="2025-07-14T00:00:00"/>
    <d v="1899-12-30T10:50:00"/>
    <x v="0"/>
    <s v="โอนคำขอ"/>
    <s v="เจ้าหน้าที่ กสทช. เขต 12 (จันทบุรี)"/>
  </r>
  <r>
    <n v="183"/>
    <s v="รบกวนแก้ไขคำขอเลขที่ 30680701376 แก้ไขที่อยู่เป็น 424/1 ให้หน่อยค่ะ"/>
    <x v="0"/>
    <s v="SS - Service and Support"/>
    <x v="7"/>
    <d v="1899-12-30T10:50:00"/>
    <d v="2025-07-14T00:00:00"/>
    <d v="1899-12-30T10:55:00"/>
    <x v="0"/>
    <s v="แก้ไขที่อยู่"/>
    <s v="เจ้าหน้าที่ กสทช. เขต 42 (ภูเก็ต)"/>
  </r>
  <r>
    <n v="184"/>
    <s v="รบกวนแก้ไขคำขอเลขที่ 30680701479 แก้ไขที่อยู่เป็น 14/83, Viset Road ให้หน่อยค่ะ"/>
    <x v="0"/>
    <s v="SS - Service and Support"/>
    <x v="7"/>
    <d v="1899-12-30T11:10:00"/>
    <d v="2025-07-14T00:00:00"/>
    <d v="1899-12-30T11:15:00"/>
    <x v="0"/>
    <s v="แก้ไขที่อยู่"/>
    <s v="เจ้าหน้าที่ กสทช. เขต 42 (ภูเก็ต)"/>
  </r>
  <r>
    <n v="185"/>
    <s v="มขอรบกวนเจ้าหน้าช่วยตรวจสอบ การขิ้นทะเบียนรายนี้ ลูกค้าแจ้งว่าไม่พบไฟส์ .การขึ้นทะเบียนครับ"/>
    <x v="0"/>
    <s v="SS - Service and Support"/>
    <x v="7"/>
    <d v="1899-12-30T11:10:00"/>
    <d v="2025-07-14T00:00:00"/>
    <d v="1899-12-30T11:15:00"/>
    <x v="0"/>
    <s v="ตรวจสอบการขึ้นทะเบียน"/>
    <s v="เจ้าหน้าที่ กสทช. เขต 33 (พิษณุโลก)"/>
  </r>
  <r>
    <n v="186"/>
    <s v="เลขคำขอ 30680701198 ช่องอุปกรณ์ที่ติดตั้ง รบกวนใส่ กล้องถ่ายภาพเคลื่อนไหว ขอบคุณค่ะ"/>
    <x v="0"/>
    <s v="SS - Service and Support"/>
    <x v="7"/>
    <d v="1899-12-30T11:15:00"/>
    <d v="2025-07-14T00:00:00"/>
    <d v="1899-12-30T11:20:00"/>
    <x v="0"/>
    <s v="แก้ไขอุปกรณ์"/>
    <s v="เจ้าหน้าที่ กสทช. เขต 14 (ปราจีนบุรี)"/>
  </r>
  <r>
    <n v="187"/>
    <s v="30680701191 แก้ไขเป็น หมู่ที่ 12 ให้หน่อยครับ"/>
    <x v="0"/>
    <s v="SS - Service and Support"/>
    <x v="7"/>
    <d v="1899-12-30T11:20:00"/>
    <d v="2025-07-14T00:00:00"/>
    <d v="1899-12-30T11:25:00"/>
    <x v="0"/>
    <s v="แก้ไขที่อยู่"/>
    <s v="เจ้าหน้าที่ กสทช. เขต 45 (ชุมพร)"/>
  </r>
  <r>
    <n v="188"/>
    <s v="รบกวนแก้ไขที่อยู่ เลขที่คำขอ 30680701402 ตามรูปครับ"/>
    <x v="0"/>
    <s v="SS - Service and Support"/>
    <x v="7"/>
    <d v="1899-12-30T11:40:00"/>
    <d v="2025-07-14T00:00:00"/>
    <d v="1899-12-30T11:45:00"/>
    <x v="0"/>
    <s v="แก้ไขอุปกรณ์"/>
    <s v="เจ้าหน้าที่ กสทช. เขต 32 (ลำพูน)"/>
  </r>
  <r>
    <n v="189"/>
    <s v="เลขที่คำขอ 30680701190 แก้ไขเป็น &quot; 8/12 หมู่ที่ 1 &quot; ขอบคุณคับ"/>
    <x v="0"/>
    <s v="SS - Service and Support"/>
    <x v="7"/>
    <d v="1899-12-30T11:40:00"/>
    <d v="2025-07-14T00:00:00"/>
    <d v="1899-12-30T11:45:00"/>
    <x v="0"/>
    <s v="แก้ไขที่อยู่"/>
    <s v="เจ้าหน้าที่ กสทช. เขต 41 (ยะลา)"/>
  </r>
  <r>
    <n v="190"/>
    <s v="เลขที่คำขอ 30680701179 ไม่สามารถดาวน์โหลดหนังสือรับรองได้ค่ะ"/>
    <x v="0"/>
    <s v="SS - Service and Support"/>
    <x v="7"/>
    <d v="1899-12-30T13:15:00"/>
    <d v="2025-07-14T00:00:00"/>
    <d v="1899-12-30T13:20:00"/>
    <x v="0"/>
    <s v="สร้างใบรับรอง"/>
    <s v="เจ้าหน้าที่ กสทช. เขต 42 (ภูเก็ต)"/>
  </r>
  <r>
    <n v="191"/>
    <s v="ลขที่ คำขอ 30680701334 รบกวนโอนไปยัง กสทช เขต 23 ด้วยครับ ( ลค อยู่ โคราช )"/>
    <x v="1"/>
    <s v="SS - Service and Support"/>
    <x v="7"/>
    <d v="1899-12-30T13:20:00"/>
    <d v="2025-07-14T00:00:00"/>
    <d v="1899-12-30T13:25:00"/>
    <x v="0"/>
    <s v="โอนคำขอ"/>
    <s v="เจ้าหน้าที่ กสทช. เขต 23 (นครราชสีมา)"/>
  </r>
  <r>
    <n v="192"/>
    <s v="รบกวนแก้ไขคำขอเลขที่ 30680701441 แก้ไขที่อยู่เป็น 98/424, Wekata Luxury Village, Kata Road ให้หน่อยค่ะ"/>
    <x v="0"/>
    <s v="SS - Service and Support"/>
    <x v="7"/>
    <d v="1899-12-30T13:30:00"/>
    <d v="2025-07-14T00:00:00"/>
    <d v="1899-12-30T13:35:00"/>
    <x v="0"/>
    <s v="แก้ไขที่อยู่"/>
    <s v="เจ้าหน้าที่ กสทช. เขต 42 (ภูเก็ต)"/>
  </r>
  <r>
    <n v="193"/>
    <s v="รบกวนแก้ไขคำขอเลขที่ 30680701519 แก้ไขที่อยู่เป็น 247, Kata Road ให้หน่อยค่ะ"/>
    <x v="0"/>
    <s v="SS - Service and Support"/>
    <x v="7"/>
    <d v="1899-12-30T13:50:00"/>
    <d v="2025-07-14T00:00:00"/>
    <d v="1899-12-30T13:55:00"/>
    <x v="0"/>
    <s v="แก้ไขที่อยู่"/>
    <s v="เจ้าหน้าที่ กสทช. เขต 42 (ภูเก็ต)"/>
  </r>
  <r>
    <n v="194"/>
    <s v="รบกวนสอบถามครับ ปชช.ไม่สามารถดาวน์โหลดเอกสาร ใบรับรองการขึ้นทะเบียนโดรนได้ เลขคำขอที่ 30680700725 ช่วยดูให้อีกทีครับ"/>
    <x v="0"/>
    <s v="SS - Service and Support"/>
    <x v="7"/>
    <d v="1899-12-30T14:00:00"/>
    <d v="2025-07-14T00:00:00"/>
    <d v="1899-12-30T14:05:00"/>
    <x v="0"/>
    <s v="สร้างใบรับรอง"/>
    <s v="เจ้าหน้าที่ กสทช. เขต 24 (อุดรธานี)"/>
  </r>
  <r>
    <n v="195"/>
    <s v="ำขอเลขที่ 30680701251, 30680701303, 30680701207, 30680701204 และ 30680701197 ไม่สามารถดาวน์โหลดใบรับรองได้ค่ะ"/>
    <x v="0"/>
    <s v="SS - Service and Support"/>
    <x v="7"/>
    <d v="1899-12-30T14:10:00"/>
    <d v="2025-07-14T00:00:00"/>
    <d v="1899-12-30T14:15:00"/>
    <x v="0"/>
    <s v="สร้างใบรับรอง"/>
    <s v="เจ้าหน้าที่ กสทช. เขต 42 (ภูเก็ต)"/>
  </r>
  <r>
    <n v="196"/>
    <s v="รบกวนแก้ไขชื่อหน่วยงาน ของเลขผู้เสียภาษี 0994000015402 จาก สำนักงานทรัพย์สินพระมหากษัตริย์ เป็น สำนักงานพระคลังข้างที่ ทั้งข้อมูลผู้ใช้งาน และ เอกสารใบรับรองการขึ้นทะเบียนทั้ง 12 ใบค่ะ"/>
    <x v="0"/>
    <s v="SS - Service and Support"/>
    <x v="7"/>
    <d v="1899-12-30T14:10:00"/>
    <d v="2025-07-14T00:00:00"/>
    <d v="1899-12-30T14:15:00"/>
    <x v="0"/>
    <s v="สร้างใบรับรอง"/>
    <s v="เจ้าหน้าที่ กสทช. (สำนักงานใหญ่)"/>
  </r>
  <r>
    <n v="197"/>
    <s v="เลขที่คำขอ 30680701410 ขอแก้ไขเลขประจำตัวประชาชนเป็น 1939900260589 /ขอบคุณครับ"/>
    <x v="0"/>
    <s v="SS - Service and Support"/>
    <x v="7"/>
    <d v="1899-12-30T14:10:00"/>
    <d v="2025-07-14T00:00:00"/>
    <d v="1899-12-30T14:15:00"/>
    <x v="0"/>
    <s v="ไม่สามารถแก้ไขเลขบัตรได้"/>
    <s v="เจ้าหน้าที่ กสทช. เขต 43 (นครศรีธรรมราช)"/>
  </r>
  <r>
    <n v="198"/>
    <s v="ลขที่คำขอ 30680701145 รบกวนแก้ไขนามสกุลเป็น YUEZONG และตรงชื่อกลางไม่มีนะคะ ลบออกให้ด้วย ขอบุคณค่ะ"/>
    <x v="0"/>
    <s v="SS - Service and Support"/>
    <x v="7"/>
    <d v="1899-12-30T14:30:00"/>
    <d v="2025-07-14T00:00:00"/>
    <d v="1899-12-30T14:35:00"/>
    <x v="0"/>
    <s v="แก้ไขชื่อ"/>
    <s v="เจ้าหน้าที่ กสทช. เขต 12 (จันทบุรี)"/>
  </r>
  <r>
    <n v="199"/>
    <s v="รบกวนลบ User ให้หน่อยครับ เลขบัตร 1559900108764"/>
    <x v="2"/>
    <s v="SS - Service and Support"/>
    <x v="7"/>
    <d v="1899-12-30T14:40:00"/>
    <d v="2025-07-14T00:00:00"/>
    <d v="1899-12-30T14:45:00"/>
    <x v="0"/>
    <s v="ลบผู้ใช้งาน"/>
    <s v="เจ้าหน้าที่ กสทช. (สำนักงานใหญ่)"/>
  </r>
  <r>
    <n v="200"/>
    <s v="รบกวนแก้ไขคำขอเลขที่ 30680701530 แก้ไขที่อยู่เป็น 116, Moo 1 และแก้ไขตำบลเป็น Sakhu ให้หน่อยค่ะ"/>
    <x v="0"/>
    <s v="SS - Service and Support"/>
    <x v="7"/>
    <d v="1899-12-30T15:25:00"/>
    <d v="2025-07-14T00:00:00"/>
    <d v="1899-12-30T15:30:00"/>
    <x v="0"/>
    <s v="แก้ไขที่อยู่"/>
    <s v="เจ้าหน้าที่ กสทช. เขต 42 (ภูเก็ต)"/>
  </r>
  <r>
    <n v="201"/>
    <s v="เลขที่คำขอ 30680701444 ขอแก้ไขที่อยู่เป็น ต.ในเมือง อ.เมืองนครราชสีมา จ.นครราชสีมา /ขอบคุณครับ"/>
    <x v="0"/>
    <s v="SS - Service and Support"/>
    <x v="7"/>
    <d v="1899-12-30T15:30:00"/>
    <d v="2025-07-14T00:00:00"/>
    <d v="1899-12-30T15:35:00"/>
    <x v="0"/>
    <s v="แก้ไขที่อยู่"/>
    <s v="เจ้าหน้าที่ กสทช. เขต 43 (นครศรีธรรมราช)"/>
  </r>
  <r>
    <n v="202"/>
    <s v="เลขที่คำขอ 30680701410 ขอยกเลิกคำขอ ให้ยื่นใหม่ครับ"/>
    <x v="1"/>
    <s v="SS - Service and Support"/>
    <x v="7"/>
    <d v="1899-12-30T15:30:00"/>
    <d v="2025-07-14T00:00:00"/>
    <d v="1899-12-30T15:35:00"/>
    <x v="0"/>
    <s v="ยกเลิกคำขอ"/>
    <s v="เจ้าหน้าที่ กสทช. เขต 43 (นครศรีธรรมราช)"/>
  </r>
  <r>
    <n v="203"/>
    <s v="รบกวนรีเซตรหัสผ่าน นายณัฐดนัย จิรรัตน์สกุล เลขบัตรประจำตัว ปชช.1419902269294"/>
    <x v="2"/>
    <s v="SS - Service and Support"/>
    <x v="7"/>
    <d v="1899-12-30T16:00:00"/>
    <d v="2025-07-14T00:00:00"/>
    <d v="1899-12-30T16:05:00"/>
    <x v="0"/>
    <s v="Reset User/Password"/>
    <s v="เจ้าหน้าที่ กสทช. (สำนักงานใหญ่)"/>
  </r>
  <r>
    <n v="204"/>
    <s v="รบกวนแก้ไขคำขอเลขที่ 30680701548 แก้ไขที่อยู่เป็น 9/24, Moo 6, ICON PARK Village และลบไฟล์แนบหัวข้อ สำเนาทะเบียนบ้าน (ผู้มีสัญชาติไทย) ให้หน่อยค่ะ"/>
    <x v="0"/>
    <s v="SS - Service and Support"/>
    <x v="7"/>
    <d v="1899-12-30T16:00:00"/>
    <d v="2025-07-14T00:00:00"/>
    <d v="1899-12-30T16:05:00"/>
    <x v="0"/>
    <s v="แก้ไขที่อยู่"/>
    <s v="เจ้าหน้าที่ กสทช. เขต 42 (ภูเก็ต)"/>
  </r>
  <r>
    <n v="205"/>
    <s v="ลค.แจ้งโหลดใบรับรองไม่ได้ค่ะเลขคำขอ 30680700932"/>
    <x v="0"/>
    <s v="SS - Service and Support"/>
    <x v="7"/>
    <d v="1899-12-30T16:10:00"/>
    <d v="2025-07-14T00:00:00"/>
    <d v="1899-12-30T16:15:00"/>
    <x v="0"/>
    <s v="สร้างใบรับรอง"/>
    <s v="เจ้าหน้าที่ กสทช. เขต 15 (พระนครศรีอยุธยา)"/>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95EAF2-AD1A-4681-85CD-41027E533436}" name="PivotTable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7">
  <location ref="A3:Q5" firstHeaderRow="1" firstDataRow="2" firstDataCol="1" rowPageCount="1" colPageCount="1"/>
  <pivotFields count="3">
    <pivotField dataField="1" subtotalTop="0" showAll="0" defaultSubtotal="0"/>
    <pivotField axis="axisCol" allDrilled="1" showAll="0" dataSourceSort="1" defaultAttributeDrillState="1">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Page" allDrilled="1" subtotalTop="0" showAll="0" dataSourceSort="1" defaultSubtotal="0" defaultAttributeDrillState="1"/>
  </pivotFields>
  <rowItems count="1">
    <i/>
  </rowItems>
  <colFields count="1">
    <field x="1"/>
  </colFields>
  <colItems count="16">
    <i>
      <x/>
    </i>
    <i>
      <x v="1"/>
    </i>
    <i>
      <x v="2"/>
    </i>
    <i>
      <x v="3"/>
    </i>
    <i>
      <x v="4"/>
    </i>
    <i>
      <x v="5"/>
    </i>
    <i>
      <x v="6"/>
    </i>
    <i>
      <x v="7"/>
    </i>
    <i>
      <x v="8"/>
    </i>
    <i>
      <x v="9"/>
    </i>
    <i>
      <x v="10"/>
    </i>
    <i>
      <x v="11"/>
    </i>
    <i>
      <x v="12"/>
    </i>
    <i>
      <x v="13"/>
    </i>
    <i>
      <x v="14"/>
    </i>
    <i t="grand">
      <x/>
    </i>
  </colItems>
  <pageFields count="1">
    <pageField fld="2" hier="4" name="[Table1].[วันที่เปิดเคส].&amp;[2025-07-14T00:00:00]" cap="14/7/2025"/>
  </pageFields>
  <dataFields count="1">
    <dataField name="Count of ประเภทประเด็นปัญหาหลัก" fld="0" subtotal="count" baseField="0" baseItem="0"/>
  </dataFields>
  <chartFormats count="18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64" series="1">
      <pivotArea type="data" outline="0" fieldPosition="0">
        <references count="2">
          <reference field="4294967294" count="1" selected="0">
            <x v="0"/>
          </reference>
          <reference field="1" count="1" selected="0">
            <x v="15"/>
          </reference>
        </references>
      </pivotArea>
    </chartFormat>
    <chartFormat chart="3" format="69" series="1">
      <pivotArea type="data" outline="0" fieldPosition="0">
        <references count="2">
          <reference field="4294967294" count="1" selected="0">
            <x v="0"/>
          </reference>
          <reference field="1" count="1" selected="0">
            <x v="10"/>
          </reference>
        </references>
      </pivotArea>
    </chartFormat>
    <chartFormat chart="3" format="71" series="1">
      <pivotArea type="data" outline="0" fieldPosition="0">
        <references count="2">
          <reference field="4294967294" count="1" selected="0">
            <x v="0"/>
          </reference>
          <reference field="1" count="1" selected="0">
            <x v="14"/>
          </reference>
        </references>
      </pivotArea>
    </chartFormat>
    <chartFormat chart="3" format="73" series="1">
      <pivotArea type="data" outline="0" fieldPosition="0">
        <references count="2">
          <reference field="4294967294" count="1" selected="0">
            <x v="0"/>
          </reference>
          <reference field="1" count="1" selected="0">
            <x v="13"/>
          </reference>
        </references>
      </pivotArea>
    </chartFormat>
    <chartFormat chart="69" format="75" series="1">
      <pivotArea type="data" outline="0" fieldPosition="0">
        <references count="2">
          <reference field="4294967294" count="1" selected="0">
            <x v="0"/>
          </reference>
          <reference field="1" count="1" selected="0">
            <x v="0"/>
          </reference>
        </references>
      </pivotArea>
    </chartFormat>
    <chartFormat chart="69" format="76" series="1">
      <pivotArea type="data" outline="0" fieldPosition="0">
        <references count="2">
          <reference field="4294967294" count="1" selected="0">
            <x v="0"/>
          </reference>
          <reference field="1" count="1" selected="0">
            <x v="15"/>
          </reference>
        </references>
      </pivotArea>
    </chartFormat>
    <chartFormat chart="69" format="79" series="1">
      <pivotArea type="data" outline="0" fieldPosition="0">
        <references count="2">
          <reference field="4294967294" count="1" selected="0">
            <x v="0"/>
          </reference>
          <reference field="1" count="1" selected="0">
            <x v="13"/>
          </reference>
        </references>
      </pivotArea>
    </chartFormat>
    <chartFormat chart="69" format="81" series="1">
      <pivotArea type="data" outline="0" fieldPosition="0">
        <references count="2">
          <reference field="4294967294" count="1" selected="0">
            <x v="0"/>
          </reference>
          <reference field="1" count="1" selected="0">
            <x v="14"/>
          </reference>
        </references>
      </pivotArea>
    </chartFormat>
    <chartFormat chart="70" format="82" series="1">
      <pivotArea type="data" outline="0" fieldPosition="0">
        <references count="2">
          <reference field="4294967294" count="1" selected="0">
            <x v="0"/>
          </reference>
          <reference field="1" count="1" selected="0">
            <x v="0"/>
          </reference>
        </references>
      </pivotArea>
    </chartFormat>
    <chartFormat chart="70" format="83" series="1">
      <pivotArea type="data" outline="0" fieldPosition="0">
        <references count="2">
          <reference field="4294967294" count="1" selected="0">
            <x v="0"/>
          </reference>
          <reference field="1" count="1" selected="0">
            <x v="15"/>
          </reference>
        </references>
      </pivotArea>
    </chartFormat>
    <chartFormat chart="70" format="86" series="1">
      <pivotArea type="data" outline="0" fieldPosition="0">
        <references count="2">
          <reference field="4294967294" count="1" selected="0">
            <x v="0"/>
          </reference>
          <reference field="1" count="1" selected="0">
            <x v="13"/>
          </reference>
        </references>
      </pivotArea>
    </chartFormat>
    <chartFormat chart="70" format="88" series="1">
      <pivotArea type="data" outline="0" fieldPosition="0">
        <references count="2">
          <reference field="4294967294" count="1" selected="0">
            <x v="0"/>
          </reference>
          <reference field="1" count="1" selected="0">
            <x v="14"/>
          </reference>
        </references>
      </pivotArea>
    </chartFormat>
    <chartFormat chart="78" format="80" series="1">
      <pivotArea type="data" outline="0" fieldPosition="0">
        <references count="2">
          <reference field="4294967294" count="1" selected="0">
            <x v="0"/>
          </reference>
          <reference field="1" count="1" selected="0">
            <x v="0"/>
          </reference>
        </references>
      </pivotArea>
    </chartFormat>
    <chartFormat chart="78" format="81" series="1">
      <pivotArea type="data" outline="0" fieldPosition="0">
        <references count="2">
          <reference field="4294967294" count="1" selected="0">
            <x v="0"/>
          </reference>
          <reference field="1" count="1" selected="0">
            <x v="15"/>
          </reference>
        </references>
      </pivotArea>
    </chartFormat>
    <chartFormat chart="78" format="84" series="1">
      <pivotArea type="data" outline="0" fieldPosition="0">
        <references count="2">
          <reference field="4294967294" count="1" selected="0">
            <x v="0"/>
          </reference>
          <reference field="1" count="1" selected="0">
            <x v="9"/>
          </reference>
        </references>
      </pivotArea>
    </chartFormat>
    <chartFormat chart="78" format="85" series="1">
      <pivotArea type="data" outline="0" fieldPosition="0">
        <references count="2">
          <reference field="4294967294" count="1" selected="0">
            <x v="0"/>
          </reference>
          <reference field="1" count="1" selected="0">
            <x v="10"/>
          </reference>
        </references>
      </pivotArea>
    </chartFormat>
    <chartFormat chart="79" format="87" series="1">
      <pivotArea type="data" outline="0" fieldPosition="0">
        <references count="2">
          <reference field="4294967294" count="1" selected="0">
            <x v="0"/>
          </reference>
          <reference field="1" count="1" selected="0">
            <x v="0"/>
          </reference>
        </references>
      </pivotArea>
    </chartFormat>
    <chartFormat chart="79" format="88" series="1">
      <pivotArea type="data" outline="0" fieldPosition="0">
        <references count="2">
          <reference field="4294967294" count="1" selected="0">
            <x v="0"/>
          </reference>
          <reference field="1" count="1" selected="0">
            <x v="15"/>
          </reference>
        </references>
      </pivotArea>
    </chartFormat>
    <chartFormat chart="79" format="91" series="1">
      <pivotArea type="data" outline="0" fieldPosition="0">
        <references count="2">
          <reference field="4294967294" count="1" selected="0">
            <x v="0"/>
          </reference>
          <reference field="1" count="1" selected="0">
            <x v="9"/>
          </reference>
        </references>
      </pivotArea>
    </chartFormat>
    <chartFormat chart="79" format="92" series="1">
      <pivotArea type="data" outline="0" fieldPosition="0">
        <references count="2">
          <reference field="4294967294" count="1" selected="0">
            <x v="0"/>
          </reference>
          <reference field="1" count="1" selected="0">
            <x v="10"/>
          </reference>
        </references>
      </pivotArea>
    </chartFormat>
    <chartFormat chart="3" format="80" series="1">
      <pivotArea type="data" outline="0" fieldPosition="0">
        <references count="2">
          <reference field="4294967294" count="1" selected="0">
            <x v="0"/>
          </reference>
          <reference field="1" count="1" selected="0">
            <x v="9"/>
          </reference>
        </references>
      </pivotArea>
    </chartFormat>
    <chartFormat chart="84" format="82" series="1">
      <pivotArea type="data" outline="0" fieldPosition="0">
        <references count="2">
          <reference field="4294967294" count="1" selected="0">
            <x v="0"/>
          </reference>
          <reference field="1" count="1" selected="0">
            <x v="0"/>
          </reference>
        </references>
      </pivotArea>
    </chartFormat>
    <chartFormat chart="84" format="83" series="1">
      <pivotArea type="data" outline="0" fieldPosition="0">
        <references count="2">
          <reference field="4294967294" count="1" selected="0">
            <x v="0"/>
          </reference>
          <reference field="1" count="1" selected="0">
            <x v="15"/>
          </reference>
        </references>
      </pivotArea>
    </chartFormat>
    <chartFormat chart="84" format="90" series="1">
      <pivotArea type="data" outline="0" fieldPosition="0">
        <references count="2">
          <reference field="4294967294" count="1" selected="0">
            <x v="0"/>
          </reference>
          <reference field="1" count="1" selected="0">
            <x v="10"/>
          </reference>
        </references>
      </pivotArea>
    </chartFormat>
    <chartFormat chart="84" format="91" series="1">
      <pivotArea type="data" outline="0" fieldPosition="0">
        <references count="2">
          <reference field="4294967294" count="1" selected="0">
            <x v="0"/>
          </reference>
          <reference field="1" count="1" selected="0">
            <x v="13"/>
          </reference>
        </references>
      </pivotArea>
    </chartFormat>
    <chartFormat chart="85" format="92" series="1">
      <pivotArea type="data" outline="0" fieldPosition="0">
        <references count="2">
          <reference field="4294967294" count="1" selected="0">
            <x v="0"/>
          </reference>
          <reference field="1" count="1" selected="0">
            <x v="0"/>
          </reference>
        </references>
      </pivotArea>
    </chartFormat>
    <chartFormat chart="85" format="93" series="1">
      <pivotArea type="data" outline="0" fieldPosition="0">
        <references count="2">
          <reference field="4294967294" count="1" selected="0">
            <x v="0"/>
          </reference>
          <reference field="1" count="1" selected="0">
            <x v="15"/>
          </reference>
        </references>
      </pivotArea>
    </chartFormat>
    <chartFormat chart="85" format="100" series="1">
      <pivotArea type="data" outline="0" fieldPosition="0">
        <references count="2">
          <reference field="4294967294" count="1" selected="0">
            <x v="0"/>
          </reference>
          <reference field="1" count="1" selected="0">
            <x v="10"/>
          </reference>
        </references>
      </pivotArea>
    </chartFormat>
    <chartFormat chart="85" format="101" series="1">
      <pivotArea type="data" outline="0" fieldPosition="0">
        <references count="2">
          <reference field="4294967294" count="1" selected="0">
            <x v="0"/>
          </reference>
          <reference field="1" count="1" selected="0">
            <x v="13"/>
          </reference>
        </references>
      </pivotArea>
    </chartFormat>
    <chartFormat chart="96" format="84" series="1">
      <pivotArea type="data" outline="0" fieldPosition="0">
        <references count="2">
          <reference field="4294967294" count="1" selected="0">
            <x v="0"/>
          </reference>
          <reference field="1" count="1" selected="0">
            <x v="0"/>
          </reference>
        </references>
      </pivotArea>
    </chartFormat>
    <chartFormat chart="96" format="85" series="1">
      <pivotArea type="data" outline="0" fieldPosition="0">
        <references count="2">
          <reference field="4294967294" count="1" selected="0">
            <x v="0"/>
          </reference>
          <reference field="1" count="1" selected="0">
            <x v="15"/>
          </reference>
        </references>
      </pivotArea>
    </chartFormat>
    <chartFormat chart="96" format="89" series="1">
      <pivotArea type="data" outline="0" fieldPosition="0">
        <references count="2">
          <reference field="4294967294" count="1" selected="0">
            <x v="0"/>
          </reference>
          <reference field="1" count="1" selected="0">
            <x v="10"/>
          </reference>
        </references>
      </pivotArea>
    </chartFormat>
    <chartFormat chart="96" format="90" series="1">
      <pivotArea type="data" outline="0" fieldPosition="0">
        <references count="2">
          <reference field="4294967294" count="1" selected="0">
            <x v="0"/>
          </reference>
          <reference field="1" count="1" selected="0">
            <x v="14"/>
          </reference>
        </references>
      </pivotArea>
    </chartFormat>
    <chartFormat chart="97" format="92" series="1">
      <pivotArea type="data" outline="0" fieldPosition="0">
        <references count="2">
          <reference field="4294967294" count="1" selected="0">
            <x v="0"/>
          </reference>
          <reference field="1" count="1" selected="0">
            <x v="0"/>
          </reference>
        </references>
      </pivotArea>
    </chartFormat>
    <chartFormat chart="97" format="93" series="1">
      <pivotArea type="data" outline="0" fieldPosition="0">
        <references count="2">
          <reference field="4294967294" count="1" selected="0">
            <x v="0"/>
          </reference>
          <reference field="1" count="1" selected="0">
            <x v="15"/>
          </reference>
        </references>
      </pivotArea>
    </chartFormat>
    <chartFormat chart="97" format="97" series="1">
      <pivotArea type="data" outline="0" fieldPosition="0">
        <references count="2">
          <reference field="4294967294" count="1" selected="0">
            <x v="0"/>
          </reference>
          <reference field="1" count="1" selected="0">
            <x v="10"/>
          </reference>
        </references>
      </pivotArea>
    </chartFormat>
    <chartFormat chart="97" format="98" series="1">
      <pivotArea type="data" outline="0" fieldPosition="0">
        <references count="2">
          <reference field="4294967294" count="1" selected="0">
            <x v="0"/>
          </reference>
          <reference field="1" count="1" selected="0">
            <x v="14"/>
          </reference>
        </references>
      </pivotArea>
    </chartFormat>
    <chartFormat chart="97" format="106" series="1">
      <pivotArea type="data" outline="0" fieldPosition="0">
        <references count="2">
          <reference field="4294967294" count="1" selected="0">
            <x v="0"/>
          </reference>
          <reference field="1" count="1" selected="0">
            <x v="9"/>
          </reference>
        </references>
      </pivotArea>
    </chartFormat>
    <chartFormat chart="97" format="108" series="1">
      <pivotArea type="data" outline="0" fieldPosition="0">
        <references count="2">
          <reference field="4294967294" count="1" selected="0">
            <x v="0"/>
          </reference>
          <reference field="1" count="1" selected="0">
            <x v="13"/>
          </reference>
        </references>
      </pivotArea>
    </chartFormat>
    <chartFormat chart="96" format="98" series="1">
      <pivotArea type="data" outline="0" fieldPosition="0">
        <references count="2">
          <reference field="4294967294" count="1" selected="0">
            <x v="0"/>
          </reference>
          <reference field="1" count="1" selected="0">
            <x v="9"/>
          </reference>
        </references>
      </pivotArea>
    </chartFormat>
    <chartFormat chart="96" format="100" series="1">
      <pivotArea type="data" outline="0" fieldPosition="0">
        <references count="2">
          <reference field="4294967294" count="1" selected="0">
            <x v="0"/>
          </reference>
          <reference field="1" count="1" selected="0">
            <x v="13"/>
          </reference>
        </references>
      </pivotArea>
    </chartFormat>
    <chartFormat chart="99" format="85" series="1">
      <pivotArea type="data" outline="0" fieldPosition="0">
        <references count="2">
          <reference field="4294967294" count="1" selected="0">
            <x v="0"/>
          </reference>
          <reference field="1" count="1" selected="0">
            <x v="0"/>
          </reference>
        </references>
      </pivotArea>
    </chartFormat>
    <chartFormat chart="99" format="86" series="1">
      <pivotArea type="data" outline="0" fieldPosition="0">
        <references count="2">
          <reference field="4294967294" count="1" selected="0">
            <x v="0"/>
          </reference>
          <reference field="1" count="1" selected="0">
            <x v="15"/>
          </reference>
        </references>
      </pivotArea>
    </chartFormat>
    <chartFormat chart="99" format="93" series="1">
      <pivotArea type="data" outline="0" fieldPosition="0">
        <references count="2">
          <reference field="4294967294" count="1" selected="0">
            <x v="0"/>
          </reference>
          <reference field="1" count="1" selected="0">
            <x v="10"/>
          </reference>
        </references>
      </pivotArea>
    </chartFormat>
    <chartFormat chart="99" format="94" series="1">
      <pivotArea type="data" outline="0" fieldPosition="0">
        <references count="2">
          <reference field="4294967294" count="1" selected="0">
            <x v="0"/>
          </reference>
          <reference field="1" count="1" selected="0">
            <x v="11"/>
          </reference>
        </references>
      </pivotArea>
    </chartFormat>
    <chartFormat chart="100" format="96" series="1">
      <pivotArea type="data" outline="0" fieldPosition="0">
        <references count="2">
          <reference field="4294967294" count="1" selected="0">
            <x v="0"/>
          </reference>
          <reference field="1" count="1" selected="0">
            <x v="0"/>
          </reference>
        </references>
      </pivotArea>
    </chartFormat>
    <chartFormat chart="100" format="97" series="1">
      <pivotArea type="data" outline="0" fieldPosition="0">
        <references count="2">
          <reference field="4294967294" count="1" selected="0">
            <x v="0"/>
          </reference>
          <reference field="1" count="1" selected="0">
            <x v="15"/>
          </reference>
        </references>
      </pivotArea>
    </chartFormat>
    <chartFormat chart="100" format="104" series="1">
      <pivotArea type="data" outline="0" fieldPosition="0">
        <references count="2">
          <reference field="4294967294" count="1" selected="0">
            <x v="0"/>
          </reference>
          <reference field="1" count="1" selected="0">
            <x v="10"/>
          </reference>
        </references>
      </pivotArea>
    </chartFormat>
    <chartFormat chart="100" format="105" series="1">
      <pivotArea type="data" outline="0" fieldPosition="0">
        <references count="2">
          <reference field="4294967294" count="1" selected="0">
            <x v="0"/>
          </reference>
          <reference field="1" count="1" selected="0">
            <x v="11"/>
          </reference>
        </references>
      </pivotArea>
    </chartFormat>
    <chartFormat chart="3" format="85" series="1">
      <pivotArea type="data" outline="0" fieldPosition="0">
        <references count="2">
          <reference field="4294967294" count="1" selected="0">
            <x v="0"/>
          </reference>
          <reference field="1" count="1" selected="0">
            <x v="11"/>
          </reference>
        </references>
      </pivotArea>
    </chartFormat>
    <chartFormat chart="105" format="86" series="1">
      <pivotArea type="data" outline="0" fieldPosition="0">
        <references count="2">
          <reference field="4294967294" count="1" selected="0">
            <x v="0"/>
          </reference>
          <reference field="1" count="1" selected="0">
            <x v="0"/>
          </reference>
        </references>
      </pivotArea>
    </chartFormat>
    <chartFormat chart="105" format="87" series="1">
      <pivotArea type="data" outline="0" fieldPosition="0">
        <references count="2">
          <reference field="4294967294" count="1" selected="0">
            <x v="0"/>
          </reference>
          <reference field="1" count="1" selected="0">
            <x v="15"/>
          </reference>
        </references>
      </pivotArea>
    </chartFormat>
    <chartFormat chart="105" format="95" series="1">
      <pivotArea type="data" outline="0" fieldPosition="0">
        <references count="2">
          <reference field="4294967294" count="1" selected="0">
            <x v="0"/>
          </reference>
          <reference field="1" count="1" selected="0">
            <x v="10"/>
          </reference>
        </references>
      </pivotArea>
    </chartFormat>
    <chartFormat chart="105" format="96" series="1">
      <pivotArea type="data" outline="0" fieldPosition="0">
        <references count="2">
          <reference field="4294967294" count="1" selected="0">
            <x v="0"/>
          </reference>
          <reference field="1" count="1" selected="0">
            <x v="11"/>
          </reference>
        </references>
      </pivotArea>
    </chartFormat>
    <chartFormat chart="105" format="97" series="1">
      <pivotArea type="data" outline="0" fieldPosition="0">
        <references count="2">
          <reference field="4294967294" count="1" selected="0">
            <x v="0"/>
          </reference>
          <reference field="1" count="1" selected="0">
            <x v="13"/>
          </reference>
        </references>
      </pivotArea>
    </chartFormat>
    <chartFormat chart="105" format="98" series="1">
      <pivotArea type="data" outline="0" fieldPosition="0">
        <references count="2">
          <reference field="4294967294" count="1" selected="0">
            <x v="0"/>
          </reference>
          <reference field="1" count="1" selected="0">
            <x v="14"/>
          </reference>
        </references>
      </pivotArea>
    </chartFormat>
    <chartFormat chart="106" format="100" series="1">
      <pivotArea type="data" outline="0" fieldPosition="0">
        <references count="2">
          <reference field="4294967294" count="1" selected="0">
            <x v="0"/>
          </reference>
          <reference field="1" count="1" selected="0">
            <x v="0"/>
          </reference>
        </references>
      </pivotArea>
    </chartFormat>
    <chartFormat chart="106" format="101" series="1">
      <pivotArea type="data" outline="0" fieldPosition="0">
        <references count="2">
          <reference field="4294967294" count="1" selected="0">
            <x v="0"/>
          </reference>
          <reference field="1" count="1" selected="0">
            <x v="15"/>
          </reference>
        </references>
      </pivotArea>
    </chartFormat>
    <chartFormat chart="106" format="109" series="1">
      <pivotArea type="data" outline="0" fieldPosition="0">
        <references count="2">
          <reference field="4294967294" count="1" selected="0">
            <x v="0"/>
          </reference>
          <reference field="1" count="1" selected="0">
            <x v="10"/>
          </reference>
        </references>
      </pivotArea>
    </chartFormat>
    <chartFormat chart="106" format="110" series="1">
      <pivotArea type="data" outline="0" fieldPosition="0">
        <references count="2">
          <reference field="4294967294" count="1" selected="0">
            <x v="0"/>
          </reference>
          <reference field="1" count="1" selected="0">
            <x v="11"/>
          </reference>
        </references>
      </pivotArea>
    </chartFormat>
    <chartFormat chart="106" format="111" series="1">
      <pivotArea type="data" outline="0" fieldPosition="0">
        <references count="2">
          <reference field="4294967294" count="1" selected="0">
            <x v="0"/>
          </reference>
          <reference field="1" count="1" selected="0">
            <x v="13"/>
          </reference>
        </references>
      </pivotArea>
    </chartFormat>
    <chartFormat chart="106" format="112" series="1">
      <pivotArea type="data" outline="0" fieldPosition="0">
        <references count="2">
          <reference field="4294967294" count="1" selected="0">
            <x v="0"/>
          </reference>
          <reference field="1" count="1" selected="0">
            <x v="14"/>
          </reference>
        </references>
      </pivotArea>
    </chartFormat>
    <chartFormat chart="108" format="86" series="1">
      <pivotArea type="data" outline="0" fieldPosition="0">
        <references count="2">
          <reference field="4294967294" count="1" selected="0">
            <x v="0"/>
          </reference>
          <reference field="1" count="1" selected="0">
            <x v="0"/>
          </reference>
        </references>
      </pivotArea>
    </chartFormat>
    <chartFormat chart="108" format="87" series="1">
      <pivotArea type="data" outline="0" fieldPosition="0">
        <references count="2">
          <reference field="4294967294" count="1" selected="0">
            <x v="0"/>
          </reference>
          <reference field="1" count="1" selected="0">
            <x v="15"/>
          </reference>
        </references>
      </pivotArea>
    </chartFormat>
    <chartFormat chart="108" format="95" series="1">
      <pivotArea type="data" outline="0" fieldPosition="0">
        <references count="2">
          <reference field="4294967294" count="1" selected="0">
            <x v="0"/>
          </reference>
          <reference field="1" count="1" selected="0">
            <x v="14"/>
          </reference>
        </references>
      </pivotArea>
    </chartFormat>
    <chartFormat chart="109" format="97" series="1">
      <pivotArea type="data" outline="0" fieldPosition="0">
        <references count="2">
          <reference field="4294967294" count="1" selected="0">
            <x v="0"/>
          </reference>
          <reference field="1" count="1" selected="0">
            <x v="0"/>
          </reference>
        </references>
      </pivotArea>
    </chartFormat>
    <chartFormat chart="109" format="98" series="1">
      <pivotArea type="data" outline="0" fieldPosition="0">
        <references count="2">
          <reference field="4294967294" count="1" selected="0">
            <x v="0"/>
          </reference>
          <reference field="1" count="1" selected="0">
            <x v="15"/>
          </reference>
        </references>
      </pivotArea>
    </chartFormat>
    <chartFormat chart="109" format="106" series="1">
      <pivotArea type="data" outline="0" fieldPosition="0">
        <references count="2">
          <reference field="4294967294" count="1" selected="0">
            <x v="0"/>
          </reference>
          <reference field="1" count="1" selected="0">
            <x v="14"/>
          </reference>
        </references>
      </pivotArea>
    </chartFormat>
    <chartFormat chart="123" format="87" series="1">
      <pivotArea type="data" outline="0" fieldPosition="0">
        <references count="2">
          <reference field="4294967294" count="1" selected="0">
            <x v="0"/>
          </reference>
          <reference field="1" count="1" selected="0">
            <x v="0"/>
          </reference>
        </references>
      </pivotArea>
    </chartFormat>
    <chartFormat chart="123" format="88" series="1">
      <pivotArea type="data" outline="0" fieldPosition="0">
        <references count="2">
          <reference field="4294967294" count="1" selected="0">
            <x v="0"/>
          </reference>
          <reference field="1" count="1" selected="0">
            <x v="15"/>
          </reference>
        </references>
      </pivotArea>
    </chartFormat>
    <chartFormat chart="123" format="89" series="1">
      <pivotArea type="data" outline="0" fieldPosition="0">
        <references count="2">
          <reference field="4294967294" count="1" selected="0">
            <x v="0"/>
          </reference>
          <reference field="1" count="1" selected="0">
            <x v="1"/>
          </reference>
        </references>
      </pivotArea>
    </chartFormat>
    <chartFormat chart="123" format="90" series="1">
      <pivotArea type="data" outline="0" fieldPosition="0">
        <references count="2">
          <reference field="4294967294" count="1" selected="0">
            <x v="0"/>
          </reference>
          <reference field="1" count="1" selected="0">
            <x v="9"/>
          </reference>
        </references>
      </pivotArea>
    </chartFormat>
    <chartFormat chart="123" format="91" series="1">
      <pivotArea type="data" outline="0" fieldPosition="0">
        <references count="2">
          <reference field="4294967294" count="1" selected="0">
            <x v="0"/>
          </reference>
          <reference field="1" count="1" selected="0">
            <x v="10"/>
          </reference>
        </references>
      </pivotArea>
    </chartFormat>
    <chartFormat chart="123" format="92" series="1">
      <pivotArea type="data" outline="0" fieldPosition="0">
        <references count="2">
          <reference field="4294967294" count="1" selected="0">
            <x v="0"/>
          </reference>
          <reference field="1" count="1" selected="0">
            <x v="11"/>
          </reference>
        </references>
      </pivotArea>
    </chartFormat>
    <chartFormat chart="123" format="93" series="1">
      <pivotArea type="data" outline="0" fieldPosition="0">
        <references count="2">
          <reference field="4294967294" count="1" selected="0">
            <x v="0"/>
          </reference>
          <reference field="1" count="1" selected="0">
            <x v="13"/>
          </reference>
        </references>
      </pivotArea>
    </chartFormat>
    <chartFormat chart="123" format="94" series="1">
      <pivotArea type="data" outline="0" fieldPosition="0">
        <references count="2">
          <reference field="4294967294" count="1" selected="0">
            <x v="0"/>
          </reference>
          <reference field="1" count="1" selected="0">
            <x v="14"/>
          </reference>
        </references>
      </pivotArea>
    </chartFormat>
    <chartFormat chart="124" format="95" series="1">
      <pivotArea type="data" outline="0" fieldPosition="0">
        <references count="2">
          <reference field="4294967294" count="1" selected="0">
            <x v="0"/>
          </reference>
          <reference field="1" count="1" selected="0">
            <x v="0"/>
          </reference>
        </references>
      </pivotArea>
    </chartFormat>
    <chartFormat chart="124" format="96" series="1">
      <pivotArea type="data" outline="0" fieldPosition="0">
        <references count="2">
          <reference field="4294967294" count="1" selected="0">
            <x v="0"/>
          </reference>
          <reference field="1" count="1" selected="0">
            <x v="15"/>
          </reference>
        </references>
      </pivotArea>
    </chartFormat>
    <chartFormat chart="124" format="97" series="1">
      <pivotArea type="data" outline="0" fieldPosition="0">
        <references count="2">
          <reference field="4294967294" count="1" selected="0">
            <x v="0"/>
          </reference>
          <reference field="1" count="1" selected="0">
            <x v="1"/>
          </reference>
        </references>
      </pivotArea>
    </chartFormat>
    <chartFormat chart="124" format="98" series="1">
      <pivotArea type="data" outline="0" fieldPosition="0">
        <references count="2">
          <reference field="4294967294" count="1" selected="0">
            <x v="0"/>
          </reference>
          <reference field="1" count="1" selected="0">
            <x v="9"/>
          </reference>
        </references>
      </pivotArea>
    </chartFormat>
    <chartFormat chart="124" format="99" series="1">
      <pivotArea type="data" outline="0" fieldPosition="0">
        <references count="2">
          <reference field="4294967294" count="1" selected="0">
            <x v="0"/>
          </reference>
          <reference field="1" count="1" selected="0">
            <x v="10"/>
          </reference>
        </references>
      </pivotArea>
    </chartFormat>
    <chartFormat chart="124" format="100" series="1">
      <pivotArea type="data" outline="0" fieldPosition="0">
        <references count="2">
          <reference field="4294967294" count="1" selected="0">
            <x v="0"/>
          </reference>
          <reference field="1" count="1" selected="0">
            <x v="11"/>
          </reference>
        </references>
      </pivotArea>
    </chartFormat>
    <chartFormat chart="124" format="101" series="1">
      <pivotArea type="data" outline="0" fieldPosition="0">
        <references count="2">
          <reference field="4294967294" count="1" selected="0">
            <x v="0"/>
          </reference>
          <reference field="1" count="1" selected="0">
            <x v="13"/>
          </reference>
        </references>
      </pivotArea>
    </chartFormat>
    <chartFormat chart="124" format="102" series="1">
      <pivotArea type="data" outline="0" fieldPosition="0">
        <references count="2">
          <reference field="4294967294" count="1" selected="0">
            <x v="0"/>
          </reference>
          <reference field="1" count="1" selected="0">
            <x v="14"/>
          </reference>
        </references>
      </pivotArea>
    </chartFormat>
    <chartFormat chart="3" format="87" series="1">
      <pivotArea type="data" outline="0" fieldPosition="0">
        <references count="2">
          <reference field="4294967294" count="1" selected="0">
            <x v="0"/>
          </reference>
          <reference field="1" count="1" selected="0">
            <x v="1"/>
          </reference>
        </references>
      </pivotArea>
    </chartFormat>
    <chartFormat chart="3" format="88" series="1">
      <pivotArea type="data" outline="0" fieldPosition="0">
        <references count="2">
          <reference field="4294967294" count="1" selected="0">
            <x v="0"/>
          </reference>
          <reference field="1" count="1" selected="0">
            <x v="21"/>
          </reference>
        </references>
      </pivotArea>
    </chartFormat>
    <chartFormat chart="126" format="89" series="1">
      <pivotArea type="data" outline="0" fieldPosition="0">
        <references count="2">
          <reference field="4294967294" count="1" selected="0">
            <x v="0"/>
          </reference>
          <reference field="1" count="1" selected="0">
            <x v="15"/>
          </reference>
        </references>
      </pivotArea>
    </chartFormat>
    <chartFormat chart="126" format="90" series="1">
      <pivotArea type="data" outline="0" fieldPosition="0">
        <references count="2">
          <reference field="4294967294" count="1" selected="0">
            <x v="0"/>
          </reference>
          <reference field="1" count="1" selected="0">
            <x v="16"/>
          </reference>
        </references>
      </pivotArea>
    </chartFormat>
    <chartFormat chart="126" format="91" series="1">
      <pivotArea type="data" outline="0" fieldPosition="0">
        <references count="2">
          <reference field="4294967294" count="1" selected="0">
            <x v="0"/>
          </reference>
          <reference field="1" count="1" selected="0">
            <x v="2"/>
          </reference>
        </references>
      </pivotArea>
    </chartFormat>
    <chartFormat chart="126" format="92" series="1">
      <pivotArea type="data" outline="0" fieldPosition="0">
        <references count="2">
          <reference field="4294967294" count="1" selected="0">
            <x v="0"/>
          </reference>
          <reference field="1" count="1" selected="0">
            <x v="20"/>
          </reference>
        </references>
      </pivotArea>
    </chartFormat>
    <chartFormat chart="126" format="93" series="1">
      <pivotArea type="data" outline="0" fieldPosition="0">
        <references count="2">
          <reference field="4294967294" count="1" selected="0">
            <x v="0"/>
          </reference>
          <reference field="1" count="1" selected="0">
            <x v="13"/>
          </reference>
        </references>
      </pivotArea>
    </chartFormat>
    <chartFormat chart="126" format="94" series="1">
      <pivotArea type="data" outline="0" fieldPosition="0">
        <references count="2">
          <reference field="4294967294" count="1" selected="0">
            <x v="0"/>
          </reference>
          <reference field="1" count="1" selected="0">
            <x v="14"/>
          </reference>
        </references>
      </pivotArea>
    </chartFormat>
    <chartFormat chart="126" format="95" series="1">
      <pivotArea type="data" outline="0" fieldPosition="0">
        <references count="2">
          <reference field="4294967294" count="1" selected="0">
            <x v="0"/>
          </reference>
          <reference field="1" count="1" selected="0">
            <x v="21"/>
          </reference>
        </references>
      </pivotArea>
    </chartFormat>
    <chartFormat chart="127" format="96" series="1">
      <pivotArea type="data" outline="0" fieldPosition="0">
        <references count="2">
          <reference field="4294967294" count="1" selected="0">
            <x v="0"/>
          </reference>
          <reference field="1" count="1" selected="0">
            <x v="15"/>
          </reference>
        </references>
      </pivotArea>
    </chartFormat>
    <chartFormat chart="127" format="97" series="1">
      <pivotArea type="data" outline="0" fieldPosition="0">
        <references count="2">
          <reference field="4294967294" count="1" selected="0">
            <x v="0"/>
          </reference>
          <reference field="1" count="1" selected="0">
            <x v="16"/>
          </reference>
        </references>
      </pivotArea>
    </chartFormat>
    <chartFormat chart="127" format="98" series="1">
      <pivotArea type="data" outline="0" fieldPosition="0">
        <references count="2">
          <reference field="4294967294" count="1" selected="0">
            <x v="0"/>
          </reference>
          <reference field="1" count="1" selected="0">
            <x v="2"/>
          </reference>
        </references>
      </pivotArea>
    </chartFormat>
    <chartFormat chart="127" format="99" series="1">
      <pivotArea type="data" outline="0" fieldPosition="0">
        <references count="2">
          <reference field="4294967294" count="1" selected="0">
            <x v="0"/>
          </reference>
          <reference field="1" count="1" selected="0">
            <x v="20"/>
          </reference>
        </references>
      </pivotArea>
    </chartFormat>
    <chartFormat chart="127" format="100" series="1">
      <pivotArea type="data" outline="0" fieldPosition="0">
        <references count="2">
          <reference field="4294967294" count="1" selected="0">
            <x v="0"/>
          </reference>
          <reference field="1" count="1" selected="0">
            <x v="13"/>
          </reference>
        </references>
      </pivotArea>
    </chartFormat>
    <chartFormat chart="127" format="101" series="1">
      <pivotArea type="data" outline="0" fieldPosition="0">
        <references count="2">
          <reference field="4294967294" count="1" selected="0">
            <x v="0"/>
          </reference>
          <reference field="1" count="1" selected="0">
            <x v="14"/>
          </reference>
        </references>
      </pivotArea>
    </chartFormat>
    <chartFormat chart="127" format="102" series="1">
      <pivotArea type="data" outline="0" fieldPosition="0">
        <references count="2">
          <reference field="4294967294" count="1" selected="0">
            <x v="0"/>
          </reference>
          <reference field="1" count="1" selected="0">
            <x v="21"/>
          </reference>
        </references>
      </pivotArea>
    </chartFormat>
    <chartFormat chart="3" format="89" series="1">
      <pivotArea type="data" outline="0" fieldPosition="0">
        <references count="2">
          <reference field="4294967294" count="1" selected="0">
            <x v="0"/>
          </reference>
          <reference field="1" count="1" selected="0">
            <x v="2"/>
          </reference>
        </references>
      </pivotArea>
    </chartFormat>
    <chartFormat chart="3" format="90" series="1">
      <pivotArea type="data" outline="0" fieldPosition="0">
        <references count="2">
          <reference field="4294967294" count="1" selected="0">
            <x v="0"/>
          </reference>
          <reference field="1" count="1" selected="0">
            <x v="20"/>
          </reference>
        </references>
      </pivotArea>
    </chartFormat>
    <chartFormat chart="129" format="91" series="1">
      <pivotArea type="data" outline="0" fieldPosition="0">
        <references count="2">
          <reference field="4294967294" count="1" selected="0">
            <x v="0"/>
          </reference>
          <reference field="1" count="1" selected="0">
            <x v="0"/>
          </reference>
        </references>
      </pivotArea>
    </chartFormat>
    <chartFormat chart="129" format="92" series="1">
      <pivotArea type="data" outline="0" fieldPosition="0">
        <references count="2">
          <reference field="4294967294" count="1" selected="0">
            <x v="0"/>
          </reference>
          <reference field="1" count="1" selected="0">
            <x v="15"/>
          </reference>
        </references>
      </pivotArea>
    </chartFormat>
    <chartFormat chart="129" format="93" series="1">
      <pivotArea type="data" outline="0" fieldPosition="0">
        <references count="2">
          <reference field="4294967294" count="1" selected="0">
            <x v="0"/>
          </reference>
          <reference field="1" count="1" selected="0">
            <x v="2"/>
          </reference>
        </references>
      </pivotArea>
    </chartFormat>
    <chartFormat chart="129" format="94" series="1">
      <pivotArea type="data" outline="0" fieldPosition="0">
        <references count="2">
          <reference field="4294967294" count="1" selected="0">
            <x v="0"/>
          </reference>
          <reference field="1" count="1" selected="0">
            <x v="6"/>
          </reference>
        </references>
      </pivotArea>
    </chartFormat>
    <chartFormat chart="129" format="95" series="1">
      <pivotArea type="data" outline="0" fieldPosition="0">
        <references count="2">
          <reference field="4294967294" count="1" selected="0">
            <x v="0"/>
          </reference>
          <reference field="1" count="1" selected="0">
            <x v="17"/>
          </reference>
        </references>
      </pivotArea>
    </chartFormat>
    <chartFormat chart="129" format="96" series="1">
      <pivotArea type="data" outline="0" fieldPosition="0">
        <references count="2">
          <reference field="4294967294" count="1" selected="0">
            <x v="0"/>
          </reference>
          <reference field="1" count="1" selected="0">
            <x v="10"/>
          </reference>
        </references>
      </pivotArea>
    </chartFormat>
    <chartFormat chart="129" format="97" series="1">
      <pivotArea type="data" outline="0" fieldPosition="0">
        <references count="2">
          <reference field="4294967294" count="1" selected="0">
            <x v="0"/>
          </reference>
          <reference field="1" count="1" selected="0">
            <x v="11"/>
          </reference>
        </references>
      </pivotArea>
    </chartFormat>
    <chartFormat chart="129" format="98" series="1">
      <pivotArea type="data" outline="0" fieldPosition="0">
        <references count="2">
          <reference field="4294967294" count="1" selected="0">
            <x v="0"/>
          </reference>
          <reference field="1" count="1" selected="0">
            <x v="13"/>
          </reference>
        </references>
      </pivotArea>
    </chartFormat>
    <chartFormat chart="129" format="99" series="1">
      <pivotArea type="data" outline="0" fieldPosition="0">
        <references count="2">
          <reference field="4294967294" count="1" selected="0">
            <x v="0"/>
          </reference>
          <reference field="1" count="1" selected="0">
            <x v="14"/>
          </reference>
        </references>
      </pivotArea>
    </chartFormat>
    <chartFormat chart="129" format="100" series="1">
      <pivotArea type="data" outline="0" fieldPosition="0">
        <references count="2">
          <reference field="4294967294" count="1" selected="0">
            <x v="0"/>
          </reference>
          <reference field="1" count="1" selected="0">
            <x v="21"/>
          </reference>
        </references>
      </pivotArea>
    </chartFormat>
    <chartFormat chart="130" format="101" series="1">
      <pivotArea type="data" outline="0" fieldPosition="0">
        <references count="2">
          <reference field="4294967294" count="1" selected="0">
            <x v="0"/>
          </reference>
          <reference field="1" count="1" selected="0">
            <x v="0"/>
          </reference>
        </references>
      </pivotArea>
    </chartFormat>
    <chartFormat chart="130" format="102" series="1">
      <pivotArea type="data" outline="0" fieldPosition="0">
        <references count="2">
          <reference field="4294967294" count="1" selected="0">
            <x v="0"/>
          </reference>
          <reference field="1" count="1" selected="0">
            <x v="15"/>
          </reference>
        </references>
      </pivotArea>
    </chartFormat>
    <chartFormat chart="130" format="103" series="1">
      <pivotArea type="data" outline="0" fieldPosition="0">
        <references count="2">
          <reference field="4294967294" count="1" selected="0">
            <x v="0"/>
          </reference>
          <reference field="1" count="1" selected="0">
            <x v="2"/>
          </reference>
        </references>
      </pivotArea>
    </chartFormat>
    <chartFormat chart="130" format="104" series="1">
      <pivotArea type="data" outline="0" fieldPosition="0">
        <references count="2">
          <reference field="4294967294" count="1" selected="0">
            <x v="0"/>
          </reference>
          <reference field="1" count="1" selected="0">
            <x v="6"/>
          </reference>
        </references>
      </pivotArea>
    </chartFormat>
    <chartFormat chart="130" format="105" series="1">
      <pivotArea type="data" outline="0" fieldPosition="0">
        <references count="2">
          <reference field="4294967294" count="1" selected="0">
            <x v="0"/>
          </reference>
          <reference field="1" count="1" selected="0">
            <x v="17"/>
          </reference>
        </references>
      </pivotArea>
    </chartFormat>
    <chartFormat chart="130" format="106" series="1">
      <pivotArea type="data" outline="0" fieldPosition="0">
        <references count="2">
          <reference field="4294967294" count="1" selected="0">
            <x v="0"/>
          </reference>
          <reference field="1" count="1" selected="0">
            <x v="10"/>
          </reference>
        </references>
      </pivotArea>
    </chartFormat>
    <chartFormat chart="130" format="107" series="1">
      <pivotArea type="data" outline="0" fieldPosition="0">
        <references count="2">
          <reference field="4294967294" count="1" selected="0">
            <x v="0"/>
          </reference>
          <reference field="1" count="1" selected="0">
            <x v="11"/>
          </reference>
        </references>
      </pivotArea>
    </chartFormat>
    <chartFormat chart="130" format="108" series="1">
      <pivotArea type="data" outline="0" fieldPosition="0">
        <references count="2">
          <reference field="4294967294" count="1" selected="0">
            <x v="0"/>
          </reference>
          <reference field="1" count="1" selected="0">
            <x v="13"/>
          </reference>
        </references>
      </pivotArea>
    </chartFormat>
    <chartFormat chart="130" format="109" series="1">
      <pivotArea type="data" outline="0" fieldPosition="0">
        <references count="2">
          <reference field="4294967294" count="1" selected="0">
            <x v="0"/>
          </reference>
          <reference field="1" count="1" selected="0">
            <x v="14"/>
          </reference>
        </references>
      </pivotArea>
    </chartFormat>
    <chartFormat chart="130" format="110" series="1">
      <pivotArea type="data" outline="0" fieldPosition="0">
        <references count="2">
          <reference field="4294967294" count="1" selected="0">
            <x v="0"/>
          </reference>
          <reference field="1" count="1" selected="0">
            <x v="21"/>
          </reference>
        </references>
      </pivotArea>
    </chartFormat>
    <chartFormat chart="3" format="91" series="1">
      <pivotArea type="data" outline="0" fieldPosition="0">
        <references count="2">
          <reference field="4294967294" count="1" selected="0">
            <x v="0"/>
          </reference>
          <reference field="1" count="1" selected="0">
            <x v="6"/>
          </reference>
        </references>
      </pivotArea>
    </chartFormat>
    <chartFormat chart="3" format="92" series="1">
      <pivotArea type="data" outline="0" fieldPosition="0">
        <references count="2">
          <reference field="4294967294" count="1" selected="0">
            <x v="0"/>
          </reference>
          <reference field="1" count="1" selected="0">
            <x v="17"/>
          </reference>
        </references>
      </pivotArea>
    </chartFormat>
    <chartFormat chart="3" format="93" series="1">
      <pivotArea type="data" outline="0" fieldPosition="0">
        <references count="2">
          <reference field="4294967294" count="1" selected="0">
            <x v="0"/>
          </reference>
          <reference field="1" count="1" selected="0">
            <x v="16"/>
          </reference>
        </references>
      </pivotArea>
    </chartFormat>
    <chartFormat chart="3" format="94" series="1">
      <pivotArea type="data" outline="0" fieldPosition="0">
        <references count="2">
          <reference field="4294967294" count="1" selected="0">
            <x v="0"/>
          </reference>
          <reference field="1" count="1" selected="0">
            <x v="18"/>
          </reference>
        </references>
      </pivotArea>
    </chartFormat>
    <chartFormat chart="3" format="95" series="1">
      <pivotArea type="data" outline="0" fieldPosition="0">
        <references count="2">
          <reference field="4294967294" count="1" selected="0">
            <x v="0"/>
          </reference>
          <reference field="1" count="1" selected="0">
            <x v="23"/>
          </reference>
        </references>
      </pivotArea>
    </chartFormat>
    <chartFormat chart="3" format="96" series="1">
      <pivotArea type="data" outline="0" fieldPosition="0">
        <references count="2">
          <reference field="4294967294" count="1" selected="0">
            <x v="0"/>
          </reference>
          <reference field="1" count="1" selected="0">
            <x v="24"/>
          </reference>
        </references>
      </pivotArea>
    </chartFormat>
    <chartFormat chart="3" format="97" series="1">
      <pivotArea type="data" outline="0" fieldPosition="0">
        <references count="2">
          <reference field="4294967294" count="1" selected="0">
            <x v="0"/>
          </reference>
          <reference field="1" count="1" selected="0">
            <x v="25"/>
          </reference>
        </references>
      </pivotArea>
    </chartFormat>
    <chartFormat chart="135" format="98" series="1">
      <pivotArea type="data" outline="0" fieldPosition="0">
        <references count="2">
          <reference field="4294967294" count="1" selected="0">
            <x v="0"/>
          </reference>
          <reference field="1" count="1" selected="0">
            <x v="15"/>
          </reference>
        </references>
      </pivotArea>
    </chartFormat>
    <chartFormat chart="135" format="99" series="1">
      <pivotArea type="data" outline="0" fieldPosition="0">
        <references count="2">
          <reference field="4294967294" count="1" selected="0">
            <x v="0"/>
          </reference>
          <reference field="1" count="1" selected="0">
            <x v="1"/>
          </reference>
        </references>
      </pivotArea>
    </chartFormat>
    <chartFormat chart="135" format="100" series="1">
      <pivotArea type="data" outline="0" fieldPosition="0">
        <references count="2">
          <reference field="4294967294" count="1" selected="0">
            <x v="0"/>
          </reference>
          <reference field="1" count="1" selected="0">
            <x v="4"/>
          </reference>
        </references>
      </pivotArea>
    </chartFormat>
    <chartFormat chart="135" format="101" series="1">
      <pivotArea type="data" outline="0" fieldPosition="0">
        <references count="2">
          <reference field="4294967294" count="1" selected="0">
            <x v="0"/>
          </reference>
          <reference field="1" count="1" selected="0">
            <x v="9"/>
          </reference>
        </references>
      </pivotArea>
    </chartFormat>
    <chartFormat chart="135" format="102" series="1">
      <pivotArea type="data" outline="0" fieldPosition="0">
        <references count="2">
          <reference field="4294967294" count="1" selected="0">
            <x v="0"/>
          </reference>
          <reference field="1" count="1" selected="0">
            <x v="10"/>
          </reference>
        </references>
      </pivotArea>
    </chartFormat>
    <chartFormat chart="135" format="103" series="1">
      <pivotArea type="data" outline="0" fieldPosition="0">
        <references count="2">
          <reference field="4294967294" count="1" selected="0">
            <x v="0"/>
          </reference>
          <reference field="1" count="1" selected="0">
            <x v="22"/>
          </reference>
        </references>
      </pivotArea>
    </chartFormat>
    <chartFormat chart="135" format="104" series="1">
      <pivotArea type="data" outline="0" fieldPosition="0">
        <references count="2">
          <reference field="4294967294" count="1" selected="0">
            <x v="0"/>
          </reference>
          <reference field="1" count="1" selected="0">
            <x v="23"/>
          </reference>
        </references>
      </pivotArea>
    </chartFormat>
    <chartFormat chart="135" format="105" series="1">
      <pivotArea type="data" outline="0" fieldPosition="0">
        <references count="2">
          <reference field="4294967294" count="1" selected="0">
            <x v="0"/>
          </reference>
          <reference field="1" count="1" selected="0">
            <x v="24"/>
          </reference>
        </references>
      </pivotArea>
    </chartFormat>
    <chartFormat chart="135" format="106" series="1">
      <pivotArea type="data" outline="0" fieldPosition="0">
        <references count="2">
          <reference field="4294967294" count="1" selected="0">
            <x v="0"/>
          </reference>
          <reference field="1" count="1" selected="0">
            <x v="25"/>
          </reference>
        </references>
      </pivotArea>
    </chartFormat>
    <chartFormat chart="136" format="107" series="1">
      <pivotArea type="data" outline="0" fieldPosition="0">
        <references count="2">
          <reference field="4294967294" count="1" selected="0">
            <x v="0"/>
          </reference>
          <reference field="1" count="1" selected="0">
            <x v="15"/>
          </reference>
        </references>
      </pivotArea>
    </chartFormat>
    <chartFormat chart="136" format="108" series="1">
      <pivotArea type="data" outline="0" fieldPosition="0">
        <references count="2">
          <reference field="4294967294" count="1" selected="0">
            <x v="0"/>
          </reference>
          <reference field="1" count="1" selected="0">
            <x v="1"/>
          </reference>
        </references>
      </pivotArea>
    </chartFormat>
    <chartFormat chart="136" format="109" series="1">
      <pivotArea type="data" outline="0" fieldPosition="0">
        <references count="2">
          <reference field="4294967294" count="1" selected="0">
            <x v="0"/>
          </reference>
          <reference field="1" count="1" selected="0">
            <x v="4"/>
          </reference>
        </references>
      </pivotArea>
    </chartFormat>
    <chartFormat chart="136" format="110" series="1">
      <pivotArea type="data" outline="0" fieldPosition="0">
        <references count="2">
          <reference field="4294967294" count="1" selected="0">
            <x v="0"/>
          </reference>
          <reference field="1" count="1" selected="0">
            <x v="9"/>
          </reference>
        </references>
      </pivotArea>
    </chartFormat>
    <chartFormat chart="136" format="111" series="1">
      <pivotArea type="data" outline="0" fieldPosition="0">
        <references count="2">
          <reference field="4294967294" count="1" selected="0">
            <x v="0"/>
          </reference>
          <reference field="1" count="1" selected="0">
            <x v="10"/>
          </reference>
        </references>
      </pivotArea>
    </chartFormat>
    <chartFormat chart="136" format="112" series="1">
      <pivotArea type="data" outline="0" fieldPosition="0">
        <references count="2">
          <reference field="4294967294" count="1" selected="0">
            <x v="0"/>
          </reference>
          <reference field="1" count="1" selected="0">
            <x v="22"/>
          </reference>
        </references>
      </pivotArea>
    </chartFormat>
    <chartFormat chart="136" format="113" series="1">
      <pivotArea type="data" outline="0" fieldPosition="0">
        <references count="2">
          <reference field="4294967294" count="1" selected="0">
            <x v="0"/>
          </reference>
          <reference field="1" count="1" selected="0">
            <x v="23"/>
          </reference>
        </references>
      </pivotArea>
    </chartFormat>
    <chartFormat chart="136" format="114" series="1">
      <pivotArea type="data" outline="0" fieldPosition="0">
        <references count="2">
          <reference field="4294967294" count="1" selected="0">
            <x v="0"/>
          </reference>
          <reference field="1" count="1" selected="0">
            <x v="24"/>
          </reference>
        </references>
      </pivotArea>
    </chartFormat>
    <chartFormat chart="136" format="115" series="1">
      <pivotArea type="data" outline="0" fieldPosition="0">
        <references count="2">
          <reference field="4294967294" count="1" selected="0">
            <x v="0"/>
          </reference>
          <reference field="1" count="1" selected="0">
            <x v="25"/>
          </reference>
        </references>
      </pivotArea>
    </chartFormat>
    <chartFormat chart="3" format="98" series="1">
      <pivotArea type="data" outline="0" fieldPosition="0">
        <references count="2">
          <reference field="4294967294" count="1" selected="0">
            <x v="0"/>
          </reference>
          <reference field="1" count="1" selected="0">
            <x v="22"/>
          </reference>
        </references>
      </pivotArea>
    </chartFormat>
    <chartFormat chart="3" format="106" series="1">
      <pivotArea type="data" outline="0" fieldPosition="0">
        <references count="2">
          <reference field="4294967294" count="1" selected="0">
            <x v="0"/>
          </reference>
          <reference field="1" count="1" selected="0">
            <x v="3"/>
          </reference>
        </references>
      </pivotArea>
    </chartFormat>
    <chartFormat chart="3" format="107" series="1">
      <pivotArea type="data" outline="0" fieldPosition="0">
        <references count="2">
          <reference field="4294967294" count="1" selected="0">
            <x v="0"/>
          </reference>
          <reference field="1" count="1" selected="0">
            <x v="19"/>
          </reference>
        </references>
      </pivotArea>
    </chartFormat>
    <chartFormat chart="3" format="108" series="1">
      <pivotArea type="data" outline="0" fieldPosition="0">
        <references count="2">
          <reference field="4294967294" count="1" selected="0">
            <x v="0"/>
          </reference>
          <reference field="1" count="1" selected="0">
            <x v="5"/>
          </reference>
        </references>
      </pivotArea>
    </chartFormat>
    <chartFormat chart="3" format="109" series="1">
      <pivotArea type="data" outline="0" fieldPosition="0">
        <references count="2">
          <reference field="4294967294" count="1" selected="0">
            <x v="0"/>
          </reference>
          <reference field="1" count="1" selected="0">
            <x v="8"/>
          </reference>
        </references>
      </pivotArea>
    </chartFormat>
    <chartFormat chart="3" format="110" series="1">
      <pivotArea type="data" outline="0" fieldPosition="0">
        <references count="2">
          <reference field="4294967294" count="1" selected="0">
            <x v="0"/>
          </reference>
          <reference field="1" count="1" selected="0">
            <x v="12"/>
          </reference>
        </references>
      </pivotArea>
    </chartFormat>
    <chartFormat chart="144" format="111" series="1">
      <pivotArea type="data" outline="0" fieldPosition="0">
        <references count="2">
          <reference field="4294967294" count="1" selected="0">
            <x v="0"/>
          </reference>
          <reference field="1" count="1" selected="0">
            <x v="0"/>
          </reference>
        </references>
      </pivotArea>
    </chartFormat>
    <chartFormat chart="144" format="112" series="1">
      <pivotArea type="data" outline="0" fieldPosition="0">
        <references count="2">
          <reference field="4294967294" count="1" selected="0">
            <x v="0"/>
          </reference>
          <reference field="1" count="1" selected="0">
            <x v="1"/>
          </reference>
        </references>
      </pivotArea>
    </chartFormat>
    <chartFormat chart="144" format="113" series="1">
      <pivotArea type="data" outline="0" fieldPosition="0">
        <references count="2">
          <reference field="4294967294" count="1" selected="0">
            <x v="0"/>
          </reference>
          <reference field="1" count="1" selected="0">
            <x v="2"/>
          </reference>
        </references>
      </pivotArea>
    </chartFormat>
    <chartFormat chart="144" format="114" series="1">
      <pivotArea type="data" outline="0" fieldPosition="0">
        <references count="2">
          <reference field="4294967294" count="1" selected="0">
            <x v="0"/>
          </reference>
          <reference field="1" count="1" selected="0">
            <x v="3"/>
          </reference>
        </references>
      </pivotArea>
    </chartFormat>
    <chartFormat chart="144" format="115" series="1">
      <pivotArea type="data" outline="0" fieldPosition="0">
        <references count="2">
          <reference field="4294967294" count="1" selected="0">
            <x v="0"/>
          </reference>
          <reference field="1" count="1" selected="0">
            <x v="4"/>
          </reference>
        </references>
      </pivotArea>
    </chartFormat>
    <chartFormat chart="144" format="116" series="1">
      <pivotArea type="data" outline="0" fieldPosition="0">
        <references count="2">
          <reference field="4294967294" count="1" selected="0">
            <x v="0"/>
          </reference>
          <reference field="1" count="1" selected="0">
            <x v="5"/>
          </reference>
        </references>
      </pivotArea>
    </chartFormat>
    <chartFormat chart="144" format="117" series="1">
      <pivotArea type="data" outline="0" fieldPosition="0">
        <references count="2">
          <reference field="4294967294" count="1" selected="0">
            <x v="0"/>
          </reference>
          <reference field="1" count="1" selected="0">
            <x v="6"/>
          </reference>
        </references>
      </pivotArea>
    </chartFormat>
    <chartFormat chart="144" format="118" series="1">
      <pivotArea type="data" outline="0" fieldPosition="0">
        <references count="2">
          <reference field="4294967294" count="1" selected="0">
            <x v="0"/>
          </reference>
          <reference field="1" count="1" selected="0">
            <x v="7"/>
          </reference>
        </references>
      </pivotArea>
    </chartFormat>
    <chartFormat chart="144" format="119" series="1">
      <pivotArea type="data" outline="0" fieldPosition="0">
        <references count="2">
          <reference field="4294967294" count="1" selected="0">
            <x v="0"/>
          </reference>
          <reference field="1" count="1" selected="0">
            <x v="8"/>
          </reference>
        </references>
      </pivotArea>
    </chartFormat>
    <chartFormat chart="144" format="120" series="1">
      <pivotArea type="data" outline="0" fieldPosition="0">
        <references count="2">
          <reference field="4294967294" count="1" selected="0">
            <x v="0"/>
          </reference>
          <reference field="1" count="1" selected="0">
            <x v="9"/>
          </reference>
        </references>
      </pivotArea>
    </chartFormat>
    <chartFormat chart="144" format="121" series="1">
      <pivotArea type="data" outline="0" fieldPosition="0">
        <references count="2">
          <reference field="4294967294" count="1" selected="0">
            <x v="0"/>
          </reference>
          <reference field="1" count="1" selected="0">
            <x v="10"/>
          </reference>
        </references>
      </pivotArea>
    </chartFormat>
    <chartFormat chart="144" format="122" series="1">
      <pivotArea type="data" outline="0" fieldPosition="0">
        <references count="2">
          <reference field="4294967294" count="1" selected="0">
            <x v="0"/>
          </reference>
          <reference field="1" count="1" selected="0">
            <x v="11"/>
          </reference>
        </references>
      </pivotArea>
    </chartFormat>
    <chartFormat chart="144" format="123" series="1">
      <pivotArea type="data" outline="0" fieldPosition="0">
        <references count="2">
          <reference field="4294967294" count="1" selected="0">
            <x v="0"/>
          </reference>
          <reference field="1" count="1" selected="0">
            <x v="12"/>
          </reference>
        </references>
      </pivotArea>
    </chartFormat>
    <chartFormat chart="144" format="124" series="1">
      <pivotArea type="data" outline="0" fieldPosition="0">
        <references count="2">
          <reference field="4294967294" count="1" selected="0">
            <x v="0"/>
          </reference>
          <reference field="1" count="1" selected="0">
            <x v="13"/>
          </reference>
        </references>
      </pivotArea>
    </chartFormat>
    <chartFormat chart="144" format="125" series="1">
      <pivotArea type="data" outline="0" fieldPosition="0">
        <references count="2">
          <reference field="4294967294" count="1" selected="0">
            <x v="0"/>
          </reference>
          <reference field="1" count="1" selected="0">
            <x v="14"/>
          </reference>
        </references>
      </pivotArea>
    </chartFormat>
    <chartFormat chart="145" format="126" series="1">
      <pivotArea type="data" outline="0" fieldPosition="0">
        <references count="2">
          <reference field="4294967294" count="1" selected="0">
            <x v="0"/>
          </reference>
          <reference field="1" count="1" selected="0">
            <x v="0"/>
          </reference>
        </references>
      </pivotArea>
    </chartFormat>
    <chartFormat chart="145" format="127" series="1">
      <pivotArea type="data" outline="0" fieldPosition="0">
        <references count="2">
          <reference field="4294967294" count="1" selected="0">
            <x v="0"/>
          </reference>
          <reference field="1" count="1" selected="0">
            <x v="1"/>
          </reference>
        </references>
      </pivotArea>
    </chartFormat>
    <chartFormat chart="145" format="128" series="1">
      <pivotArea type="data" outline="0" fieldPosition="0">
        <references count="2">
          <reference field="4294967294" count="1" selected="0">
            <x v="0"/>
          </reference>
          <reference field="1" count="1" selected="0">
            <x v="2"/>
          </reference>
        </references>
      </pivotArea>
    </chartFormat>
    <chartFormat chart="145" format="129" series="1">
      <pivotArea type="data" outline="0" fieldPosition="0">
        <references count="2">
          <reference field="4294967294" count="1" selected="0">
            <x v="0"/>
          </reference>
          <reference field="1" count="1" selected="0">
            <x v="3"/>
          </reference>
        </references>
      </pivotArea>
    </chartFormat>
    <chartFormat chart="145" format="130" series="1">
      <pivotArea type="data" outline="0" fieldPosition="0">
        <references count="2">
          <reference field="4294967294" count="1" selected="0">
            <x v="0"/>
          </reference>
          <reference field="1" count="1" selected="0">
            <x v="4"/>
          </reference>
        </references>
      </pivotArea>
    </chartFormat>
    <chartFormat chart="145" format="131" series="1">
      <pivotArea type="data" outline="0" fieldPosition="0">
        <references count="2">
          <reference field="4294967294" count="1" selected="0">
            <x v="0"/>
          </reference>
          <reference field="1" count="1" selected="0">
            <x v="5"/>
          </reference>
        </references>
      </pivotArea>
    </chartFormat>
    <chartFormat chart="145" format="132" series="1">
      <pivotArea type="data" outline="0" fieldPosition="0">
        <references count="2">
          <reference field="4294967294" count="1" selected="0">
            <x v="0"/>
          </reference>
          <reference field="1" count="1" selected="0">
            <x v="6"/>
          </reference>
        </references>
      </pivotArea>
    </chartFormat>
    <chartFormat chart="145" format="133" series="1">
      <pivotArea type="data" outline="0" fieldPosition="0">
        <references count="2">
          <reference field="4294967294" count="1" selected="0">
            <x v="0"/>
          </reference>
          <reference field="1" count="1" selected="0">
            <x v="7"/>
          </reference>
        </references>
      </pivotArea>
    </chartFormat>
    <chartFormat chart="145" format="134" series="1">
      <pivotArea type="data" outline="0" fieldPosition="0">
        <references count="2">
          <reference field="4294967294" count="1" selected="0">
            <x v="0"/>
          </reference>
          <reference field="1" count="1" selected="0">
            <x v="8"/>
          </reference>
        </references>
      </pivotArea>
    </chartFormat>
    <chartFormat chart="145" format="135" series="1">
      <pivotArea type="data" outline="0" fieldPosition="0">
        <references count="2">
          <reference field="4294967294" count="1" selected="0">
            <x v="0"/>
          </reference>
          <reference field="1" count="1" selected="0">
            <x v="9"/>
          </reference>
        </references>
      </pivotArea>
    </chartFormat>
    <chartFormat chart="145" format="136" series="1">
      <pivotArea type="data" outline="0" fieldPosition="0">
        <references count="2">
          <reference field="4294967294" count="1" selected="0">
            <x v="0"/>
          </reference>
          <reference field="1" count="1" selected="0">
            <x v="10"/>
          </reference>
        </references>
      </pivotArea>
    </chartFormat>
    <chartFormat chart="145" format="137" series="1">
      <pivotArea type="data" outline="0" fieldPosition="0">
        <references count="2">
          <reference field="4294967294" count="1" selected="0">
            <x v="0"/>
          </reference>
          <reference field="1" count="1" selected="0">
            <x v="11"/>
          </reference>
        </references>
      </pivotArea>
    </chartFormat>
    <chartFormat chart="145" format="138" series="1">
      <pivotArea type="data" outline="0" fieldPosition="0">
        <references count="2">
          <reference field="4294967294" count="1" selected="0">
            <x v="0"/>
          </reference>
          <reference field="1" count="1" selected="0">
            <x v="12"/>
          </reference>
        </references>
      </pivotArea>
    </chartFormat>
    <chartFormat chart="145" format="139" series="1">
      <pivotArea type="data" outline="0" fieldPosition="0">
        <references count="2">
          <reference field="4294967294" count="1" selected="0">
            <x v="0"/>
          </reference>
          <reference field="1" count="1" selected="0">
            <x v="13"/>
          </reference>
        </references>
      </pivotArea>
    </chartFormat>
    <chartFormat chart="145" format="140" series="1">
      <pivotArea type="data" outline="0" fieldPosition="0">
        <references count="2">
          <reference field="4294967294" count="1" selected="0">
            <x v="0"/>
          </reference>
          <reference field="1" count="1" selected="0">
            <x v="14"/>
          </reference>
        </references>
      </pivotArea>
    </chartFormat>
    <chartFormat chart="3" format="111" series="1">
      <pivotArea type="data" outline="0" fieldPosition="0">
        <references count="2">
          <reference field="4294967294" count="1" selected="0">
            <x v="0"/>
          </reference>
          <reference field="1" count="1" selected="0">
            <x v="4"/>
          </reference>
        </references>
      </pivotArea>
    </chartFormat>
    <chartFormat chart="3" format="112" series="1">
      <pivotArea type="data" outline="0" fieldPosition="0">
        <references count="2">
          <reference field="4294967294" count="1" selected="0">
            <x v="0"/>
          </reference>
          <reference field="1" count="1" selected="0">
            <x v="7"/>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Dark1" showRowHeaders="1" showColHeaders="1" showRowStripes="0" showColStripes="0" showLastColumn="1"/>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BTC_Support_Issue_Tracker.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830F29-1040-48CF-ADEF-019DE8BAAA9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ผู้รับผิดชอบ">
  <location ref="A3:B6" firstHeaderRow="1" firstDataRow="1" firstDataCol="1"/>
  <pivotFields count="11">
    <pivotField showAll="0"/>
    <pivotField showAll="0"/>
    <pivotField dataField="1" showAll="0"/>
    <pivotField showAll="0"/>
    <pivotField numFmtId="14" showAll="0"/>
    <pivotField showAll="0"/>
    <pivotField numFmtId="14" showAll="0"/>
    <pivotField numFmtId="187" showAll="0"/>
    <pivotField axis="axisRow" showAll="0">
      <items count="5">
        <item m="1" x="3"/>
        <item x="0"/>
        <item x="1"/>
        <item m="1" x="2"/>
        <item t="default"/>
      </items>
    </pivotField>
    <pivotField showAll="0"/>
    <pivotField showAll="0"/>
  </pivotFields>
  <rowFields count="1">
    <field x="8"/>
  </rowFields>
  <rowItems count="3">
    <i>
      <x v="1"/>
    </i>
    <i>
      <x v="2"/>
    </i>
    <i t="grand">
      <x/>
    </i>
  </rowItems>
  <colItems count="1">
    <i/>
  </colItems>
  <dataFields count="1">
    <dataField name="Count of ประเภทประเด็นปัญหาหลัก" fld="2" subtotal="count" baseField="0" baseItem="0"/>
  </dataFields>
  <chartFormats count="2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8" count="1" selected="0">
            <x v="1"/>
          </reference>
        </references>
      </pivotArea>
    </chartFormat>
    <chartFormat chart="10" format="8">
      <pivotArea type="data" outline="0" fieldPosition="0">
        <references count="2">
          <reference field="4294967294" count="1" selected="0">
            <x v="0"/>
          </reference>
          <reference field="8" count="1" selected="0">
            <x v="2"/>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8" count="1" selected="0">
            <x v="1"/>
          </reference>
        </references>
      </pivotArea>
    </chartFormat>
    <chartFormat chart="11" format="11">
      <pivotArea type="data" outline="0" fieldPosition="0">
        <references count="2">
          <reference field="4294967294" count="1" selected="0">
            <x v="0"/>
          </reference>
          <reference field="8" count="1" selected="0">
            <x v="2"/>
          </reference>
        </references>
      </pivotArea>
    </chartFormat>
    <chartFormat chart="3" format="6">
      <pivotArea type="data" outline="0" fieldPosition="0">
        <references count="2">
          <reference field="4294967294" count="1" selected="0">
            <x v="0"/>
          </reference>
          <reference field="8" count="1" selected="0">
            <x v="3"/>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8" count="1" selected="0">
            <x v="1"/>
          </reference>
        </references>
      </pivotArea>
    </chartFormat>
    <chartFormat chart="19" format="9">
      <pivotArea type="data" outline="0" fieldPosition="0">
        <references count="2">
          <reference field="4294967294" count="1" selected="0">
            <x v="0"/>
          </reference>
          <reference field="8" count="1" selected="0">
            <x v="2"/>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8" count="1" selected="0">
            <x v="1"/>
          </reference>
        </references>
      </pivotArea>
    </chartFormat>
    <chartFormat chart="20" format="12">
      <pivotArea type="data" outline="0" fieldPosition="0">
        <references count="2">
          <reference field="4294967294" count="1" selected="0">
            <x v="0"/>
          </reference>
          <reference field="8" count="1" selected="0">
            <x v="2"/>
          </reference>
        </references>
      </pivotArea>
    </chartFormat>
    <chartFormat chart="25" format="7" series="1">
      <pivotArea type="data" outline="0" fieldPosition="0">
        <references count="1">
          <reference field="4294967294" count="1" selected="0">
            <x v="0"/>
          </reference>
        </references>
      </pivotArea>
    </chartFormat>
    <chartFormat chart="25" format="8">
      <pivotArea type="data" outline="0" fieldPosition="0">
        <references count="2">
          <reference field="4294967294" count="1" selected="0">
            <x v="0"/>
          </reference>
          <reference field="8" count="1" selected="0">
            <x v="1"/>
          </reference>
        </references>
      </pivotArea>
    </chartFormat>
    <chartFormat chart="25" format="9">
      <pivotArea type="data" outline="0" fieldPosition="0">
        <references count="2">
          <reference field="4294967294" count="1" selected="0">
            <x v="0"/>
          </reference>
          <reference field="8" count="1" selected="0">
            <x v="2"/>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8" count="1" selected="0">
            <x v="1"/>
          </reference>
        </references>
      </pivotArea>
    </chartFormat>
    <chartFormat chart="26" format="12">
      <pivotArea type="data" outline="0" fieldPosition="0">
        <references count="2">
          <reference field="4294967294" count="1" selected="0">
            <x v="0"/>
          </reference>
          <reference field="8" count="1" selected="0">
            <x v="2"/>
          </reference>
        </references>
      </pivotArea>
    </chartFormat>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8" count="1" selected="0">
            <x v="1"/>
          </reference>
        </references>
      </pivotArea>
    </chartFormat>
    <chartFormat chart="28" format="9">
      <pivotArea type="data" outline="0" fieldPosition="0">
        <references count="2">
          <reference field="4294967294" count="1" selected="0">
            <x v="0"/>
          </reference>
          <reference field="8" count="1" selected="0">
            <x v="2"/>
          </reference>
        </references>
      </pivotArea>
    </chartFormat>
    <chartFormat chart="29" format="10" series="1">
      <pivotArea type="data" outline="0" fieldPosition="0">
        <references count="1">
          <reference field="4294967294" count="1" selected="0">
            <x v="0"/>
          </reference>
        </references>
      </pivotArea>
    </chartFormat>
    <chartFormat chart="29" format="11">
      <pivotArea type="data" outline="0" fieldPosition="0">
        <references count="2">
          <reference field="4294967294" count="1" selected="0">
            <x v="0"/>
          </reference>
          <reference field="8" count="1" selected="0">
            <x v="1"/>
          </reference>
        </references>
      </pivotArea>
    </chartFormat>
    <chartFormat chart="29" format="12">
      <pivotArea type="data" outline="0" fieldPosition="0">
        <references count="2">
          <reference field="4294967294" count="1" selected="0">
            <x v="0"/>
          </reference>
          <reference field="8" count="1" selected="0">
            <x v="2"/>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D477B2-894B-48E0-B572-F80B2C9DDDCE}"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4">
  <location ref="A3:B12" firstHeaderRow="1" firstDataRow="1" firstDataCol="1"/>
  <pivotFields count="11">
    <pivotField showAll="0"/>
    <pivotField dataField="1" showAll="0"/>
    <pivotField showAll="0"/>
    <pivotField showAll="0"/>
    <pivotField axis="axisRow" numFmtId="14" showAll="0" sortType="ascending">
      <items count="66">
        <item m="1" x="55"/>
        <item m="1" x="56"/>
        <item m="1" x="64"/>
        <item m="1" x="52"/>
        <item m="1" x="61"/>
        <item m="1" x="54"/>
        <item m="1" x="50"/>
        <item m="1" x="59"/>
        <item m="1" x="49"/>
        <item m="1" x="58"/>
        <item m="1" x="46"/>
        <item m="1" x="53"/>
        <item m="1" x="62"/>
        <item m="1" x="48"/>
        <item m="1" x="57"/>
        <item m="1" x="63"/>
        <item m="1" x="51"/>
        <item m="1" x="60"/>
        <item m="1" x="27"/>
        <item m="1" x="28"/>
        <item m="1" x="29"/>
        <item m="1" x="30"/>
        <item m="1" x="31"/>
        <item m="1" x="32"/>
        <item m="1" x="33"/>
        <item m="1" x="34"/>
        <item m="1" x="35"/>
        <item m="1" x="36"/>
        <item m="1" x="37"/>
        <item m="1" x="38"/>
        <item m="1" x="39"/>
        <item m="1" x="40"/>
        <item m="1" x="41"/>
        <item m="1" x="42"/>
        <item m="1" x="43"/>
        <item m="1" x="44"/>
        <item m="1" x="45"/>
        <item m="1" x="8"/>
        <item m="1" x="9"/>
        <item m="1" x="10"/>
        <item m="1" x="11"/>
        <item m="1" x="12"/>
        <item m="1" x="13"/>
        <item m="1" x="14"/>
        <item m="1" x="15"/>
        <item m="1" x="16"/>
        <item m="1" x="17"/>
        <item m="1" x="18"/>
        <item m="1" x="19"/>
        <item m="1" x="20"/>
        <item m="1" x="21"/>
        <item m="1" x="22"/>
        <item m="1" x="23"/>
        <item m="1" x="24"/>
        <item m="1" x="25"/>
        <item m="1" x="26"/>
        <item x="0"/>
        <item x="1"/>
        <item x="2"/>
        <item x="3"/>
        <item x="4"/>
        <item x="5"/>
        <item x="6"/>
        <item x="7"/>
        <item m="1" x="47"/>
        <item t="default"/>
      </items>
    </pivotField>
    <pivotField showAll="0"/>
    <pivotField numFmtId="14" showAll="0"/>
    <pivotField numFmtId="187" showAll="0"/>
    <pivotField showAll="0"/>
    <pivotField showAll="0"/>
    <pivotField showAll="0"/>
  </pivotFields>
  <rowFields count="1">
    <field x="4"/>
  </rowFields>
  <rowItems count="9">
    <i>
      <x v="56"/>
    </i>
    <i>
      <x v="57"/>
    </i>
    <i>
      <x v="58"/>
    </i>
    <i>
      <x v="59"/>
    </i>
    <i>
      <x v="60"/>
    </i>
    <i>
      <x v="61"/>
    </i>
    <i>
      <x v="62"/>
    </i>
    <i>
      <x v="63"/>
    </i>
    <i t="grand">
      <x/>
    </i>
  </rowItems>
  <colItems count="1">
    <i/>
  </colItems>
  <dataFields count="1">
    <dataField name="Count of ประเด็นปัญหาหลัก" fld="1" subtotal="count" baseField="0" baseItem="0"/>
  </dataFields>
  <chartFormats count="2">
    <chartFormat chart="22" format="15"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3C6231-2D1E-46FE-BC7B-D3C2D14F32C2}"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3">
  <location ref="A3:B12" firstHeaderRow="1" firstDataRow="1" firstDataCol="1"/>
  <pivotFields count="11">
    <pivotField showAll="0"/>
    <pivotField dataField="1" showAll="0"/>
    <pivotField showAll="0"/>
    <pivotField showAll="0"/>
    <pivotField axis="axisRow" numFmtId="14" showAll="0" sortType="ascending">
      <items count="66">
        <item m="1" x="55"/>
        <item m="1" x="56"/>
        <item m="1" x="64"/>
        <item m="1" x="52"/>
        <item m="1" x="61"/>
        <item m="1" x="54"/>
        <item m="1" x="50"/>
        <item m="1" x="59"/>
        <item m="1" x="49"/>
        <item m="1" x="58"/>
        <item m="1" x="46"/>
        <item m="1" x="53"/>
        <item m="1" x="62"/>
        <item m="1" x="48"/>
        <item m="1" x="57"/>
        <item m="1" x="63"/>
        <item m="1" x="51"/>
        <item m="1" x="60"/>
        <item m="1" x="27"/>
        <item m="1" x="28"/>
        <item m="1" x="29"/>
        <item m="1" x="30"/>
        <item m="1" x="31"/>
        <item m="1" x="32"/>
        <item m="1" x="33"/>
        <item m="1" x="34"/>
        <item m="1" x="35"/>
        <item m="1" x="36"/>
        <item m="1" x="37"/>
        <item m="1" x="38"/>
        <item m="1" x="39"/>
        <item m="1" x="40"/>
        <item m="1" x="41"/>
        <item m="1" x="42"/>
        <item m="1" x="43"/>
        <item m="1" x="44"/>
        <item m="1" x="45"/>
        <item m="1" x="8"/>
        <item m="1" x="9"/>
        <item m="1" x="10"/>
        <item m="1" x="11"/>
        <item m="1" x="12"/>
        <item m="1" x="13"/>
        <item m="1" x="14"/>
        <item m="1" x="15"/>
        <item m="1" x="16"/>
        <item m="1" x="17"/>
        <item m="1" x="18"/>
        <item m="1" x="19"/>
        <item m="1" x="20"/>
        <item m="1" x="21"/>
        <item m="1" x="22"/>
        <item m="1" x="23"/>
        <item m="1" x="24"/>
        <item m="1" x="25"/>
        <item m="1" x="26"/>
        <item x="0"/>
        <item x="1"/>
        <item x="2"/>
        <item x="3"/>
        <item x="4"/>
        <item x="5"/>
        <item x="6"/>
        <item x="7"/>
        <item m="1" x="47"/>
        <item t="default"/>
      </items>
    </pivotField>
    <pivotField showAll="0"/>
    <pivotField numFmtId="14" showAll="0"/>
    <pivotField numFmtId="187" showAll="0"/>
    <pivotField showAll="0"/>
    <pivotField showAll="0"/>
    <pivotField showAll="0"/>
  </pivotFields>
  <rowFields count="1">
    <field x="4"/>
  </rowFields>
  <rowItems count="9">
    <i>
      <x v="56"/>
    </i>
    <i>
      <x v="57"/>
    </i>
    <i>
      <x v="58"/>
    </i>
    <i>
      <x v="59"/>
    </i>
    <i>
      <x v="60"/>
    </i>
    <i>
      <x v="61"/>
    </i>
    <i>
      <x v="62"/>
    </i>
    <i>
      <x v="63"/>
    </i>
    <i t="grand">
      <x/>
    </i>
  </rowItems>
  <colItems count="1">
    <i/>
  </colItems>
  <dataFields count="1">
    <dataField name="Count of ประเด็นปัญหาหลัก" fld="1" subtotal="count" baseField="0" baseItem="0"/>
  </dataFields>
  <chartFormats count="1">
    <chartFormat chart="22" format="15" series="1">
      <pivotArea type="data" outline="0" fieldPosition="0">
        <references count="1">
          <reference field="4294967294" count="1" selected="0">
            <x v="0"/>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44EADA-85B8-4362-A301-E01F04789D82}"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9">
  <location ref="A1:B6" firstHeaderRow="1" firstDataRow="1" firstDataCol="1"/>
  <pivotFields count="11">
    <pivotField showAll="0"/>
    <pivotField dataField="1" showAll="0"/>
    <pivotField axis="axisRow" showAll="0" includeNewItemsInFilter="1">
      <items count="6">
        <item x="0"/>
        <item x="1"/>
        <item x="2"/>
        <item x="3"/>
        <item m="1" x="4"/>
        <item t="default"/>
      </items>
    </pivotField>
    <pivotField showAll="0"/>
    <pivotField numFmtId="14" showAll="0"/>
    <pivotField showAll="0"/>
    <pivotField numFmtId="14" showAll="0"/>
    <pivotField numFmtId="187" showAll="0"/>
    <pivotField showAll="0"/>
    <pivotField showAll="0"/>
    <pivotField showAll="0"/>
  </pivotFields>
  <rowFields count="1">
    <field x="2"/>
  </rowFields>
  <rowItems count="5">
    <i>
      <x/>
    </i>
    <i>
      <x v="1"/>
    </i>
    <i>
      <x v="2"/>
    </i>
    <i>
      <x v="3"/>
    </i>
    <i t="grand">
      <x/>
    </i>
  </rowItems>
  <colItems count="1">
    <i/>
  </colItems>
  <dataFields count="1">
    <dataField name="Count of ประเด็นปัญหาหลัก" fld="1" subtotal="count" baseField="0" baseItem="0"/>
  </dataFields>
  <chartFormats count="5">
    <chartFormat chart="39" format="35" series="1">
      <pivotArea type="data" outline="0" fieldPosition="0">
        <references count="1">
          <reference field="4294967294" count="1" selected="0">
            <x v="0"/>
          </reference>
        </references>
      </pivotArea>
    </chartFormat>
    <chartFormat chart="39" format="36">
      <pivotArea type="data" outline="0" fieldPosition="0">
        <references count="2">
          <reference field="4294967294" count="1" selected="0">
            <x v="0"/>
          </reference>
          <reference field="2" count="1" selected="0">
            <x v="0"/>
          </reference>
        </references>
      </pivotArea>
    </chartFormat>
    <chartFormat chart="39" format="37">
      <pivotArea type="data" outline="0" fieldPosition="0">
        <references count="2">
          <reference field="4294967294" count="1" selected="0">
            <x v="0"/>
          </reference>
          <reference field="2" count="1" selected="0">
            <x v="1"/>
          </reference>
        </references>
      </pivotArea>
    </chartFormat>
    <chartFormat chart="39" format="38">
      <pivotArea type="data" outline="0" fieldPosition="0">
        <references count="2">
          <reference field="4294967294" count="1" selected="0">
            <x v="0"/>
          </reference>
          <reference field="2" count="1" selected="0">
            <x v="2"/>
          </reference>
        </references>
      </pivotArea>
    </chartFormat>
    <chartFormat chart="39" format="39">
      <pivotArea type="data" outline="0" fieldPosition="0">
        <references count="2">
          <reference field="4294967294" count="1" selected="0">
            <x v="0"/>
          </reference>
          <reference field="2" count="1" selected="0">
            <x v="3"/>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588265-E8A3-430F-A731-50F622FAD51F}"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0">
  <location ref="A3:B8" firstHeaderRow="1" firstDataRow="1" firstDataCol="1" rowPageCount="1" colPageCount="1"/>
  <pivotFields count="11">
    <pivotField showAll="0"/>
    <pivotField dataField="1" showAll="0"/>
    <pivotField axis="axisRow" showAll="0" includeNewItemsInFilter="1">
      <items count="6">
        <item x="0"/>
        <item x="1"/>
        <item x="2"/>
        <item x="3"/>
        <item m="1" x="4"/>
        <item t="default"/>
      </items>
    </pivotField>
    <pivotField showAll="0"/>
    <pivotField axis="axisPage" numFmtId="14" multipleItemSelectionAllowed="1" showAll="0">
      <items count="66">
        <item m="1" x="46"/>
        <item m="1" x="53"/>
        <item m="1" x="62"/>
        <item m="1" x="48"/>
        <item m="1" x="57"/>
        <item m="1" x="63"/>
        <item m="1" x="51"/>
        <item m="1" x="60"/>
        <item m="1" x="56"/>
        <item m="1" x="64"/>
        <item m="1" x="52"/>
        <item m="1" x="61"/>
        <item m="1" x="54"/>
        <item m="1" x="50"/>
        <item m="1" x="59"/>
        <item m="1" x="49"/>
        <item m="1" x="58"/>
        <item m="1" x="47"/>
        <item m="1" x="55"/>
        <item h="1" m="1" x="27"/>
        <item h="1" m="1" x="28"/>
        <item h="1" m="1" x="29"/>
        <item h="1" m="1" x="30"/>
        <item h="1" m="1" x="31"/>
        <item h="1" m="1" x="32"/>
        <item h="1" m="1" x="33"/>
        <item h="1" m="1" x="34"/>
        <item h="1" m="1" x="35"/>
        <item h="1" m="1" x="36"/>
        <item h="1" m="1" x="37"/>
        <item h="1" m="1" x="38"/>
        <item h="1" m="1" x="39"/>
        <item h="1" m="1" x="40"/>
        <item h="1" m="1" x="41"/>
        <item h="1" m="1" x="42"/>
        <item h="1" m="1" x="43"/>
        <item h="1" m="1" x="44"/>
        <item m="1" x="45"/>
        <item h="1" m="1" x="8"/>
        <item h="1" m="1" x="9"/>
        <item h="1" m="1" x="10"/>
        <item h="1" m="1" x="11"/>
        <item h="1" m="1" x="12"/>
        <item h="1" m="1" x="13"/>
        <item h="1" m="1" x="14"/>
        <item h="1" m="1" x="15"/>
        <item h="1" m="1" x="16"/>
        <item h="1" m="1" x="17"/>
        <item h="1" m="1" x="18"/>
        <item h="1" m="1" x="19"/>
        <item h="1" m="1" x="20"/>
        <item h="1" m="1" x="21"/>
        <item h="1" m="1" x="22"/>
        <item h="1" m="1" x="23"/>
        <item h="1" m="1" x="24"/>
        <item h="1" m="1" x="25"/>
        <item m="1" x="26"/>
        <item h="1" x="0"/>
        <item h="1" x="1"/>
        <item h="1" x="2"/>
        <item h="1" x="3"/>
        <item h="1" x="4"/>
        <item h="1" x="5"/>
        <item h="1" x="6"/>
        <item x="7"/>
        <item t="default"/>
      </items>
    </pivotField>
    <pivotField showAll="0"/>
    <pivotField numFmtId="14" showAll="0"/>
    <pivotField numFmtId="187" showAll="0"/>
    <pivotField showAll="0"/>
    <pivotField showAll="0"/>
    <pivotField showAll="0"/>
  </pivotFields>
  <rowFields count="1">
    <field x="2"/>
  </rowFields>
  <rowItems count="5">
    <i>
      <x/>
    </i>
    <i>
      <x v="1"/>
    </i>
    <i>
      <x v="2"/>
    </i>
    <i>
      <x v="3"/>
    </i>
    <i t="grand">
      <x/>
    </i>
  </rowItems>
  <colItems count="1">
    <i/>
  </colItems>
  <pageFields count="1">
    <pageField fld="4" hier="-1"/>
  </pageFields>
  <dataFields count="1">
    <dataField name="Count of ประเด็นปัญหาหลัก" fld="1" subtotal="count" baseField="0" baseItem="0"/>
  </dataFields>
  <chartFormats count="18">
    <chartFormat chart="39" format="35" series="1">
      <pivotArea type="data" outline="0" fieldPosition="0">
        <references count="1">
          <reference field="4294967294" count="1" selected="0">
            <x v="0"/>
          </reference>
        </references>
      </pivotArea>
    </chartFormat>
    <chartFormat chart="39" format="36">
      <pivotArea type="data" outline="0" fieldPosition="0">
        <references count="2">
          <reference field="4294967294" count="1" selected="0">
            <x v="0"/>
          </reference>
          <reference field="2" count="1" selected="0">
            <x v="0"/>
          </reference>
        </references>
      </pivotArea>
    </chartFormat>
    <chartFormat chart="39" format="37">
      <pivotArea type="data" outline="0" fieldPosition="0">
        <references count="2">
          <reference field="4294967294" count="1" selected="0">
            <x v="0"/>
          </reference>
          <reference field="2" count="1" selected="0">
            <x v="1"/>
          </reference>
        </references>
      </pivotArea>
    </chartFormat>
    <chartFormat chart="39" format="38">
      <pivotArea type="data" outline="0" fieldPosition="0">
        <references count="2">
          <reference field="4294967294" count="1" selected="0">
            <x v="0"/>
          </reference>
          <reference field="2" count="1" selected="0">
            <x v="2"/>
          </reference>
        </references>
      </pivotArea>
    </chartFormat>
    <chartFormat chart="39" format="39">
      <pivotArea type="data" outline="0" fieldPosition="0">
        <references count="2">
          <reference field="4294967294" count="1" selected="0">
            <x v="0"/>
          </reference>
          <reference field="2" count="1" selected="0">
            <x v="3"/>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2" count="1" selected="0">
            <x v="0"/>
          </reference>
        </references>
      </pivotArea>
    </chartFormat>
    <chartFormat chart="45" format="4">
      <pivotArea type="data" outline="0" fieldPosition="0">
        <references count="2">
          <reference field="4294967294" count="1" selected="0">
            <x v="0"/>
          </reference>
          <reference field="2" count="1" selected="0">
            <x v="1"/>
          </reference>
        </references>
      </pivotArea>
    </chartFormat>
    <chartFormat chart="45" format="5">
      <pivotArea type="data" outline="0" fieldPosition="0">
        <references count="2">
          <reference field="4294967294" count="1" selected="0">
            <x v="0"/>
          </reference>
          <reference field="2" count="1" selected="0">
            <x v="2"/>
          </reference>
        </references>
      </pivotArea>
    </chartFormat>
    <chartFormat chart="45" format="6">
      <pivotArea type="data" outline="0" fieldPosition="0">
        <references count="2">
          <reference field="4294967294" count="1" selected="0">
            <x v="0"/>
          </reference>
          <reference field="2" count="1" selected="0">
            <x v="3"/>
          </reference>
        </references>
      </pivotArea>
    </chartFormat>
    <chartFormat chart="54" format="7" series="1">
      <pivotArea type="data" outline="0" fieldPosition="0">
        <references count="1">
          <reference field="4294967294" count="1" selected="0">
            <x v="0"/>
          </reference>
        </references>
      </pivotArea>
    </chartFormat>
    <chartFormat chart="54" format="8">
      <pivotArea type="data" outline="0" fieldPosition="0">
        <references count="2">
          <reference field="4294967294" count="1" selected="0">
            <x v="0"/>
          </reference>
          <reference field="2" count="1" selected="0">
            <x v="1"/>
          </reference>
        </references>
      </pivotArea>
    </chartFormat>
    <chartFormat chart="54" format="9">
      <pivotArea type="data" outline="0" fieldPosition="0">
        <references count="2">
          <reference field="4294967294" count="1" selected="0">
            <x v="0"/>
          </reference>
          <reference field="2" count="1" selected="0">
            <x v="2"/>
          </reference>
        </references>
      </pivotArea>
    </chartFormat>
    <chartFormat chart="54" format="10">
      <pivotArea type="data" outline="0" fieldPosition="0">
        <references count="2">
          <reference field="4294967294" count="1" selected="0">
            <x v="0"/>
          </reference>
          <reference field="2" count="1" selected="0">
            <x v="3"/>
          </reference>
        </references>
      </pivotArea>
    </chartFormat>
    <chartFormat chart="55" format="11" series="1">
      <pivotArea type="data" outline="0" fieldPosition="0">
        <references count="1">
          <reference field="4294967294" count="1" selected="0">
            <x v="0"/>
          </reference>
        </references>
      </pivotArea>
    </chartFormat>
    <chartFormat chart="55" format="12">
      <pivotArea type="data" outline="0" fieldPosition="0">
        <references count="2">
          <reference field="4294967294" count="1" selected="0">
            <x v="0"/>
          </reference>
          <reference field="2" count="1" selected="0">
            <x v="1"/>
          </reference>
        </references>
      </pivotArea>
    </chartFormat>
    <chartFormat chart="55" format="13">
      <pivotArea type="data" outline="0" fieldPosition="0">
        <references count="2">
          <reference field="4294967294" count="1" selected="0">
            <x v="0"/>
          </reference>
          <reference field="2" count="1" selected="0">
            <x v="2"/>
          </reference>
        </references>
      </pivotArea>
    </chartFormat>
    <chartFormat chart="55" format="14">
      <pivotArea type="data" outline="0" fieldPosition="0">
        <references count="2">
          <reference field="4294967294" count="1" selected="0">
            <x v="0"/>
          </reference>
          <reference field="2" count="1" selected="0">
            <x v="3"/>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F3DF43-E2AD-4981-BB41-2BEFA8DE741A}" name="Table1" displayName="Table1" ref="B8:L216" totalsRowShown="0" headerRowDxfId="14" dataDxfId="12" headerRowBorderDxfId="13" tableBorderDxfId="11" headerRowCellStyle="Heading 2">
  <autoFilter ref="B8:L216" xr:uid="{62F3DF43-E2AD-4981-BB41-2BEFA8DE741A}">
    <filterColumn colId="4">
      <filters>
        <dateGroupItem year="2025" month="7" day="14" dateTimeGrouping="day"/>
      </filters>
    </filterColumn>
  </autoFilter>
  <sortState xmlns:xlrd2="http://schemas.microsoft.com/office/spreadsheetml/2017/richdata2" ref="B8:L8">
    <sortCondition ref="F8"/>
  </sortState>
  <tableColumns count="11">
    <tableColumn id="1" xr3:uid="{B75A129D-69BA-4FC9-B595-1504DC631E3A}" name="#" dataDxfId="10">
      <calculatedColumnFormula>IF(COUNTA(C9:K27)&gt;0, ROW()-8, "")</calculatedColumnFormula>
    </tableColumn>
    <tableColumn id="2" xr3:uid="{38ABDD0E-E42D-4A09-8298-872704F9772F}" name="ประเด็นปัญหาหลัก" dataDxfId="9"/>
    <tableColumn id="3" xr3:uid="{A8D7930D-49E2-4E12-A102-DE26F2DF6323}" name="ประเภทประเด็นปัญหาหลัก" dataDxfId="8"/>
    <tableColumn id="4" xr3:uid="{FA92BD9F-C2CF-47F6-9918-ADE4613054F3}" name="ประเภทการบริการ" dataDxfId="7"/>
    <tableColumn id="5" xr3:uid="{213DAB94-EBF6-4050-9D9D-43A1C33C45C0}" name="วันที่เปิดเคส" dataDxfId="6"/>
    <tableColumn id="17" xr3:uid="{76BE3E66-3E91-4E7B-8937-9AAEF36EA2F5}" name="เวลาเปิดเคส_x000a_(ใส่ : คั่นเวลาด้วย)" dataDxfId="5"/>
    <tableColumn id="7" xr3:uid="{E343A7DF-7467-42ED-9818-D04A8218B008}" name="วันที่ปิดเคส" dataDxfId="4"/>
    <tableColumn id="19" xr3:uid="{D156BCF5-72CA-4DEF-8C54-51E491B3AA54}" name="เวลาที่ปิดเคส_x000a_(ไม่ต้องกรอก)" dataDxfId="3">
      <calculatedColumnFormula>G9 + TIME(0, 5, 0)</calculatedColumnFormula>
    </tableColumn>
    <tableColumn id="6" xr3:uid="{E7CCB49A-652E-4AE9-A12D-E6117C8AFACC}" name="ผู้รับผิดชอบ" dataDxfId="2"/>
    <tableColumn id="8" xr3:uid="{E99A85D9-5EBB-4034-91BD-3EC0F9C0EBE7}" name="วิธีการแก้ไข" dataDxfId="1"/>
    <tableColumn id="12" xr3:uid="{E8F95C74-D87D-4EE4-AA8E-E09C3D50A141}" name="เจ้าหน้าที่" dataDxfId="0"/>
  </tableColumns>
  <tableStyleInfo name="Project Issue Tracker" showFirstColumn="0" showLastColumn="0" showRowStripes="1" showColumnStripes="0"/>
</table>
</file>

<file path=xl/theme/theme1.xml><?xml version="1.0" encoding="utf-8"?>
<a:theme xmlns:a="http://schemas.openxmlformats.org/drawingml/2006/main" name="Office Theme">
  <a:themeElements>
    <a:clrScheme name="Project Issue Tracker">
      <a:dk1>
        <a:sysClr val="windowText" lastClr="000000"/>
      </a:dk1>
      <a:lt1>
        <a:sysClr val="window" lastClr="FFFFFF"/>
      </a:lt1>
      <a:dk2>
        <a:srgbClr val="0D1C35"/>
      </a:dk2>
      <a:lt2>
        <a:srgbClr val="EBEAD4"/>
      </a:lt2>
      <a:accent1>
        <a:srgbClr val="5BD2D5"/>
      </a:accent1>
      <a:accent2>
        <a:srgbClr val="0096D1"/>
      </a:accent2>
      <a:accent3>
        <a:srgbClr val="FCB606"/>
      </a:accent3>
      <a:accent4>
        <a:srgbClr val="EF6237"/>
      </a:accent4>
      <a:accent5>
        <a:srgbClr val="93CE3E"/>
      </a:accent5>
      <a:accent6>
        <a:srgbClr val="7F52AA"/>
      </a:accent6>
      <a:hlink>
        <a:srgbClr val="5BD2D5"/>
      </a:hlink>
      <a:folHlink>
        <a:srgbClr val="7F52AA"/>
      </a:folHlink>
    </a:clrScheme>
    <a:fontScheme name="198">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C9332-F470-4615-BE8F-F9082748E9C7}">
  <sheetPr codeName="Sheet3">
    <tabColor theme="6"/>
  </sheetPr>
  <dimension ref="W40"/>
  <sheetViews>
    <sheetView topLeftCell="A37" zoomScale="85" zoomScaleNormal="85" workbookViewId="0">
      <selection activeCell="W41" sqref="W41"/>
    </sheetView>
  </sheetViews>
  <sheetFormatPr defaultRowHeight="15.5" x14ac:dyDescent="0.35"/>
  <sheetData>
    <row r="40" spans="23:23" x14ac:dyDescent="0.35">
      <c r="W40" s="15"/>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FC0ED-0915-497B-A5BD-2D614C6F4301}">
  <dimension ref="A1:A27"/>
  <sheetViews>
    <sheetView workbookViewId="0">
      <selection activeCell="A2" sqref="A2:A27"/>
    </sheetView>
  </sheetViews>
  <sheetFormatPr defaultRowHeight="15.5" x14ac:dyDescent="0.35"/>
  <cols>
    <col min="1" max="1" width="39.83203125" customWidth="1"/>
  </cols>
  <sheetData>
    <row r="1" spans="1:1" x14ac:dyDescent="0.35">
      <c r="A1" s="16" t="s">
        <v>29</v>
      </c>
    </row>
    <row r="2" spans="1:1" x14ac:dyDescent="0.35">
      <c r="A2" s="6" t="s">
        <v>36</v>
      </c>
    </row>
    <row r="3" spans="1:1" x14ac:dyDescent="0.35">
      <c r="A3" s="6" t="s">
        <v>59</v>
      </c>
    </row>
    <row r="4" spans="1:1" x14ac:dyDescent="0.35">
      <c r="A4" s="6" t="s">
        <v>39</v>
      </c>
    </row>
    <row r="5" spans="1:1" x14ac:dyDescent="0.35">
      <c r="A5" s="6" t="s">
        <v>40</v>
      </c>
    </row>
    <row r="6" spans="1:1" x14ac:dyDescent="0.35">
      <c r="A6" s="6" t="s">
        <v>41</v>
      </c>
    </row>
    <row r="7" spans="1:1" x14ac:dyDescent="0.35">
      <c r="A7" s="6" t="s">
        <v>42</v>
      </c>
    </row>
    <row r="8" spans="1:1" x14ac:dyDescent="0.35">
      <c r="A8" s="6" t="s">
        <v>43</v>
      </c>
    </row>
    <row r="9" spans="1:1" x14ac:dyDescent="0.35">
      <c r="A9" s="6" t="s">
        <v>44</v>
      </c>
    </row>
    <row r="10" spans="1:1" x14ac:dyDescent="0.35">
      <c r="A10" s="6" t="s">
        <v>60</v>
      </c>
    </row>
    <row r="11" spans="1:1" x14ac:dyDescent="0.35">
      <c r="A11" s="6" t="s">
        <v>45</v>
      </c>
    </row>
    <row r="12" spans="1:1" x14ac:dyDescent="0.35">
      <c r="A12" s="6" t="s">
        <v>46</v>
      </c>
    </row>
    <row r="13" spans="1:1" x14ac:dyDescent="0.35">
      <c r="A13" s="6" t="s">
        <v>47</v>
      </c>
    </row>
    <row r="14" spans="1:1" x14ac:dyDescent="0.35">
      <c r="A14" s="6" t="s">
        <v>48</v>
      </c>
    </row>
    <row r="15" spans="1:1" x14ac:dyDescent="0.35">
      <c r="A15" s="6" t="s">
        <v>49</v>
      </c>
    </row>
    <row r="16" spans="1:1" x14ac:dyDescent="0.35">
      <c r="A16" s="6" t="s">
        <v>61</v>
      </c>
    </row>
    <row r="17" spans="1:1" x14ac:dyDescent="0.35">
      <c r="A17" s="6" t="s">
        <v>50</v>
      </c>
    </row>
    <row r="18" spans="1:1" x14ac:dyDescent="0.35">
      <c r="A18" s="6" t="s">
        <v>51</v>
      </c>
    </row>
    <row r="19" spans="1:1" x14ac:dyDescent="0.35">
      <c r="A19" s="6" t="s">
        <v>38</v>
      </c>
    </row>
    <row r="20" spans="1:1" x14ac:dyDescent="0.35">
      <c r="A20" s="6" t="s">
        <v>52</v>
      </c>
    </row>
    <row r="21" spans="1:1" x14ac:dyDescent="0.35">
      <c r="A21" s="6" t="s">
        <v>53</v>
      </c>
    </row>
    <row r="22" spans="1:1" x14ac:dyDescent="0.35">
      <c r="A22" s="6" t="s">
        <v>62</v>
      </c>
    </row>
    <row r="23" spans="1:1" x14ac:dyDescent="0.35">
      <c r="A23" s="6" t="s">
        <v>54</v>
      </c>
    </row>
    <row r="24" spans="1:1" x14ac:dyDescent="0.35">
      <c r="A24" s="6" t="s">
        <v>55</v>
      </c>
    </row>
    <row r="25" spans="1:1" x14ac:dyDescent="0.35">
      <c r="A25" s="6" t="s">
        <v>56</v>
      </c>
    </row>
    <row r="26" spans="1:1" x14ac:dyDescent="0.35">
      <c r="A26" s="6" t="s">
        <v>57</v>
      </c>
    </row>
    <row r="27" spans="1:1" x14ac:dyDescent="0.35">
      <c r="A27" s="6" t="s">
        <v>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D51BD-4FC5-4474-B983-DFE9E037286D}">
  <sheetPr codeName="Sheet8"/>
  <dimension ref="A1:A5"/>
  <sheetViews>
    <sheetView zoomScale="130" zoomScaleNormal="130" workbookViewId="0">
      <selection activeCell="C13" sqref="C13"/>
    </sheetView>
  </sheetViews>
  <sheetFormatPr defaultRowHeight="15.5" x14ac:dyDescent="0.35"/>
  <cols>
    <col min="1" max="1" width="24.5" customWidth="1"/>
  </cols>
  <sheetData>
    <row r="1" spans="1:1" x14ac:dyDescent="0.35">
      <c r="A1" s="3" t="s">
        <v>4</v>
      </c>
    </row>
    <row r="2" spans="1:1" x14ac:dyDescent="0.35">
      <c r="A2" s="2" t="s">
        <v>32</v>
      </c>
    </row>
    <row r="3" spans="1:1" x14ac:dyDescent="0.35">
      <c r="A3" s="2" t="s">
        <v>33</v>
      </c>
    </row>
    <row r="4" spans="1:1" x14ac:dyDescent="0.35">
      <c r="A4" s="2" t="s">
        <v>34</v>
      </c>
    </row>
    <row r="5" spans="1:1" x14ac:dyDescent="0.35">
      <c r="A5" s="2"/>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BD17B-3487-4A17-8B10-7EB6E5D100A4}">
  <sheetPr codeName="Sheet9"/>
  <dimension ref="A1:B6"/>
  <sheetViews>
    <sheetView workbookViewId="0">
      <selection activeCell="B13" sqref="B13:B14"/>
    </sheetView>
  </sheetViews>
  <sheetFormatPr defaultRowHeight="15.5" x14ac:dyDescent="0.35"/>
  <cols>
    <col min="1" max="1" width="27.25" customWidth="1"/>
    <col min="2" max="2" width="37.75" customWidth="1"/>
    <col min="4" max="4" width="65.08203125" bestFit="1" customWidth="1"/>
  </cols>
  <sheetData>
    <row r="1" spans="1:2" x14ac:dyDescent="0.35">
      <c r="A1" s="7" t="s">
        <v>3</v>
      </c>
      <c r="B1" s="6" t="s">
        <v>13</v>
      </c>
    </row>
    <row r="2" spans="1:2" ht="31" x14ac:dyDescent="0.35">
      <c r="A2" s="8" t="s">
        <v>6</v>
      </c>
      <c r="B2" s="6" t="s">
        <v>14</v>
      </c>
    </row>
    <row r="3" spans="1:2" x14ac:dyDescent="0.35">
      <c r="A3" s="8" t="s">
        <v>15</v>
      </c>
      <c r="B3" s="6" t="s">
        <v>16</v>
      </c>
    </row>
    <row r="4" spans="1:2" ht="31" x14ac:dyDescent="0.35">
      <c r="A4" s="8" t="s">
        <v>17</v>
      </c>
      <c r="B4" s="6" t="s">
        <v>18</v>
      </c>
    </row>
    <row r="5" spans="1:2" ht="31" x14ac:dyDescent="0.35">
      <c r="A5" s="8" t="s">
        <v>19</v>
      </c>
      <c r="B5" s="6" t="s">
        <v>20</v>
      </c>
    </row>
    <row r="6" spans="1:2" x14ac:dyDescent="0.35">
      <c r="A6" s="8"/>
      <c r="B6" s="6"/>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380ED-F51F-475C-BC1A-686FED08EF72}">
  <sheetPr codeName="Sheet10"/>
  <dimension ref="A1:A6"/>
  <sheetViews>
    <sheetView workbookViewId="0">
      <selection activeCell="A2" sqref="A2:A5"/>
    </sheetView>
  </sheetViews>
  <sheetFormatPr defaultRowHeight="15.5" x14ac:dyDescent="0.35"/>
  <cols>
    <col min="1" max="1" width="23.58203125" customWidth="1"/>
  </cols>
  <sheetData>
    <row r="1" spans="1:1" x14ac:dyDescent="0.35">
      <c r="A1" s="3" t="s">
        <v>21</v>
      </c>
    </row>
    <row r="2" spans="1:1" x14ac:dyDescent="0.35">
      <c r="A2" s="2" t="s">
        <v>5</v>
      </c>
    </row>
    <row r="3" spans="1:1" x14ac:dyDescent="0.35">
      <c r="A3" s="2" t="s">
        <v>7</v>
      </c>
    </row>
    <row r="4" spans="1:1" x14ac:dyDescent="0.35">
      <c r="A4" s="2" t="s">
        <v>8</v>
      </c>
    </row>
    <row r="5" spans="1:1" x14ac:dyDescent="0.35">
      <c r="A5" s="2" t="s">
        <v>9</v>
      </c>
    </row>
    <row r="6" spans="1:1" x14ac:dyDescent="0.35">
      <c r="A6"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pageSetUpPr fitToPage="1"/>
  </sheetPr>
  <dimension ref="B1:L796"/>
  <sheetViews>
    <sheetView showGridLines="0" tabSelected="1" topLeftCell="A203" zoomScale="85" zoomScaleNormal="85" workbookViewId="0">
      <selection activeCell="H219" sqref="H219"/>
    </sheetView>
  </sheetViews>
  <sheetFormatPr defaultColWidth="9" defaultRowHeight="30" customHeight="1" x14ac:dyDescent="0.35"/>
  <cols>
    <col min="1" max="1" width="2.58203125" style="10" customWidth="1"/>
    <col min="2" max="2" width="6.25" style="9" customWidth="1"/>
    <col min="3" max="3" width="96.25" style="9" customWidth="1"/>
    <col min="4" max="4" width="22.33203125" style="9" customWidth="1"/>
    <col min="5" max="5" width="24.83203125" style="9" customWidth="1"/>
    <col min="6" max="6" width="18.08203125" style="9" customWidth="1"/>
    <col min="7" max="7" width="23.83203125" style="9" customWidth="1"/>
    <col min="8" max="8" width="18.5" style="32" bestFit="1" customWidth="1"/>
    <col min="9" max="9" width="21" style="32" bestFit="1" customWidth="1"/>
    <col min="10" max="10" width="18.08203125" style="33" customWidth="1"/>
    <col min="11" max="11" width="18.75" style="32" bestFit="1" customWidth="1"/>
    <col min="12" max="12" width="33.75" style="9" bestFit="1" customWidth="1"/>
    <col min="13" max="13" width="14.33203125" style="10" bestFit="1" customWidth="1"/>
    <col min="14" max="14" width="50.83203125" style="10" bestFit="1" customWidth="1"/>
    <col min="15" max="15" width="57.5" style="10" bestFit="1" customWidth="1"/>
    <col min="16" max="16" width="56.5" style="10" bestFit="1" customWidth="1"/>
    <col min="17" max="17" width="65.33203125" style="10" bestFit="1" customWidth="1"/>
    <col min="18" max="18" width="98.5" style="10" bestFit="1" customWidth="1"/>
    <col min="19" max="19" width="60.83203125" style="10" bestFit="1" customWidth="1"/>
    <col min="20" max="20" width="69.25" style="10" bestFit="1" customWidth="1"/>
    <col min="21" max="21" width="79.58203125" style="10" bestFit="1" customWidth="1"/>
    <col min="22" max="22" width="98.25" style="10" bestFit="1" customWidth="1"/>
    <col min="23" max="23" width="74.25" style="10" bestFit="1" customWidth="1"/>
    <col min="24" max="24" width="102" style="10" bestFit="1" customWidth="1"/>
    <col min="25" max="25" width="8.33203125" style="10" bestFit="1" customWidth="1"/>
    <col min="26" max="26" width="74" style="10" bestFit="1" customWidth="1"/>
    <col min="27" max="27" width="9" style="10"/>
    <col min="28" max="28" width="59.33203125" style="10" bestFit="1" customWidth="1"/>
    <col min="29" max="29" width="52.25" style="10" bestFit="1" customWidth="1"/>
    <col min="30" max="30" width="9" style="10"/>
    <col min="31" max="31" width="54.75" style="10" bestFit="1" customWidth="1"/>
    <col min="32" max="32" width="9" style="10" bestFit="1" customWidth="1"/>
    <col min="33" max="33" width="50.08203125" style="10" bestFit="1" customWidth="1"/>
    <col min="34" max="34" width="62.83203125" style="10" bestFit="1" customWidth="1"/>
    <col min="35" max="35" width="11.83203125" style="10" bestFit="1" customWidth="1"/>
    <col min="36" max="16384" width="9" style="10"/>
  </cols>
  <sheetData>
    <row r="1" spans="2:12" ht="45" customHeight="1" x14ac:dyDescent="0.35">
      <c r="B1" s="56" t="s">
        <v>23</v>
      </c>
      <c r="C1" s="53"/>
      <c r="D1" s="53" t="str">
        <f ca="1">"ประจำเดือน : "&amp;TEXT(TODAY(),"mmmm")</f>
        <v>ประจำเดือน : กรกฎาคม</v>
      </c>
      <c r="E1" s="54"/>
      <c r="F1" s="12"/>
      <c r="G1" s="12"/>
      <c r="H1" s="12"/>
      <c r="I1" s="12"/>
      <c r="J1" s="12"/>
      <c r="K1" s="10"/>
      <c r="L1" s="17"/>
    </row>
    <row r="2" spans="2:12" ht="45" customHeight="1" x14ac:dyDescent="0.9">
      <c r="B2" s="57" t="str">
        <f ca="1">"อัพเดทล่าสุด "&amp;TEXT(TODAY(),"dd/mm/yyyy")</f>
        <v>อัพเดทล่าสุด 14/07/2025</v>
      </c>
      <c r="C2" s="57"/>
      <c r="D2" s="12"/>
      <c r="E2" s="14"/>
      <c r="F2" s="12"/>
      <c r="G2" s="12"/>
      <c r="H2" s="12"/>
      <c r="I2" s="12"/>
      <c r="J2" s="12"/>
      <c r="K2" s="10"/>
      <c r="L2" s="17"/>
    </row>
    <row r="3" spans="2:12" ht="56.65" customHeight="1" x14ac:dyDescent="0.95">
      <c r="B3" s="58" t="str">
        <f ca="1">"จำนวนประเด็นปัญหาหลักทั้งหมดในวันนี้ : " &amp; COUNTIF(Table1[วันที่เปิดเคส], TODAY()) &amp; " เรื่อง"</f>
        <v>จำนวนประเด็นปัญหาหลักทั้งหมดในวันนี้ : 41 เรื่อง</v>
      </c>
      <c r="C3" s="58"/>
      <c r="D3" s="12"/>
      <c r="E3" s="14"/>
      <c r="F3" s="12"/>
      <c r="G3" s="12"/>
      <c r="H3" s="12"/>
      <c r="I3" s="12"/>
      <c r="J3" s="12"/>
      <c r="K3" s="10"/>
      <c r="L3" s="17"/>
    </row>
    <row r="4" spans="2:12" ht="56.65" customHeight="1" x14ac:dyDescent="1.05">
      <c r="B4" s="55" t="str">
        <f ca="1">"จำนวนเคส ข้อมูลทั่วไป ในวันนี้ : " &amp; COUNTIFS(Table1[ประเภทประเด็นปัญหาหลัก], "ข้อมูลทั่วไป", Table1[วันที่เปิดเคส], TODAY()) &amp; " เรื่อง"</f>
        <v>จำนวนเคส ข้อมูลทั่วไป ในวันนี้ : 28 เรื่อง</v>
      </c>
      <c r="C4" s="55"/>
      <c r="D4" s="12"/>
      <c r="E4" s="14"/>
      <c r="F4" s="12"/>
      <c r="G4" s="12"/>
      <c r="H4" s="12"/>
      <c r="I4" s="12"/>
      <c r="J4" s="12"/>
      <c r="K4" s="10"/>
      <c r="L4" s="17"/>
    </row>
    <row r="5" spans="2:12" ht="56.65" customHeight="1" x14ac:dyDescent="1.05">
      <c r="B5" s="55" t="str">
        <f ca="1">"จำนวนเคส เอกสาร ในวันนี้ : " &amp; COUNTIFS(Table1[ประเภทประเด็นปัญหาหลัก], "เอกสาร", Table1[วันที่เปิดเคส], TODAY()) &amp; " เรื่อง"</f>
        <v>จำนวนเคส เอกสาร ในวันนี้ : 1 เรื่อง</v>
      </c>
      <c r="C5" s="55"/>
      <c r="D5" s="12"/>
      <c r="E5" s="14"/>
      <c r="F5" s="12"/>
      <c r="G5" s="12"/>
      <c r="H5" s="12"/>
      <c r="I5" s="12"/>
      <c r="J5" s="12"/>
      <c r="K5" s="10"/>
      <c r="L5" s="17"/>
    </row>
    <row r="6" spans="2:12" ht="56.65" customHeight="1" x14ac:dyDescent="1.05">
      <c r="B6" s="55" t="str">
        <f ca="1">"จำนวนเคส คำขอ ในวันนี้ : " &amp; COUNTIFS(Table1[ประเภทประเด็นปัญหาหลัก], "คำขอ", Table1[วันที่เปิดเคส], TODAY()) &amp; " เรื่อง"</f>
        <v>จำนวนเคส คำขอ ในวันนี้ : 4 เรื่อง</v>
      </c>
      <c r="C6" s="55"/>
      <c r="D6" s="12"/>
      <c r="E6" s="14"/>
      <c r="F6" s="12"/>
      <c r="G6" s="12"/>
      <c r="H6" s="12"/>
      <c r="I6" s="12"/>
      <c r="J6" s="12"/>
      <c r="K6" s="10"/>
      <c r="L6" s="17"/>
    </row>
    <row r="7" spans="2:12" ht="56.65" customHeight="1" x14ac:dyDescent="1.05">
      <c r="B7" s="55" t="str">
        <f ca="1">"จำนวนเคส ผู้ใช้งานระบบ ในวันนี้ : " &amp; COUNTIFS(Table1[ประเภทประเด็นปัญหาหลัก], "ผู้ใช้งานระบบ", Table1[วันที่เปิดเคส], TODAY()) &amp; " เรื่อง"</f>
        <v>จำนวนเคส ผู้ใช้งานระบบ ในวันนี้ : 8 เรื่อง</v>
      </c>
      <c r="C7" s="55"/>
      <c r="D7" s="12"/>
      <c r="E7" s="14"/>
      <c r="F7" s="12"/>
      <c r="G7" s="12"/>
      <c r="H7" s="12"/>
      <c r="I7" s="12"/>
      <c r="J7" s="12"/>
      <c r="K7" s="10"/>
      <c r="L7" s="17"/>
    </row>
    <row r="8" spans="2:12" ht="60.75" customHeight="1" x14ac:dyDescent="0.35">
      <c r="B8" s="18" t="s">
        <v>0</v>
      </c>
      <c r="C8" s="18" t="s">
        <v>1</v>
      </c>
      <c r="D8" s="19" t="s">
        <v>2</v>
      </c>
      <c r="E8" s="18" t="s">
        <v>3</v>
      </c>
      <c r="F8" s="20" t="s">
        <v>25</v>
      </c>
      <c r="G8" s="36" t="s">
        <v>236</v>
      </c>
      <c r="H8" s="21" t="s">
        <v>26</v>
      </c>
      <c r="I8" s="35" t="s">
        <v>235</v>
      </c>
      <c r="J8" s="18" t="s">
        <v>24</v>
      </c>
      <c r="K8" s="18" t="s">
        <v>27</v>
      </c>
      <c r="L8" s="18" t="s">
        <v>29</v>
      </c>
    </row>
    <row r="9" spans="2:12" ht="30" hidden="1" customHeight="1" x14ac:dyDescent="0.85">
      <c r="B9" s="27">
        <f t="shared" ref="B9:B31" si="0">IF(COUNTA(C9:K28)&gt;0, ROW()-8, "")</f>
        <v>1</v>
      </c>
      <c r="C9" s="22" t="s">
        <v>68</v>
      </c>
      <c r="D9" s="27" t="s">
        <v>5</v>
      </c>
      <c r="E9" s="27" t="s">
        <v>6</v>
      </c>
      <c r="F9" s="26">
        <v>45839</v>
      </c>
      <c r="G9" s="28">
        <v>0.40277777777777779</v>
      </c>
      <c r="H9" s="26">
        <v>45839</v>
      </c>
      <c r="I9" s="28">
        <f t="shared" ref="I9:I72" si="1">G9 + TIME(0, 5, 0)</f>
        <v>0.40625</v>
      </c>
      <c r="J9" s="27" t="s">
        <v>33</v>
      </c>
      <c r="K9" s="22" t="s">
        <v>65</v>
      </c>
      <c r="L9" s="25" t="s">
        <v>61</v>
      </c>
    </row>
    <row r="10" spans="2:12" ht="30" hidden="1" customHeight="1" x14ac:dyDescent="0.85">
      <c r="B10" s="27">
        <f t="shared" si="0"/>
        <v>2</v>
      </c>
      <c r="C10" s="22" t="s">
        <v>69</v>
      </c>
      <c r="D10" s="27" t="s">
        <v>7</v>
      </c>
      <c r="E10" s="27" t="s">
        <v>6</v>
      </c>
      <c r="F10" s="26">
        <v>45839</v>
      </c>
      <c r="G10" s="29">
        <v>0.40277777777777779</v>
      </c>
      <c r="H10" s="26">
        <v>45839</v>
      </c>
      <c r="I10" s="28">
        <f t="shared" si="1"/>
        <v>0.40625</v>
      </c>
      <c r="J10" s="27" t="s">
        <v>33</v>
      </c>
      <c r="K10" s="22" t="s">
        <v>66</v>
      </c>
      <c r="L10" s="25" t="s">
        <v>97</v>
      </c>
    </row>
    <row r="11" spans="2:12" ht="30" hidden="1" customHeight="1" x14ac:dyDescent="0.85">
      <c r="B11" s="27">
        <f t="shared" si="0"/>
        <v>3</v>
      </c>
      <c r="C11" s="22" t="s">
        <v>70</v>
      </c>
      <c r="D11" s="27" t="s">
        <v>5</v>
      </c>
      <c r="E11" s="27" t="s">
        <v>6</v>
      </c>
      <c r="F11" s="26">
        <v>45839</v>
      </c>
      <c r="G11" s="29">
        <v>0.40972222222222221</v>
      </c>
      <c r="H11" s="26">
        <v>45839</v>
      </c>
      <c r="I11" s="28">
        <f t="shared" si="1"/>
        <v>0.41319444444444442</v>
      </c>
      <c r="J11" s="27" t="s">
        <v>33</v>
      </c>
      <c r="K11" s="22" t="s">
        <v>10</v>
      </c>
      <c r="L11" s="25" t="s">
        <v>54</v>
      </c>
    </row>
    <row r="12" spans="2:12" ht="30" hidden="1" customHeight="1" x14ac:dyDescent="0.85">
      <c r="B12" s="27">
        <f t="shared" si="0"/>
        <v>4</v>
      </c>
      <c r="C12" s="22" t="s">
        <v>71</v>
      </c>
      <c r="D12" s="27" t="s">
        <v>9</v>
      </c>
      <c r="E12" s="27" t="s">
        <v>6</v>
      </c>
      <c r="F12" s="26">
        <v>45839</v>
      </c>
      <c r="G12" s="29">
        <v>0.40972222222222221</v>
      </c>
      <c r="H12" s="26">
        <v>45839</v>
      </c>
      <c r="I12" s="28">
        <f t="shared" si="1"/>
        <v>0.41319444444444442</v>
      </c>
      <c r="J12" s="27" t="s">
        <v>33</v>
      </c>
      <c r="K12" s="22" t="s">
        <v>64</v>
      </c>
      <c r="L12" s="25" t="s">
        <v>36</v>
      </c>
    </row>
    <row r="13" spans="2:12" ht="30" hidden="1" customHeight="1" x14ac:dyDescent="0.85">
      <c r="B13" s="27">
        <f t="shared" si="0"/>
        <v>5</v>
      </c>
      <c r="C13" s="22" t="s">
        <v>72</v>
      </c>
      <c r="D13" s="27" t="s">
        <v>9</v>
      </c>
      <c r="E13" s="27" t="s">
        <v>6</v>
      </c>
      <c r="F13" s="26">
        <v>45839</v>
      </c>
      <c r="G13" s="29">
        <v>0.41666666666666669</v>
      </c>
      <c r="H13" s="26">
        <v>45839</v>
      </c>
      <c r="I13" s="28">
        <f t="shared" si="1"/>
        <v>0.4201388888888889</v>
      </c>
      <c r="J13" s="27" t="s">
        <v>33</v>
      </c>
      <c r="K13" s="22" t="s">
        <v>91</v>
      </c>
      <c r="L13" s="25" t="s">
        <v>36</v>
      </c>
    </row>
    <row r="14" spans="2:12" ht="30" hidden="1" customHeight="1" x14ac:dyDescent="0.85">
      <c r="B14" s="27">
        <f t="shared" si="0"/>
        <v>6</v>
      </c>
      <c r="C14" s="22" t="s">
        <v>73</v>
      </c>
      <c r="D14" s="27" t="s">
        <v>5</v>
      </c>
      <c r="E14" s="27" t="s">
        <v>6</v>
      </c>
      <c r="F14" s="26">
        <v>45839</v>
      </c>
      <c r="G14" s="29">
        <v>0.4375</v>
      </c>
      <c r="H14" s="26">
        <v>45839</v>
      </c>
      <c r="I14" s="28">
        <f t="shared" si="1"/>
        <v>0.44097222222222221</v>
      </c>
      <c r="J14" s="27" t="s">
        <v>33</v>
      </c>
      <c r="K14" s="22" t="s">
        <v>10</v>
      </c>
      <c r="L14" s="25" t="s">
        <v>54</v>
      </c>
    </row>
    <row r="15" spans="2:12" ht="49" hidden="1" x14ac:dyDescent="0.85">
      <c r="B15" s="27">
        <f t="shared" si="0"/>
        <v>7</v>
      </c>
      <c r="C15" s="22" t="s">
        <v>74</v>
      </c>
      <c r="D15" s="27" t="s">
        <v>5</v>
      </c>
      <c r="E15" s="27" t="s">
        <v>6</v>
      </c>
      <c r="F15" s="26">
        <v>45839</v>
      </c>
      <c r="G15" s="29">
        <v>0.44791666666666669</v>
      </c>
      <c r="H15" s="26">
        <v>45839</v>
      </c>
      <c r="I15" s="28">
        <f t="shared" si="1"/>
        <v>0.4513888888888889</v>
      </c>
      <c r="J15" s="27" t="s">
        <v>33</v>
      </c>
      <c r="K15" s="22" t="s">
        <v>92</v>
      </c>
      <c r="L15" s="25" t="s">
        <v>59</v>
      </c>
    </row>
    <row r="16" spans="2:12" ht="30" hidden="1" customHeight="1" x14ac:dyDescent="0.85">
      <c r="B16" s="27">
        <f t="shared" si="0"/>
        <v>8</v>
      </c>
      <c r="C16" s="22" t="s">
        <v>75</v>
      </c>
      <c r="D16" s="27" t="s">
        <v>5</v>
      </c>
      <c r="E16" s="27" t="s">
        <v>6</v>
      </c>
      <c r="F16" s="26">
        <v>45839</v>
      </c>
      <c r="G16" s="29">
        <v>0.4513888888888889</v>
      </c>
      <c r="H16" s="26">
        <v>45839</v>
      </c>
      <c r="I16" s="28">
        <f t="shared" si="1"/>
        <v>0.4548611111111111</v>
      </c>
      <c r="J16" s="27" t="s">
        <v>33</v>
      </c>
      <c r="K16" s="22" t="s">
        <v>65</v>
      </c>
      <c r="L16" s="25" t="s">
        <v>39</v>
      </c>
    </row>
    <row r="17" spans="2:12" ht="30" hidden="1" customHeight="1" x14ac:dyDescent="0.85">
      <c r="B17" s="27">
        <f t="shared" si="0"/>
        <v>9</v>
      </c>
      <c r="C17" s="22" t="s">
        <v>76</v>
      </c>
      <c r="D17" s="27" t="s">
        <v>5</v>
      </c>
      <c r="E17" s="27" t="s">
        <v>6</v>
      </c>
      <c r="F17" s="26">
        <v>45839</v>
      </c>
      <c r="G17" s="29">
        <v>0.4826388888888889</v>
      </c>
      <c r="H17" s="26">
        <v>45839</v>
      </c>
      <c r="I17" s="28">
        <f t="shared" si="1"/>
        <v>0.4861111111111111</v>
      </c>
      <c r="J17" s="27" t="s">
        <v>33</v>
      </c>
      <c r="K17" s="22" t="s">
        <v>10</v>
      </c>
      <c r="L17" s="25" t="s">
        <v>39</v>
      </c>
    </row>
    <row r="18" spans="2:12" ht="30" hidden="1" customHeight="1" x14ac:dyDescent="0.85">
      <c r="B18" s="27">
        <f t="shared" si="0"/>
        <v>10</v>
      </c>
      <c r="C18" s="22" t="s">
        <v>77</v>
      </c>
      <c r="D18" s="27" t="s">
        <v>9</v>
      </c>
      <c r="E18" s="27" t="s">
        <v>6</v>
      </c>
      <c r="F18" s="26">
        <v>45839</v>
      </c>
      <c r="G18" s="29">
        <v>0.5625</v>
      </c>
      <c r="H18" s="26">
        <v>45839</v>
      </c>
      <c r="I18" s="28">
        <f t="shared" si="1"/>
        <v>0.56597222222222221</v>
      </c>
      <c r="J18" s="27" t="s">
        <v>33</v>
      </c>
      <c r="K18" s="22" t="s">
        <v>91</v>
      </c>
      <c r="L18" s="25" t="s">
        <v>36</v>
      </c>
    </row>
    <row r="19" spans="2:12" ht="30" hidden="1" customHeight="1" x14ac:dyDescent="0.85">
      <c r="B19" s="27">
        <f t="shared" si="0"/>
        <v>11</v>
      </c>
      <c r="C19" s="22" t="s">
        <v>78</v>
      </c>
      <c r="D19" s="27" t="s">
        <v>5</v>
      </c>
      <c r="E19" s="27" t="s">
        <v>6</v>
      </c>
      <c r="F19" s="26">
        <v>45839</v>
      </c>
      <c r="G19" s="29">
        <v>0.57986111111111116</v>
      </c>
      <c r="H19" s="26">
        <v>45839</v>
      </c>
      <c r="I19" s="28">
        <f t="shared" si="1"/>
        <v>0.58333333333333337</v>
      </c>
      <c r="J19" s="27" t="s">
        <v>33</v>
      </c>
      <c r="K19" s="22" t="s">
        <v>10</v>
      </c>
      <c r="L19" s="25" t="s">
        <v>55</v>
      </c>
    </row>
    <row r="20" spans="2:12" ht="24.5" hidden="1" x14ac:dyDescent="0.85">
      <c r="B20" s="27">
        <f t="shared" si="0"/>
        <v>12</v>
      </c>
      <c r="C20" s="22" t="s">
        <v>79</v>
      </c>
      <c r="D20" s="27" t="s">
        <v>5</v>
      </c>
      <c r="E20" s="27" t="s">
        <v>6</v>
      </c>
      <c r="F20" s="26">
        <v>45839</v>
      </c>
      <c r="G20" s="29">
        <v>0.58333333333333337</v>
      </c>
      <c r="H20" s="26">
        <v>45839</v>
      </c>
      <c r="I20" s="28">
        <f t="shared" si="1"/>
        <v>0.58680555555555558</v>
      </c>
      <c r="J20" s="27" t="s">
        <v>33</v>
      </c>
      <c r="K20" s="22" t="s">
        <v>10</v>
      </c>
      <c r="L20" s="25" t="s">
        <v>55</v>
      </c>
    </row>
    <row r="21" spans="2:12" ht="30" hidden="1" customHeight="1" x14ac:dyDescent="0.85">
      <c r="B21" s="27">
        <f t="shared" si="0"/>
        <v>13</v>
      </c>
      <c r="C21" s="22" t="s">
        <v>80</v>
      </c>
      <c r="D21" s="27" t="s">
        <v>7</v>
      </c>
      <c r="E21" s="27" t="s">
        <v>6</v>
      </c>
      <c r="F21" s="26">
        <v>45839</v>
      </c>
      <c r="G21" s="29">
        <v>0.59027777777777779</v>
      </c>
      <c r="H21" s="26">
        <v>45839</v>
      </c>
      <c r="I21" s="28">
        <f t="shared" si="1"/>
        <v>0.59375</v>
      </c>
      <c r="J21" s="27" t="s">
        <v>33</v>
      </c>
      <c r="K21" s="22" t="s">
        <v>93</v>
      </c>
      <c r="L21" s="25" t="s">
        <v>59</v>
      </c>
    </row>
    <row r="22" spans="2:12" ht="30" hidden="1" customHeight="1" x14ac:dyDescent="0.85">
      <c r="B22" s="27">
        <f t="shared" si="0"/>
        <v>14</v>
      </c>
      <c r="C22" s="22" t="s">
        <v>81</v>
      </c>
      <c r="D22" s="27" t="s">
        <v>9</v>
      </c>
      <c r="E22" s="27" t="s">
        <v>6</v>
      </c>
      <c r="F22" s="26">
        <v>45839</v>
      </c>
      <c r="G22" s="29">
        <v>0.59027777777777779</v>
      </c>
      <c r="H22" s="26">
        <v>45839</v>
      </c>
      <c r="I22" s="28">
        <f t="shared" si="1"/>
        <v>0.59375</v>
      </c>
      <c r="J22" s="27" t="s">
        <v>33</v>
      </c>
      <c r="K22" s="22" t="s">
        <v>64</v>
      </c>
      <c r="L22" s="25" t="s">
        <v>36</v>
      </c>
    </row>
    <row r="23" spans="2:12" ht="30" hidden="1" customHeight="1" x14ac:dyDescent="0.85">
      <c r="B23" s="27">
        <f t="shared" si="0"/>
        <v>15</v>
      </c>
      <c r="C23" s="22" t="s">
        <v>82</v>
      </c>
      <c r="D23" s="27" t="s">
        <v>5</v>
      </c>
      <c r="E23" s="27" t="s">
        <v>6</v>
      </c>
      <c r="F23" s="26">
        <v>45839</v>
      </c>
      <c r="G23" s="29">
        <v>0.60416666666666663</v>
      </c>
      <c r="H23" s="26">
        <v>45839</v>
      </c>
      <c r="I23" s="28">
        <f t="shared" si="1"/>
        <v>0.60763888888888884</v>
      </c>
      <c r="J23" s="27" t="s">
        <v>33</v>
      </c>
      <c r="K23" s="22" t="s">
        <v>94</v>
      </c>
      <c r="L23" s="25" t="s">
        <v>61</v>
      </c>
    </row>
    <row r="24" spans="2:12" ht="30" hidden="1" customHeight="1" x14ac:dyDescent="0.85">
      <c r="B24" s="27">
        <f t="shared" si="0"/>
        <v>16</v>
      </c>
      <c r="C24" s="22" t="s">
        <v>83</v>
      </c>
      <c r="D24" s="27" t="s">
        <v>9</v>
      </c>
      <c r="E24" s="27" t="s">
        <v>6</v>
      </c>
      <c r="F24" s="26">
        <v>45839</v>
      </c>
      <c r="G24" s="29">
        <v>0.61805555555555558</v>
      </c>
      <c r="H24" s="26">
        <v>45839</v>
      </c>
      <c r="I24" s="28">
        <f t="shared" si="1"/>
        <v>0.62152777777777779</v>
      </c>
      <c r="J24" s="27" t="s">
        <v>33</v>
      </c>
      <c r="K24" s="22" t="s">
        <v>91</v>
      </c>
      <c r="L24" s="25" t="s">
        <v>36</v>
      </c>
    </row>
    <row r="25" spans="2:12" ht="30" hidden="1" customHeight="1" x14ac:dyDescent="0.85">
      <c r="B25" s="27">
        <f t="shared" si="0"/>
        <v>17</v>
      </c>
      <c r="C25" s="22" t="s">
        <v>84</v>
      </c>
      <c r="D25" s="27" t="s">
        <v>9</v>
      </c>
      <c r="E25" s="27" t="s">
        <v>6</v>
      </c>
      <c r="F25" s="26">
        <v>45839</v>
      </c>
      <c r="G25" s="29">
        <v>0.63194444444444442</v>
      </c>
      <c r="H25" s="26">
        <v>45839</v>
      </c>
      <c r="I25" s="28">
        <f t="shared" si="1"/>
        <v>0.63541666666666663</v>
      </c>
      <c r="J25" s="27" t="s">
        <v>33</v>
      </c>
      <c r="K25" s="22" t="s">
        <v>64</v>
      </c>
      <c r="L25" s="25" t="s">
        <v>36</v>
      </c>
    </row>
    <row r="26" spans="2:12" ht="30" hidden="1" customHeight="1" x14ac:dyDescent="0.85">
      <c r="B26" s="27">
        <f t="shared" si="0"/>
        <v>18</v>
      </c>
      <c r="C26" s="22" t="s">
        <v>85</v>
      </c>
      <c r="D26" s="27" t="s">
        <v>7</v>
      </c>
      <c r="E26" s="27" t="s">
        <v>6</v>
      </c>
      <c r="F26" s="26">
        <v>45839</v>
      </c>
      <c r="G26" s="29">
        <v>0.65625</v>
      </c>
      <c r="H26" s="26">
        <v>45839</v>
      </c>
      <c r="I26" s="28">
        <f t="shared" si="1"/>
        <v>0.65972222222222221</v>
      </c>
      <c r="J26" s="27" t="s">
        <v>33</v>
      </c>
      <c r="K26" s="22" t="s">
        <v>63</v>
      </c>
      <c r="L26" s="25" t="s">
        <v>97</v>
      </c>
    </row>
    <row r="27" spans="2:12" ht="24.5" hidden="1" x14ac:dyDescent="0.85">
      <c r="B27" s="27">
        <f t="shared" si="0"/>
        <v>19</v>
      </c>
      <c r="C27" s="22" t="s">
        <v>86</v>
      </c>
      <c r="D27" s="27" t="s">
        <v>7</v>
      </c>
      <c r="E27" s="27" t="s">
        <v>6</v>
      </c>
      <c r="F27" s="26">
        <v>45839</v>
      </c>
      <c r="G27" s="29">
        <v>0.65972222222222221</v>
      </c>
      <c r="H27" s="26">
        <v>45839</v>
      </c>
      <c r="I27" s="28">
        <f t="shared" si="1"/>
        <v>0.66319444444444442</v>
      </c>
      <c r="J27" s="27" t="s">
        <v>33</v>
      </c>
      <c r="K27" s="22" t="s">
        <v>63</v>
      </c>
      <c r="L27" s="25" t="s">
        <v>39</v>
      </c>
    </row>
    <row r="28" spans="2:12" ht="30" hidden="1" customHeight="1" x14ac:dyDescent="0.85">
      <c r="B28" s="27">
        <f t="shared" si="0"/>
        <v>20</v>
      </c>
      <c r="C28" s="22" t="s">
        <v>87</v>
      </c>
      <c r="D28" s="27" t="s">
        <v>7</v>
      </c>
      <c r="E28" s="27" t="s">
        <v>6</v>
      </c>
      <c r="F28" s="26">
        <v>45839</v>
      </c>
      <c r="G28" s="29">
        <v>0.65972222222222221</v>
      </c>
      <c r="H28" s="26">
        <v>45839</v>
      </c>
      <c r="I28" s="28">
        <f t="shared" si="1"/>
        <v>0.66319444444444442</v>
      </c>
      <c r="J28" s="27" t="s">
        <v>33</v>
      </c>
      <c r="K28" s="22" t="s">
        <v>63</v>
      </c>
      <c r="L28" s="25" t="s">
        <v>97</v>
      </c>
    </row>
    <row r="29" spans="2:12" ht="24.5" hidden="1" x14ac:dyDescent="0.85">
      <c r="B29" s="27">
        <f t="shared" si="0"/>
        <v>21</v>
      </c>
      <c r="C29" s="22" t="s">
        <v>88</v>
      </c>
      <c r="D29" s="27" t="s">
        <v>8</v>
      </c>
      <c r="E29" s="27" t="s">
        <v>6</v>
      </c>
      <c r="F29" s="26">
        <v>45839</v>
      </c>
      <c r="G29" s="29">
        <v>0.66666666666666663</v>
      </c>
      <c r="H29" s="26">
        <v>45839</v>
      </c>
      <c r="I29" s="28">
        <f t="shared" si="1"/>
        <v>0.67013888888888884</v>
      </c>
      <c r="J29" s="27" t="s">
        <v>33</v>
      </c>
      <c r="K29" s="22" t="s">
        <v>95</v>
      </c>
      <c r="L29" s="25" t="s">
        <v>61</v>
      </c>
    </row>
    <row r="30" spans="2:12" ht="30" hidden="1" customHeight="1" x14ac:dyDescent="0.85">
      <c r="B30" s="27">
        <f t="shared" si="0"/>
        <v>22</v>
      </c>
      <c r="C30" s="22" t="s">
        <v>89</v>
      </c>
      <c r="D30" s="27" t="s">
        <v>5</v>
      </c>
      <c r="E30" s="27" t="s">
        <v>6</v>
      </c>
      <c r="F30" s="26">
        <v>45839</v>
      </c>
      <c r="G30" s="29">
        <v>0.67361111111111116</v>
      </c>
      <c r="H30" s="26">
        <v>45839</v>
      </c>
      <c r="I30" s="28">
        <f t="shared" si="1"/>
        <v>0.67708333333333337</v>
      </c>
      <c r="J30" s="27" t="s">
        <v>33</v>
      </c>
      <c r="K30" s="22" t="s">
        <v>96</v>
      </c>
      <c r="L30" s="25" t="s">
        <v>56</v>
      </c>
    </row>
    <row r="31" spans="2:12" ht="24.5" hidden="1" x14ac:dyDescent="0.85">
      <c r="B31" s="27">
        <f t="shared" si="0"/>
        <v>23</v>
      </c>
      <c r="C31" s="22" t="s">
        <v>90</v>
      </c>
      <c r="D31" s="27" t="s">
        <v>8</v>
      </c>
      <c r="E31" s="27" t="s">
        <v>6</v>
      </c>
      <c r="F31" s="26">
        <v>45839</v>
      </c>
      <c r="G31" s="29">
        <v>0.6875</v>
      </c>
      <c r="H31" s="26">
        <v>45839</v>
      </c>
      <c r="I31" s="28">
        <f t="shared" si="1"/>
        <v>0.69097222222222221</v>
      </c>
      <c r="J31" s="27" t="s">
        <v>33</v>
      </c>
      <c r="K31" s="22" t="s">
        <v>67</v>
      </c>
      <c r="L31" s="25" t="s">
        <v>61</v>
      </c>
    </row>
    <row r="32" spans="2:12" ht="30" hidden="1" customHeight="1" x14ac:dyDescent="0.85">
      <c r="B32" s="27">
        <f t="shared" ref="B32:B63" si="2">IF(COUNTA(C32:K50)&gt;0, ROW()-8, "")</f>
        <v>24</v>
      </c>
      <c r="C32" s="22" t="s">
        <v>98</v>
      </c>
      <c r="D32" s="27" t="s">
        <v>5</v>
      </c>
      <c r="E32" s="27" t="s">
        <v>6</v>
      </c>
      <c r="F32" s="26">
        <v>45840</v>
      </c>
      <c r="G32" s="29">
        <v>0.34027777777777779</v>
      </c>
      <c r="H32" s="30">
        <v>45840</v>
      </c>
      <c r="I32" s="28">
        <f t="shared" si="1"/>
        <v>0.34375</v>
      </c>
      <c r="J32" s="27" t="s">
        <v>32</v>
      </c>
      <c r="K32" s="22" t="s">
        <v>10</v>
      </c>
      <c r="L32" s="25" t="s">
        <v>39</v>
      </c>
    </row>
    <row r="33" spans="2:12" ht="49" hidden="1" customHeight="1" x14ac:dyDescent="0.85">
      <c r="B33" s="27">
        <f t="shared" si="2"/>
        <v>25</v>
      </c>
      <c r="C33" s="22" t="s">
        <v>99</v>
      </c>
      <c r="D33" s="27" t="s">
        <v>5</v>
      </c>
      <c r="E33" s="27" t="s">
        <v>6</v>
      </c>
      <c r="F33" s="26">
        <v>45840</v>
      </c>
      <c r="G33" s="29">
        <v>0.375</v>
      </c>
      <c r="H33" s="30">
        <v>45840</v>
      </c>
      <c r="I33" s="28">
        <f t="shared" si="1"/>
        <v>0.37847222222222221</v>
      </c>
      <c r="J33" s="27" t="s">
        <v>32</v>
      </c>
      <c r="K33" s="22" t="s">
        <v>10</v>
      </c>
      <c r="L33" s="25" t="s">
        <v>39</v>
      </c>
    </row>
    <row r="34" spans="2:12" ht="30" hidden="1" customHeight="1" x14ac:dyDescent="0.85">
      <c r="B34" s="27">
        <f t="shared" si="2"/>
        <v>26</v>
      </c>
      <c r="C34" s="22" t="s">
        <v>100</v>
      </c>
      <c r="D34" s="27" t="s">
        <v>5</v>
      </c>
      <c r="E34" s="27" t="s">
        <v>6</v>
      </c>
      <c r="F34" s="26">
        <v>45840</v>
      </c>
      <c r="G34" s="29">
        <v>0.37847222222222221</v>
      </c>
      <c r="H34" s="30">
        <v>45840</v>
      </c>
      <c r="I34" s="28">
        <f t="shared" si="1"/>
        <v>0.38194444444444442</v>
      </c>
      <c r="J34" s="27" t="s">
        <v>32</v>
      </c>
      <c r="K34" s="22" t="s">
        <v>118</v>
      </c>
      <c r="L34" s="25" t="s">
        <v>39</v>
      </c>
    </row>
    <row r="35" spans="2:12" ht="30" hidden="1" customHeight="1" x14ac:dyDescent="0.85">
      <c r="B35" s="27">
        <f t="shared" si="2"/>
        <v>27</v>
      </c>
      <c r="C35" s="31" t="s">
        <v>101</v>
      </c>
      <c r="D35" s="27" t="s">
        <v>7</v>
      </c>
      <c r="E35" s="27" t="s">
        <v>6</v>
      </c>
      <c r="F35" s="26">
        <v>45840</v>
      </c>
      <c r="G35" s="29">
        <v>0.38194444444444442</v>
      </c>
      <c r="H35" s="30">
        <v>45840</v>
      </c>
      <c r="I35" s="28">
        <f t="shared" si="1"/>
        <v>0.38541666666666663</v>
      </c>
      <c r="J35" s="27" t="s">
        <v>32</v>
      </c>
      <c r="K35" s="22" t="s">
        <v>119</v>
      </c>
      <c r="L35" s="25" t="s">
        <v>39</v>
      </c>
    </row>
    <row r="36" spans="2:12" ht="30" hidden="1" customHeight="1" x14ac:dyDescent="0.85">
      <c r="B36" s="27">
        <f t="shared" si="2"/>
        <v>28</v>
      </c>
      <c r="C36" s="22" t="s">
        <v>102</v>
      </c>
      <c r="D36" s="27" t="s">
        <v>8</v>
      </c>
      <c r="E36" s="27" t="s">
        <v>6</v>
      </c>
      <c r="F36" s="26">
        <v>45840</v>
      </c>
      <c r="G36" s="29">
        <v>0.3888888888888889</v>
      </c>
      <c r="H36" s="30">
        <v>45840</v>
      </c>
      <c r="I36" s="28">
        <f t="shared" si="1"/>
        <v>0.3923611111111111</v>
      </c>
      <c r="J36" s="27" t="s">
        <v>32</v>
      </c>
      <c r="K36" s="22" t="s">
        <v>119</v>
      </c>
      <c r="L36" s="25" t="s">
        <v>42</v>
      </c>
    </row>
    <row r="37" spans="2:12" ht="49" hidden="1" x14ac:dyDescent="0.85">
      <c r="B37" s="27">
        <f t="shared" si="2"/>
        <v>29</v>
      </c>
      <c r="C37" s="22" t="s">
        <v>103</v>
      </c>
      <c r="D37" s="27" t="s">
        <v>5</v>
      </c>
      <c r="E37" s="27" t="s">
        <v>6</v>
      </c>
      <c r="F37" s="30">
        <v>45840</v>
      </c>
      <c r="G37" s="34">
        <v>0.3923611111111111</v>
      </c>
      <c r="H37" s="30">
        <v>45840</v>
      </c>
      <c r="I37" s="28">
        <f t="shared" si="1"/>
        <v>0.39583333333333331</v>
      </c>
      <c r="J37" s="27" t="s">
        <v>32</v>
      </c>
      <c r="K37" s="25" t="s">
        <v>10</v>
      </c>
      <c r="L37" s="25" t="s">
        <v>39</v>
      </c>
    </row>
    <row r="38" spans="2:12" ht="30" hidden="1" customHeight="1" x14ac:dyDescent="0.85">
      <c r="B38" s="27">
        <f t="shared" si="2"/>
        <v>30</v>
      </c>
      <c r="C38" s="22" t="s">
        <v>104</v>
      </c>
      <c r="D38" s="27" t="s">
        <v>5</v>
      </c>
      <c r="E38" s="27" t="s">
        <v>6</v>
      </c>
      <c r="F38" s="26">
        <v>45840</v>
      </c>
      <c r="G38" s="29">
        <v>0.40972222222222221</v>
      </c>
      <c r="H38" s="30">
        <v>45840</v>
      </c>
      <c r="I38" s="28">
        <f t="shared" si="1"/>
        <v>0.41319444444444442</v>
      </c>
      <c r="J38" s="27" t="s">
        <v>32</v>
      </c>
      <c r="K38" s="25" t="s">
        <v>10</v>
      </c>
      <c r="L38" s="25" t="s">
        <v>61</v>
      </c>
    </row>
    <row r="39" spans="2:12" ht="30" hidden="1" customHeight="1" x14ac:dyDescent="0.85">
      <c r="B39" s="27">
        <f t="shared" si="2"/>
        <v>31</v>
      </c>
      <c r="C39" s="22" t="s">
        <v>105</v>
      </c>
      <c r="D39" s="27" t="s">
        <v>9</v>
      </c>
      <c r="E39" s="27" t="s">
        <v>6</v>
      </c>
      <c r="F39" s="26">
        <v>45840</v>
      </c>
      <c r="G39" s="29">
        <v>0.44791666666666669</v>
      </c>
      <c r="H39" s="30">
        <v>45840</v>
      </c>
      <c r="I39" s="28">
        <f t="shared" si="1"/>
        <v>0.4513888888888889</v>
      </c>
      <c r="J39" s="27" t="s">
        <v>32</v>
      </c>
      <c r="K39" s="22" t="s">
        <v>120</v>
      </c>
      <c r="L39" s="25" t="s">
        <v>59</v>
      </c>
    </row>
    <row r="40" spans="2:12" ht="30" hidden="1" customHeight="1" x14ac:dyDescent="0.85">
      <c r="B40" s="27">
        <f t="shared" si="2"/>
        <v>32</v>
      </c>
      <c r="C40" s="22" t="s">
        <v>106</v>
      </c>
      <c r="D40" s="27" t="s">
        <v>9</v>
      </c>
      <c r="E40" s="27" t="s">
        <v>6</v>
      </c>
      <c r="F40" s="26">
        <v>45840</v>
      </c>
      <c r="G40" s="29">
        <v>0.49305555555555558</v>
      </c>
      <c r="H40" s="30">
        <v>45840</v>
      </c>
      <c r="I40" s="28">
        <f t="shared" si="1"/>
        <v>0.49652777777777779</v>
      </c>
      <c r="J40" s="27" t="s">
        <v>32</v>
      </c>
      <c r="K40" s="22" t="s">
        <v>120</v>
      </c>
      <c r="L40" s="25" t="s">
        <v>59</v>
      </c>
    </row>
    <row r="41" spans="2:12" ht="30" hidden="1" customHeight="1" x14ac:dyDescent="0.85">
      <c r="B41" s="27">
        <f t="shared" si="2"/>
        <v>33</v>
      </c>
      <c r="C41" s="22" t="s">
        <v>107</v>
      </c>
      <c r="D41" s="27" t="s">
        <v>5</v>
      </c>
      <c r="E41" s="27" t="s">
        <v>6</v>
      </c>
      <c r="F41" s="26">
        <v>45840</v>
      </c>
      <c r="G41" s="29">
        <v>0.49305555555555558</v>
      </c>
      <c r="H41" s="30">
        <v>45840</v>
      </c>
      <c r="I41" s="28">
        <f t="shared" si="1"/>
        <v>0.49652777777777779</v>
      </c>
      <c r="J41" s="27" t="s">
        <v>32</v>
      </c>
      <c r="K41" s="25" t="s">
        <v>10</v>
      </c>
      <c r="L41" s="25" t="s">
        <v>45</v>
      </c>
    </row>
    <row r="42" spans="2:12" ht="49" hidden="1" customHeight="1" x14ac:dyDescent="0.85">
      <c r="B42" s="27">
        <f t="shared" si="2"/>
        <v>34</v>
      </c>
      <c r="C42" s="22" t="s">
        <v>108</v>
      </c>
      <c r="D42" s="27" t="s">
        <v>5</v>
      </c>
      <c r="E42" s="27" t="s">
        <v>6</v>
      </c>
      <c r="F42" s="26">
        <v>45840</v>
      </c>
      <c r="G42" s="29">
        <v>0.54166666666666663</v>
      </c>
      <c r="H42" s="30">
        <v>45840</v>
      </c>
      <c r="I42" s="28">
        <f t="shared" si="1"/>
        <v>0.54513888888888884</v>
      </c>
      <c r="J42" s="27" t="s">
        <v>32</v>
      </c>
      <c r="K42" s="25" t="s">
        <v>10</v>
      </c>
      <c r="L42" s="25" t="s">
        <v>45</v>
      </c>
    </row>
    <row r="43" spans="2:12" ht="49" hidden="1" customHeight="1" x14ac:dyDescent="0.85">
      <c r="B43" s="27">
        <f t="shared" si="2"/>
        <v>35</v>
      </c>
      <c r="C43" s="22" t="s">
        <v>109</v>
      </c>
      <c r="D43" s="27" t="s">
        <v>5</v>
      </c>
      <c r="E43" s="27" t="s">
        <v>6</v>
      </c>
      <c r="F43" s="26">
        <v>45840</v>
      </c>
      <c r="G43" s="29">
        <v>0.5625</v>
      </c>
      <c r="H43" s="30">
        <v>45840</v>
      </c>
      <c r="I43" s="28">
        <f t="shared" si="1"/>
        <v>0.56597222222222221</v>
      </c>
      <c r="J43" s="27" t="s">
        <v>32</v>
      </c>
      <c r="K43" s="23" t="s">
        <v>117</v>
      </c>
      <c r="L43" s="25" t="s">
        <v>59</v>
      </c>
    </row>
    <row r="44" spans="2:12" ht="30" hidden="1" customHeight="1" x14ac:dyDescent="0.85">
      <c r="B44" s="27">
        <f t="shared" si="2"/>
        <v>36</v>
      </c>
      <c r="C44" s="22" t="s">
        <v>110</v>
      </c>
      <c r="D44" s="27" t="s">
        <v>9</v>
      </c>
      <c r="E44" s="27" t="s">
        <v>6</v>
      </c>
      <c r="F44" s="26">
        <v>45840</v>
      </c>
      <c r="G44" s="29">
        <v>0.56597222222222221</v>
      </c>
      <c r="H44" s="30">
        <v>45840</v>
      </c>
      <c r="I44" s="28">
        <f t="shared" si="1"/>
        <v>0.56944444444444442</v>
      </c>
      <c r="J44" s="27" t="s">
        <v>32</v>
      </c>
      <c r="K44" s="22" t="s">
        <v>120</v>
      </c>
      <c r="L44" s="25" t="s">
        <v>59</v>
      </c>
    </row>
    <row r="45" spans="2:12" ht="49" hidden="1" customHeight="1" x14ac:dyDescent="0.85">
      <c r="B45" s="27">
        <f t="shared" si="2"/>
        <v>37</v>
      </c>
      <c r="C45" s="22" t="s">
        <v>111</v>
      </c>
      <c r="D45" s="27" t="s">
        <v>5</v>
      </c>
      <c r="E45" s="27" t="s">
        <v>6</v>
      </c>
      <c r="F45" s="26">
        <v>45840</v>
      </c>
      <c r="G45" s="29">
        <v>0.60416666666666663</v>
      </c>
      <c r="H45" s="30">
        <v>45840</v>
      </c>
      <c r="I45" s="28">
        <f t="shared" si="1"/>
        <v>0.60763888888888884</v>
      </c>
      <c r="J45" s="27" t="s">
        <v>32</v>
      </c>
      <c r="K45" s="23" t="s">
        <v>117</v>
      </c>
      <c r="L45" s="25" t="s">
        <v>42</v>
      </c>
    </row>
    <row r="46" spans="2:12" ht="30" hidden="1" customHeight="1" x14ac:dyDescent="0.85">
      <c r="B46" s="27">
        <f t="shared" si="2"/>
        <v>38</v>
      </c>
      <c r="C46" s="22" t="s">
        <v>112</v>
      </c>
      <c r="D46" s="27" t="s">
        <v>5</v>
      </c>
      <c r="E46" s="27" t="s">
        <v>6</v>
      </c>
      <c r="F46" s="26">
        <v>45840</v>
      </c>
      <c r="G46" s="29">
        <v>0.61111111111111116</v>
      </c>
      <c r="H46" s="30">
        <v>45840</v>
      </c>
      <c r="I46" s="28">
        <f t="shared" si="1"/>
        <v>0.61458333333333337</v>
      </c>
      <c r="J46" s="27" t="s">
        <v>32</v>
      </c>
      <c r="K46" s="24" t="s">
        <v>10</v>
      </c>
      <c r="L46" s="25" t="s">
        <v>40</v>
      </c>
    </row>
    <row r="47" spans="2:12" ht="30" hidden="1" customHeight="1" x14ac:dyDescent="0.85">
      <c r="B47" s="27">
        <f t="shared" si="2"/>
        <v>39</v>
      </c>
      <c r="C47" s="22" t="s">
        <v>113</v>
      </c>
      <c r="D47" s="27" t="s">
        <v>5</v>
      </c>
      <c r="E47" s="27" t="s">
        <v>6</v>
      </c>
      <c r="F47" s="26">
        <v>45840</v>
      </c>
      <c r="G47" s="29">
        <v>0.63194444444444442</v>
      </c>
      <c r="H47" s="30">
        <v>45840</v>
      </c>
      <c r="I47" s="28">
        <f t="shared" si="1"/>
        <v>0.63541666666666663</v>
      </c>
      <c r="J47" s="27" t="s">
        <v>32</v>
      </c>
      <c r="K47" s="23" t="s">
        <v>116</v>
      </c>
      <c r="L47" s="25" t="s">
        <v>62</v>
      </c>
    </row>
    <row r="48" spans="2:12" ht="30" hidden="1" customHeight="1" x14ac:dyDescent="0.85">
      <c r="B48" s="27">
        <f t="shared" si="2"/>
        <v>40</v>
      </c>
      <c r="C48" s="22" t="s">
        <v>114</v>
      </c>
      <c r="D48" s="27" t="s">
        <v>7</v>
      </c>
      <c r="E48" s="27" t="s">
        <v>6</v>
      </c>
      <c r="F48" s="26">
        <v>45840</v>
      </c>
      <c r="G48" s="29">
        <v>0.64583333333333337</v>
      </c>
      <c r="H48" s="30">
        <v>45840</v>
      </c>
      <c r="I48" s="28">
        <f t="shared" si="1"/>
        <v>0.64930555555555558</v>
      </c>
      <c r="J48" s="27" t="s">
        <v>32</v>
      </c>
      <c r="K48" s="23" t="s">
        <v>115</v>
      </c>
      <c r="L48" s="25" t="s">
        <v>59</v>
      </c>
    </row>
    <row r="49" spans="2:12" ht="49" hidden="1" x14ac:dyDescent="0.85">
      <c r="B49" s="27">
        <f t="shared" si="2"/>
        <v>41</v>
      </c>
      <c r="C49" s="22" t="s">
        <v>121</v>
      </c>
      <c r="D49" s="27" t="s">
        <v>5</v>
      </c>
      <c r="E49" s="27" t="s">
        <v>6</v>
      </c>
      <c r="F49" s="30">
        <v>45841</v>
      </c>
      <c r="G49" s="30"/>
      <c r="H49" s="30">
        <v>45841</v>
      </c>
      <c r="I49" s="28">
        <f t="shared" si="1"/>
        <v>3.472222222222222E-3</v>
      </c>
      <c r="J49" s="27" t="s">
        <v>32</v>
      </c>
      <c r="K49" s="22" t="s">
        <v>118</v>
      </c>
      <c r="L49" s="25" t="s">
        <v>59</v>
      </c>
    </row>
    <row r="50" spans="2:12" ht="30" hidden="1" customHeight="1" x14ac:dyDescent="0.85">
      <c r="B50" s="27">
        <f t="shared" si="2"/>
        <v>42</v>
      </c>
      <c r="C50" s="22" t="s">
        <v>122</v>
      </c>
      <c r="D50" s="27" t="s">
        <v>8</v>
      </c>
      <c r="E50" s="27" t="s">
        <v>6</v>
      </c>
      <c r="F50" s="26">
        <v>45841</v>
      </c>
      <c r="G50" s="26"/>
      <c r="H50" s="30">
        <v>45841</v>
      </c>
      <c r="I50" s="28">
        <f t="shared" si="1"/>
        <v>3.472222222222222E-3</v>
      </c>
      <c r="J50" s="27" t="s">
        <v>32</v>
      </c>
      <c r="K50" s="22" t="s">
        <v>141</v>
      </c>
      <c r="L50" s="25" t="s">
        <v>36</v>
      </c>
    </row>
    <row r="51" spans="2:12" ht="49" hidden="1" x14ac:dyDescent="0.85">
      <c r="B51" s="27">
        <f t="shared" si="2"/>
        <v>43</v>
      </c>
      <c r="C51" s="22" t="s">
        <v>123</v>
      </c>
      <c r="D51" s="27" t="s">
        <v>5</v>
      </c>
      <c r="E51" s="27" t="s">
        <v>6</v>
      </c>
      <c r="F51" s="30">
        <v>45841</v>
      </c>
      <c r="G51" s="30"/>
      <c r="H51" s="30">
        <v>45841</v>
      </c>
      <c r="I51" s="28">
        <f t="shared" si="1"/>
        <v>3.472222222222222E-3</v>
      </c>
      <c r="J51" s="27" t="s">
        <v>32</v>
      </c>
      <c r="K51" s="22" t="s">
        <v>65</v>
      </c>
      <c r="L51" s="25" t="s">
        <v>52</v>
      </c>
    </row>
    <row r="52" spans="2:12" ht="30" hidden="1" customHeight="1" x14ac:dyDescent="0.85">
      <c r="B52" s="27">
        <f t="shared" si="2"/>
        <v>44</v>
      </c>
      <c r="C52" s="22" t="s">
        <v>124</v>
      </c>
      <c r="D52" s="27" t="s">
        <v>7</v>
      </c>
      <c r="E52" s="27" t="s">
        <v>6</v>
      </c>
      <c r="F52" s="26">
        <v>45841</v>
      </c>
      <c r="G52" s="26"/>
      <c r="H52" s="30">
        <v>45841</v>
      </c>
      <c r="I52" s="28">
        <f t="shared" si="1"/>
        <v>3.472222222222222E-3</v>
      </c>
      <c r="J52" s="27" t="s">
        <v>32</v>
      </c>
      <c r="K52" s="22" t="s">
        <v>66</v>
      </c>
      <c r="L52" s="25" t="s">
        <v>56</v>
      </c>
    </row>
    <row r="53" spans="2:12" ht="30" hidden="1" customHeight="1" x14ac:dyDescent="0.85">
      <c r="B53" s="27">
        <f t="shared" si="2"/>
        <v>45</v>
      </c>
      <c r="C53" s="22" t="s">
        <v>125</v>
      </c>
      <c r="D53" s="27" t="s">
        <v>7</v>
      </c>
      <c r="E53" s="27" t="s">
        <v>6</v>
      </c>
      <c r="F53" s="26">
        <v>45841</v>
      </c>
      <c r="G53" s="26"/>
      <c r="H53" s="30">
        <v>45841</v>
      </c>
      <c r="I53" s="28">
        <f t="shared" si="1"/>
        <v>3.472222222222222E-3</v>
      </c>
      <c r="J53" s="27" t="s">
        <v>32</v>
      </c>
      <c r="K53" s="22" t="s">
        <v>66</v>
      </c>
      <c r="L53" s="25" t="s">
        <v>56</v>
      </c>
    </row>
    <row r="54" spans="2:12" ht="24.5" hidden="1" x14ac:dyDescent="0.85">
      <c r="B54" s="27">
        <f t="shared" si="2"/>
        <v>46</v>
      </c>
      <c r="C54" s="22" t="s">
        <v>126</v>
      </c>
      <c r="D54" s="27" t="s">
        <v>5</v>
      </c>
      <c r="E54" s="27" t="s">
        <v>6</v>
      </c>
      <c r="F54" s="26">
        <v>45841</v>
      </c>
      <c r="G54" s="26"/>
      <c r="H54" s="30">
        <v>45841</v>
      </c>
      <c r="I54" s="28">
        <f t="shared" si="1"/>
        <v>3.472222222222222E-3</v>
      </c>
      <c r="J54" s="27" t="s">
        <v>32</v>
      </c>
      <c r="K54" s="22" t="s">
        <v>10</v>
      </c>
      <c r="L54" s="25" t="s">
        <v>39</v>
      </c>
    </row>
    <row r="55" spans="2:12" ht="49" hidden="1" x14ac:dyDescent="0.85">
      <c r="B55" s="27">
        <f t="shared" si="2"/>
        <v>47</v>
      </c>
      <c r="C55" s="22" t="s">
        <v>127</v>
      </c>
      <c r="D55" s="27" t="s">
        <v>5</v>
      </c>
      <c r="E55" s="27" t="s">
        <v>6</v>
      </c>
      <c r="F55" s="30">
        <v>45841</v>
      </c>
      <c r="G55" s="30"/>
      <c r="H55" s="30">
        <v>45841</v>
      </c>
      <c r="I55" s="28">
        <f t="shared" si="1"/>
        <v>3.472222222222222E-3</v>
      </c>
      <c r="J55" s="27" t="s">
        <v>32</v>
      </c>
      <c r="K55" s="22" t="s">
        <v>142</v>
      </c>
      <c r="L55" s="25" t="s">
        <v>62</v>
      </c>
    </row>
    <row r="56" spans="2:12" ht="49" hidden="1" x14ac:dyDescent="0.85">
      <c r="B56" s="27">
        <f t="shared" si="2"/>
        <v>48</v>
      </c>
      <c r="C56" s="22" t="s">
        <v>128</v>
      </c>
      <c r="D56" s="27" t="s">
        <v>5</v>
      </c>
      <c r="E56" s="27" t="s">
        <v>6</v>
      </c>
      <c r="F56" s="30">
        <v>45841</v>
      </c>
      <c r="G56" s="30"/>
      <c r="H56" s="30">
        <v>45841</v>
      </c>
      <c r="I56" s="28">
        <f t="shared" si="1"/>
        <v>3.472222222222222E-3</v>
      </c>
      <c r="J56" s="27" t="s">
        <v>32</v>
      </c>
      <c r="K56" s="22" t="s">
        <v>143</v>
      </c>
      <c r="L56" s="25" t="s">
        <v>39</v>
      </c>
    </row>
    <row r="57" spans="2:12" ht="24.5" hidden="1" x14ac:dyDescent="0.85">
      <c r="B57" s="27">
        <f t="shared" si="2"/>
        <v>49</v>
      </c>
      <c r="C57" s="22" t="s">
        <v>129</v>
      </c>
      <c r="D57" s="27" t="s">
        <v>7</v>
      </c>
      <c r="E57" s="27" t="s">
        <v>6</v>
      </c>
      <c r="F57" s="30">
        <v>45841</v>
      </c>
      <c r="G57" s="30"/>
      <c r="H57" s="30">
        <v>45841</v>
      </c>
      <c r="I57" s="28">
        <f t="shared" si="1"/>
        <v>3.472222222222222E-3</v>
      </c>
      <c r="J57" s="27" t="s">
        <v>32</v>
      </c>
      <c r="K57" s="22" t="s">
        <v>144</v>
      </c>
      <c r="L57" s="25" t="s">
        <v>39</v>
      </c>
    </row>
    <row r="58" spans="2:12" ht="24.5" hidden="1" x14ac:dyDescent="0.85">
      <c r="B58" s="27">
        <f t="shared" si="2"/>
        <v>50</v>
      </c>
      <c r="C58" s="22" t="s">
        <v>130</v>
      </c>
      <c r="D58" s="27" t="s">
        <v>7</v>
      </c>
      <c r="E58" s="27" t="s">
        <v>6</v>
      </c>
      <c r="F58" s="30">
        <v>45841</v>
      </c>
      <c r="G58" s="30"/>
      <c r="H58" s="30">
        <v>45841</v>
      </c>
      <c r="I58" s="28">
        <f t="shared" si="1"/>
        <v>3.472222222222222E-3</v>
      </c>
      <c r="J58" s="27" t="s">
        <v>32</v>
      </c>
      <c r="K58" s="22" t="s">
        <v>144</v>
      </c>
      <c r="L58" s="25" t="s">
        <v>39</v>
      </c>
    </row>
    <row r="59" spans="2:12" ht="49" hidden="1" x14ac:dyDescent="0.85">
      <c r="B59" s="27">
        <f t="shared" si="2"/>
        <v>51</v>
      </c>
      <c r="C59" s="22" t="s">
        <v>131</v>
      </c>
      <c r="D59" s="27" t="s">
        <v>7</v>
      </c>
      <c r="E59" s="27" t="s">
        <v>6</v>
      </c>
      <c r="F59" s="30">
        <v>45841</v>
      </c>
      <c r="G59" s="30"/>
      <c r="H59" s="30">
        <v>45841</v>
      </c>
      <c r="I59" s="28">
        <f t="shared" si="1"/>
        <v>3.472222222222222E-3</v>
      </c>
      <c r="J59" s="27" t="s">
        <v>32</v>
      </c>
      <c r="K59" s="22" t="s">
        <v>63</v>
      </c>
      <c r="L59" s="25" t="s">
        <v>39</v>
      </c>
    </row>
    <row r="60" spans="2:12" ht="49" hidden="1" x14ac:dyDescent="0.85">
      <c r="B60" s="27">
        <f t="shared" si="2"/>
        <v>52</v>
      </c>
      <c r="C60" s="22" t="s">
        <v>132</v>
      </c>
      <c r="D60" s="27" t="s">
        <v>9</v>
      </c>
      <c r="E60" s="27" t="s">
        <v>6</v>
      </c>
      <c r="F60" s="30">
        <v>45841</v>
      </c>
      <c r="G60" s="30"/>
      <c r="H60" s="30">
        <v>45841</v>
      </c>
      <c r="I60" s="28">
        <f t="shared" si="1"/>
        <v>3.472222222222222E-3</v>
      </c>
      <c r="J60" s="27" t="s">
        <v>32</v>
      </c>
      <c r="K60" s="22" t="s">
        <v>145</v>
      </c>
      <c r="L60" s="25" t="s">
        <v>59</v>
      </c>
    </row>
    <row r="61" spans="2:12" ht="30" hidden="1" customHeight="1" x14ac:dyDescent="0.85">
      <c r="B61" s="27">
        <f t="shared" si="2"/>
        <v>53</v>
      </c>
      <c r="C61" s="22" t="s">
        <v>133</v>
      </c>
      <c r="D61" s="27" t="s">
        <v>5</v>
      </c>
      <c r="E61" s="27" t="s">
        <v>6</v>
      </c>
      <c r="F61" s="30">
        <v>45841</v>
      </c>
      <c r="G61" s="30"/>
      <c r="H61" s="30">
        <v>45841</v>
      </c>
      <c r="I61" s="28">
        <f t="shared" si="1"/>
        <v>3.472222222222222E-3</v>
      </c>
      <c r="J61" s="27" t="s">
        <v>32</v>
      </c>
      <c r="K61" s="22" t="s">
        <v>117</v>
      </c>
      <c r="L61" s="25" t="s">
        <v>42</v>
      </c>
    </row>
    <row r="62" spans="2:12" ht="30" hidden="1" customHeight="1" x14ac:dyDescent="0.85">
      <c r="B62" s="27">
        <f t="shared" si="2"/>
        <v>54</v>
      </c>
      <c r="C62" s="22" t="s">
        <v>134</v>
      </c>
      <c r="D62" s="27" t="s">
        <v>5</v>
      </c>
      <c r="E62" s="27" t="s">
        <v>6</v>
      </c>
      <c r="F62" s="30">
        <v>45841</v>
      </c>
      <c r="G62" s="30"/>
      <c r="H62" s="30">
        <v>45841</v>
      </c>
      <c r="I62" s="28">
        <f t="shared" si="1"/>
        <v>3.472222222222222E-3</v>
      </c>
      <c r="J62" s="27" t="s">
        <v>32</v>
      </c>
      <c r="K62" s="22" t="s">
        <v>117</v>
      </c>
      <c r="L62" s="25" t="s">
        <v>42</v>
      </c>
    </row>
    <row r="63" spans="2:12" ht="30" hidden="1" customHeight="1" x14ac:dyDescent="0.85">
      <c r="B63" s="27">
        <f t="shared" si="2"/>
        <v>55</v>
      </c>
      <c r="C63" s="22" t="s">
        <v>135</v>
      </c>
      <c r="D63" s="27" t="s">
        <v>7</v>
      </c>
      <c r="E63" s="27" t="s">
        <v>6</v>
      </c>
      <c r="F63" s="30">
        <v>45841</v>
      </c>
      <c r="G63" s="30"/>
      <c r="H63" s="30">
        <v>45841</v>
      </c>
      <c r="I63" s="28">
        <f t="shared" si="1"/>
        <v>3.472222222222222E-3</v>
      </c>
      <c r="J63" s="27" t="s">
        <v>32</v>
      </c>
      <c r="K63" s="22" t="s">
        <v>63</v>
      </c>
      <c r="L63" s="25" t="s">
        <v>59</v>
      </c>
    </row>
    <row r="64" spans="2:12" ht="49" hidden="1" x14ac:dyDescent="0.85">
      <c r="B64" s="27">
        <f t="shared" ref="B64:B95" si="3">IF(COUNTA(C64:K82)&gt;0, ROW()-8, "")</f>
        <v>56</v>
      </c>
      <c r="C64" s="22" t="s">
        <v>136</v>
      </c>
      <c r="D64" s="27" t="s">
        <v>5</v>
      </c>
      <c r="E64" s="27" t="s">
        <v>6</v>
      </c>
      <c r="F64" s="30">
        <v>45841</v>
      </c>
      <c r="G64" s="30"/>
      <c r="H64" s="30">
        <v>45841</v>
      </c>
      <c r="I64" s="28">
        <f t="shared" si="1"/>
        <v>3.472222222222222E-3</v>
      </c>
      <c r="J64" s="27" t="s">
        <v>32</v>
      </c>
      <c r="K64" s="22" t="s">
        <v>10</v>
      </c>
      <c r="L64" s="25" t="s">
        <v>55</v>
      </c>
    </row>
    <row r="65" spans="2:12" ht="30" hidden="1" customHeight="1" x14ac:dyDescent="0.85">
      <c r="B65" s="27">
        <f t="shared" si="3"/>
        <v>57</v>
      </c>
      <c r="C65" s="22" t="s">
        <v>137</v>
      </c>
      <c r="D65" s="27" t="s">
        <v>7</v>
      </c>
      <c r="E65" s="27" t="s">
        <v>6</v>
      </c>
      <c r="F65" s="30">
        <v>45841</v>
      </c>
      <c r="G65" s="30"/>
      <c r="H65" s="30">
        <v>45841</v>
      </c>
      <c r="I65" s="28">
        <f t="shared" si="1"/>
        <v>3.472222222222222E-3</v>
      </c>
      <c r="J65" s="27" t="s">
        <v>32</v>
      </c>
      <c r="K65" s="22" t="s">
        <v>145</v>
      </c>
      <c r="L65" s="25" t="s">
        <v>59</v>
      </c>
    </row>
    <row r="66" spans="2:12" ht="30" hidden="1" customHeight="1" x14ac:dyDescent="0.85">
      <c r="B66" s="27">
        <f t="shared" si="3"/>
        <v>58</v>
      </c>
      <c r="C66" s="22" t="s">
        <v>138</v>
      </c>
      <c r="D66" s="27" t="s">
        <v>5</v>
      </c>
      <c r="E66" s="27" t="s">
        <v>6</v>
      </c>
      <c r="F66" s="30">
        <v>45841</v>
      </c>
      <c r="G66" s="30"/>
      <c r="H66" s="30">
        <v>45841</v>
      </c>
      <c r="I66" s="28">
        <f t="shared" si="1"/>
        <v>3.472222222222222E-3</v>
      </c>
      <c r="J66" s="27" t="s">
        <v>32</v>
      </c>
      <c r="K66" s="22" t="s">
        <v>10</v>
      </c>
      <c r="L66" s="25" t="s">
        <v>61</v>
      </c>
    </row>
    <row r="67" spans="2:12" ht="30" hidden="1" customHeight="1" x14ac:dyDescent="0.85">
      <c r="B67" s="27">
        <f t="shared" si="3"/>
        <v>59</v>
      </c>
      <c r="C67" s="22" t="s">
        <v>139</v>
      </c>
      <c r="D67" s="27" t="s">
        <v>7</v>
      </c>
      <c r="E67" s="27" t="s">
        <v>6</v>
      </c>
      <c r="F67" s="30">
        <v>45841</v>
      </c>
      <c r="G67" s="30"/>
      <c r="H67" s="30">
        <v>45841</v>
      </c>
      <c r="I67" s="28">
        <f t="shared" si="1"/>
        <v>3.472222222222222E-3</v>
      </c>
      <c r="J67" s="27" t="s">
        <v>32</v>
      </c>
      <c r="K67" s="22" t="s">
        <v>146</v>
      </c>
      <c r="L67" s="25" t="s">
        <v>62</v>
      </c>
    </row>
    <row r="68" spans="2:12" ht="30" hidden="1" customHeight="1" x14ac:dyDescent="0.85">
      <c r="B68" s="27">
        <f t="shared" si="3"/>
        <v>60</v>
      </c>
      <c r="C68" s="22" t="s">
        <v>140</v>
      </c>
      <c r="D68" s="27" t="s">
        <v>5</v>
      </c>
      <c r="E68" s="27" t="s">
        <v>6</v>
      </c>
      <c r="F68" s="30">
        <v>45841</v>
      </c>
      <c r="G68" s="30"/>
      <c r="H68" s="30">
        <v>45841</v>
      </c>
      <c r="I68" s="28">
        <f t="shared" si="1"/>
        <v>3.472222222222222E-3</v>
      </c>
      <c r="J68" s="27" t="s">
        <v>32</v>
      </c>
      <c r="K68" s="22" t="s">
        <v>117</v>
      </c>
      <c r="L68" s="25" t="s">
        <v>48</v>
      </c>
    </row>
    <row r="69" spans="2:12" ht="49" hidden="1" x14ac:dyDescent="0.85">
      <c r="B69" s="27">
        <f t="shared" si="3"/>
        <v>61</v>
      </c>
      <c r="C69" s="22" t="s">
        <v>147</v>
      </c>
      <c r="D69" s="27" t="s">
        <v>5</v>
      </c>
      <c r="E69" s="27" t="s">
        <v>6</v>
      </c>
      <c r="F69" s="30">
        <v>45841</v>
      </c>
      <c r="G69" s="30"/>
      <c r="H69" s="30">
        <v>45841</v>
      </c>
      <c r="I69" s="28">
        <f t="shared" si="1"/>
        <v>3.472222222222222E-3</v>
      </c>
      <c r="J69" s="27" t="s">
        <v>32</v>
      </c>
      <c r="K69" s="25" t="s">
        <v>148</v>
      </c>
      <c r="L69" s="25" t="s">
        <v>59</v>
      </c>
    </row>
    <row r="70" spans="2:12" ht="30" hidden="1" customHeight="1" x14ac:dyDescent="0.85">
      <c r="B70" s="27">
        <f t="shared" si="3"/>
        <v>62</v>
      </c>
      <c r="C70" s="22" t="s">
        <v>149</v>
      </c>
      <c r="D70" s="27" t="s">
        <v>5</v>
      </c>
      <c r="E70" s="27" t="s">
        <v>6</v>
      </c>
      <c r="F70" s="26">
        <v>45842</v>
      </c>
      <c r="G70" s="26"/>
      <c r="H70" s="26">
        <v>45842</v>
      </c>
      <c r="I70" s="28">
        <f t="shared" si="1"/>
        <v>3.472222222222222E-3</v>
      </c>
      <c r="J70" s="27" t="s">
        <v>32</v>
      </c>
      <c r="K70" s="22" t="s">
        <v>152</v>
      </c>
      <c r="L70" s="25" t="s">
        <v>55</v>
      </c>
    </row>
    <row r="71" spans="2:12" ht="30" hidden="1" customHeight="1" x14ac:dyDescent="0.85">
      <c r="B71" s="27">
        <f t="shared" si="3"/>
        <v>63</v>
      </c>
      <c r="C71" s="22" t="s">
        <v>150</v>
      </c>
      <c r="D71" s="27" t="s">
        <v>5</v>
      </c>
      <c r="E71" s="27" t="s">
        <v>6</v>
      </c>
      <c r="F71" s="26">
        <v>45842</v>
      </c>
      <c r="G71" s="26"/>
      <c r="H71" s="26">
        <v>45842</v>
      </c>
      <c r="I71" s="28">
        <f t="shared" si="1"/>
        <v>3.472222222222222E-3</v>
      </c>
      <c r="J71" s="27" t="s">
        <v>32</v>
      </c>
      <c r="K71" s="22" t="s">
        <v>10</v>
      </c>
      <c r="L71" s="25" t="s">
        <v>39</v>
      </c>
    </row>
    <row r="72" spans="2:12" ht="49" hidden="1" x14ac:dyDescent="0.85">
      <c r="B72" s="27">
        <f t="shared" si="3"/>
        <v>64</v>
      </c>
      <c r="C72" s="22" t="s">
        <v>151</v>
      </c>
      <c r="D72" s="27" t="s">
        <v>8</v>
      </c>
      <c r="E72" s="27" t="s">
        <v>6</v>
      </c>
      <c r="F72" s="30">
        <v>45842</v>
      </c>
      <c r="G72" s="30"/>
      <c r="H72" s="30">
        <v>45842</v>
      </c>
      <c r="I72" s="28">
        <f t="shared" si="1"/>
        <v>3.472222222222222E-3</v>
      </c>
      <c r="J72" s="27" t="s">
        <v>32</v>
      </c>
      <c r="K72" s="25" t="s">
        <v>141</v>
      </c>
      <c r="L72" s="25" t="s">
        <v>59</v>
      </c>
    </row>
    <row r="73" spans="2:12" ht="30" hidden="1" customHeight="1" x14ac:dyDescent="0.85">
      <c r="B73" s="27">
        <f t="shared" si="3"/>
        <v>65</v>
      </c>
      <c r="C73" s="22" t="s">
        <v>153</v>
      </c>
      <c r="D73" s="27" t="s">
        <v>7</v>
      </c>
      <c r="E73" s="27" t="s">
        <v>6</v>
      </c>
      <c r="F73" s="30">
        <v>45842</v>
      </c>
      <c r="G73" s="30"/>
      <c r="H73" s="30">
        <v>45842</v>
      </c>
      <c r="I73" s="28">
        <f t="shared" ref="I73:I136" si="4">G73 + TIME(0, 5, 0)</f>
        <v>3.472222222222222E-3</v>
      </c>
      <c r="J73" s="27" t="s">
        <v>32</v>
      </c>
      <c r="K73" s="22" t="s">
        <v>146</v>
      </c>
      <c r="L73" s="25" t="s">
        <v>59</v>
      </c>
    </row>
    <row r="74" spans="2:12" ht="30" hidden="1" customHeight="1" x14ac:dyDescent="0.85">
      <c r="B74" s="27">
        <f t="shared" si="3"/>
        <v>66</v>
      </c>
      <c r="C74" s="22" t="s">
        <v>154</v>
      </c>
      <c r="D74" s="27" t="s">
        <v>5</v>
      </c>
      <c r="E74" s="27" t="s">
        <v>6</v>
      </c>
      <c r="F74" s="30">
        <v>45842</v>
      </c>
      <c r="G74" s="30"/>
      <c r="H74" s="30">
        <v>45842</v>
      </c>
      <c r="I74" s="28">
        <f t="shared" si="4"/>
        <v>3.472222222222222E-3</v>
      </c>
      <c r="J74" s="27" t="s">
        <v>32</v>
      </c>
      <c r="K74" s="22" t="s">
        <v>169</v>
      </c>
      <c r="L74" s="25" t="s">
        <v>42</v>
      </c>
    </row>
    <row r="75" spans="2:12" ht="30" hidden="1" customHeight="1" x14ac:dyDescent="0.85">
      <c r="B75" s="27">
        <f t="shared" si="3"/>
        <v>67</v>
      </c>
      <c r="C75" s="22" t="s">
        <v>155</v>
      </c>
      <c r="D75" s="27" t="s">
        <v>5</v>
      </c>
      <c r="E75" s="27" t="s">
        <v>6</v>
      </c>
      <c r="F75" s="30">
        <v>45842</v>
      </c>
      <c r="G75" s="30"/>
      <c r="H75" s="30">
        <v>45842</v>
      </c>
      <c r="I75" s="28">
        <f t="shared" si="4"/>
        <v>3.472222222222222E-3</v>
      </c>
      <c r="J75" s="27" t="s">
        <v>32</v>
      </c>
      <c r="K75" s="22" t="s">
        <v>65</v>
      </c>
      <c r="L75" s="25" t="s">
        <v>40</v>
      </c>
    </row>
    <row r="76" spans="2:12" ht="24.5" hidden="1" x14ac:dyDescent="0.85">
      <c r="B76" s="27">
        <f t="shared" si="3"/>
        <v>68</v>
      </c>
      <c r="C76" s="22" t="s">
        <v>156</v>
      </c>
      <c r="D76" s="27" t="s">
        <v>5</v>
      </c>
      <c r="E76" s="27" t="s">
        <v>6</v>
      </c>
      <c r="F76" s="30">
        <v>45842</v>
      </c>
      <c r="G76" s="30"/>
      <c r="H76" s="30">
        <v>45842</v>
      </c>
      <c r="I76" s="28">
        <f t="shared" si="4"/>
        <v>3.472222222222222E-3</v>
      </c>
      <c r="J76" s="27" t="s">
        <v>32</v>
      </c>
      <c r="K76" s="22" t="s">
        <v>117</v>
      </c>
      <c r="L76" s="25" t="s">
        <v>42</v>
      </c>
    </row>
    <row r="77" spans="2:12" ht="30" hidden="1" customHeight="1" x14ac:dyDescent="0.85">
      <c r="B77" s="27">
        <f t="shared" si="3"/>
        <v>69</v>
      </c>
      <c r="C77" s="22" t="s">
        <v>157</v>
      </c>
      <c r="D77" s="27" t="s">
        <v>7</v>
      </c>
      <c r="E77" s="27" t="s">
        <v>6</v>
      </c>
      <c r="F77" s="30">
        <v>45842</v>
      </c>
      <c r="G77" s="30"/>
      <c r="H77" s="30">
        <v>45842</v>
      </c>
      <c r="I77" s="28">
        <f t="shared" si="4"/>
        <v>3.472222222222222E-3</v>
      </c>
      <c r="J77" s="27" t="s">
        <v>32</v>
      </c>
      <c r="K77" s="22" t="s">
        <v>63</v>
      </c>
      <c r="L77" s="25" t="s">
        <v>53</v>
      </c>
    </row>
    <row r="78" spans="2:12" ht="30" hidden="1" customHeight="1" x14ac:dyDescent="0.85">
      <c r="B78" s="27">
        <f t="shared" si="3"/>
        <v>70</v>
      </c>
      <c r="C78" s="22" t="s">
        <v>158</v>
      </c>
      <c r="D78" s="27" t="s">
        <v>5</v>
      </c>
      <c r="E78" s="27" t="s">
        <v>6</v>
      </c>
      <c r="F78" s="30">
        <v>45842</v>
      </c>
      <c r="G78" s="30"/>
      <c r="H78" s="30">
        <v>45842</v>
      </c>
      <c r="I78" s="28">
        <f t="shared" si="4"/>
        <v>3.472222222222222E-3</v>
      </c>
      <c r="J78" s="27" t="s">
        <v>32</v>
      </c>
      <c r="K78" s="22" t="s">
        <v>170</v>
      </c>
      <c r="L78" s="25" t="s">
        <v>56</v>
      </c>
    </row>
    <row r="79" spans="2:12" ht="30" hidden="1" customHeight="1" x14ac:dyDescent="0.85">
      <c r="B79" s="27">
        <f t="shared" si="3"/>
        <v>71</v>
      </c>
      <c r="C79" s="22" t="s">
        <v>159</v>
      </c>
      <c r="D79" s="27" t="s">
        <v>9</v>
      </c>
      <c r="E79" s="27" t="s">
        <v>6</v>
      </c>
      <c r="F79" s="30">
        <v>45842</v>
      </c>
      <c r="G79" s="30"/>
      <c r="H79" s="30">
        <v>45842</v>
      </c>
      <c r="I79" s="28">
        <f t="shared" si="4"/>
        <v>3.472222222222222E-3</v>
      </c>
      <c r="J79" s="27" t="s">
        <v>32</v>
      </c>
      <c r="K79" s="22" t="s">
        <v>169</v>
      </c>
      <c r="L79" s="25" t="s">
        <v>42</v>
      </c>
    </row>
    <row r="80" spans="2:12" ht="24.5" hidden="1" x14ac:dyDescent="0.85">
      <c r="B80" s="27">
        <f t="shared" si="3"/>
        <v>72</v>
      </c>
      <c r="C80" s="22" t="s">
        <v>160</v>
      </c>
      <c r="D80" s="27" t="s">
        <v>5</v>
      </c>
      <c r="E80" s="27" t="s">
        <v>6</v>
      </c>
      <c r="F80" s="30">
        <v>45842</v>
      </c>
      <c r="G80" s="30"/>
      <c r="H80" s="30">
        <v>45842</v>
      </c>
      <c r="I80" s="28">
        <f t="shared" si="4"/>
        <v>3.472222222222222E-3</v>
      </c>
      <c r="J80" s="27" t="s">
        <v>32</v>
      </c>
      <c r="K80" s="22" t="s">
        <v>152</v>
      </c>
      <c r="L80" s="25" t="s">
        <v>39</v>
      </c>
    </row>
    <row r="81" spans="2:12" ht="30" hidden="1" customHeight="1" x14ac:dyDescent="0.85">
      <c r="B81" s="27">
        <f t="shared" si="3"/>
        <v>73</v>
      </c>
      <c r="C81" s="22" t="s">
        <v>161</v>
      </c>
      <c r="D81" s="27" t="s">
        <v>7</v>
      </c>
      <c r="E81" s="27" t="s">
        <v>6</v>
      </c>
      <c r="F81" s="30">
        <v>45842</v>
      </c>
      <c r="G81" s="30"/>
      <c r="H81" s="30">
        <v>45842</v>
      </c>
      <c r="I81" s="28">
        <f t="shared" si="4"/>
        <v>3.472222222222222E-3</v>
      </c>
      <c r="J81" s="27" t="s">
        <v>32</v>
      </c>
      <c r="K81" s="22" t="s">
        <v>115</v>
      </c>
      <c r="L81" s="25" t="s">
        <v>36</v>
      </c>
    </row>
    <row r="82" spans="2:12" ht="49" hidden="1" x14ac:dyDescent="0.85">
      <c r="B82" s="27">
        <f t="shared" si="3"/>
        <v>74</v>
      </c>
      <c r="C82" s="22" t="s">
        <v>162</v>
      </c>
      <c r="D82" s="27" t="s">
        <v>5</v>
      </c>
      <c r="E82" s="27" t="s">
        <v>6</v>
      </c>
      <c r="F82" s="30">
        <v>45842</v>
      </c>
      <c r="G82" s="30"/>
      <c r="H82" s="30">
        <v>45842</v>
      </c>
      <c r="I82" s="28">
        <f t="shared" si="4"/>
        <v>3.472222222222222E-3</v>
      </c>
      <c r="J82" s="27" t="s">
        <v>32</v>
      </c>
      <c r="K82" s="25" t="s">
        <v>10</v>
      </c>
      <c r="L82" s="25" t="s">
        <v>55</v>
      </c>
    </row>
    <row r="83" spans="2:12" ht="30" hidden="1" customHeight="1" x14ac:dyDescent="0.85">
      <c r="B83" s="27">
        <f t="shared" si="3"/>
        <v>75</v>
      </c>
      <c r="C83" s="22" t="s">
        <v>163</v>
      </c>
      <c r="D83" s="27" t="s">
        <v>9</v>
      </c>
      <c r="E83" s="27" t="s">
        <v>6</v>
      </c>
      <c r="F83" s="30">
        <v>45842</v>
      </c>
      <c r="G83" s="30"/>
      <c r="H83" s="30">
        <v>45842</v>
      </c>
      <c r="I83" s="28">
        <f t="shared" si="4"/>
        <v>3.472222222222222E-3</v>
      </c>
      <c r="J83" s="27" t="s">
        <v>32</v>
      </c>
      <c r="K83" s="22" t="s">
        <v>169</v>
      </c>
      <c r="L83" s="25" t="s">
        <v>42</v>
      </c>
    </row>
    <row r="84" spans="2:12" ht="30" hidden="1" customHeight="1" x14ac:dyDescent="0.85">
      <c r="B84" s="27">
        <f t="shared" si="3"/>
        <v>76</v>
      </c>
      <c r="C84" s="22" t="s">
        <v>164</v>
      </c>
      <c r="D84" s="27" t="s">
        <v>5</v>
      </c>
      <c r="E84" s="27" t="s">
        <v>6</v>
      </c>
      <c r="F84" s="30">
        <v>45842</v>
      </c>
      <c r="G84" s="30"/>
      <c r="H84" s="30">
        <v>45842</v>
      </c>
      <c r="I84" s="28">
        <f t="shared" si="4"/>
        <v>3.472222222222222E-3</v>
      </c>
      <c r="J84" s="27" t="s">
        <v>32</v>
      </c>
      <c r="K84" s="22" t="s">
        <v>10</v>
      </c>
      <c r="L84" s="25" t="s">
        <v>39</v>
      </c>
    </row>
    <row r="85" spans="2:12" ht="49" hidden="1" x14ac:dyDescent="0.85">
      <c r="B85" s="27">
        <f t="shared" si="3"/>
        <v>77</v>
      </c>
      <c r="C85" s="22" t="s">
        <v>165</v>
      </c>
      <c r="D85" s="27" t="s">
        <v>5</v>
      </c>
      <c r="E85" s="27" t="s">
        <v>6</v>
      </c>
      <c r="F85" s="30">
        <v>45842</v>
      </c>
      <c r="G85" s="30"/>
      <c r="H85" s="30">
        <v>45842</v>
      </c>
      <c r="I85" s="28">
        <f t="shared" si="4"/>
        <v>3.472222222222222E-3</v>
      </c>
      <c r="J85" s="27" t="s">
        <v>32</v>
      </c>
      <c r="K85" s="25" t="s">
        <v>10</v>
      </c>
      <c r="L85" s="25" t="s">
        <v>39</v>
      </c>
    </row>
    <row r="86" spans="2:12" ht="30" hidden="1" customHeight="1" x14ac:dyDescent="0.85">
      <c r="B86" s="27">
        <f t="shared" si="3"/>
        <v>78</v>
      </c>
      <c r="C86" s="22" t="s">
        <v>166</v>
      </c>
      <c r="D86" s="27" t="s">
        <v>5</v>
      </c>
      <c r="E86" s="27" t="s">
        <v>6</v>
      </c>
      <c r="F86" s="30">
        <v>45842</v>
      </c>
      <c r="G86" s="30"/>
      <c r="H86" s="30">
        <v>45842</v>
      </c>
      <c r="I86" s="28">
        <f t="shared" si="4"/>
        <v>3.472222222222222E-3</v>
      </c>
      <c r="J86" s="27" t="s">
        <v>32</v>
      </c>
      <c r="K86" s="22" t="s">
        <v>10</v>
      </c>
      <c r="L86" s="25" t="s">
        <v>39</v>
      </c>
    </row>
    <row r="87" spans="2:12" ht="30" hidden="1" customHeight="1" x14ac:dyDescent="0.85">
      <c r="B87" s="27">
        <f t="shared" si="3"/>
        <v>79</v>
      </c>
      <c r="C87" s="22" t="s">
        <v>167</v>
      </c>
      <c r="D87" s="27" t="s">
        <v>5</v>
      </c>
      <c r="E87" s="27" t="s">
        <v>6</v>
      </c>
      <c r="F87" s="30">
        <v>45842</v>
      </c>
      <c r="G87" s="30"/>
      <c r="H87" s="30">
        <v>45842</v>
      </c>
      <c r="I87" s="28">
        <f t="shared" si="4"/>
        <v>3.472222222222222E-3</v>
      </c>
      <c r="J87" s="27" t="s">
        <v>32</v>
      </c>
      <c r="K87" s="22" t="s">
        <v>10</v>
      </c>
      <c r="L87" s="25" t="s">
        <v>52</v>
      </c>
    </row>
    <row r="88" spans="2:12" ht="30" hidden="1" customHeight="1" x14ac:dyDescent="0.85">
      <c r="B88" s="27">
        <f t="shared" si="3"/>
        <v>80</v>
      </c>
      <c r="C88" s="22" t="s">
        <v>168</v>
      </c>
      <c r="D88" s="27" t="s">
        <v>5</v>
      </c>
      <c r="E88" s="27" t="s">
        <v>6</v>
      </c>
      <c r="F88" s="30">
        <v>45842</v>
      </c>
      <c r="G88" s="30"/>
      <c r="H88" s="30">
        <v>45842</v>
      </c>
      <c r="I88" s="28">
        <f t="shared" si="4"/>
        <v>3.472222222222222E-3</v>
      </c>
      <c r="J88" s="27" t="s">
        <v>32</v>
      </c>
      <c r="K88" s="22" t="s">
        <v>10</v>
      </c>
      <c r="L88" s="25" t="s">
        <v>39</v>
      </c>
    </row>
    <row r="89" spans="2:12" ht="30" hidden="1" customHeight="1" x14ac:dyDescent="0.85">
      <c r="B89" s="27">
        <f t="shared" si="3"/>
        <v>81</v>
      </c>
      <c r="C89" s="22" t="s">
        <v>171</v>
      </c>
      <c r="D89" s="27" t="s">
        <v>5</v>
      </c>
      <c r="E89" s="27" t="s">
        <v>6</v>
      </c>
      <c r="F89" s="26">
        <v>45845</v>
      </c>
      <c r="G89" s="29">
        <v>0.37847222222222221</v>
      </c>
      <c r="H89" s="26">
        <v>45845</v>
      </c>
      <c r="I89" s="28">
        <f t="shared" si="4"/>
        <v>0.38194444444444442</v>
      </c>
      <c r="J89" s="27" t="s">
        <v>33</v>
      </c>
      <c r="K89" s="22" t="s">
        <v>10</v>
      </c>
      <c r="L89" s="25" t="s">
        <v>200</v>
      </c>
    </row>
    <row r="90" spans="2:12" ht="30" hidden="1" customHeight="1" x14ac:dyDescent="0.85">
      <c r="B90" s="27">
        <f t="shared" si="3"/>
        <v>82</v>
      </c>
      <c r="C90" s="22" t="s">
        <v>172</v>
      </c>
      <c r="D90" s="27" t="s">
        <v>7</v>
      </c>
      <c r="E90" s="27" t="s">
        <v>6</v>
      </c>
      <c r="F90" s="26">
        <v>45845</v>
      </c>
      <c r="G90" s="29">
        <v>0.375</v>
      </c>
      <c r="H90" s="26">
        <v>45845</v>
      </c>
      <c r="I90" s="28">
        <f t="shared" si="4"/>
        <v>0.37847222222222221</v>
      </c>
      <c r="J90" s="27" t="s">
        <v>33</v>
      </c>
      <c r="K90" s="22" t="s">
        <v>115</v>
      </c>
      <c r="L90" s="25" t="s">
        <v>39</v>
      </c>
    </row>
    <row r="91" spans="2:12" ht="30" hidden="1" customHeight="1" x14ac:dyDescent="0.85">
      <c r="B91" s="27">
        <f t="shared" si="3"/>
        <v>83</v>
      </c>
      <c r="C91" s="22" t="s">
        <v>173</v>
      </c>
      <c r="D91" s="27" t="s">
        <v>7</v>
      </c>
      <c r="E91" s="27" t="s">
        <v>6</v>
      </c>
      <c r="F91" s="26">
        <v>45845</v>
      </c>
      <c r="G91" s="29">
        <v>0.38541666666666669</v>
      </c>
      <c r="H91" s="26">
        <v>45845</v>
      </c>
      <c r="I91" s="28">
        <f t="shared" si="4"/>
        <v>0.3888888888888889</v>
      </c>
      <c r="J91" s="27" t="s">
        <v>33</v>
      </c>
      <c r="K91" s="22" t="s">
        <v>115</v>
      </c>
      <c r="L91" s="25" t="s">
        <v>54</v>
      </c>
    </row>
    <row r="92" spans="2:12" ht="30" hidden="1" customHeight="1" x14ac:dyDescent="0.85">
      <c r="B92" s="27">
        <f t="shared" si="3"/>
        <v>84</v>
      </c>
      <c r="C92" s="22" t="s">
        <v>174</v>
      </c>
      <c r="D92" s="27" t="s">
        <v>5</v>
      </c>
      <c r="E92" s="27" t="s">
        <v>6</v>
      </c>
      <c r="F92" s="26">
        <v>45845</v>
      </c>
      <c r="G92" s="29">
        <v>0.3888888888888889</v>
      </c>
      <c r="H92" s="26">
        <v>45845</v>
      </c>
      <c r="I92" s="28">
        <f t="shared" si="4"/>
        <v>0.3923611111111111</v>
      </c>
      <c r="J92" s="27" t="s">
        <v>33</v>
      </c>
      <c r="K92" s="22" t="s">
        <v>65</v>
      </c>
      <c r="L92" s="25" t="s">
        <v>57</v>
      </c>
    </row>
    <row r="93" spans="2:12" ht="30" hidden="1" customHeight="1" x14ac:dyDescent="0.85">
      <c r="B93" s="27">
        <f t="shared" si="3"/>
        <v>85</v>
      </c>
      <c r="C93" s="22" t="s">
        <v>175</v>
      </c>
      <c r="D93" s="27" t="s">
        <v>9</v>
      </c>
      <c r="E93" s="27" t="s">
        <v>6</v>
      </c>
      <c r="F93" s="26">
        <v>45845</v>
      </c>
      <c r="G93" s="29">
        <v>0.39583333333333331</v>
      </c>
      <c r="H93" s="26">
        <v>45845</v>
      </c>
      <c r="I93" s="28">
        <f t="shared" si="4"/>
        <v>0.39930555555555552</v>
      </c>
      <c r="J93" s="27" t="s">
        <v>33</v>
      </c>
      <c r="K93" s="22" t="s">
        <v>64</v>
      </c>
      <c r="L93" s="25" t="s">
        <v>201</v>
      </c>
    </row>
    <row r="94" spans="2:12" ht="30" hidden="1" customHeight="1" x14ac:dyDescent="0.85">
      <c r="B94" s="27">
        <f t="shared" si="3"/>
        <v>86</v>
      </c>
      <c r="C94" s="22" t="s">
        <v>176</v>
      </c>
      <c r="D94" s="27" t="s">
        <v>9</v>
      </c>
      <c r="E94" s="27" t="s">
        <v>6</v>
      </c>
      <c r="F94" s="26">
        <v>45845</v>
      </c>
      <c r="G94" s="29">
        <v>0.40625</v>
      </c>
      <c r="H94" s="26">
        <v>45845</v>
      </c>
      <c r="I94" s="28">
        <f t="shared" si="4"/>
        <v>0.40972222222222221</v>
      </c>
      <c r="J94" s="27" t="s">
        <v>33</v>
      </c>
      <c r="K94" s="22" t="s">
        <v>64</v>
      </c>
      <c r="L94" s="25" t="s">
        <v>201</v>
      </c>
    </row>
    <row r="95" spans="2:12" ht="30" hidden="1" customHeight="1" x14ac:dyDescent="0.85">
      <c r="B95" s="27">
        <f t="shared" si="3"/>
        <v>87</v>
      </c>
      <c r="C95" s="22" t="s">
        <v>177</v>
      </c>
      <c r="D95" s="27" t="s">
        <v>7</v>
      </c>
      <c r="E95" s="27" t="s">
        <v>6</v>
      </c>
      <c r="F95" s="26">
        <v>45845</v>
      </c>
      <c r="G95" s="29">
        <v>0.40972222222222221</v>
      </c>
      <c r="H95" s="26">
        <v>45845</v>
      </c>
      <c r="I95" s="28">
        <f t="shared" si="4"/>
        <v>0.41319444444444442</v>
      </c>
      <c r="J95" s="27" t="s">
        <v>33</v>
      </c>
      <c r="K95" s="22" t="s">
        <v>197</v>
      </c>
      <c r="L95" s="25" t="s">
        <v>39</v>
      </c>
    </row>
    <row r="96" spans="2:12" ht="30" hidden="1" customHeight="1" x14ac:dyDescent="0.85">
      <c r="B96" s="27">
        <f t="shared" ref="B96:B122" si="5">IF(COUNTA(C96:K114)&gt;0, ROW()-8, "")</f>
        <v>88</v>
      </c>
      <c r="C96" s="22" t="s">
        <v>178</v>
      </c>
      <c r="D96" s="27" t="s">
        <v>5</v>
      </c>
      <c r="E96" s="27" t="s">
        <v>6</v>
      </c>
      <c r="F96" s="26">
        <v>45845</v>
      </c>
      <c r="G96" s="29">
        <v>0.40972222222222221</v>
      </c>
      <c r="H96" s="26">
        <v>45845</v>
      </c>
      <c r="I96" s="28">
        <f t="shared" si="4"/>
        <v>0.41319444444444442</v>
      </c>
      <c r="J96" s="27" t="s">
        <v>33</v>
      </c>
      <c r="K96" s="22" t="s">
        <v>10</v>
      </c>
      <c r="L96" s="25" t="s">
        <v>55</v>
      </c>
    </row>
    <row r="97" spans="2:12" ht="30" hidden="1" customHeight="1" x14ac:dyDescent="0.85">
      <c r="B97" s="27">
        <f t="shared" si="5"/>
        <v>89</v>
      </c>
      <c r="C97" s="22" t="s">
        <v>179</v>
      </c>
      <c r="D97" s="27" t="s">
        <v>5</v>
      </c>
      <c r="E97" s="27" t="s">
        <v>6</v>
      </c>
      <c r="F97" s="26">
        <v>45845</v>
      </c>
      <c r="G97" s="29">
        <v>0.41319444444444442</v>
      </c>
      <c r="H97" s="26">
        <v>45845</v>
      </c>
      <c r="I97" s="28">
        <f t="shared" si="4"/>
        <v>0.41666666666666663</v>
      </c>
      <c r="J97" s="27" t="s">
        <v>33</v>
      </c>
      <c r="K97" s="22" t="s">
        <v>10</v>
      </c>
      <c r="L97" s="25" t="s">
        <v>55</v>
      </c>
    </row>
    <row r="98" spans="2:12" ht="30" hidden="1" customHeight="1" x14ac:dyDescent="0.85">
      <c r="B98" s="27">
        <f t="shared" si="5"/>
        <v>90</v>
      </c>
      <c r="C98" s="22" t="s">
        <v>180</v>
      </c>
      <c r="D98" s="27" t="s">
        <v>7</v>
      </c>
      <c r="E98" s="27" t="s">
        <v>6</v>
      </c>
      <c r="F98" s="26">
        <v>45845</v>
      </c>
      <c r="G98" s="29">
        <v>0.4375</v>
      </c>
      <c r="H98" s="26">
        <v>45845</v>
      </c>
      <c r="I98" s="28">
        <f t="shared" si="4"/>
        <v>0.44097222222222221</v>
      </c>
      <c r="J98" s="27" t="s">
        <v>33</v>
      </c>
      <c r="K98" s="22" t="s">
        <v>115</v>
      </c>
      <c r="L98" s="25" t="s">
        <v>39</v>
      </c>
    </row>
    <row r="99" spans="2:12" ht="30" hidden="1" customHeight="1" x14ac:dyDescent="0.85">
      <c r="B99" s="27">
        <f t="shared" si="5"/>
        <v>91</v>
      </c>
      <c r="C99" s="22" t="s">
        <v>181</v>
      </c>
      <c r="D99" s="27" t="s">
        <v>5</v>
      </c>
      <c r="E99" s="27" t="s">
        <v>6</v>
      </c>
      <c r="F99" s="26">
        <v>45845</v>
      </c>
      <c r="G99" s="29">
        <v>0.44444444444444442</v>
      </c>
      <c r="H99" s="26">
        <v>45845</v>
      </c>
      <c r="I99" s="28">
        <f t="shared" si="4"/>
        <v>0.44791666666666663</v>
      </c>
      <c r="J99" s="27" t="s">
        <v>33</v>
      </c>
      <c r="K99" s="22" t="s">
        <v>10</v>
      </c>
      <c r="L99" s="25" t="s">
        <v>57</v>
      </c>
    </row>
    <row r="100" spans="2:12" ht="30" hidden="1" customHeight="1" x14ac:dyDescent="0.85">
      <c r="B100" s="27">
        <f t="shared" si="5"/>
        <v>92</v>
      </c>
      <c r="C100" s="22" t="s">
        <v>182</v>
      </c>
      <c r="D100" s="27" t="s">
        <v>9</v>
      </c>
      <c r="E100" s="27" t="s">
        <v>6</v>
      </c>
      <c r="F100" s="26">
        <v>45845</v>
      </c>
      <c r="G100" s="29">
        <v>0.45833333333333331</v>
      </c>
      <c r="H100" s="26">
        <v>45845</v>
      </c>
      <c r="I100" s="28">
        <f t="shared" si="4"/>
        <v>0.46180555555555552</v>
      </c>
      <c r="J100" s="27" t="s">
        <v>33</v>
      </c>
      <c r="K100" s="22" t="s">
        <v>64</v>
      </c>
      <c r="L100" s="25" t="s">
        <v>201</v>
      </c>
    </row>
    <row r="101" spans="2:12" ht="30" hidden="1" customHeight="1" x14ac:dyDescent="0.85">
      <c r="B101" s="27">
        <f t="shared" si="5"/>
        <v>93</v>
      </c>
      <c r="C101" s="22" t="s">
        <v>183</v>
      </c>
      <c r="D101" s="27" t="s">
        <v>7</v>
      </c>
      <c r="E101" s="27" t="s">
        <v>6</v>
      </c>
      <c r="F101" s="26">
        <v>45845</v>
      </c>
      <c r="G101" s="29">
        <v>0.46875</v>
      </c>
      <c r="H101" s="26">
        <v>45845</v>
      </c>
      <c r="I101" s="28">
        <f t="shared" si="4"/>
        <v>0.47222222222222221</v>
      </c>
      <c r="J101" s="27" t="s">
        <v>33</v>
      </c>
      <c r="K101" s="22" t="s">
        <v>63</v>
      </c>
      <c r="L101" s="25" t="s">
        <v>202</v>
      </c>
    </row>
    <row r="102" spans="2:12" ht="30" hidden="1" customHeight="1" x14ac:dyDescent="0.85">
      <c r="B102" s="27">
        <f t="shared" si="5"/>
        <v>94</v>
      </c>
      <c r="C102" s="22" t="s">
        <v>184</v>
      </c>
      <c r="D102" s="27" t="s">
        <v>9</v>
      </c>
      <c r="E102" s="27" t="s">
        <v>6</v>
      </c>
      <c r="F102" s="26">
        <v>45845</v>
      </c>
      <c r="G102" s="29">
        <v>0.47569444444444442</v>
      </c>
      <c r="H102" s="26">
        <v>45845</v>
      </c>
      <c r="I102" s="28">
        <f t="shared" si="4"/>
        <v>0.47916666666666663</v>
      </c>
      <c r="J102" s="27" t="s">
        <v>33</v>
      </c>
      <c r="K102" s="22" t="s">
        <v>198</v>
      </c>
      <c r="L102" s="25" t="s">
        <v>201</v>
      </c>
    </row>
    <row r="103" spans="2:12" ht="30" hidden="1" customHeight="1" x14ac:dyDescent="0.85">
      <c r="B103" s="27">
        <f t="shared" si="5"/>
        <v>95</v>
      </c>
      <c r="C103" s="22" t="s">
        <v>185</v>
      </c>
      <c r="D103" s="27" t="s">
        <v>5</v>
      </c>
      <c r="E103" s="27" t="s">
        <v>6</v>
      </c>
      <c r="F103" s="26">
        <v>45845</v>
      </c>
      <c r="G103" s="29">
        <v>0.47916666666666669</v>
      </c>
      <c r="H103" s="26">
        <v>45845</v>
      </c>
      <c r="I103" s="28">
        <f t="shared" si="4"/>
        <v>0.4826388888888889</v>
      </c>
      <c r="J103" s="27" t="s">
        <v>33</v>
      </c>
      <c r="K103" s="22" t="s">
        <v>65</v>
      </c>
      <c r="L103" s="25" t="s">
        <v>55</v>
      </c>
    </row>
    <row r="104" spans="2:12" ht="30" hidden="1" customHeight="1" x14ac:dyDescent="0.85">
      <c r="B104" s="27">
        <f t="shared" si="5"/>
        <v>96</v>
      </c>
      <c r="C104" s="22" t="s">
        <v>186</v>
      </c>
      <c r="D104" s="27" t="s">
        <v>5</v>
      </c>
      <c r="E104" s="27" t="s">
        <v>6</v>
      </c>
      <c r="F104" s="26">
        <v>45845</v>
      </c>
      <c r="G104" s="29">
        <v>0.4861111111111111</v>
      </c>
      <c r="H104" s="26">
        <v>45845</v>
      </c>
      <c r="I104" s="28">
        <f t="shared" si="4"/>
        <v>0.48958333333333331</v>
      </c>
      <c r="J104" s="27" t="s">
        <v>33</v>
      </c>
      <c r="K104" s="22" t="s">
        <v>10</v>
      </c>
      <c r="L104" s="25" t="s">
        <v>97</v>
      </c>
    </row>
    <row r="105" spans="2:12" ht="30" hidden="1" customHeight="1" x14ac:dyDescent="0.85">
      <c r="B105" s="27">
        <f t="shared" si="5"/>
        <v>97</v>
      </c>
      <c r="C105" s="22" t="s">
        <v>187</v>
      </c>
      <c r="D105" s="27" t="s">
        <v>7</v>
      </c>
      <c r="E105" s="27" t="s">
        <v>6</v>
      </c>
      <c r="F105" s="26">
        <v>45845</v>
      </c>
      <c r="G105" s="29">
        <v>0.51388888888888884</v>
      </c>
      <c r="H105" s="26">
        <v>45845</v>
      </c>
      <c r="I105" s="28">
        <f t="shared" si="4"/>
        <v>0.51736111111111105</v>
      </c>
      <c r="J105" s="27" t="s">
        <v>33</v>
      </c>
      <c r="K105" s="22" t="s">
        <v>66</v>
      </c>
      <c r="L105" s="25" t="s">
        <v>46</v>
      </c>
    </row>
    <row r="106" spans="2:12" ht="30" hidden="1" customHeight="1" x14ac:dyDescent="0.85">
      <c r="B106" s="27">
        <f t="shared" si="5"/>
        <v>98</v>
      </c>
      <c r="C106" s="22" t="s">
        <v>188</v>
      </c>
      <c r="D106" s="27" t="s">
        <v>7</v>
      </c>
      <c r="E106" s="27" t="s">
        <v>6</v>
      </c>
      <c r="F106" s="26">
        <v>45845</v>
      </c>
      <c r="G106" s="29">
        <v>0.55208333333333337</v>
      </c>
      <c r="H106" s="26">
        <v>45845</v>
      </c>
      <c r="I106" s="28">
        <f t="shared" si="4"/>
        <v>0.55555555555555558</v>
      </c>
      <c r="J106" s="27" t="s">
        <v>33</v>
      </c>
      <c r="K106" s="22" t="s">
        <v>115</v>
      </c>
      <c r="L106" s="25" t="s">
        <v>39</v>
      </c>
    </row>
    <row r="107" spans="2:12" ht="30" hidden="1" customHeight="1" x14ac:dyDescent="0.85">
      <c r="B107" s="27">
        <f t="shared" si="5"/>
        <v>99</v>
      </c>
      <c r="C107" s="22" t="s">
        <v>189</v>
      </c>
      <c r="D107" s="27" t="s">
        <v>5</v>
      </c>
      <c r="E107" s="27" t="s">
        <v>6</v>
      </c>
      <c r="F107" s="26">
        <v>45845</v>
      </c>
      <c r="G107" s="29">
        <v>0.5625</v>
      </c>
      <c r="H107" s="26">
        <v>45845</v>
      </c>
      <c r="I107" s="28">
        <f t="shared" si="4"/>
        <v>0.56597222222222221</v>
      </c>
      <c r="J107" s="27" t="s">
        <v>33</v>
      </c>
      <c r="K107" s="22" t="s">
        <v>10</v>
      </c>
      <c r="L107" s="25" t="s">
        <v>39</v>
      </c>
    </row>
    <row r="108" spans="2:12" ht="30" hidden="1" customHeight="1" x14ac:dyDescent="0.85">
      <c r="B108" s="27">
        <f t="shared" si="5"/>
        <v>100</v>
      </c>
      <c r="C108" s="22" t="s">
        <v>190</v>
      </c>
      <c r="D108" s="27" t="s">
        <v>7</v>
      </c>
      <c r="E108" s="27" t="s">
        <v>6</v>
      </c>
      <c r="F108" s="26">
        <v>45845</v>
      </c>
      <c r="G108" s="29">
        <v>0.58333333333333337</v>
      </c>
      <c r="H108" s="26">
        <v>45845</v>
      </c>
      <c r="I108" s="28">
        <f t="shared" si="4"/>
        <v>0.58680555555555558</v>
      </c>
      <c r="J108" s="27" t="s">
        <v>33</v>
      </c>
      <c r="K108" s="22" t="s">
        <v>199</v>
      </c>
      <c r="L108" s="25" t="s">
        <v>39</v>
      </c>
    </row>
    <row r="109" spans="2:12" ht="30" hidden="1" customHeight="1" x14ac:dyDescent="0.85">
      <c r="B109" s="27">
        <f t="shared" si="5"/>
        <v>101</v>
      </c>
      <c r="C109" s="22" t="s">
        <v>191</v>
      </c>
      <c r="D109" s="27" t="s">
        <v>9</v>
      </c>
      <c r="E109" s="27" t="s">
        <v>6</v>
      </c>
      <c r="F109" s="26">
        <v>45845</v>
      </c>
      <c r="G109" s="29">
        <v>0.59375</v>
      </c>
      <c r="H109" s="26">
        <v>45845</v>
      </c>
      <c r="I109" s="28">
        <f t="shared" si="4"/>
        <v>0.59722222222222221</v>
      </c>
      <c r="J109" s="27" t="s">
        <v>33</v>
      </c>
      <c r="K109" s="22" t="s">
        <v>64</v>
      </c>
      <c r="L109" s="25" t="s">
        <v>201</v>
      </c>
    </row>
    <row r="110" spans="2:12" ht="30" hidden="1" customHeight="1" x14ac:dyDescent="0.85">
      <c r="B110" s="27">
        <f t="shared" si="5"/>
        <v>102</v>
      </c>
      <c r="C110" s="22" t="s">
        <v>192</v>
      </c>
      <c r="D110" s="27" t="s">
        <v>5</v>
      </c>
      <c r="E110" s="27" t="s">
        <v>6</v>
      </c>
      <c r="F110" s="26">
        <v>45845</v>
      </c>
      <c r="G110" s="29">
        <v>0.60416666666666663</v>
      </c>
      <c r="H110" s="26">
        <v>45845</v>
      </c>
      <c r="I110" s="28">
        <f t="shared" si="4"/>
        <v>0.60763888888888884</v>
      </c>
      <c r="J110" s="27" t="s">
        <v>33</v>
      </c>
      <c r="K110" s="22" t="s">
        <v>10</v>
      </c>
      <c r="L110" s="25" t="s">
        <v>39</v>
      </c>
    </row>
    <row r="111" spans="2:12" ht="30" hidden="1" customHeight="1" x14ac:dyDescent="0.85">
      <c r="B111" s="27">
        <f t="shared" si="5"/>
        <v>103</v>
      </c>
      <c r="C111" s="22" t="s">
        <v>193</v>
      </c>
      <c r="D111" s="27" t="s">
        <v>9</v>
      </c>
      <c r="E111" s="27" t="s">
        <v>6</v>
      </c>
      <c r="F111" s="26">
        <v>45845</v>
      </c>
      <c r="G111" s="29">
        <v>0.62152777777777779</v>
      </c>
      <c r="H111" s="26">
        <v>45845</v>
      </c>
      <c r="I111" s="28">
        <f t="shared" si="4"/>
        <v>0.625</v>
      </c>
      <c r="J111" s="27" t="s">
        <v>33</v>
      </c>
      <c r="K111" s="22" t="s">
        <v>198</v>
      </c>
      <c r="L111" s="25" t="s">
        <v>201</v>
      </c>
    </row>
    <row r="112" spans="2:12" ht="30" hidden="1" customHeight="1" x14ac:dyDescent="0.85">
      <c r="B112" s="27">
        <f t="shared" si="5"/>
        <v>104</v>
      </c>
      <c r="C112" s="22" t="s">
        <v>194</v>
      </c>
      <c r="D112" s="27" t="s">
        <v>9</v>
      </c>
      <c r="E112" s="27" t="s">
        <v>6</v>
      </c>
      <c r="F112" s="26">
        <v>45845</v>
      </c>
      <c r="G112" s="29">
        <v>0.63888888888888884</v>
      </c>
      <c r="H112" s="26">
        <v>45845</v>
      </c>
      <c r="I112" s="28">
        <f t="shared" si="4"/>
        <v>0.64236111111111105</v>
      </c>
      <c r="J112" s="27" t="s">
        <v>33</v>
      </c>
      <c r="K112" s="22" t="s">
        <v>64</v>
      </c>
      <c r="L112" s="25" t="s">
        <v>200</v>
      </c>
    </row>
    <row r="113" spans="2:12" ht="30" hidden="1" customHeight="1" x14ac:dyDescent="0.85">
      <c r="B113" s="27">
        <f t="shared" si="5"/>
        <v>105</v>
      </c>
      <c r="C113" s="22" t="s">
        <v>195</v>
      </c>
      <c r="D113" s="27" t="s">
        <v>8</v>
      </c>
      <c r="E113" s="27" t="s">
        <v>6</v>
      </c>
      <c r="F113" s="26">
        <v>45845</v>
      </c>
      <c r="G113" s="29">
        <v>0.67361111111111116</v>
      </c>
      <c r="H113" s="26">
        <v>45845</v>
      </c>
      <c r="I113" s="28">
        <f t="shared" si="4"/>
        <v>0.67708333333333337</v>
      </c>
      <c r="J113" s="27" t="s">
        <v>33</v>
      </c>
      <c r="K113" s="22" t="s">
        <v>119</v>
      </c>
      <c r="L113" s="25" t="s">
        <v>201</v>
      </c>
    </row>
    <row r="114" spans="2:12" ht="30" hidden="1" customHeight="1" x14ac:dyDescent="0.85">
      <c r="B114" s="27">
        <f t="shared" si="5"/>
        <v>106</v>
      </c>
      <c r="C114" s="22" t="s">
        <v>196</v>
      </c>
      <c r="D114" s="27" t="s">
        <v>8</v>
      </c>
      <c r="E114" s="27" t="s">
        <v>6</v>
      </c>
      <c r="F114" s="26">
        <v>45845</v>
      </c>
      <c r="G114" s="29">
        <v>0.68055555555555558</v>
      </c>
      <c r="H114" s="26">
        <v>45845</v>
      </c>
      <c r="I114" s="28">
        <f t="shared" si="4"/>
        <v>0.68402777777777779</v>
      </c>
      <c r="J114" s="27" t="s">
        <v>33</v>
      </c>
      <c r="K114" s="22" t="s">
        <v>119</v>
      </c>
      <c r="L114" s="25" t="s">
        <v>202</v>
      </c>
    </row>
    <row r="115" spans="2:12" ht="30" hidden="1" customHeight="1" x14ac:dyDescent="0.85">
      <c r="B115" s="27">
        <f t="shared" si="5"/>
        <v>107</v>
      </c>
      <c r="C115" s="22" t="s">
        <v>203</v>
      </c>
      <c r="D115" s="27" t="s">
        <v>5</v>
      </c>
      <c r="E115" s="27" t="s">
        <v>6</v>
      </c>
      <c r="F115" s="26">
        <v>45846</v>
      </c>
      <c r="G115" s="29">
        <v>0.3611111111111111</v>
      </c>
      <c r="H115" s="26">
        <v>45846</v>
      </c>
      <c r="I115" s="28">
        <f t="shared" si="4"/>
        <v>0.36458333333333331</v>
      </c>
      <c r="J115" s="27" t="s">
        <v>33</v>
      </c>
      <c r="K115" s="22" t="s">
        <v>10</v>
      </c>
      <c r="L115" s="25" t="s">
        <v>97</v>
      </c>
    </row>
    <row r="116" spans="2:12" ht="30" hidden="1" customHeight="1" x14ac:dyDescent="0.85">
      <c r="B116" s="27">
        <f t="shared" si="5"/>
        <v>108</v>
      </c>
      <c r="C116" s="22" t="s">
        <v>204</v>
      </c>
      <c r="D116" s="27" t="s">
        <v>5</v>
      </c>
      <c r="E116" s="27" t="s">
        <v>6</v>
      </c>
      <c r="F116" s="26">
        <v>45846</v>
      </c>
      <c r="G116" s="29">
        <v>0.36805555555555558</v>
      </c>
      <c r="H116" s="26">
        <v>45846</v>
      </c>
      <c r="I116" s="28">
        <f t="shared" si="4"/>
        <v>0.37152777777777779</v>
      </c>
      <c r="J116" s="27" t="s">
        <v>33</v>
      </c>
      <c r="K116" s="22" t="s">
        <v>10</v>
      </c>
      <c r="L116" s="25" t="s">
        <v>39</v>
      </c>
    </row>
    <row r="117" spans="2:12" ht="30" hidden="1" customHeight="1" x14ac:dyDescent="0.85">
      <c r="B117" s="27">
        <f t="shared" si="5"/>
        <v>109</v>
      </c>
      <c r="C117" s="22" t="s">
        <v>205</v>
      </c>
      <c r="D117" s="27" t="s">
        <v>9</v>
      </c>
      <c r="E117" s="27" t="s">
        <v>6</v>
      </c>
      <c r="F117" s="26">
        <v>45846</v>
      </c>
      <c r="G117" s="29">
        <v>0.37152777777777779</v>
      </c>
      <c r="H117" s="26">
        <v>45846</v>
      </c>
      <c r="I117" s="28">
        <f t="shared" si="4"/>
        <v>0.375</v>
      </c>
      <c r="J117" s="27" t="s">
        <v>33</v>
      </c>
      <c r="K117" s="22" t="s">
        <v>229</v>
      </c>
      <c r="L117" s="25" t="s">
        <v>36</v>
      </c>
    </row>
    <row r="118" spans="2:12" ht="30" hidden="1" customHeight="1" x14ac:dyDescent="0.85">
      <c r="B118" s="27">
        <f t="shared" si="5"/>
        <v>110</v>
      </c>
      <c r="C118" s="22" t="s">
        <v>206</v>
      </c>
      <c r="D118" s="27" t="s">
        <v>9</v>
      </c>
      <c r="E118" s="27" t="s">
        <v>6</v>
      </c>
      <c r="F118" s="26">
        <v>45846</v>
      </c>
      <c r="G118" s="29">
        <v>0.37847222222222221</v>
      </c>
      <c r="H118" s="26">
        <v>45846</v>
      </c>
      <c r="I118" s="28">
        <f t="shared" si="4"/>
        <v>0.38194444444444442</v>
      </c>
      <c r="J118" s="27" t="s">
        <v>33</v>
      </c>
      <c r="K118" s="22" t="s">
        <v>64</v>
      </c>
      <c r="L118" s="25" t="s">
        <v>36</v>
      </c>
    </row>
    <row r="119" spans="2:12" ht="30" hidden="1" customHeight="1" x14ac:dyDescent="0.85">
      <c r="B119" s="27">
        <f t="shared" si="5"/>
        <v>111</v>
      </c>
      <c r="C119" s="22" t="s">
        <v>207</v>
      </c>
      <c r="D119" s="27" t="s">
        <v>5</v>
      </c>
      <c r="E119" s="27" t="s">
        <v>6</v>
      </c>
      <c r="F119" s="26">
        <v>45846</v>
      </c>
      <c r="G119" s="29">
        <v>0.38194444444444442</v>
      </c>
      <c r="H119" s="26">
        <v>45846</v>
      </c>
      <c r="I119" s="28">
        <f t="shared" si="4"/>
        <v>0.38541666666666663</v>
      </c>
      <c r="J119" s="27" t="s">
        <v>33</v>
      </c>
      <c r="K119" s="22" t="s">
        <v>230</v>
      </c>
      <c r="L119" s="25" t="s">
        <v>48</v>
      </c>
    </row>
    <row r="120" spans="2:12" ht="30" hidden="1" customHeight="1" x14ac:dyDescent="0.85">
      <c r="B120" s="27">
        <f t="shared" si="5"/>
        <v>112</v>
      </c>
      <c r="C120" s="22" t="s">
        <v>208</v>
      </c>
      <c r="D120" s="27" t="s">
        <v>7</v>
      </c>
      <c r="E120" s="27" t="s">
        <v>6</v>
      </c>
      <c r="F120" s="26">
        <v>45846</v>
      </c>
      <c r="G120" s="29">
        <v>0.39930555555555558</v>
      </c>
      <c r="H120" s="26">
        <v>45846</v>
      </c>
      <c r="I120" s="28">
        <f t="shared" si="4"/>
        <v>0.40277777777777779</v>
      </c>
      <c r="J120" s="27" t="s">
        <v>33</v>
      </c>
      <c r="K120" s="22" t="s">
        <v>115</v>
      </c>
      <c r="L120" s="25" t="s">
        <v>43</v>
      </c>
    </row>
    <row r="121" spans="2:12" ht="30" hidden="1" customHeight="1" x14ac:dyDescent="0.85">
      <c r="B121" s="27">
        <f t="shared" si="5"/>
        <v>113</v>
      </c>
      <c r="C121" s="22" t="s">
        <v>209</v>
      </c>
      <c r="D121" s="27" t="s">
        <v>5</v>
      </c>
      <c r="E121" s="27" t="s">
        <v>6</v>
      </c>
      <c r="F121" s="26">
        <v>45846</v>
      </c>
      <c r="G121" s="29">
        <v>0.40625</v>
      </c>
      <c r="H121" s="26">
        <v>45846</v>
      </c>
      <c r="I121" s="28">
        <f t="shared" si="4"/>
        <v>0.40972222222222221</v>
      </c>
      <c r="J121" s="27" t="s">
        <v>33</v>
      </c>
      <c r="K121" s="22" t="s">
        <v>10</v>
      </c>
      <c r="L121" s="25" t="s">
        <v>39</v>
      </c>
    </row>
    <row r="122" spans="2:12" ht="30" hidden="1" customHeight="1" x14ac:dyDescent="0.85">
      <c r="B122" s="27">
        <f t="shared" si="5"/>
        <v>114</v>
      </c>
      <c r="C122" s="22" t="s">
        <v>210</v>
      </c>
      <c r="D122" s="27" t="s">
        <v>8</v>
      </c>
      <c r="E122" s="27" t="s">
        <v>6</v>
      </c>
      <c r="F122" s="26">
        <v>45846</v>
      </c>
      <c r="G122" s="29">
        <v>0.4375</v>
      </c>
      <c r="H122" s="26">
        <v>45846</v>
      </c>
      <c r="I122" s="28">
        <f t="shared" si="4"/>
        <v>0.44097222222222221</v>
      </c>
      <c r="J122" s="27" t="s">
        <v>33</v>
      </c>
      <c r="K122" s="22" t="s">
        <v>231</v>
      </c>
      <c r="L122" s="25" t="s">
        <v>42</v>
      </c>
    </row>
    <row r="123" spans="2:12" ht="30" hidden="1" customHeight="1" x14ac:dyDescent="0.85">
      <c r="B123" s="27">
        <f>IF(COUNTA(C123:L140)&gt;0, ROW()-8, "")</f>
        <v>115</v>
      </c>
      <c r="C123" s="22" t="s">
        <v>211</v>
      </c>
      <c r="D123" s="27" t="s">
        <v>5</v>
      </c>
      <c r="E123" s="27" t="s">
        <v>6</v>
      </c>
      <c r="F123" s="26">
        <v>45846</v>
      </c>
      <c r="G123" s="29">
        <v>0.4513888888888889</v>
      </c>
      <c r="H123" s="26">
        <v>45846</v>
      </c>
      <c r="I123" s="28">
        <f t="shared" si="4"/>
        <v>0.4548611111111111</v>
      </c>
      <c r="J123" s="27" t="s">
        <v>33</v>
      </c>
      <c r="K123" s="22" t="s">
        <v>10</v>
      </c>
      <c r="L123" s="25" t="s">
        <v>61</v>
      </c>
    </row>
    <row r="124" spans="2:12" ht="30" hidden="1" customHeight="1" x14ac:dyDescent="0.85">
      <c r="B124" s="27">
        <f>IF(COUNTA(C124:L140)&gt;0, ROW()-8, "")</f>
        <v>116</v>
      </c>
      <c r="C124" s="22" t="s">
        <v>212</v>
      </c>
      <c r="D124" s="27" t="s">
        <v>9</v>
      </c>
      <c r="E124" s="27" t="s">
        <v>6</v>
      </c>
      <c r="F124" s="26">
        <v>45846</v>
      </c>
      <c r="G124" s="29">
        <v>0.4548611111111111</v>
      </c>
      <c r="H124" s="26">
        <v>45846</v>
      </c>
      <c r="I124" s="28">
        <f t="shared" si="4"/>
        <v>0.45833333333333331</v>
      </c>
      <c r="J124" s="27" t="s">
        <v>33</v>
      </c>
      <c r="K124" s="22" t="s">
        <v>64</v>
      </c>
      <c r="L124" s="25" t="s">
        <v>36</v>
      </c>
    </row>
    <row r="125" spans="2:12" ht="30" hidden="1" customHeight="1" x14ac:dyDescent="0.85">
      <c r="B125" s="27">
        <f>IF(COUNTA(C125:L140)&gt;0, ROW()-8, "")</f>
        <v>117</v>
      </c>
      <c r="C125" s="22" t="s">
        <v>213</v>
      </c>
      <c r="D125" s="27" t="s">
        <v>5</v>
      </c>
      <c r="E125" s="27" t="s">
        <v>6</v>
      </c>
      <c r="F125" s="26">
        <v>45846</v>
      </c>
      <c r="G125" s="29">
        <v>0.46180555555555558</v>
      </c>
      <c r="H125" s="26">
        <v>45846</v>
      </c>
      <c r="I125" s="28">
        <f t="shared" si="4"/>
        <v>0.46527777777777779</v>
      </c>
      <c r="J125" s="27" t="s">
        <v>33</v>
      </c>
      <c r="K125" s="22" t="s">
        <v>10</v>
      </c>
      <c r="L125" s="25" t="s">
        <v>39</v>
      </c>
    </row>
    <row r="126" spans="2:12" ht="30" hidden="1" customHeight="1" x14ac:dyDescent="0.85">
      <c r="B126" s="27">
        <f>IF(COUNTA(C126:L140)&gt;0, ROW()-8, "")</f>
        <v>118</v>
      </c>
      <c r="C126" s="22" t="s">
        <v>214</v>
      </c>
      <c r="D126" s="27" t="s">
        <v>8</v>
      </c>
      <c r="E126" s="27" t="s">
        <v>6</v>
      </c>
      <c r="F126" s="26">
        <v>45846</v>
      </c>
      <c r="G126" s="29">
        <v>0.46875</v>
      </c>
      <c r="H126" s="26">
        <v>45846</v>
      </c>
      <c r="I126" s="28">
        <f t="shared" si="4"/>
        <v>0.47222222222222221</v>
      </c>
      <c r="J126" s="27" t="s">
        <v>33</v>
      </c>
      <c r="K126" s="22" t="s">
        <v>119</v>
      </c>
      <c r="L126" s="25" t="s">
        <v>39</v>
      </c>
    </row>
    <row r="127" spans="2:12" ht="30" hidden="1" customHeight="1" x14ac:dyDescent="0.85">
      <c r="B127" s="27">
        <f>IF(COUNTA(C127:L140)&gt;0, ROW()-8, "")</f>
        <v>119</v>
      </c>
      <c r="C127" s="22" t="s">
        <v>215</v>
      </c>
      <c r="D127" s="27" t="s">
        <v>5</v>
      </c>
      <c r="E127" s="27" t="s">
        <v>6</v>
      </c>
      <c r="F127" s="26">
        <v>45846</v>
      </c>
      <c r="G127" s="29">
        <v>0.49305555555555558</v>
      </c>
      <c r="H127" s="26">
        <v>45846</v>
      </c>
      <c r="I127" s="28">
        <f t="shared" si="4"/>
        <v>0.49652777777777779</v>
      </c>
      <c r="J127" s="27" t="s">
        <v>33</v>
      </c>
      <c r="K127" s="22" t="s">
        <v>10</v>
      </c>
      <c r="L127" s="25" t="s">
        <v>39</v>
      </c>
    </row>
    <row r="128" spans="2:12" ht="30" hidden="1" customHeight="1" x14ac:dyDescent="0.85">
      <c r="B128" s="27">
        <f>IF(COUNTA(C128:L140)&gt;0, ROW()-8, "")</f>
        <v>120</v>
      </c>
      <c r="C128" s="22" t="s">
        <v>216</v>
      </c>
      <c r="D128" s="27" t="s">
        <v>9</v>
      </c>
      <c r="E128" s="27" t="s">
        <v>6</v>
      </c>
      <c r="F128" s="26">
        <v>45846</v>
      </c>
      <c r="G128" s="29">
        <v>0.49652777777777779</v>
      </c>
      <c r="H128" s="26">
        <v>45846</v>
      </c>
      <c r="I128" s="28">
        <f t="shared" si="4"/>
        <v>0.5</v>
      </c>
      <c r="J128" s="27" t="s">
        <v>33</v>
      </c>
      <c r="K128" s="22" t="s">
        <v>64</v>
      </c>
      <c r="L128" s="25" t="s">
        <v>36</v>
      </c>
    </row>
    <row r="129" spans="2:12" ht="30" hidden="1" customHeight="1" x14ac:dyDescent="0.85">
      <c r="B129" s="27">
        <f>IF(COUNTA(C129:L140)&gt;0, ROW()-8, "")</f>
        <v>121</v>
      </c>
      <c r="C129" s="22" t="s">
        <v>217</v>
      </c>
      <c r="D129" s="27" t="s">
        <v>5</v>
      </c>
      <c r="E129" s="27" t="s">
        <v>6</v>
      </c>
      <c r="F129" s="26">
        <v>45846</v>
      </c>
      <c r="G129" s="29">
        <v>0.56597222222222221</v>
      </c>
      <c r="H129" s="26">
        <v>45846</v>
      </c>
      <c r="I129" s="28">
        <f t="shared" si="4"/>
        <v>0.56944444444444442</v>
      </c>
      <c r="J129" s="27" t="s">
        <v>33</v>
      </c>
      <c r="K129" s="22" t="s">
        <v>232</v>
      </c>
      <c r="L129" s="25" t="s">
        <v>36</v>
      </c>
    </row>
    <row r="130" spans="2:12" ht="30" hidden="1" customHeight="1" x14ac:dyDescent="0.85">
      <c r="B130" s="27">
        <f>IF(COUNTA(C130:L140)&gt;0, ROW()-8, "")</f>
        <v>122</v>
      </c>
      <c r="C130" s="22" t="s">
        <v>218</v>
      </c>
      <c r="D130" s="27" t="s">
        <v>5</v>
      </c>
      <c r="E130" s="27" t="s">
        <v>6</v>
      </c>
      <c r="F130" s="26">
        <v>45846</v>
      </c>
      <c r="G130" s="29">
        <v>0.59722222222222221</v>
      </c>
      <c r="H130" s="26">
        <v>45846</v>
      </c>
      <c r="I130" s="28">
        <f t="shared" si="4"/>
        <v>0.60069444444444442</v>
      </c>
      <c r="J130" s="27" t="s">
        <v>33</v>
      </c>
      <c r="K130" s="22" t="s">
        <v>233</v>
      </c>
      <c r="L130" s="25" t="s">
        <v>56</v>
      </c>
    </row>
    <row r="131" spans="2:12" ht="30" hidden="1" customHeight="1" x14ac:dyDescent="0.85">
      <c r="B131" s="27">
        <f>IF(COUNTA(C131:L140)&gt;0, ROW()-8, "")</f>
        <v>123</v>
      </c>
      <c r="C131" s="22" t="s">
        <v>219</v>
      </c>
      <c r="D131" s="27" t="s">
        <v>7</v>
      </c>
      <c r="E131" s="27" t="s">
        <v>6</v>
      </c>
      <c r="F131" s="26">
        <v>45846</v>
      </c>
      <c r="G131" s="29">
        <v>0.59722222222222221</v>
      </c>
      <c r="H131" s="26">
        <v>45846</v>
      </c>
      <c r="I131" s="28">
        <f t="shared" si="4"/>
        <v>0.60069444444444442</v>
      </c>
      <c r="J131" s="27" t="s">
        <v>33</v>
      </c>
      <c r="K131" s="22" t="s">
        <v>63</v>
      </c>
      <c r="L131" s="25" t="s">
        <v>39</v>
      </c>
    </row>
    <row r="132" spans="2:12" ht="30" hidden="1" customHeight="1" x14ac:dyDescent="0.85">
      <c r="B132" s="27">
        <f>IF(COUNTA(C132:L140)&gt;0, ROW()-8, "")</f>
        <v>124</v>
      </c>
      <c r="C132" s="22" t="s">
        <v>220</v>
      </c>
      <c r="D132" s="27" t="s">
        <v>9</v>
      </c>
      <c r="E132" s="27" t="s">
        <v>6</v>
      </c>
      <c r="F132" s="26">
        <v>45846</v>
      </c>
      <c r="G132" s="29">
        <v>0.60416666666666663</v>
      </c>
      <c r="H132" s="26">
        <v>45846</v>
      </c>
      <c r="I132" s="28">
        <f t="shared" si="4"/>
        <v>0.60763888888888884</v>
      </c>
      <c r="J132" s="27" t="s">
        <v>33</v>
      </c>
      <c r="K132" s="22" t="s">
        <v>229</v>
      </c>
      <c r="L132" s="25" t="s">
        <v>97</v>
      </c>
    </row>
    <row r="133" spans="2:12" ht="30" hidden="1" customHeight="1" x14ac:dyDescent="0.85">
      <c r="B133" s="27">
        <f>IF(COUNTA(C133:L140)&gt;0, ROW()-8, "")</f>
        <v>125</v>
      </c>
      <c r="C133" s="22" t="s">
        <v>221</v>
      </c>
      <c r="D133" s="27" t="s">
        <v>9</v>
      </c>
      <c r="E133" s="27" t="s">
        <v>6</v>
      </c>
      <c r="F133" s="26">
        <v>45846</v>
      </c>
      <c r="G133" s="29">
        <v>0.61111111111111116</v>
      </c>
      <c r="H133" s="26">
        <v>45846</v>
      </c>
      <c r="I133" s="28">
        <f t="shared" si="4"/>
        <v>0.61458333333333337</v>
      </c>
      <c r="J133" s="27" t="s">
        <v>33</v>
      </c>
      <c r="K133" s="22" t="s">
        <v>64</v>
      </c>
      <c r="L133" s="25" t="s">
        <v>36</v>
      </c>
    </row>
    <row r="134" spans="2:12" ht="29.25" hidden="1" customHeight="1" x14ac:dyDescent="0.85">
      <c r="B134" s="27">
        <f>IF(COUNTA(C134:L140)&gt;0, ROW()-8, "")</f>
        <v>126</v>
      </c>
      <c r="C134" s="22" t="s">
        <v>222</v>
      </c>
      <c r="D134" s="27" t="s">
        <v>7</v>
      </c>
      <c r="E134" s="27" t="s">
        <v>6</v>
      </c>
      <c r="F134" s="26">
        <v>45846</v>
      </c>
      <c r="G134" s="29">
        <v>0.61111111111111116</v>
      </c>
      <c r="H134" s="26">
        <v>45846</v>
      </c>
      <c r="I134" s="28">
        <f t="shared" si="4"/>
        <v>0.61458333333333337</v>
      </c>
      <c r="J134" s="27" t="s">
        <v>33</v>
      </c>
      <c r="K134" s="22" t="s">
        <v>63</v>
      </c>
      <c r="L134" s="25" t="s">
        <v>36</v>
      </c>
    </row>
    <row r="135" spans="2:12" ht="30" hidden="1" customHeight="1" x14ac:dyDescent="0.85">
      <c r="B135" s="27">
        <f>IF(COUNTA(C135:L140)&gt;0, ROW()-8, "")</f>
        <v>127</v>
      </c>
      <c r="C135" s="22" t="s">
        <v>223</v>
      </c>
      <c r="D135" s="27" t="s">
        <v>9</v>
      </c>
      <c r="E135" s="27" t="s">
        <v>6</v>
      </c>
      <c r="F135" s="26">
        <v>45846</v>
      </c>
      <c r="G135" s="29">
        <v>0.63194444444444442</v>
      </c>
      <c r="H135" s="26">
        <v>45846</v>
      </c>
      <c r="I135" s="28">
        <f t="shared" si="4"/>
        <v>0.63541666666666663</v>
      </c>
      <c r="J135" s="27" t="s">
        <v>33</v>
      </c>
      <c r="K135" s="22" t="s">
        <v>229</v>
      </c>
      <c r="L135" s="25" t="s">
        <v>36</v>
      </c>
    </row>
    <row r="136" spans="2:12" ht="30" hidden="1" customHeight="1" x14ac:dyDescent="0.85">
      <c r="B136" s="27">
        <f>IF(COUNTA(C136:L140)&gt;0, ROW()-8, "")</f>
        <v>128</v>
      </c>
      <c r="C136" s="22" t="s">
        <v>224</v>
      </c>
      <c r="D136" s="27" t="s">
        <v>5</v>
      </c>
      <c r="E136" s="27" t="s">
        <v>6</v>
      </c>
      <c r="F136" s="26">
        <v>45846</v>
      </c>
      <c r="G136" s="29">
        <v>0.63194444444444442</v>
      </c>
      <c r="H136" s="26">
        <v>45846</v>
      </c>
      <c r="I136" s="28">
        <f t="shared" si="4"/>
        <v>0.63541666666666663</v>
      </c>
      <c r="J136" s="27" t="s">
        <v>33</v>
      </c>
      <c r="K136" s="22" t="s">
        <v>10</v>
      </c>
      <c r="L136" s="25" t="s">
        <v>45</v>
      </c>
    </row>
    <row r="137" spans="2:12" ht="30" hidden="1" customHeight="1" x14ac:dyDescent="0.85">
      <c r="B137" s="27">
        <f>IF(COUNTA(C137:L140)&gt;0, ROW()-8, "")</f>
        <v>129</v>
      </c>
      <c r="C137" s="22" t="s">
        <v>225</v>
      </c>
      <c r="D137" s="27" t="s">
        <v>5</v>
      </c>
      <c r="E137" s="27" t="s">
        <v>6</v>
      </c>
      <c r="F137" s="26">
        <v>45846</v>
      </c>
      <c r="G137" s="29">
        <v>0.65277777777777779</v>
      </c>
      <c r="H137" s="26">
        <v>45846</v>
      </c>
      <c r="I137" s="28">
        <f t="shared" ref="I137:I140" si="6">G137 + TIME(0, 5, 0)</f>
        <v>0.65625</v>
      </c>
      <c r="J137" s="27" t="s">
        <v>33</v>
      </c>
      <c r="K137" s="22" t="s">
        <v>234</v>
      </c>
      <c r="L137" s="25" t="s">
        <v>62</v>
      </c>
    </row>
    <row r="138" spans="2:12" ht="30" hidden="1" customHeight="1" x14ac:dyDescent="0.85">
      <c r="B138" s="27">
        <f>IF(COUNTA(C138:L140)&gt;0, ROW()-8, "")</f>
        <v>130</v>
      </c>
      <c r="C138" s="22" t="s">
        <v>226</v>
      </c>
      <c r="D138" s="27" t="s">
        <v>9</v>
      </c>
      <c r="E138" s="27" t="s">
        <v>6</v>
      </c>
      <c r="F138" s="26">
        <v>45846</v>
      </c>
      <c r="G138" s="29">
        <v>0.66319444444444442</v>
      </c>
      <c r="H138" s="26">
        <v>45846</v>
      </c>
      <c r="I138" s="28">
        <f t="shared" si="6"/>
        <v>0.66666666666666663</v>
      </c>
      <c r="J138" s="27" t="s">
        <v>33</v>
      </c>
      <c r="K138" s="22" t="s">
        <v>64</v>
      </c>
      <c r="L138" s="25" t="s">
        <v>36</v>
      </c>
    </row>
    <row r="139" spans="2:12" ht="49" hidden="1" x14ac:dyDescent="0.85">
      <c r="B139" s="27">
        <f>IF(COUNTA(C139:L140)&gt;0, ROW()-8, "")</f>
        <v>131</v>
      </c>
      <c r="C139" s="22" t="s">
        <v>227</v>
      </c>
      <c r="D139" s="27" t="s">
        <v>5</v>
      </c>
      <c r="E139" s="27" t="s">
        <v>6</v>
      </c>
      <c r="F139" s="26">
        <v>45846</v>
      </c>
      <c r="G139" s="29">
        <v>0.67013888888888884</v>
      </c>
      <c r="H139" s="26">
        <v>45846</v>
      </c>
      <c r="I139" s="28">
        <f t="shared" si="6"/>
        <v>0.67361111111111105</v>
      </c>
      <c r="J139" s="27" t="s">
        <v>33</v>
      </c>
      <c r="K139" s="22" t="s">
        <v>10</v>
      </c>
      <c r="L139" s="25" t="s">
        <v>39</v>
      </c>
    </row>
    <row r="140" spans="2:12" ht="49" hidden="1" x14ac:dyDescent="0.85">
      <c r="B140" s="27">
        <f>IF(COUNTA(C140:L140)&gt;0, ROW()-8, "")</f>
        <v>132</v>
      </c>
      <c r="C140" s="22" t="s">
        <v>228</v>
      </c>
      <c r="D140" s="27" t="s">
        <v>5</v>
      </c>
      <c r="E140" s="27" t="s">
        <v>6</v>
      </c>
      <c r="F140" s="26">
        <v>45846</v>
      </c>
      <c r="G140" s="29">
        <v>0.67361111111111116</v>
      </c>
      <c r="H140" s="26">
        <v>45846</v>
      </c>
      <c r="I140" s="28">
        <f t="shared" si="6"/>
        <v>0.67708333333333337</v>
      </c>
      <c r="J140" s="27" t="s">
        <v>33</v>
      </c>
      <c r="K140" s="22" t="s">
        <v>10</v>
      </c>
      <c r="L140" s="25" t="s">
        <v>39</v>
      </c>
    </row>
    <row r="141" spans="2:12" ht="49" hidden="1" x14ac:dyDescent="0.85">
      <c r="B141" s="38">
        <f t="shared" ref="B141:B152" si="7">IF(COUNTA(C141:K161)&gt;0, ROW()-8, "")</f>
        <v>133</v>
      </c>
      <c r="C141" s="39" t="s">
        <v>237</v>
      </c>
      <c r="D141" s="44" t="s">
        <v>5</v>
      </c>
      <c r="E141" s="44" t="s">
        <v>6</v>
      </c>
      <c r="F141" s="26">
        <v>45847</v>
      </c>
      <c r="G141" s="29">
        <v>0.34722222222222221</v>
      </c>
      <c r="H141" s="26">
        <v>45847</v>
      </c>
      <c r="I141" s="41">
        <f>G141 + TIME(0, 5, 0)</f>
        <v>0.35069444444444442</v>
      </c>
      <c r="J141" s="45" t="s">
        <v>32</v>
      </c>
      <c r="K141" s="39" t="s">
        <v>10</v>
      </c>
      <c r="L141" s="39" t="s">
        <v>39</v>
      </c>
    </row>
    <row r="142" spans="2:12" ht="49" hidden="1" x14ac:dyDescent="0.85">
      <c r="B142" s="38">
        <f t="shared" si="7"/>
        <v>134</v>
      </c>
      <c r="C142" s="39" t="s">
        <v>238</v>
      </c>
      <c r="D142" s="44" t="s">
        <v>5</v>
      </c>
      <c r="E142" s="44" t="s">
        <v>6</v>
      </c>
      <c r="F142" s="26">
        <v>45847</v>
      </c>
      <c r="G142" s="29">
        <v>0.35069444444444442</v>
      </c>
      <c r="H142" s="26">
        <v>45847</v>
      </c>
      <c r="I142" s="41">
        <f>G142 + TIME(0, 5, 0)</f>
        <v>0.35416666666666663</v>
      </c>
      <c r="J142" s="45" t="s">
        <v>32</v>
      </c>
      <c r="K142" s="39" t="s">
        <v>10</v>
      </c>
      <c r="L142" s="39" t="s">
        <v>39</v>
      </c>
    </row>
    <row r="143" spans="2:12" ht="30" hidden="1" customHeight="1" x14ac:dyDescent="0.85">
      <c r="B143" s="38">
        <f t="shared" si="7"/>
        <v>135</v>
      </c>
      <c r="C143" s="39" t="s">
        <v>239</v>
      </c>
      <c r="D143" s="44" t="s">
        <v>5</v>
      </c>
      <c r="E143" s="44" t="s">
        <v>6</v>
      </c>
      <c r="F143" s="26">
        <v>45847</v>
      </c>
      <c r="G143" s="29">
        <v>0.375</v>
      </c>
      <c r="H143" s="26">
        <v>45847</v>
      </c>
      <c r="I143" s="41">
        <f>G143 + TIME(0, 5, 0)</f>
        <v>0.37847222222222221</v>
      </c>
      <c r="J143" s="45" t="s">
        <v>32</v>
      </c>
      <c r="K143" s="39" t="s">
        <v>10</v>
      </c>
      <c r="L143" s="39" t="s">
        <v>55</v>
      </c>
    </row>
    <row r="144" spans="2:12" ht="49" hidden="1" x14ac:dyDescent="0.85">
      <c r="B144" s="38">
        <f t="shared" si="7"/>
        <v>136</v>
      </c>
      <c r="C144" s="39" t="s">
        <v>240</v>
      </c>
      <c r="D144" s="44" t="s">
        <v>5</v>
      </c>
      <c r="E144" s="44" t="s">
        <v>6</v>
      </c>
      <c r="F144" s="26">
        <v>45847</v>
      </c>
      <c r="G144" s="29">
        <v>0.38194444444444442</v>
      </c>
      <c r="H144" s="26">
        <v>45847</v>
      </c>
      <c r="I144" s="41">
        <f>G144 + TIME(0, 5, 0)</f>
        <v>0.38541666666666663</v>
      </c>
      <c r="J144" s="45" t="s">
        <v>32</v>
      </c>
      <c r="K144" s="39" t="s">
        <v>10</v>
      </c>
      <c r="L144" s="39" t="s">
        <v>39</v>
      </c>
    </row>
    <row r="145" spans="2:12" ht="30" hidden="1" customHeight="1" x14ac:dyDescent="0.85">
      <c r="B145" s="27">
        <f t="shared" si="7"/>
        <v>137</v>
      </c>
      <c r="C145" s="22" t="s">
        <v>241</v>
      </c>
      <c r="D145" s="44" t="s">
        <v>9</v>
      </c>
      <c r="E145" s="44" t="s">
        <v>6</v>
      </c>
      <c r="F145" s="26">
        <v>45847</v>
      </c>
      <c r="G145" s="29">
        <v>0.38541666666666669</v>
      </c>
      <c r="H145" s="26">
        <v>45847</v>
      </c>
      <c r="I145" s="28">
        <f t="shared" ref="I145:I146" si="8">G145 + TIME(0, 5, 0)</f>
        <v>0.3888888888888889</v>
      </c>
      <c r="J145" s="45" t="s">
        <v>32</v>
      </c>
      <c r="K145" s="22" t="s">
        <v>249</v>
      </c>
      <c r="L145" s="22" t="s">
        <v>53</v>
      </c>
    </row>
    <row r="146" spans="2:12" ht="30" hidden="1" customHeight="1" x14ac:dyDescent="0.85">
      <c r="B146" s="38">
        <f t="shared" si="7"/>
        <v>138</v>
      </c>
      <c r="C146" s="39" t="s">
        <v>242</v>
      </c>
      <c r="D146" s="44" t="s">
        <v>7</v>
      </c>
      <c r="E146" s="44" t="s">
        <v>6</v>
      </c>
      <c r="F146" s="26">
        <v>45847</v>
      </c>
      <c r="G146" s="29">
        <v>0.38541666666666669</v>
      </c>
      <c r="H146" s="26">
        <v>45847</v>
      </c>
      <c r="I146" s="41">
        <f t="shared" si="8"/>
        <v>0.3888888888888889</v>
      </c>
      <c r="J146" s="45" t="s">
        <v>32</v>
      </c>
      <c r="K146" s="39" t="s">
        <v>66</v>
      </c>
      <c r="L146" s="39" t="s">
        <v>36</v>
      </c>
    </row>
    <row r="147" spans="2:12" ht="49" hidden="1" x14ac:dyDescent="0.85">
      <c r="B147" s="38">
        <f t="shared" si="7"/>
        <v>139</v>
      </c>
      <c r="C147" s="39" t="s">
        <v>243</v>
      </c>
      <c r="D147" s="38" t="s">
        <v>9</v>
      </c>
      <c r="E147" s="38" t="s">
        <v>6</v>
      </c>
      <c r="F147" s="30">
        <v>45847</v>
      </c>
      <c r="G147" s="34">
        <v>0.3888888888888889</v>
      </c>
      <c r="H147" s="30">
        <v>45847</v>
      </c>
      <c r="I147" s="46">
        <f t="shared" ref="I147:I152" si="9">G147 + TIME(0, 5, 0)</f>
        <v>0.3923611111111111</v>
      </c>
      <c r="J147" s="42" t="s">
        <v>32</v>
      </c>
      <c r="K147" s="43" t="s">
        <v>145</v>
      </c>
      <c r="L147" s="39" t="s">
        <v>47</v>
      </c>
    </row>
    <row r="148" spans="2:12" ht="30" hidden="1" customHeight="1" x14ac:dyDescent="0.85">
      <c r="B148" s="38">
        <f t="shared" si="7"/>
        <v>140</v>
      </c>
      <c r="C148" s="39" t="s">
        <v>244</v>
      </c>
      <c r="D148" s="44" t="s">
        <v>7</v>
      </c>
      <c r="E148" s="44" t="s">
        <v>6</v>
      </c>
      <c r="F148" s="26">
        <v>45847</v>
      </c>
      <c r="G148" s="29">
        <v>0.3923611111111111</v>
      </c>
      <c r="H148" s="26">
        <v>45847</v>
      </c>
      <c r="I148" s="41">
        <f t="shared" si="9"/>
        <v>0.39583333333333331</v>
      </c>
      <c r="J148" s="45" t="s">
        <v>32</v>
      </c>
      <c r="K148" s="39" t="s">
        <v>63</v>
      </c>
      <c r="L148" s="39" t="s">
        <v>36</v>
      </c>
    </row>
    <row r="149" spans="2:12" ht="30" hidden="1" customHeight="1" x14ac:dyDescent="0.85">
      <c r="B149" s="38">
        <f t="shared" si="7"/>
        <v>141</v>
      </c>
      <c r="C149" s="39" t="s">
        <v>245</v>
      </c>
      <c r="D149" s="44" t="s">
        <v>9</v>
      </c>
      <c r="E149" s="44" t="s">
        <v>6</v>
      </c>
      <c r="F149" s="26">
        <v>45847</v>
      </c>
      <c r="G149" s="29">
        <v>0.40277777777777779</v>
      </c>
      <c r="H149" s="26">
        <v>45847</v>
      </c>
      <c r="I149" s="41">
        <f t="shared" si="9"/>
        <v>0.40625</v>
      </c>
      <c r="J149" s="45" t="s">
        <v>32</v>
      </c>
      <c r="K149" s="39" t="s">
        <v>145</v>
      </c>
      <c r="L149" s="39" t="s">
        <v>36</v>
      </c>
    </row>
    <row r="150" spans="2:12" ht="30" hidden="1" customHeight="1" x14ac:dyDescent="0.85">
      <c r="B150" s="38">
        <f t="shared" si="7"/>
        <v>142</v>
      </c>
      <c r="C150" s="39" t="s">
        <v>246</v>
      </c>
      <c r="D150" s="44" t="s">
        <v>9</v>
      </c>
      <c r="E150" s="44" t="s">
        <v>6</v>
      </c>
      <c r="F150" s="26">
        <v>45847</v>
      </c>
      <c r="G150" s="29">
        <v>0.41319444444444442</v>
      </c>
      <c r="H150" s="26">
        <v>45847</v>
      </c>
      <c r="I150" s="41">
        <f t="shared" si="9"/>
        <v>0.41666666666666663</v>
      </c>
      <c r="J150" s="45" t="s">
        <v>32</v>
      </c>
      <c r="K150" s="39" t="s">
        <v>145</v>
      </c>
      <c r="L150" s="39" t="s">
        <v>59</v>
      </c>
    </row>
    <row r="151" spans="2:12" ht="30" hidden="1" customHeight="1" x14ac:dyDescent="0.85">
      <c r="B151" s="38">
        <f t="shared" si="7"/>
        <v>143</v>
      </c>
      <c r="C151" s="39" t="s">
        <v>247</v>
      </c>
      <c r="D151" s="44" t="s">
        <v>5</v>
      </c>
      <c r="E151" s="44" t="s">
        <v>6</v>
      </c>
      <c r="F151" s="26">
        <v>45847</v>
      </c>
      <c r="G151" s="29">
        <v>0.41666666666666669</v>
      </c>
      <c r="H151" s="26">
        <v>45847</v>
      </c>
      <c r="I151" s="41">
        <f t="shared" si="9"/>
        <v>0.4201388888888889</v>
      </c>
      <c r="J151" s="45" t="s">
        <v>32</v>
      </c>
      <c r="K151" s="39" t="s">
        <v>117</v>
      </c>
      <c r="L151" s="39" t="s">
        <v>42</v>
      </c>
    </row>
    <row r="152" spans="2:12" ht="30" hidden="1" customHeight="1" x14ac:dyDescent="0.85">
      <c r="B152" s="38">
        <f t="shared" si="7"/>
        <v>144</v>
      </c>
      <c r="C152" s="39" t="s">
        <v>248</v>
      </c>
      <c r="D152" s="44" t="s">
        <v>5</v>
      </c>
      <c r="E152" s="44" t="s">
        <v>6</v>
      </c>
      <c r="F152" s="26">
        <v>45847</v>
      </c>
      <c r="G152" s="29">
        <v>0.4201388888888889</v>
      </c>
      <c r="H152" s="26">
        <v>45847</v>
      </c>
      <c r="I152" s="41">
        <f t="shared" si="9"/>
        <v>0.4236111111111111</v>
      </c>
      <c r="J152" s="45" t="s">
        <v>32</v>
      </c>
      <c r="K152" s="39" t="s">
        <v>10</v>
      </c>
      <c r="L152" s="39" t="s">
        <v>55</v>
      </c>
    </row>
    <row r="153" spans="2:12" ht="30" hidden="1" customHeight="1" x14ac:dyDescent="0.85">
      <c r="B153" s="27">
        <f t="shared" ref="B153:B154" si="10">IF(COUNTA(C153:K171)&gt;0, ROW()-8, "")</f>
        <v>145</v>
      </c>
      <c r="C153" s="22" t="s">
        <v>250</v>
      </c>
      <c r="D153" s="27" t="s">
        <v>5</v>
      </c>
      <c r="E153" s="44" t="s">
        <v>6</v>
      </c>
      <c r="F153" s="26">
        <v>45847</v>
      </c>
      <c r="G153" s="29">
        <v>0.44097222222222221</v>
      </c>
      <c r="H153" s="26">
        <v>45847</v>
      </c>
      <c r="I153" s="28">
        <f t="shared" ref="I153:I154" si="11">G153 + TIME(0, 5, 0)</f>
        <v>0.44444444444444442</v>
      </c>
      <c r="J153" s="37" t="s">
        <v>32</v>
      </c>
      <c r="K153" s="39" t="s">
        <v>10</v>
      </c>
      <c r="L153" s="25" t="s">
        <v>36</v>
      </c>
    </row>
    <row r="154" spans="2:12" ht="49" hidden="1" x14ac:dyDescent="0.85">
      <c r="B154" s="27">
        <f t="shared" si="10"/>
        <v>146</v>
      </c>
      <c r="C154" s="22" t="s">
        <v>251</v>
      </c>
      <c r="D154" s="27" t="s">
        <v>7</v>
      </c>
      <c r="E154" s="27" t="s">
        <v>6</v>
      </c>
      <c r="F154" s="30">
        <v>45847</v>
      </c>
      <c r="G154" s="34">
        <v>0.44791666666666669</v>
      </c>
      <c r="H154" s="30">
        <v>45847</v>
      </c>
      <c r="I154" s="47">
        <f t="shared" si="11"/>
        <v>0.4513888888888889</v>
      </c>
      <c r="J154" s="37" t="s">
        <v>32</v>
      </c>
      <c r="K154" s="25" t="s">
        <v>252</v>
      </c>
      <c r="L154" s="25" t="s">
        <v>59</v>
      </c>
    </row>
    <row r="155" spans="2:12" ht="30.75" hidden="1" customHeight="1" x14ac:dyDescent="0.85">
      <c r="B155" s="38">
        <f t="shared" ref="B155:B165" si="12">IF(COUNTA(C155:K173)&gt;0, ROW()-8, "")</f>
        <v>147</v>
      </c>
      <c r="C155" s="39" t="s">
        <v>253</v>
      </c>
      <c r="D155" s="38" t="s">
        <v>5</v>
      </c>
      <c r="E155" s="27" t="s">
        <v>6</v>
      </c>
      <c r="F155" s="30">
        <v>45847</v>
      </c>
      <c r="G155" s="41">
        <v>0.54166666666666663</v>
      </c>
      <c r="H155" s="30">
        <v>45847</v>
      </c>
      <c r="I155" s="41">
        <f t="shared" ref="I155:I165" si="13">G155 + TIME(0, 5, 0)</f>
        <v>0.54513888888888884</v>
      </c>
      <c r="J155" s="37" t="s">
        <v>32</v>
      </c>
      <c r="K155" s="39" t="s">
        <v>10</v>
      </c>
      <c r="L155" s="43" t="s">
        <v>39</v>
      </c>
    </row>
    <row r="156" spans="2:12" ht="30" hidden="1" customHeight="1" x14ac:dyDescent="0.85">
      <c r="B156" s="38">
        <f t="shared" si="12"/>
        <v>148</v>
      </c>
      <c r="C156" s="39" t="s">
        <v>254</v>
      </c>
      <c r="D156" s="38" t="s">
        <v>9</v>
      </c>
      <c r="E156" s="27" t="s">
        <v>6</v>
      </c>
      <c r="F156" s="30">
        <v>45847</v>
      </c>
      <c r="G156" s="41">
        <v>0.55208333333333337</v>
      </c>
      <c r="H156" s="30">
        <v>45847</v>
      </c>
      <c r="I156" s="41">
        <f t="shared" si="13"/>
        <v>0.55555555555555558</v>
      </c>
      <c r="J156" s="37" t="s">
        <v>32</v>
      </c>
      <c r="K156" s="39" t="s">
        <v>249</v>
      </c>
      <c r="L156" s="43" t="s">
        <v>36</v>
      </c>
    </row>
    <row r="157" spans="2:12" ht="30" hidden="1" customHeight="1" x14ac:dyDescent="0.85">
      <c r="B157" s="38">
        <f t="shared" si="12"/>
        <v>149</v>
      </c>
      <c r="C157" s="39" t="s">
        <v>255</v>
      </c>
      <c r="D157" s="38" t="s">
        <v>5</v>
      </c>
      <c r="E157" s="27" t="s">
        <v>6</v>
      </c>
      <c r="F157" s="30">
        <v>45847</v>
      </c>
      <c r="G157" s="41">
        <v>0.55208333333333337</v>
      </c>
      <c r="H157" s="30">
        <v>45847</v>
      </c>
      <c r="I157" s="41">
        <f t="shared" si="13"/>
        <v>0.55555555555555558</v>
      </c>
      <c r="J157" s="37" t="s">
        <v>32</v>
      </c>
      <c r="K157" s="39" t="s">
        <v>10</v>
      </c>
      <c r="L157" s="43" t="s">
        <v>39</v>
      </c>
    </row>
    <row r="158" spans="2:12" ht="30" hidden="1" customHeight="1" x14ac:dyDescent="0.85">
      <c r="B158" s="38">
        <f t="shared" si="12"/>
        <v>150</v>
      </c>
      <c r="C158" s="39" t="s">
        <v>256</v>
      </c>
      <c r="D158" s="38" t="s">
        <v>7</v>
      </c>
      <c r="E158" s="27" t="s">
        <v>6</v>
      </c>
      <c r="F158" s="30">
        <v>45847</v>
      </c>
      <c r="G158" s="41">
        <v>0.55555555555555558</v>
      </c>
      <c r="H158" s="30">
        <v>45847</v>
      </c>
      <c r="I158" s="41">
        <f t="shared" si="13"/>
        <v>0.55902777777777779</v>
      </c>
      <c r="J158" s="37" t="s">
        <v>32</v>
      </c>
      <c r="K158" s="39" t="s">
        <v>63</v>
      </c>
      <c r="L158" s="43" t="s">
        <v>59</v>
      </c>
    </row>
    <row r="159" spans="2:12" ht="30" hidden="1" customHeight="1" x14ac:dyDescent="0.85">
      <c r="B159" s="38">
        <f t="shared" si="12"/>
        <v>151</v>
      </c>
      <c r="C159" s="39" t="s">
        <v>257</v>
      </c>
      <c r="D159" s="38" t="s">
        <v>5</v>
      </c>
      <c r="E159" s="27" t="s">
        <v>6</v>
      </c>
      <c r="F159" s="30">
        <v>45847</v>
      </c>
      <c r="G159" s="41">
        <v>0.56944444444444442</v>
      </c>
      <c r="H159" s="30">
        <v>45847</v>
      </c>
      <c r="I159" s="41">
        <f t="shared" si="13"/>
        <v>0.57291666666666663</v>
      </c>
      <c r="J159" s="37" t="s">
        <v>32</v>
      </c>
      <c r="K159" s="39" t="s">
        <v>10</v>
      </c>
      <c r="L159" s="43" t="s">
        <v>40</v>
      </c>
    </row>
    <row r="160" spans="2:12" ht="30" hidden="1" customHeight="1" x14ac:dyDescent="0.85">
      <c r="B160" s="38">
        <f t="shared" si="12"/>
        <v>152</v>
      </c>
      <c r="C160" s="39" t="s">
        <v>258</v>
      </c>
      <c r="D160" s="38" t="s">
        <v>9</v>
      </c>
      <c r="E160" s="27" t="s">
        <v>6</v>
      </c>
      <c r="F160" s="30">
        <v>45847</v>
      </c>
      <c r="G160" s="49">
        <v>0.57986111111111116</v>
      </c>
      <c r="H160" s="30">
        <v>45847</v>
      </c>
      <c r="I160" s="41">
        <f t="shared" si="13"/>
        <v>0.58333333333333337</v>
      </c>
      <c r="J160" s="37" t="s">
        <v>32</v>
      </c>
      <c r="K160" s="39" t="s">
        <v>259</v>
      </c>
      <c r="L160" s="43" t="s">
        <v>55</v>
      </c>
    </row>
    <row r="161" spans="2:12" ht="30" hidden="1" customHeight="1" x14ac:dyDescent="0.85">
      <c r="B161" s="38">
        <f t="shared" si="12"/>
        <v>153</v>
      </c>
      <c r="C161" s="39" t="s">
        <v>260</v>
      </c>
      <c r="D161" s="38" t="s">
        <v>7</v>
      </c>
      <c r="E161" s="38" t="s">
        <v>6</v>
      </c>
      <c r="F161" s="30">
        <v>45847</v>
      </c>
      <c r="G161" s="49">
        <v>0.60069444444444442</v>
      </c>
      <c r="H161" s="30">
        <v>45847</v>
      </c>
      <c r="I161" s="41">
        <f t="shared" si="13"/>
        <v>0.60416666666666663</v>
      </c>
      <c r="J161" s="42" t="s">
        <v>32</v>
      </c>
      <c r="K161" s="39" t="s">
        <v>63</v>
      </c>
      <c r="L161" s="43" t="s">
        <v>40</v>
      </c>
    </row>
    <row r="162" spans="2:12" ht="30" hidden="1" customHeight="1" x14ac:dyDescent="0.85">
      <c r="B162" s="38">
        <f t="shared" si="12"/>
        <v>154</v>
      </c>
      <c r="C162" s="39" t="s">
        <v>261</v>
      </c>
      <c r="D162" s="38" t="s">
        <v>7</v>
      </c>
      <c r="E162" s="38" t="s">
        <v>6</v>
      </c>
      <c r="F162" s="30">
        <v>45847</v>
      </c>
      <c r="G162" s="49">
        <v>0.60416666666666663</v>
      </c>
      <c r="H162" s="30">
        <v>45847</v>
      </c>
      <c r="I162" s="41">
        <f t="shared" si="13"/>
        <v>0.60763888888888884</v>
      </c>
      <c r="J162" s="42" t="s">
        <v>32</v>
      </c>
      <c r="K162" s="39" t="s">
        <v>262</v>
      </c>
      <c r="L162" s="43" t="s">
        <v>39</v>
      </c>
    </row>
    <row r="163" spans="2:12" ht="30" hidden="1" customHeight="1" x14ac:dyDescent="0.85">
      <c r="B163" s="38">
        <f t="shared" si="12"/>
        <v>155</v>
      </c>
      <c r="C163" s="39" t="s">
        <v>263</v>
      </c>
      <c r="D163" s="38" t="s">
        <v>8</v>
      </c>
      <c r="E163" s="38" t="s">
        <v>6</v>
      </c>
      <c r="F163" s="30">
        <v>45847</v>
      </c>
      <c r="G163" s="49">
        <v>0.61805555555555558</v>
      </c>
      <c r="H163" s="30">
        <v>45847</v>
      </c>
      <c r="I163" s="41">
        <f t="shared" si="13"/>
        <v>0.62152777777777779</v>
      </c>
      <c r="J163" s="42" t="s">
        <v>32</v>
      </c>
      <c r="K163" s="39" t="s">
        <v>119</v>
      </c>
      <c r="L163" s="43" t="s">
        <v>55</v>
      </c>
    </row>
    <row r="164" spans="2:12" ht="49" hidden="1" x14ac:dyDescent="0.85">
      <c r="B164" s="38">
        <f t="shared" si="12"/>
        <v>156</v>
      </c>
      <c r="C164" s="39" t="s">
        <v>264</v>
      </c>
      <c r="D164" s="38" t="s">
        <v>5</v>
      </c>
      <c r="E164" s="38" t="s">
        <v>6</v>
      </c>
      <c r="F164" s="30">
        <v>45847</v>
      </c>
      <c r="G164" s="51">
        <v>0.62152777777777779</v>
      </c>
      <c r="H164" s="30">
        <v>45847</v>
      </c>
      <c r="I164" s="46">
        <f t="shared" si="13"/>
        <v>0.625</v>
      </c>
      <c r="J164" s="42" t="s">
        <v>32</v>
      </c>
      <c r="K164" s="43" t="s">
        <v>266</v>
      </c>
      <c r="L164" s="43" t="s">
        <v>38</v>
      </c>
    </row>
    <row r="165" spans="2:12" ht="30" hidden="1" customHeight="1" x14ac:dyDescent="0.85">
      <c r="B165" s="38">
        <f t="shared" si="12"/>
        <v>157</v>
      </c>
      <c r="C165" s="39" t="s">
        <v>265</v>
      </c>
      <c r="D165" s="38" t="s">
        <v>5</v>
      </c>
      <c r="E165" s="38" t="s">
        <v>6</v>
      </c>
      <c r="F165" s="30">
        <v>45847</v>
      </c>
      <c r="G165" s="49">
        <v>0.625</v>
      </c>
      <c r="H165" s="30">
        <v>45847</v>
      </c>
      <c r="I165" s="41">
        <f t="shared" si="13"/>
        <v>0.62847222222222221</v>
      </c>
      <c r="J165" s="42" t="s">
        <v>32</v>
      </c>
      <c r="K165" s="39" t="s">
        <v>267</v>
      </c>
      <c r="L165" s="43" t="s">
        <v>60</v>
      </c>
    </row>
    <row r="166" spans="2:12" ht="30" hidden="1" customHeight="1" x14ac:dyDescent="0.85">
      <c r="B166" s="27">
        <f t="shared" ref="B166:B168" si="14">IF(COUNTA(C166:K184)&gt;0, ROW()-8, "")</f>
        <v>158</v>
      </c>
      <c r="C166" s="22" t="s">
        <v>268</v>
      </c>
      <c r="D166" s="27" t="s">
        <v>5</v>
      </c>
      <c r="E166" s="38" t="s">
        <v>6</v>
      </c>
      <c r="F166" s="30">
        <v>45847</v>
      </c>
      <c r="G166" s="29">
        <v>0.63888888888888884</v>
      </c>
      <c r="H166" s="30">
        <v>45847</v>
      </c>
      <c r="I166" s="28">
        <f t="shared" ref="I166:I168" si="15">G166 + TIME(0, 5, 0)</f>
        <v>0.64236111111111105</v>
      </c>
      <c r="J166" s="42" t="s">
        <v>32</v>
      </c>
      <c r="K166" s="22" t="s">
        <v>65</v>
      </c>
      <c r="L166" s="25" t="s">
        <v>52</v>
      </c>
    </row>
    <row r="167" spans="2:12" ht="30" hidden="1" customHeight="1" x14ac:dyDescent="0.85">
      <c r="B167" s="27">
        <f t="shared" si="14"/>
        <v>159</v>
      </c>
      <c r="C167" s="22" t="s">
        <v>269</v>
      </c>
      <c r="D167" s="27" t="s">
        <v>9</v>
      </c>
      <c r="E167" s="38" t="s">
        <v>6</v>
      </c>
      <c r="F167" s="30">
        <v>45847</v>
      </c>
      <c r="G167" s="29">
        <v>0.64236111111111116</v>
      </c>
      <c r="H167" s="30">
        <v>45847</v>
      </c>
      <c r="I167" s="28">
        <f t="shared" si="15"/>
        <v>0.64583333333333337</v>
      </c>
      <c r="J167" s="42" t="s">
        <v>32</v>
      </c>
      <c r="K167" s="22" t="s">
        <v>249</v>
      </c>
      <c r="L167" s="25" t="s">
        <v>59</v>
      </c>
    </row>
    <row r="168" spans="2:12" ht="49" hidden="1" x14ac:dyDescent="0.85">
      <c r="B168" s="38">
        <f t="shared" si="14"/>
        <v>160</v>
      </c>
      <c r="C168" s="39" t="s">
        <v>270</v>
      </c>
      <c r="D168" s="38" t="s">
        <v>7</v>
      </c>
      <c r="E168" s="38" t="s">
        <v>6</v>
      </c>
      <c r="F168" s="30">
        <v>45847</v>
      </c>
      <c r="G168" s="51">
        <v>0.64583333333333337</v>
      </c>
      <c r="H168" s="30">
        <v>45847</v>
      </c>
      <c r="I168" s="46">
        <f t="shared" si="15"/>
        <v>0.64930555555555558</v>
      </c>
      <c r="J168" s="42" t="s">
        <v>32</v>
      </c>
      <c r="K168" s="43" t="s">
        <v>272</v>
      </c>
      <c r="L168" s="43" t="s">
        <v>39</v>
      </c>
    </row>
    <row r="169" spans="2:12" ht="30" hidden="1" customHeight="1" x14ac:dyDescent="0.85">
      <c r="B169" s="38">
        <f>IF(COUNTA(C169:K187)&gt;0, ROW()-8, "")</f>
        <v>161</v>
      </c>
      <c r="C169" s="39" t="s">
        <v>271</v>
      </c>
      <c r="D169" s="38" t="s">
        <v>7</v>
      </c>
      <c r="E169" s="38" t="s">
        <v>6</v>
      </c>
      <c r="F169" s="30">
        <v>45847</v>
      </c>
      <c r="G169" s="49">
        <v>0.65277777777777779</v>
      </c>
      <c r="H169" s="30">
        <v>45847</v>
      </c>
      <c r="I169" s="41">
        <f>G169 + TIME(0, 5, 0)</f>
        <v>0.65625</v>
      </c>
      <c r="J169" s="42" t="s">
        <v>32</v>
      </c>
      <c r="K169" s="39" t="s">
        <v>197</v>
      </c>
      <c r="L169" s="43" t="s">
        <v>59</v>
      </c>
    </row>
    <row r="170" spans="2:12" ht="30" hidden="1" customHeight="1" x14ac:dyDescent="0.85">
      <c r="B170" s="38">
        <f>IF(COUNTA(C170:K188)&gt;0, ROW()-8, "")</f>
        <v>162</v>
      </c>
      <c r="C170" s="39" t="s">
        <v>273</v>
      </c>
      <c r="D170" s="38" t="s">
        <v>7</v>
      </c>
      <c r="E170" s="38" t="s">
        <v>6</v>
      </c>
      <c r="F170" s="30">
        <v>45847</v>
      </c>
      <c r="G170" s="49">
        <v>0.65972222222222221</v>
      </c>
      <c r="H170" s="30">
        <v>45847</v>
      </c>
      <c r="I170" s="41">
        <f>G170 + TIME(0, 5, 0)</f>
        <v>0.66319444444444442</v>
      </c>
      <c r="J170" s="42" t="s">
        <v>32</v>
      </c>
      <c r="K170" s="39" t="s">
        <v>272</v>
      </c>
      <c r="L170" s="43" t="s">
        <v>59</v>
      </c>
    </row>
    <row r="171" spans="2:12" ht="30" hidden="1" customHeight="1" x14ac:dyDescent="0.85">
      <c r="B171" s="38">
        <f>IF(COUNTA(C171:K189)&gt;0, ROW()-8, "")</f>
        <v>163</v>
      </c>
      <c r="C171" s="39" t="s">
        <v>274</v>
      </c>
      <c r="D171" s="38" t="s">
        <v>5</v>
      </c>
      <c r="E171" s="38" t="s">
        <v>6</v>
      </c>
      <c r="F171" s="30">
        <v>45847</v>
      </c>
      <c r="G171" s="40">
        <v>0.68055555555555558</v>
      </c>
      <c r="H171" s="30">
        <v>45847</v>
      </c>
      <c r="I171" s="41">
        <f>G171 + TIME(0, 5, 0)</f>
        <v>0.68402777777777779</v>
      </c>
      <c r="J171" s="42" t="s">
        <v>32</v>
      </c>
      <c r="K171" s="39" t="s">
        <v>94</v>
      </c>
      <c r="L171" s="43" t="s">
        <v>55</v>
      </c>
    </row>
    <row r="172" spans="2:12" ht="30" hidden="1" customHeight="1" x14ac:dyDescent="0.85">
      <c r="B172" s="38">
        <f>IF(COUNTA(C172:K190)&gt;0, ROW()-8, "")</f>
        <v>164</v>
      </c>
      <c r="C172" s="39" t="s">
        <v>275</v>
      </c>
      <c r="D172" s="38" t="s">
        <v>7</v>
      </c>
      <c r="E172" s="38" t="s">
        <v>6</v>
      </c>
      <c r="F172" s="30">
        <v>45847</v>
      </c>
      <c r="G172" s="40">
        <v>0.68402777777777779</v>
      </c>
      <c r="H172" s="30">
        <v>45847</v>
      </c>
      <c r="I172" s="41">
        <f>G172 + TIME(0, 5, 0)</f>
        <v>0.6875</v>
      </c>
      <c r="J172" s="42" t="s">
        <v>32</v>
      </c>
      <c r="K172" s="39" t="s">
        <v>63</v>
      </c>
      <c r="L172" s="43" t="s">
        <v>40</v>
      </c>
    </row>
    <row r="173" spans="2:12" ht="30" customHeight="1" x14ac:dyDescent="0.85">
      <c r="B173" s="27">
        <f t="shared" ref="B173:B195" si="16">IF(COUNTA(C173:K191)&gt;0, ROW()-8, "")</f>
        <v>165</v>
      </c>
      <c r="C173" s="22" t="s">
        <v>276</v>
      </c>
      <c r="D173" s="27" t="s">
        <v>8</v>
      </c>
      <c r="E173" s="38" t="s">
        <v>6</v>
      </c>
      <c r="F173" s="26">
        <v>45852</v>
      </c>
      <c r="G173" s="52">
        <v>0.3611111111111111</v>
      </c>
      <c r="H173" s="26">
        <v>45852</v>
      </c>
      <c r="I173" s="28">
        <f t="shared" ref="I173:I213" si="17">G173 + TIME(0, 5, 0)</f>
        <v>0.36458333333333331</v>
      </c>
      <c r="J173" s="37" t="s">
        <v>33</v>
      </c>
      <c r="K173" s="22" t="s">
        <v>67</v>
      </c>
      <c r="L173" s="25" t="s">
        <v>47</v>
      </c>
    </row>
    <row r="174" spans="2:12" ht="30" customHeight="1" x14ac:dyDescent="0.85">
      <c r="B174" s="27">
        <f t="shared" si="16"/>
        <v>166</v>
      </c>
      <c r="C174" s="22" t="s">
        <v>277</v>
      </c>
      <c r="D174" s="38" t="s">
        <v>5</v>
      </c>
      <c r="E174" s="38" t="s">
        <v>6</v>
      </c>
      <c r="F174" s="26">
        <v>45852</v>
      </c>
      <c r="G174" s="29">
        <v>0.375</v>
      </c>
      <c r="H174" s="26">
        <v>45852</v>
      </c>
      <c r="I174" s="28">
        <f t="shared" si="17"/>
        <v>0.37847222222222221</v>
      </c>
      <c r="J174" s="37" t="s">
        <v>33</v>
      </c>
      <c r="K174" s="22" t="s">
        <v>10</v>
      </c>
      <c r="L174" s="25" t="s">
        <v>59</v>
      </c>
    </row>
    <row r="175" spans="2:12" ht="30" customHeight="1" x14ac:dyDescent="0.85">
      <c r="B175" s="27">
        <f t="shared" si="16"/>
        <v>167</v>
      </c>
      <c r="C175" s="22" t="s">
        <v>278</v>
      </c>
      <c r="D175" s="27" t="s">
        <v>7</v>
      </c>
      <c r="E175" s="38" t="s">
        <v>6</v>
      </c>
      <c r="F175" s="26">
        <v>45852</v>
      </c>
      <c r="G175" s="52">
        <v>0.375</v>
      </c>
      <c r="H175" s="26">
        <v>45852</v>
      </c>
      <c r="I175" s="28">
        <f t="shared" si="17"/>
        <v>0.37847222222222221</v>
      </c>
      <c r="J175" s="37" t="s">
        <v>33</v>
      </c>
      <c r="K175" s="22" t="s">
        <v>63</v>
      </c>
      <c r="L175" s="25" t="s">
        <v>46</v>
      </c>
    </row>
    <row r="176" spans="2:12" ht="30" customHeight="1" x14ac:dyDescent="0.85">
      <c r="B176" s="27">
        <f t="shared" si="16"/>
        <v>168</v>
      </c>
      <c r="C176" s="22" t="s">
        <v>279</v>
      </c>
      <c r="D176" s="38" t="s">
        <v>5</v>
      </c>
      <c r="E176" s="38" t="s">
        <v>6</v>
      </c>
      <c r="F176" s="26">
        <v>45852</v>
      </c>
      <c r="G176" s="52">
        <v>0.375</v>
      </c>
      <c r="H176" s="26">
        <v>45852</v>
      </c>
      <c r="I176" s="28">
        <f t="shared" si="17"/>
        <v>0.37847222222222221</v>
      </c>
      <c r="J176" s="37" t="s">
        <v>33</v>
      </c>
      <c r="K176" s="22" t="s">
        <v>317</v>
      </c>
      <c r="L176" s="25" t="s">
        <v>42</v>
      </c>
    </row>
    <row r="177" spans="2:12" ht="30" customHeight="1" x14ac:dyDescent="0.85">
      <c r="B177" s="27">
        <f t="shared" si="16"/>
        <v>169</v>
      </c>
      <c r="C177" s="22" t="s">
        <v>280</v>
      </c>
      <c r="D177" s="38" t="s">
        <v>5</v>
      </c>
      <c r="E177" s="38" t="s">
        <v>6</v>
      </c>
      <c r="F177" s="26">
        <v>45852</v>
      </c>
      <c r="G177" s="52">
        <v>0.3888888888888889</v>
      </c>
      <c r="H177" s="26">
        <v>45852</v>
      </c>
      <c r="I177" s="28">
        <f t="shared" si="17"/>
        <v>0.3923611111111111</v>
      </c>
      <c r="J177" s="37" t="s">
        <v>33</v>
      </c>
      <c r="K177" s="22" t="s">
        <v>318</v>
      </c>
      <c r="L177" s="25" t="s">
        <v>59</v>
      </c>
    </row>
    <row r="178" spans="2:12" ht="30" customHeight="1" x14ac:dyDescent="0.85">
      <c r="B178" s="27">
        <f t="shared" si="16"/>
        <v>170</v>
      </c>
      <c r="C178" s="22" t="s">
        <v>281</v>
      </c>
      <c r="D178" s="27" t="s">
        <v>9</v>
      </c>
      <c r="E178" s="38" t="s">
        <v>6</v>
      </c>
      <c r="F178" s="26">
        <v>45852</v>
      </c>
      <c r="G178" s="52">
        <v>0.3888888888888889</v>
      </c>
      <c r="H178" s="26">
        <v>45852</v>
      </c>
      <c r="I178" s="28">
        <f t="shared" si="17"/>
        <v>0.3923611111111111</v>
      </c>
      <c r="J178" s="37" t="s">
        <v>33</v>
      </c>
      <c r="K178" s="22" t="s">
        <v>319</v>
      </c>
      <c r="L178" s="25" t="s">
        <v>36</v>
      </c>
    </row>
    <row r="179" spans="2:12" ht="30" customHeight="1" x14ac:dyDescent="0.85">
      <c r="B179" s="27">
        <f t="shared" si="16"/>
        <v>171</v>
      </c>
      <c r="C179" s="22" t="s">
        <v>282</v>
      </c>
      <c r="D179" s="38" t="s">
        <v>5</v>
      </c>
      <c r="E179" s="38" t="s">
        <v>6</v>
      </c>
      <c r="F179" s="26">
        <v>45852</v>
      </c>
      <c r="G179" s="52">
        <v>0.3923611111111111</v>
      </c>
      <c r="H179" s="26">
        <v>45852</v>
      </c>
      <c r="I179" s="28">
        <f t="shared" si="17"/>
        <v>0.39583333333333331</v>
      </c>
      <c r="J179" s="37" t="s">
        <v>33</v>
      </c>
      <c r="K179" s="22" t="s">
        <v>10</v>
      </c>
      <c r="L179" s="25" t="s">
        <v>36</v>
      </c>
    </row>
    <row r="180" spans="2:12" ht="30" customHeight="1" x14ac:dyDescent="0.85">
      <c r="B180" s="27">
        <f t="shared" si="16"/>
        <v>172</v>
      </c>
      <c r="C180" s="22" t="s">
        <v>283</v>
      </c>
      <c r="D180" s="27" t="s">
        <v>9</v>
      </c>
      <c r="E180" s="38" t="s">
        <v>6</v>
      </c>
      <c r="F180" s="26">
        <v>45852</v>
      </c>
      <c r="G180" s="52">
        <v>0.39583333333333331</v>
      </c>
      <c r="H180" s="26">
        <v>45852</v>
      </c>
      <c r="I180" s="28">
        <f t="shared" si="17"/>
        <v>0.39930555555555552</v>
      </c>
      <c r="J180" s="37" t="s">
        <v>33</v>
      </c>
      <c r="K180" s="22" t="s">
        <v>319</v>
      </c>
      <c r="L180" s="25" t="s">
        <v>36</v>
      </c>
    </row>
    <row r="181" spans="2:12" ht="30" customHeight="1" x14ac:dyDescent="0.85">
      <c r="B181" s="27">
        <f t="shared" si="16"/>
        <v>173</v>
      </c>
      <c r="C181" s="22" t="s">
        <v>284</v>
      </c>
      <c r="D181" s="38" t="s">
        <v>5</v>
      </c>
      <c r="E181" s="38" t="s">
        <v>6</v>
      </c>
      <c r="F181" s="26">
        <v>45852</v>
      </c>
      <c r="G181" s="52">
        <v>0.39583333333333331</v>
      </c>
      <c r="H181" s="26">
        <v>45852</v>
      </c>
      <c r="I181" s="28">
        <f t="shared" si="17"/>
        <v>0.39930555555555552</v>
      </c>
      <c r="J181" s="37" t="s">
        <v>33</v>
      </c>
      <c r="K181" s="22" t="s">
        <v>10</v>
      </c>
      <c r="L181" s="25" t="s">
        <v>55</v>
      </c>
    </row>
    <row r="182" spans="2:12" ht="30" customHeight="1" x14ac:dyDescent="0.85">
      <c r="B182" s="27">
        <f t="shared" si="16"/>
        <v>174</v>
      </c>
      <c r="C182" s="22" t="s">
        <v>285</v>
      </c>
      <c r="D182" s="27" t="s">
        <v>9</v>
      </c>
      <c r="E182" s="38" t="s">
        <v>6</v>
      </c>
      <c r="F182" s="26">
        <v>45852</v>
      </c>
      <c r="G182" s="52">
        <v>0.40277777777777779</v>
      </c>
      <c r="H182" s="26">
        <v>45852</v>
      </c>
      <c r="I182" s="28">
        <f t="shared" si="17"/>
        <v>0.40625</v>
      </c>
      <c r="J182" s="37" t="s">
        <v>33</v>
      </c>
      <c r="K182" s="22" t="s">
        <v>319</v>
      </c>
      <c r="L182" s="25" t="s">
        <v>36</v>
      </c>
    </row>
    <row r="183" spans="2:12" ht="30" customHeight="1" x14ac:dyDescent="0.85">
      <c r="B183" s="27">
        <f t="shared" si="16"/>
        <v>175</v>
      </c>
      <c r="C183" s="22" t="s">
        <v>286</v>
      </c>
      <c r="D183" s="38" t="s">
        <v>5</v>
      </c>
      <c r="E183" s="38" t="s">
        <v>6</v>
      </c>
      <c r="F183" s="26">
        <v>45852</v>
      </c>
      <c r="G183" s="52">
        <v>0.40972222222222221</v>
      </c>
      <c r="H183" s="26">
        <v>45852</v>
      </c>
      <c r="I183" s="28">
        <f t="shared" si="17"/>
        <v>0.41319444444444442</v>
      </c>
      <c r="J183" s="37" t="s">
        <v>33</v>
      </c>
      <c r="K183" s="22" t="s">
        <v>10</v>
      </c>
      <c r="L183" s="25" t="s">
        <v>61</v>
      </c>
    </row>
    <row r="184" spans="2:12" ht="30" customHeight="1" x14ac:dyDescent="0.85">
      <c r="B184" s="27">
        <f t="shared" si="16"/>
        <v>176</v>
      </c>
      <c r="C184" s="22" t="s">
        <v>287</v>
      </c>
      <c r="D184" s="38" t="s">
        <v>5</v>
      </c>
      <c r="E184" s="38" t="s">
        <v>6</v>
      </c>
      <c r="F184" s="26">
        <v>45852</v>
      </c>
      <c r="G184" s="52">
        <v>0.41666666666666669</v>
      </c>
      <c r="H184" s="26">
        <v>45852</v>
      </c>
      <c r="I184" s="28">
        <f t="shared" si="17"/>
        <v>0.4201388888888889</v>
      </c>
      <c r="J184" s="37" t="s">
        <v>33</v>
      </c>
      <c r="K184" s="22" t="s">
        <v>10</v>
      </c>
      <c r="L184" s="25" t="s">
        <v>55</v>
      </c>
    </row>
    <row r="185" spans="2:12" ht="30" customHeight="1" x14ac:dyDescent="0.85">
      <c r="B185" s="27">
        <f t="shared" si="16"/>
        <v>177</v>
      </c>
      <c r="C185" s="22" t="s">
        <v>288</v>
      </c>
      <c r="D185" s="38" t="s">
        <v>5</v>
      </c>
      <c r="E185" s="38" t="s">
        <v>6</v>
      </c>
      <c r="F185" s="26">
        <v>45852</v>
      </c>
      <c r="G185" s="52">
        <v>0.41666666666666669</v>
      </c>
      <c r="H185" s="26">
        <v>45852</v>
      </c>
      <c r="I185" s="28">
        <f t="shared" si="17"/>
        <v>0.4201388888888889</v>
      </c>
      <c r="J185" s="37" t="s">
        <v>33</v>
      </c>
      <c r="K185" s="22" t="s">
        <v>320</v>
      </c>
      <c r="L185" s="25" t="s">
        <v>61</v>
      </c>
    </row>
    <row r="186" spans="2:12" ht="30" customHeight="1" x14ac:dyDescent="0.85">
      <c r="B186" s="27">
        <f t="shared" si="16"/>
        <v>178</v>
      </c>
      <c r="C186" s="22" t="s">
        <v>289</v>
      </c>
      <c r="D186" s="27" t="s">
        <v>9</v>
      </c>
      <c r="E186" s="38" t="s">
        <v>6</v>
      </c>
      <c r="F186" s="26">
        <v>45852</v>
      </c>
      <c r="G186" s="52">
        <v>0.43055555555555558</v>
      </c>
      <c r="H186" s="26">
        <v>45852</v>
      </c>
      <c r="I186" s="28">
        <f t="shared" si="17"/>
        <v>0.43402777777777779</v>
      </c>
      <c r="J186" s="37" t="s">
        <v>33</v>
      </c>
      <c r="K186" s="22" t="s">
        <v>64</v>
      </c>
      <c r="L186" s="25" t="s">
        <v>36</v>
      </c>
    </row>
    <row r="187" spans="2:12" ht="30" customHeight="1" x14ac:dyDescent="0.85">
      <c r="B187" s="27">
        <f t="shared" si="16"/>
        <v>179</v>
      </c>
      <c r="C187" s="22" t="s">
        <v>290</v>
      </c>
      <c r="D187" s="38" t="s">
        <v>5</v>
      </c>
      <c r="E187" s="38" t="s">
        <v>6</v>
      </c>
      <c r="F187" s="26">
        <v>45852</v>
      </c>
      <c r="G187" s="52">
        <v>0.43402777777777779</v>
      </c>
      <c r="H187" s="26">
        <v>45852</v>
      </c>
      <c r="I187" s="28">
        <f t="shared" si="17"/>
        <v>0.4375</v>
      </c>
      <c r="J187" s="37" t="s">
        <v>33</v>
      </c>
      <c r="K187" s="22" t="s">
        <v>10</v>
      </c>
      <c r="L187" s="25" t="s">
        <v>55</v>
      </c>
    </row>
    <row r="188" spans="2:12" ht="30" customHeight="1" x14ac:dyDescent="0.85">
      <c r="B188" s="27">
        <f t="shared" si="16"/>
        <v>180</v>
      </c>
      <c r="C188" s="22" t="s">
        <v>291</v>
      </c>
      <c r="D188" s="27" t="s">
        <v>9</v>
      </c>
      <c r="E188" s="38" t="s">
        <v>6</v>
      </c>
      <c r="F188" s="26">
        <v>45852</v>
      </c>
      <c r="G188" s="52">
        <v>0.4375</v>
      </c>
      <c r="H188" s="26">
        <v>45852</v>
      </c>
      <c r="I188" s="28">
        <f t="shared" si="17"/>
        <v>0.44097222222222221</v>
      </c>
      <c r="J188" s="37" t="s">
        <v>33</v>
      </c>
      <c r="K188" s="22" t="s">
        <v>64</v>
      </c>
      <c r="L188" s="25" t="s">
        <v>36</v>
      </c>
    </row>
    <row r="189" spans="2:12" ht="30" customHeight="1" x14ac:dyDescent="0.85">
      <c r="B189" s="27">
        <f t="shared" si="16"/>
        <v>181</v>
      </c>
      <c r="C189" s="22" t="s">
        <v>292</v>
      </c>
      <c r="D189" s="27" t="s">
        <v>9</v>
      </c>
      <c r="E189" s="38" t="s">
        <v>6</v>
      </c>
      <c r="F189" s="26">
        <v>45852</v>
      </c>
      <c r="G189" s="52">
        <v>0.44444444444444442</v>
      </c>
      <c r="H189" s="26">
        <v>45852</v>
      </c>
      <c r="I189" s="28">
        <f t="shared" si="17"/>
        <v>0.44791666666666663</v>
      </c>
      <c r="J189" s="37" t="s">
        <v>33</v>
      </c>
      <c r="K189" s="22" t="s">
        <v>319</v>
      </c>
      <c r="L189" s="25" t="s">
        <v>36</v>
      </c>
    </row>
    <row r="190" spans="2:12" ht="30" customHeight="1" x14ac:dyDescent="0.85">
      <c r="B190" s="27">
        <f t="shared" si="16"/>
        <v>182</v>
      </c>
      <c r="C190" s="22" t="s">
        <v>293</v>
      </c>
      <c r="D190" s="27" t="s">
        <v>7</v>
      </c>
      <c r="E190" s="38" t="s">
        <v>6</v>
      </c>
      <c r="F190" s="26">
        <v>45852</v>
      </c>
      <c r="G190" s="52">
        <v>0.44791666666666669</v>
      </c>
      <c r="H190" s="26">
        <v>45852</v>
      </c>
      <c r="I190" s="28">
        <f t="shared" si="17"/>
        <v>0.4513888888888889</v>
      </c>
      <c r="J190" s="37" t="s">
        <v>33</v>
      </c>
      <c r="K190" s="22" t="s">
        <v>63</v>
      </c>
      <c r="L190" s="25" t="s">
        <v>97</v>
      </c>
    </row>
    <row r="191" spans="2:12" ht="30" customHeight="1" x14ac:dyDescent="0.85">
      <c r="B191" s="27">
        <f t="shared" si="16"/>
        <v>183</v>
      </c>
      <c r="C191" s="22" t="s">
        <v>294</v>
      </c>
      <c r="D191" s="38" t="s">
        <v>5</v>
      </c>
      <c r="E191" s="38" t="s">
        <v>6</v>
      </c>
      <c r="F191" s="26">
        <v>45852</v>
      </c>
      <c r="G191" s="52">
        <v>0.4513888888888889</v>
      </c>
      <c r="H191" s="26">
        <v>45852</v>
      </c>
      <c r="I191" s="28">
        <f t="shared" si="17"/>
        <v>0.4548611111111111</v>
      </c>
      <c r="J191" s="37" t="s">
        <v>33</v>
      </c>
      <c r="K191" s="22" t="s">
        <v>10</v>
      </c>
      <c r="L191" s="25" t="s">
        <v>55</v>
      </c>
    </row>
    <row r="192" spans="2:12" ht="30" customHeight="1" x14ac:dyDescent="0.85">
      <c r="B192" s="27">
        <f t="shared" si="16"/>
        <v>184</v>
      </c>
      <c r="C192" s="22" t="s">
        <v>295</v>
      </c>
      <c r="D192" s="38" t="s">
        <v>5</v>
      </c>
      <c r="E192" s="38" t="s">
        <v>6</v>
      </c>
      <c r="F192" s="26">
        <v>45852</v>
      </c>
      <c r="G192" s="52">
        <v>0.46527777777777779</v>
      </c>
      <c r="H192" s="26">
        <v>45852</v>
      </c>
      <c r="I192" s="28">
        <f t="shared" si="17"/>
        <v>0.46875</v>
      </c>
      <c r="J192" s="37" t="s">
        <v>33</v>
      </c>
      <c r="K192" s="22" t="s">
        <v>10</v>
      </c>
      <c r="L192" s="25" t="s">
        <v>55</v>
      </c>
    </row>
    <row r="193" spans="2:12" ht="30" customHeight="1" x14ac:dyDescent="0.85">
      <c r="B193" s="27">
        <f t="shared" si="16"/>
        <v>185</v>
      </c>
      <c r="C193" s="22" t="s">
        <v>296</v>
      </c>
      <c r="D193" s="38" t="s">
        <v>5</v>
      </c>
      <c r="E193" s="38" t="s">
        <v>6</v>
      </c>
      <c r="F193" s="26">
        <v>45852</v>
      </c>
      <c r="G193" s="52">
        <v>0.46527777777777779</v>
      </c>
      <c r="H193" s="26">
        <v>45852</v>
      </c>
      <c r="I193" s="28">
        <f t="shared" si="17"/>
        <v>0.46875</v>
      </c>
      <c r="J193" s="37" t="s">
        <v>33</v>
      </c>
      <c r="K193" s="22" t="s">
        <v>321</v>
      </c>
      <c r="L193" s="25" t="s">
        <v>38</v>
      </c>
    </row>
    <row r="194" spans="2:12" ht="30" customHeight="1" x14ac:dyDescent="0.85">
      <c r="B194" s="27">
        <f t="shared" si="16"/>
        <v>186</v>
      </c>
      <c r="C194" s="22" t="s">
        <v>297</v>
      </c>
      <c r="D194" s="38" t="s">
        <v>5</v>
      </c>
      <c r="E194" s="38" t="s">
        <v>6</v>
      </c>
      <c r="F194" s="26">
        <v>45852</v>
      </c>
      <c r="G194" s="52">
        <v>0.46875</v>
      </c>
      <c r="H194" s="26">
        <v>45852</v>
      </c>
      <c r="I194" s="28">
        <f t="shared" si="17"/>
        <v>0.47222222222222221</v>
      </c>
      <c r="J194" s="37" t="s">
        <v>33</v>
      </c>
      <c r="K194" s="22" t="s">
        <v>317</v>
      </c>
      <c r="L194" s="25" t="s">
        <v>42</v>
      </c>
    </row>
    <row r="195" spans="2:12" ht="30" customHeight="1" x14ac:dyDescent="0.85">
      <c r="B195" s="27">
        <f t="shared" si="16"/>
        <v>187</v>
      </c>
      <c r="C195" s="22" t="s">
        <v>298</v>
      </c>
      <c r="D195" s="38" t="s">
        <v>5</v>
      </c>
      <c r="E195" s="38" t="s">
        <v>6</v>
      </c>
      <c r="F195" s="26">
        <v>45852</v>
      </c>
      <c r="G195" s="52">
        <v>0.47222222222222221</v>
      </c>
      <c r="H195" s="26">
        <v>45852</v>
      </c>
      <c r="I195" s="28">
        <f t="shared" si="17"/>
        <v>0.47569444444444442</v>
      </c>
      <c r="J195" s="37" t="s">
        <v>33</v>
      </c>
      <c r="K195" s="22" t="s">
        <v>10</v>
      </c>
      <c r="L195" s="25" t="s">
        <v>58</v>
      </c>
    </row>
    <row r="196" spans="2:12" ht="30" customHeight="1" x14ac:dyDescent="0.85">
      <c r="B196" s="27">
        <f t="shared" ref="B196:B213" si="18">IF(COUNTA(C196:K213)&gt;0, ROW()-8, "")</f>
        <v>188</v>
      </c>
      <c r="C196" s="22" t="s">
        <v>299</v>
      </c>
      <c r="D196" s="38" t="s">
        <v>5</v>
      </c>
      <c r="E196" s="38" t="s">
        <v>6</v>
      </c>
      <c r="F196" s="26">
        <v>45852</v>
      </c>
      <c r="G196" s="52">
        <v>0.4861111111111111</v>
      </c>
      <c r="H196" s="26">
        <v>45852</v>
      </c>
      <c r="I196" s="28">
        <f t="shared" si="17"/>
        <v>0.48958333333333331</v>
      </c>
      <c r="J196" s="37" t="s">
        <v>33</v>
      </c>
      <c r="K196" s="22" t="s">
        <v>317</v>
      </c>
      <c r="L196" s="25" t="s">
        <v>51</v>
      </c>
    </row>
    <row r="197" spans="2:12" ht="30" customHeight="1" x14ac:dyDescent="0.85">
      <c r="B197" s="27">
        <f t="shared" si="18"/>
        <v>189</v>
      </c>
      <c r="C197" s="22" t="s">
        <v>300</v>
      </c>
      <c r="D197" s="38" t="s">
        <v>5</v>
      </c>
      <c r="E197" s="38" t="s">
        <v>6</v>
      </c>
      <c r="F197" s="26">
        <v>45852</v>
      </c>
      <c r="G197" s="52">
        <v>0.4861111111111111</v>
      </c>
      <c r="H197" s="26">
        <v>45852</v>
      </c>
      <c r="I197" s="28">
        <f t="shared" si="17"/>
        <v>0.48958333333333331</v>
      </c>
      <c r="J197" s="37" t="s">
        <v>33</v>
      </c>
      <c r="K197" s="22" t="s">
        <v>10</v>
      </c>
      <c r="L197" s="25" t="s">
        <v>54</v>
      </c>
    </row>
    <row r="198" spans="2:12" ht="30" customHeight="1" x14ac:dyDescent="0.85">
      <c r="B198" s="27">
        <f t="shared" si="18"/>
        <v>190</v>
      </c>
      <c r="C198" s="22" t="s">
        <v>301</v>
      </c>
      <c r="D198" s="38" t="s">
        <v>5</v>
      </c>
      <c r="E198" s="38" t="s">
        <v>6</v>
      </c>
      <c r="F198" s="26">
        <v>45852</v>
      </c>
      <c r="G198" s="52">
        <v>0.55208333333333337</v>
      </c>
      <c r="H198" s="26">
        <v>45852</v>
      </c>
      <c r="I198" s="28">
        <f t="shared" si="17"/>
        <v>0.55555555555555558</v>
      </c>
      <c r="J198" s="37" t="s">
        <v>33</v>
      </c>
      <c r="K198" s="22" t="s">
        <v>320</v>
      </c>
      <c r="L198" s="25" t="s">
        <v>55</v>
      </c>
    </row>
    <row r="199" spans="2:12" ht="30" customHeight="1" x14ac:dyDescent="0.85">
      <c r="B199" s="27">
        <f t="shared" si="18"/>
        <v>191</v>
      </c>
      <c r="C199" s="22" t="s">
        <v>302</v>
      </c>
      <c r="D199" s="27" t="s">
        <v>7</v>
      </c>
      <c r="E199" s="38" t="s">
        <v>6</v>
      </c>
      <c r="F199" s="26">
        <v>45852</v>
      </c>
      <c r="G199" s="52">
        <v>0.55555555555555558</v>
      </c>
      <c r="H199" s="26">
        <v>45852</v>
      </c>
      <c r="I199" s="28">
        <f t="shared" si="17"/>
        <v>0.55902777777777779</v>
      </c>
      <c r="J199" s="37" t="s">
        <v>33</v>
      </c>
      <c r="K199" s="22" t="s">
        <v>63</v>
      </c>
      <c r="L199" s="25" t="s">
        <v>47</v>
      </c>
    </row>
    <row r="200" spans="2:12" ht="30" customHeight="1" x14ac:dyDescent="0.85">
      <c r="B200" s="27">
        <f t="shared" si="18"/>
        <v>192</v>
      </c>
      <c r="C200" s="22" t="s">
        <v>303</v>
      </c>
      <c r="D200" s="38" t="s">
        <v>5</v>
      </c>
      <c r="E200" s="38" t="s">
        <v>6</v>
      </c>
      <c r="F200" s="26">
        <v>45852</v>
      </c>
      <c r="G200" s="52">
        <v>0.5625</v>
      </c>
      <c r="H200" s="26">
        <v>45852</v>
      </c>
      <c r="I200" s="28">
        <f t="shared" si="17"/>
        <v>0.56597222222222221</v>
      </c>
      <c r="J200" s="37" t="s">
        <v>33</v>
      </c>
      <c r="K200" s="22" t="s">
        <v>10</v>
      </c>
      <c r="L200" s="25" t="s">
        <v>55</v>
      </c>
    </row>
    <row r="201" spans="2:12" ht="30" customHeight="1" x14ac:dyDescent="0.85">
      <c r="B201" s="27">
        <f t="shared" si="18"/>
        <v>193</v>
      </c>
      <c r="C201" s="22" t="s">
        <v>304</v>
      </c>
      <c r="D201" s="38" t="s">
        <v>5</v>
      </c>
      <c r="E201" s="38" t="s">
        <v>6</v>
      </c>
      <c r="F201" s="26">
        <v>45852</v>
      </c>
      <c r="G201" s="52">
        <v>0.57638888888888884</v>
      </c>
      <c r="H201" s="26">
        <v>45852</v>
      </c>
      <c r="I201" s="28">
        <f t="shared" si="17"/>
        <v>0.57986111111111105</v>
      </c>
      <c r="J201" s="37" t="s">
        <v>33</v>
      </c>
      <c r="K201" s="22" t="s">
        <v>10</v>
      </c>
      <c r="L201" s="25" t="s">
        <v>55</v>
      </c>
    </row>
    <row r="202" spans="2:12" ht="30" customHeight="1" x14ac:dyDescent="0.85">
      <c r="B202" s="27">
        <f t="shared" si="18"/>
        <v>194</v>
      </c>
      <c r="C202" s="22" t="s">
        <v>305</v>
      </c>
      <c r="D202" s="38" t="s">
        <v>5</v>
      </c>
      <c r="E202" s="38" t="s">
        <v>6</v>
      </c>
      <c r="F202" s="26">
        <v>45852</v>
      </c>
      <c r="G202" s="52">
        <v>0.58333333333333337</v>
      </c>
      <c r="H202" s="26">
        <v>45852</v>
      </c>
      <c r="I202" s="28">
        <f t="shared" si="17"/>
        <v>0.58680555555555558</v>
      </c>
      <c r="J202" s="37" t="s">
        <v>33</v>
      </c>
      <c r="K202" s="22" t="s">
        <v>320</v>
      </c>
      <c r="L202" s="25" t="s">
        <v>48</v>
      </c>
    </row>
    <row r="203" spans="2:12" ht="30" customHeight="1" x14ac:dyDescent="0.85">
      <c r="B203" s="27">
        <f t="shared" si="18"/>
        <v>195</v>
      </c>
      <c r="C203" s="22" t="s">
        <v>306</v>
      </c>
      <c r="D203" s="38" t="s">
        <v>5</v>
      </c>
      <c r="E203" s="38" t="s">
        <v>6</v>
      </c>
      <c r="F203" s="26">
        <v>45852</v>
      </c>
      <c r="G203" s="52">
        <v>0.59027777777777779</v>
      </c>
      <c r="H203" s="26">
        <v>45852</v>
      </c>
      <c r="I203" s="28">
        <f t="shared" si="17"/>
        <v>0.59375</v>
      </c>
      <c r="J203" s="37" t="s">
        <v>33</v>
      </c>
      <c r="K203" s="22" t="s">
        <v>320</v>
      </c>
      <c r="L203" s="25" t="s">
        <v>55</v>
      </c>
    </row>
    <row r="204" spans="2:12" ht="30" customHeight="1" x14ac:dyDescent="0.85">
      <c r="B204" s="27">
        <f t="shared" si="18"/>
        <v>196</v>
      </c>
      <c r="C204" s="22" t="s">
        <v>307</v>
      </c>
      <c r="D204" s="38" t="s">
        <v>5</v>
      </c>
      <c r="E204" s="38" t="s">
        <v>6</v>
      </c>
      <c r="F204" s="26">
        <v>45852</v>
      </c>
      <c r="G204" s="52">
        <v>0.59027777777777779</v>
      </c>
      <c r="H204" s="26">
        <v>45852</v>
      </c>
      <c r="I204" s="28">
        <f t="shared" si="17"/>
        <v>0.59375</v>
      </c>
      <c r="J204" s="37" t="s">
        <v>33</v>
      </c>
      <c r="K204" s="22" t="s">
        <v>320</v>
      </c>
      <c r="L204" s="25" t="s">
        <v>36</v>
      </c>
    </row>
    <row r="205" spans="2:12" ht="30" customHeight="1" x14ac:dyDescent="0.85">
      <c r="B205" s="27">
        <f t="shared" si="18"/>
        <v>197</v>
      </c>
      <c r="C205" s="22" t="s">
        <v>308</v>
      </c>
      <c r="D205" s="38" t="s">
        <v>5</v>
      </c>
      <c r="E205" s="38" t="s">
        <v>6</v>
      </c>
      <c r="F205" s="26">
        <v>45852</v>
      </c>
      <c r="G205" s="52">
        <v>0.59027777777777779</v>
      </c>
      <c r="H205" s="26">
        <v>45852</v>
      </c>
      <c r="I205" s="28">
        <f t="shared" si="17"/>
        <v>0.59375</v>
      </c>
      <c r="J205" s="37" t="s">
        <v>33</v>
      </c>
      <c r="K205" s="22" t="s">
        <v>322</v>
      </c>
      <c r="L205" s="25" t="s">
        <v>56</v>
      </c>
    </row>
    <row r="206" spans="2:12" ht="30" customHeight="1" x14ac:dyDescent="0.85">
      <c r="B206" s="27">
        <f t="shared" si="18"/>
        <v>198</v>
      </c>
      <c r="C206" s="22" t="s">
        <v>309</v>
      </c>
      <c r="D206" s="38" t="s">
        <v>5</v>
      </c>
      <c r="E206" s="38" t="s">
        <v>6</v>
      </c>
      <c r="F206" s="26">
        <v>45852</v>
      </c>
      <c r="G206" s="52">
        <v>0.60416666666666663</v>
      </c>
      <c r="H206" s="26">
        <v>45852</v>
      </c>
      <c r="I206" s="28">
        <f t="shared" si="17"/>
        <v>0.60763888888888884</v>
      </c>
      <c r="J206" s="37" t="s">
        <v>33</v>
      </c>
      <c r="K206" s="22" t="s">
        <v>65</v>
      </c>
      <c r="L206" s="25" t="s">
        <v>97</v>
      </c>
    </row>
    <row r="207" spans="2:12" ht="30" customHeight="1" x14ac:dyDescent="0.85">
      <c r="B207" s="27">
        <f t="shared" si="18"/>
        <v>199</v>
      </c>
      <c r="C207" s="22" t="s">
        <v>310</v>
      </c>
      <c r="D207" s="27" t="s">
        <v>9</v>
      </c>
      <c r="E207" s="38" t="s">
        <v>6</v>
      </c>
      <c r="F207" s="26">
        <v>45852</v>
      </c>
      <c r="G207" s="52">
        <v>0.61111111111111116</v>
      </c>
      <c r="H207" s="26">
        <v>45852</v>
      </c>
      <c r="I207" s="28">
        <f t="shared" si="17"/>
        <v>0.61458333333333337</v>
      </c>
      <c r="J207" s="37" t="s">
        <v>33</v>
      </c>
      <c r="K207" s="22" t="s">
        <v>319</v>
      </c>
      <c r="L207" s="25" t="s">
        <v>36</v>
      </c>
    </row>
    <row r="208" spans="2:12" ht="30" customHeight="1" x14ac:dyDescent="0.85">
      <c r="B208" s="27">
        <f t="shared" si="18"/>
        <v>200</v>
      </c>
      <c r="C208" s="22" t="s">
        <v>311</v>
      </c>
      <c r="D208" s="38" t="s">
        <v>5</v>
      </c>
      <c r="E208" s="38" t="s">
        <v>6</v>
      </c>
      <c r="F208" s="26">
        <v>45852</v>
      </c>
      <c r="G208" s="52">
        <v>0.64236111111111116</v>
      </c>
      <c r="H208" s="26">
        <v>45852</v>
      </c>
      <c r="I208" s="28">
        <f t="shared" si="17"/>
        <v>0.64583333333333337</v>
      </c>
      <c r="J208" s="37" t="s">
        <v>33</v>
      </c>
      <c r="K208" s="22" t="s">
        <v>10</v>
      </c>
      <c r="L208" s="25" t="s">
        <v>55</v>
      </c>
    </row>
    <row r="209" spans="2:12" ht="30" customHeight="1" x14ac:dyDescent="0.85">
      <c r="B209" s="27">
        <f t="shared" si="18"/>
        <v>201</v>
      </c>
      <c r="C209" s="22" t="s">
        <v>312</v>
      </c>
      <c r="D209" s="38" t="s">
        <v>5</v>
      </c>
      <c r="E209" s="38" t="s">
        <v>6</v>
      </c>
      <c r="F209" s="26">
        <v>45852</v>
      </c>
      <c r="G209" s="52">
        <v>0.64583333333333337</v>
      </c>
      <c r="H209" s="26">
        <v>45852</v>
      </c>
      <c r="I209" s="28">
        <f t="shared" si="17"/>
        <v>0.64930555555555558</v>
      </c>
      <c r="J209" s="37" t="s">
        <v>33</v>
      </c>
      <c r="K209" s="22" t="s">
        <v>10</v>
      </c>
      <c r="L209" s="25" t="s">
        <v>56</v>
      </c>
    </row>
    <row r="210" spans="2:12" ht="30" customHeight="1" x14ac:dyDescent="0.85">
      <c r="B210" s="27">
        <f t="shared" si="18"/>
        <v>202</v>
      </c>
      <c r="C210" s="22" t="s">
        <v>313</v>
      </c>
      <c r="D210" s="27" t="s">
        <v>7</v>
      </c>
      <c r="E210" s="38" t="s">
        <v>6</v>
      </c>
      <c r="F210" s="26">
        <v>45852</v>
      </c>
      <c r="G210" s="52">
        <v>0.64583333333333337</v>
      </c>
      <c r="H210" s="26">
        <v>45852</v>
      </c>
      <c r="I210" s="28">
        <f t="shared" si="17"/>
        <v>0.64930555555555558</v>
      </c>
      <c r="J210" s="37" t="s">
        <v>33</v>
      </c>
      <c r="K210" s="22" t="s">
        <v>66</v>
      </c>
      <c r="L210" s="25" t="s">
        <v>56</v>
      </c>
    </row>
    <row r="211" spans="2:12" ht="30" customHeight="1" x14ac:dyDescent="0.85">
      <c r="B211" s="27">
        <f t="shared" si="18"/>
        <v>203</v>
      </c>
      <c r="C211" s="22" t="s">
        <v>314</v>
      </c>
      <c r="D211" s="27" t="s">
        <v>9</v>
      </c>
      <c r="E211" s="38" t="s">
        <v>6</v>
      </c>
      <c r="F211" s="26">
        <v>45852</v>
      </c>
      <c r="G211" s="52">
        <v>0.66666666666666663</v>
      </c>
      <c r="H211" s="26">
        <v>45852</v>
      </c>
      <c r="I211" s="28">
        <f t="shared" si="17"/>
        <v>0.67013888888888884</v>
      </c>
      <c r="J211" s="37" t="s">
        <v>33</v>
      </c>
      <c r="K211" s="22" t="s">
        <v>64</v>
      </c>
      <c r="L211" s="25" t="s">
        <v>36</v>
      </c>
    </row>
    <row r="212" spans="2:12" ht="30" customHeight="1" x14ac:dyDescent="0.85">
      <c r="B212" s="27">
        <f t="shared" si="18"/>
        <v>204</v>
      </c>
      <c r="C212" s="22" t="s">
        <v>315</v>
      </c>
      <c r="D212" s="38" t="s">
        <v>5</v>
      </c>
      <c r="E212" s="38" t="s">
        <v>6</v>
      </c>
      <c r="F212" s="26">
        <v>45852</v>
      </c>
      <c r="G212" s="52">
        <v>0.66666666666666663</v>
      </c>
      <c r="H212" s="26">
        <v>45852</v>
      </c>
      <c r="I212" s="28">
        <f t="shared" si="17"/>
        <v>0.67013888888888884</v>
      </c>
      <c r="J212" s="37" t="s">
        <v>33</v>
      </c>
      <c r="K212" s="22" t="s">
        <v>10</v>
      </c>
      <c r="L212" s="25" t="s">
        <v>55</v>
      </c>
    </row>
    <row r="213" spans="2:12" ht="30" customHeight="1" x14ac:dyDescent="0.85">
      <c r="B213" s="38">
        <f t="shared" si="18"/>
        <v>205</v>
      </c>
      <c r="C213" s="39" t="s">
        <v>316</v>
      </c>
      <c r="D213" s="38" t="s">
        <v>5</v>
      </c>
      <c r="E213" s="38" t="s">
        <v>6</v>
      </c>
      <c r="F213" s="26">
        <v>45852</v>
      </c>
      <c r="G213" s="52">
        <v>0.67361111111111116</v>
      </c>
      <c r="H213" s="26">
        <v>45852</v>
      </c>
      <c r="I213" s="41">
        <f t="shared" si="17"/>
        <v>0.67708333333333337</v>
      </c>
      <c r="J213" s="37" t="s">
        <v>33</v>
      </c>
      <c r="K213" s="39" t="s">
        <v>320</v>
      </c>
      <c r="L213" s="43" t="s">
        <v>43</v>
      </c>
    </row>
    <row r="214" spans="2:12" ht="30" customHeight="1" x14ac:dyDescent="0.85">
      <c r="B214" s="38">
        <f>IF(COUNTA(C214:K232)&gt;0, ROW()-8, "")</f>
        <v>206</v>
      </c>
      <c r="C214" s="39" t="s">
        <v>326</v>
      </c>
      <c r="D214" s="38" t="s">
        <v>5</v>
      </c>
      <c r="E214" s="38" t="s">
        <v>6</v>
      </c>
      <c r="F214" s="26">
        <v>45858</v>
      </c>
      <c r="G214" s="52">
        <v>0.375</v>
      </c>
      <c r="H214" s="26">
        <v>45858</v>
      </c>
      <c r="I214" s="41">
        <f t="shared" ref="I214" si="19">G214 + TIME(0, 5, 0)</f>
        <v>0.37847222222222221</v>
      </c>
      <c r="J214" s="37" t="s">
        <v>33</v>
      </c>
      <c r="K214" s="39" t="s">
        <v>320</v>
      </c>
      <c r="L214" s="43" t="s">
        <v>43</v>
      </c>
    </row>
    <row r="215" spans="2:12" ht="30" customHeight="1" x14ac:dyDescent="0.85">
      <c r="B215" s="38">
        <f>IF(COUNTA(C215:K233)&gt;0, ROW()-8, "")</f>
        <v>207</v>
      </c>
      <c r="C215" s="39" t="s">
        <v>324</v>
      </c>
      <c r="D215" s="38" t="s">
        <v>5</v>
      </c>
      <c r="E215" s="38" t="s">
        <v>6</v>
      </c>
      <c r="F215" s="26">
        <v>45858</v>
      </c>
      <c r="G215" s="52">
        <v>0.375</v>
      </c>
      <c r="H215" s="26">
        <v>45858</v>
      </c>
      <c r="I215" s="41">
        <f>G215 + TIME(0, 5, 0)</f>
        <v>0.37847222222222221</v>
      </c>
      <c r="J215" s="37" t="s">
        <v>33</v>
      </c>
      <c r="K215" s="39" t="s">
        <v>320</v>
      </c>
      <c r="L215" s="25" t="s">
        <v>55</v>
      </c>
    </row>
    <row r="216" spans="2:12" ht="30" customHeight="1" x14ac:dyDescent="0.85">
      <c r="B216" s="38">
        <f>IF(COUNTA(C216:K234)&gt;0, ROW()-8, "")</f>
        <v>208</v>
      </c>
      <c r="C216" s="39" t="s">
        <v>325</v>
      </c>
      <c r="D216" s="38" t="s">
        <v>5</v>
      </c>
      <c r="E216" s="38" t="s">
        <v>6</v>
      </c>
      <c r="F216" s="26">
        <v>45858</v>
      </c>
      <c r="G216" s="52">
        <v>0.375</v>
      </c>
      <c r="H216" s="26">
        <v>45858</v>
      </c>
      <c r="I216" s="41">
        <f>G216 + TIME(0, 5, 0)</f>
        <v>0.37847222222222221</v>
      </c>
      <c r="J216" s="37" t="s">
        <v>33</v>
      </c>
      <c r="K216" s="39" t="s">
        <v>320</v>
      </c>
      <c r="L216" s="25" t="s">
        <v>56</v>
      </c>
    </row>
    <row r="217" spans="2:12" ht="30" customHeight="1" x14ac:dyDescent="0.35">
      <c r="G217" s="50"/>
    </row>
    <row r="218" spans="2:12" ht="30" customHeight="1" x14ac:dyDescent="0.35">
      <c r="G218" s="50"/>
    </row>
    <row r="219" spans="2:12" ht="30" customHeight="1" x14ac:dyDescent="0.35">
      <c r="G219" s="50"/>
    </row>
    <row r="220" spans="2:12" ht="30" customHeight="1" x14ac:dyDescent="0.35">
      <c r="G220" s="50"/>
    </row>
    <row r="221" spans="2:12" ht="30" customHeight="1" x14ac:dyDescent="0.35">
      <c r="G221" s="50"/>
    </row>
    <row r="222" spans="2:12" ht="30" customHeight="1" x14ac:dyDescent="0.35">
      <c r="G222" s="50"/>
    </row>
    <row r="223" spans="2:12" ht="30" customHeight="1" x14ac:dyDescent="0.35">
      <c r="G223" s="50"/>
    </row>
    <row r="224" spans="2:12" ht="30" customHeight="1" x14ac:dyDescent="0.35">
      <c r="G224" s="50"/>
    </row>
    <row r="225" spans="7:7" ht="30" customHeight="1" x14ac:dyDescent="0.35">
      <c r="G225" s="50"/>
    </row>
    <row r="226" spans="7:7" ht="30" customHeight="1" x14ac:dyDescent="0.35">
      <c r="G226" s="50"/>
    </row>
    <row r="227" spans="7:7" ht="30" customHeight="1" x14ac:dyDescent="0.35">
      <c r="G227" s="50"/>
    </row>
    <row r="228" spans="7:7" ht="30" customHeight="1" x14ac:dyDescent="0.35">
      <c r="G228" s="50"/>
    </row>
    <row r="229" spans="7:7" ht="30" customHeight="1" x14ac:dyDescent="0.35">
      <c r="G229" s="50"/>
    </row>
    <row r="230" spans="7:7" ht="30" customHeight="1" x14ac:dyDescent="0.35">
      <c r="G230" s="50"/>
    </row>
    <row r="231" spans="7:7" ht="30" customHeight="1" x14ac:dyDescent="0.35">
      <c r="G231" s="50"/>
    </row>
    <row r="232" spans="7:7" ht="30" customHeight="1" x14ac:dyDescent="0.35">
      <c r="G232" s="50"/>
    </row>
    <row r="233" spans="7:7" ht="30" customHeight="1" x14ac:dyDescent="0.35">
      <c r="G233" s="50"/>
    </row>
    <row r="234" spans="7:7" ht="30" customHeight="1" x14ac:dyDescent="0.35">
      <c r="G234" s="50"/>
    </row>
    <row r="235" spans="7:7" ht="30" customHeight="1" x14ac:dyDescent="0.35">
      <c r="G235" s="50"/>
    </row>
    <row r="236" spans="7:7" ht="30" customHeight="1" x14ac:dyDescent="0.35">
      <c r="G236" s="50"/>
    </row>
    <row r="237" spans="7:7" ht="30" customHeight="1" x14ac:dyDescent="0.35">
      <c r="G237" s="50"/>
    </row>
    <row r="238" spans="7:7" ht="30" customHeight="1" x14ac:dyDescent="0.35">
      <c r="G238" s="50"/>
    </row>
    <row r="239" spans="7:7" ht="30" customHeight="1" x14ac:dyDescent="0.35">
      <c r="G239" s="50"/>
    </row>
    <row r="240" spans="7:7" ht="30" customHeight="1" x14ac:dyDescent="0.35">
      <c r="G240" s="50"/>
    </row>
    <row r="241" spans="7:7" ht="30" customHeight="1" x14ac:dyDescent="0.35">
      <c r="G241" s="50"/>
    </row>
    <row r="242" spans="7:7" ht="30" customHeight="1" x14ac:dyDescent="0.35">
      <c r="G242" s="50"/>
    </row>
    <row r="243" spans="7:7" ht="30" customHeight="1" x14ac:dyDescent="0.35">
      <c r="G243" s="50"/>
    </row>
    <row r="244" spans="7:7" ht="30" customHeight="1" x14ac:dyDescent="0.35">
      <c r="G244" s="50"/>
    </row>
    <row r="245" spans="7:7" ht="30" customHeight="1" x14ac:dyDescent="0.35">
      <c r="G245" s="50"/>
    </row>
    <row r="246" spans="7:7" ht="30" customHeight="1" x14ac:dyDescent="0.35">
      <c r="G246" s="50"/>
    </row>
    <row r="247" spans="7:7" ht="30" customHeight="1" x14ac:dyDescent="0.35">
      <c r="G247" s="50"/>
    </row>
    <row r="248" spans="7:7" ht="30" customHeight="1" x14ac:dyDescent="0.35">
      <c r="G248" s="50"/>
    </row>
    <row r="249" spans="7:7" ht="30" customHeight="1" x14ac:dyDescent="0.35">
      <c r="G249" s="50"/>
    </row>
    <row r="250" spans="7:7" ht="30" customHeight="1" x14ac:dyDescent="0.35">
      <c r="G250" s="50"/>
    </row>
    <row r="251" spans="7:7" ht="30" customHeight="1" x14ac:dyDescent="0.35">
      <c r="G251" s="50"/>
    </row>
    <row r="252" spans="7:7" ht="30" customHeight="1" x14ac:dyDescent="0.35">
      <c r="G252" s="50"/>
    </row>
    <row r="253" spans="7:7" ht="30" customHeight="1" x14ac:dyDescent="0.35">
      <c r="G253" s="50"/>
    </row>
    <row r="254" spans="7:7" ht="30" customHeight="1" x14ac:dyDescent="0.35">
      <c r="G254" s="50"/>
    </row>
    <row r="255" spans="7:7" ht="30" customHeight="1" x14ac:dyDescent="0.35">
      <c r="G255" s="50"/>
    </row>
    <row r="256" spans="7:7" ht="30" customHeight="1" x14ac:dyDescent="0.35">
      <c r="G256" s="50"/>
    </row>
    <row r="257" spans="7:7" ht="30" customHeight="1" x14ac:dyDescent="0.35">
      <c r="G257" s="50"/>
    </row>
    <row r="258" spans="7:7" ht="30" customHeight="1" x14ac:dyDescent="0.35">
      <c r="G258" s="50"/>
    </row>
    <row r="259" spans="7:7" ht="30" customHeight="1" x14ac:dyDescent="0.35">
      <c r="G259" s="50"/>
    </row>
    <row r="260" spans="7:7" ht="30" customHeight="1" x14ac:dyDescent="0.35">
      <c r="G260" s="50"/>
    </row>
    <row r="261" spans="7:7" ht="30" customHeight="1" x14ac:dyDescent="0.35">
      <c r="G261" s="50"/>
    </row>
    <row r="262" spans="7:7" ht="30" customHeight="1" x14ac:dyDescent="0.35">
      <c r="G262" s="50"/>
    </row>
    <row r="263" spans="7:7" ht="30" customHeight="1" x14ac:dyDescent="0.35">
      <c r="G263" s="50"/>
    </row>
    <row r="264" spans="7:7" ht="30" customHeight="1" x14ac:dyDescent="0.35">
      <c r="G264" s="50"/>
    </row>
    <row r="265" spans="7:7" ht="30" customHeight="1" x14ac:dyDescent="0.35">
      <c r="G265" s="50"/>
    </row>
    <row r="266" spans="7:7" ht="30" customHeight="1" x14ac:dyDescent="0.35">
      <c r="G266" s="50"/>
    </row>
    <row r="267" spans="7:7" ht="30" customHeight="1" x14ac:dyDescent="0.35">
      <c r="G267" s="50"/>
    </row>
    <row r="268" spans="7:7" ht="30" customHeight="1" x14ac:dyDescent="0.35">
      <c r="G268" s="50"/>
    </row>
    <row r="269" spans="7:7" ht="30" customHeight="1" x14ac:dyDescent="0.35">
      <c r="G269" s="50"/>
    </row>
    <row r="270" spans="7:7" ht="30" customHeight="1" x14ac:dyDescent="0.35">
      <c r="G270" s="50"/>
    </row>
    <row r="271" spans="7:7" ht="30" customHeight="1" x14ac:dyDescent="0.35">
      <c r="G271" s="50"/>
    </row>
    <row r="272" spans="7:7" ht="30" customHeight="1" x14ac:dyDescent="0.35">
      <c r="G272" s="50"/>
    </row>
    <row r="273" spans="7:7" ht="30" customHeight="1" x14ac:dyDescent="0.35">
      <c r="G273" s="50"/>
    </row>
    <row r="274" spans="7:7" ht="30" customHeight="1" x14ac:dyDescent="0.35">
      <c r="G274" s="50"/>
    </row>
    <row r="275" spans="7:7" ht="30" customHeight="1" x14ac:dyDescent="0.35">
      <c r="G275" s="50"/>
    </row>
    <row r="276" spans="7:7" ht="30" customHeight="1" x14ac:dyDescent="0.35">
      <c r="G276" s="50"/>
    </row>
    <row r="277" spans="7:7" ht="30" customHeight="1" x14ac:dyDescent="0.35">
      <c r="G277" s="50"/>
    </row>
    <row r="278" spans="7:7" ht="30" customHeight="1" x14ac:dyDescent="0.35">
      <c r="G278" s="50"/>
    </row>
    <row r="279" spans="7:7" ht="30" customHeight="1" x14ac:dyDescent="0.35">
      <c r="G279" s="50"/>
    </row>
    <row r="280" spans="7:7" ht="30" customHeight="1" x14ac:dyDescent="0.35">
      <c r="G280" s="50"/>
    </row>
    <row r="281" spans="7:7" ht="30" customHeight="1" x14ac:dyDescent="0.35">
      <c r="G281" s="50"/>
    </row>
    <row r="282" spans="7:7" ht="30" customHeight="1" x14ac:dyDescent="0.35">
      <c r="G282" s="50"/>
    </row>
    <row r="283" spans="7:7" ht="30" customHeight="1" x14ac:dyDescent="0.35">
      <c r="G283" s="50"/>
    </row>
    <row r="284" spans="7:7" ht="30" customHeight="1" x14ac:dyDescent="0.35">
      <c r="G284" s="50"/>
    </row>
    <row r="285" spans="7:7" ht="30" customHeight="1" x14ac:dyDescent="0.35">
      <c r="G285" s="50"/>
    </row>
    <row r="286" spans="7:7" ht="30" customHeight="1" x14ac:dyDescent="0.35">
      <c r="G286" s="50"/>
    </row>
    <row r="287" spans="7:7" ht="30" customHeight="1" x14ac:dyDescent="0.35">
      <c r="G287" s="50"/>
    </row>
    <row r="288" spans="7:7" ht="30" customHeight="1" x14ac:dyDescent="0.35">
      <c r="G288" s="50"/>
    </row>
    <row r="289" spans="7:7" ht="30" customHeight="1" x14ac:dyDescent="0.35">
      <c r="G289" s="50"/>
    </row>
    <row r="290" spans="7:7" ht="30" customHeight="1" x14ac:dyDescent="0.35">
      <c r="G290" s="50"/>
    </row>
    <row r="291" spans="7:7" ht="30" customHeight="1" x14ac:dyDescent="0.35">
      <c r="G291" s="50"/>
    </row>
    <row r="292" spans="7:7" ht="30" customHeight="1" x14ac:dyDescent="0.35">
      <c r="G292" s="50"/>
    </row>
    <row r="293" spans="7:7" ht="30" customHeight="1" x14ac:dyDescent="0.35">
      <c r="G293" s="50"/>
    </row>
    <row r="294" spans="7:7" ht="30" customHeight="1" x14ac:dyDescent="0.35">
      <c r="G294" s="50"/>
    </row>
    <row r="295" spans="7:7" ht="30" customHeight="1" x14ac:dyDescent="0.35">
      <c r="G295" s="50"/>
    </row>
    <row r="296" spans="7:7" ht="30" customHeight="1" x14ac:dyDescent="0.35">
      <c r="G296" s="50"/>
    </row>
    <row r="297" spans="7:7" ht="30" customHeight="1" x14ac:dyDescent="0.35">
      <c r="G297" s="50"/>
    </row>
    <row r="298" spans="7:7" ht="30" customHeight="1" x14ac:dyDescent="0.35">
      <c r="G298" s="50"/>
    </row>
    <row r="299" spans="7:7" ht="30" customHeight="1" x14ac:dyDescent="0.35">
      <c r="G299" s="50"/>
    </row>
    <row r="300" spans="7:7" ht="30" customHeight="1" x14ac:dyDescent="0.35">
      <c r="G300" s="50"/>
    </row>
    <row r="301" spans="7:7" ht="30" customHeight="1" x14ac:dyDescent="0.35">
      <c r="G301" s="50"/>
    </row>
    <row r="302" spans="7:7" ht="30" customHeight="1" x14ac:dyDescent="0.35">
      <c r="G302" s="50"/>
    </row>
    <row r="303" spans="7:7" ht="30" customHeight="1" x14ac:dyDescent="0.35">
      <c r="G303" s="48"/>
    </row>
    <row r="304" spans="7:7" ht="30" customHeight="1" x14ac:dyDescent="0.35">
      <c r="G304" s="48"/>
    </row>
    <row r="305" spans="7:7" ht="30" customHeight="1" x14ac:dyDescent="0.35">
      <c r="G305" s="48"/>
    </row>
    <row r="306" spans="7:7" ht="30" customHeight="1" x14ac:dyDescent="0.35">
      <c r="G306" s="48"/>
    </row>
    <row r="307" spans="7:7" ht="30" customHeight="1" x14ac:dyDescent="0.35">
      <c r="G307" s="48"/>
    </row>
    <row r="308" spans="7:7" ht="30" customHeight="1" x14ac:dyDescent="0.35">
      <c r="G308" s="48"/>
    </row>
    <row r="309" spans="7:7" ht="30" customHeight="1" x14ac:dyDescent="0.35">
      <c r="G309" s="48"/>
    </row>
    <row r="310" spans="7:7" ht="30" customHeight="1" x14ac:dyDescent="0.35">
      <c r="G310" s="48"/>
    </row>
    <row r="311" spans="7:7" ht="30" customHeight="1" x14ac:dyDescent="0.35">
      <c r="G311" s="48"/>
    </row>
    <row r="312" spans="7:7" ht="30" customHeight="1" x14ac:dyDescent="0.35">
      <c r="G312" s="48"/>
    </row>
    <row r="313" spans="7:7" ht="30" customHeight="1" x14ac:dyDescent="0.35">
      <c r="G313" s="48"/>
    </row>
    <row r="314" spans="7:7" ht="30" customHeight="1" x14ac:dyDescent="0.35">
      <c r="G314" s="48"/>
    </row>
    <row r="315" spans="7:7" ht="30" customHeight="1" x14ac:dyDescent="0.35">
      <c r="G315" s="48"/>
    </row>
    <row r="316" spans="7:7" ht="30" customHeight="1" x14ac:dyDescent="0.35">
      <c r="G316" s="48"/>
    </row>
    <row r="317" spans="7:7" ht="30" customHeight="1" x14ac:dyDescent="0.35">
      <c r="G317" s="48"/>
    </row>
    <row r="318" spans="7:7" ht="30" customHeight="1" x14ac:dyDescent="0.35">
      <c r="G318" s="48"/>
    </row>
    <row r="319" spans="7:7" ht="30" customHeight="1" x14ac:dyDescent="0.35">
      <c r="G319" s="48"/>
    </row>
    <row r="320" spans="7:7" ht="30" customHeight="1" x14ac:dyDescent="0.35">
      <c r="G320" s="48"/>
    </row>
    <row r="321" spans="7:7" ht="30" customHeight="1" x14ac:dyDescent="0.35">
      <c r="G321" s="48"/>
    </row>
    <row r="322" spans="7:7" ht="30" customHeight="1" x14ac:dyDescent="0.35">
      <c r="G322" s="48"/>
    </row>
    <row r="323" spans="7:7" ht="30" customHeight="1" x14ac:dyDescent="0.35">
      <c r="G323" s="48"/>
    </row>
    <row r="324" spans="7:7" ht="30" customHeight="1" x14ac:dyDescent="0.35">
      <c r="G324" s="48"/>
    </row>
    <row r="325" spans="7:7" ht="30" customHeight="1" x14ac:dyDescent="0.35">
      <c r="G325" s="48"/>
    </row>
    <row r="326" spans="7:7" ht="30" customHeight="1" x14ac:dyDescent="0.35">
      <c r="G326" s="48"/>
    </row>
    <row r="327" spans="7:7" ht="30" customHeight="1" x14ac:dyDescent="0.35">
      <c r="G327" s="48"/>
    </row>
    <row r="328" spans="7:7" ht="30" customHeight="1" x14ac:dyDescent="0.35">
      <c r="G328" s="48"/>
    </row>
    <row r="329" spans="7:7" ht="30" customHeight="1" x14ac:dyDescent="0.35">
      <c r="G329" s="48"/>
    </row>
    <row r="330" spans="7:7" ht="30" customHeight="1" x14ac:dyDescent="0.35">
      <c r="G330" s="48"/>
    </row>
    <row r="331" spans="7:7" ht="30" customHeight="1" x14ac:dyDescent="0.35">
      <c r="G331" s="48"/>
    </row>
    <row r="332" spans="7:7" ht="30" customHeight="1" x14ac:dyDescent="0.35">
      <c r="G332" s="48"/>
    </row>
    <row r="333" spans="7:7" ht="30" customHeight="1" x14ac:dyDescent="0.35">
      <c r="G333" s="48"/>
    </row>
    <row r="334" spans="7:7" ht="30" customHeight="1" x14ac:dyDescent="0.35">
      <c r="G334" s="48"/>
    </row>
    <row r="335" spans="7:7" ht="30" customHeight="1" x14ac:dyDescent="0.35">
      <c r="G335" s="48"/>
    </row>
    <row r="336" spans="7:7" ht="30" customHeight="1" x14ac:dyDescent="0.35">
      <c r="G336" s="48"/>
    </row>
    <row r="337" spans="7:7" ht="30" customHeight="1" x14ac:dyDescent="0.35">
      <c r="G337" s="48"/>
    </row>
    <row r="338" spans="7:7" ht="30" customHeight="1" x14ac:dyDescent="0.35">
      <c r="G338" s="48"/>
    </row>
    <row r="339" spans="7:7" ht="30" customHeight="1" x14ac:dyDescent="0.35">
      <c r="G339" s="48"/>
    </row>
    <row r="340" spans="7:7" ht="30" customHeight="1" x14ac:dyDescent="0.35">
      <c r="G340" s="48"/>
    </row>
    <row r="341" spans="7:7" ht="30" customHeight="1" x14ac:dyDescent="0.35">
      <c r="G341" s="48"/>
    </row>
    <row r="342" spans="7:7" ht="30" customHeight="1" x14ac:dyDescent="0.35">
      <c r="G342" s="48"/>
    </row>
    <row r="343" spans="7:7" ht="30" customHeight="1" x14ac:dyDescent="0.35">
      <c r="G343" s="48"/>
    </row>
    <row r="344" spans="7:7" ht="30" customHeight="1" x14ac:dyDescent="0.35">
      <c r="G344" s="48"/>
    </row>
    <row r="345" spans="7:7" ht="30" customHeight="1" x14ac:dyDescent="0.35">
      <c r="G345" s="48"/>
    </row>
    <row r="346" spans="7:7" ht="30" customHeight="1" x14ac:dyDescent="0.35">
      <c r="G346" s="48"/>
    </row>
    <row r="347" spans="7:7" ht="30" customHeight="1" x14ac:dyDescent="0.35">
      <c r="G347" s="48"/>
    </row>
    <row r="348" spans="7:7" ht="30" customHeight="1" x14ac:dyDescent="0.35">
      <c r="G348" s="48"/>
    </row>
    <row r="349" spans="7:7" ht="30" customHeight="1" x14ac:dyDescent="0.35">
      <c r="G349" s="48"/>
    </row>
    <row r="350" spans="7:7" ht="30" customHeight="1" x14ac:dyDescent="0.35">
      <c r="G350" s="48"/>
    </row>
    <row r="351" spans="7:7" ht="30" customHeight="1" x14ac:dyDescent="0.35">
      <c r="G351" s="48"/>
    </row>
    <row r="352" spans="7:7" ht="30" customHeight="1" x14ac:dyDescent="0.35">
      <c r="G352" s="48"/>
    </row>
    <row r="353" spans="7:7" ht="30" customHeight="1" x14ac:dyDescent="0.35">
      <c r="G353" s="48"/>
    </row>
    <row r="354" spans="7:7" ht="30" customHeight="1" x14ac:dyDescent="0.35">
      <c r="G354" s="48"/>
    </row>
    <row r="355" spans="7:7" ht="30" customHeight="1" x14ac:dyDescent="0.35">
      <c r="G355" s="48"/>
    </row>
    <row r="356" spans="7:7" ht="30" customHeight="1" x14ac:dyDescent="0.35">
      <c r="G356" s="48"/>
    </row>
    <row r="357" spans="7:7" ht="30" customHeight="1" x14ac:dyDescent="0.35">
      <c r="G357" s="48"/>
    </row>
    <row r="358" spans="7:7" ht="30" customHeight="1" x14ac:dyDescent="0.35">
      <c r="G358" s="48"/>
    </row>
    <row r="359" spans="7:7" ht="30" customHeight="1" x14ac:dyDescent="0.35">
      <c r="G359" s="48"/>
    </row>
    <row r="360" spans="7:7" ht="30" customHeight="1" x14ac:dyDescent="0.35">
      <c r="G360" s="48"/>
    </row>
    <row r="361" spans="7:7" ht="30" customHeight="1" x14ac:dyDescent="0.35">
      <c r="G361" s="48"/>
    </row>
    <row r="362" spans="7:7" ht="30" customHeight="1" x14ac:dyDescent="0.35">
      <c r="G362" s="48"/>
    </row>
    <row r="363" spans="7:7" ht="30" customHeight="1" x14ac:dyDescent="0.35">
      <c r="G363" s="48"/>
    </row>
    <row r="364" spans="7:7" ht="30" customHeight="1" x14ac:dyDescent="0.35">
      <c r="G364" s="48"/>
    </row>
    <row r="365" spans="7:7" ht="30" customHeight="1" x14ac:dyDescent="0.35">
      <c r="G365" s="48"/>
    </row>
    <row r="366" spans="7:7" ht="30" customHeight="1" x14ac:dyDescent="0.35">
      <c r="G366" s="48"/>
    </row>
    <row r="367" spans="7:7" ht="30" customHeight="1" x14ac:dyDescent="0.35">
      <c r="G367" s="48"/>
    </row>
    <row r="368" spans="7:7" ht="30" customHeight="1" x14ac:dyDescent="0.35">
      <c r="G368" s="48"/>
    </row>
    <row r="369" spans="7:7" ht="30" customHeight="1" x14ac:dyDescent="0.35">
      <c r="G369" s="48"/>
    </row>
    <row r="370" spans="7:7" ht="30" customHeight="1" x14ac:dyDescent="0.35">
      <c r="G370" s="48"/>
    </row>
    <row r="371" spans="7:7" ht="30" customHeight="1" x14ac:dyDescent="0.35">
      <c r="G371" s="48"/>
    </row>
    <row r="372" spans="7:7" ht="30" customHeight="1" x14ac:dyDescent="0.35">
      <c r="G372" s="48"/>
    </row>
    <row r="373" spans="7:7" ht="30" customHeight="1" x14ac:dyDescent="0.35">
      <c r="G373" s="48"/>
    </row>
    <row r="374" spans="7:7" ht="30" customHeight="1" x14ac:dyDescent="0.35">
      <c r="G374" s="48"/>
    </row>
    <row r="375" spans="7:7" ht="30" customHeight="1" x14ac:dyDescent="0.35">
      <c r="G375" s="48"/>
    </row>
    <row r="376" spans="7:7" ht="30" customHeight="1" x14ac:dyDescent="0.35">
      <c r="G376" s="48"/>
    </row>
    <row r="377" spans="7:7" ht="30" customHeight="1" x14ac:dyDescent="0.35">
      <c r="G377" s="48"/>
    </row>
    <row r="378" spans="7:7" ht="30" customHeight="1" x14ac:dyDescent="0.35">
      <c r="G378" s="48"/>
    </row>
    <row r="379" spans="7:7" ht="30" customHeight="1" x14ac:dyDescent="0.35">
      <c r="G379" s="48"/>
    </row>
    <row r="380" spans="7:7" ht="30" customHeight="1" x14ac:dyDescent="0.35">
      <c r="G380" s="48"/>
    </row>
    <row r="381" spans="7:7" ht="30" customHeight="1" x14ac:dyDescent="0.35">
      <c r="G381" s="48"/>
    </row>
    <row r="382" spans="7:7" ht="30" customHeight="1" x14ac:dyDescent="0.35">
      <c r="G382" s="48"/>
    </row>
    <row r="383" spans="7:7" ht="30" customHeight="1" x14ac:dyDescent="0.35">
      <c r="G383" s="48"/>
    </row>
    <row r="384" spans="7:7" ht="30" customHeight="1" x14ac:dyDescent="0.35">
      <c r="G384" s="48"/>
    </row>
    <row r="385" spans="7:7" ht="30" customHeight="1" x14ac:dyDescent="0.35">
      <c r="G385" s="48"/>
    </row>
    <row r="386" spans="7:7" ht="30" customHeight="1" x14ac:dyDescent="0.35">
      <c r="G386" s="48"/>
    </row>
    <row r="387" spans="7:7" ht="30" customHeight="1" x14ac:dyDescent="0.35">
      <c r="G387" s="48"/>
    </row>
    <row r="388" spans="7:7" ht="30" customHeight="1" x14ac:dyDescent="0.35">
      <c r="G388" s="48"/>
    </row>
    <row r="389" spans="7:7" ht="30" customHeight="1" x14ac:dyDescent="0.35">
      <c r="G389" s="48"/>
    </row>
    <row r="390" spans="7:7" ht="30" customHeight="1" x14ac:dyDescent="0.35">
      <c r="G390" s="48"/>
    </row>
    <row r="391" spans="7:7" ht="30" customHeight="1" x14ac:dyDescent="0.35">
      <c r="G391" s="48"/>
    </row>
    <row r="392" spans="7:7" ht="30" customHeight="1" x14ac:dyDescent="0.35">
      <c r="G392" s="48"/>
    </row>
    <row r="393" spans="7:7" ht="30" customHeight="1" x14ac:dyDescent="0.35">
      <c r="G393" s="48"/>
    </row>
    <row r="394" spans="7:7" ht="30" customHeight="1" x14ac:dyDescent="0.35">
      <c r="G394" s="48"/>
    </row>
    <row r="395" spans="7:7" ht="30" customHeight="1" x14ac:dyDescent="0.35">
      <c r="G395" s="48"/>
    </row>
    <row r="396" spans="7:7" ht="30" customHeight="1" x14ac:dyDescent="0.35">
      <c r="G396" s="48"/>
    </row>
    <row r="397" spans="7:7" ht="30" customHeight="1" x14ac:dyDescent="0.35">
      <c r="G397" s="48"/>
    </row>
    <row r="398" spans="7:7" ht="30" customHeight="1" x14ac:dyDescent="0.35">
      <c r="G398" s="48"/>
    </row>
    <row r="399" spans="7:7" ht="30" customHeight="1" x14ac:dyDescent="0.35">
      <c r="G399" s="48"/>
    </row>
    <row r="400" spans="7:7" ht="30" customHeight="1" x14ac:dyDescent="0.35">
      <c r="G400" s="48"/>
    </row>
    <row r="401" spans="7:7" ht="30" customHeight="1" x14ac:dyDescent="0.35">
      <c r="G401" s="48"/>
    </row>
    <row r="402" spans="7:7" ht="30" customHeight="1" x14ac:dyDescent="0.35">
      <c r="G402" s="48"/>
    </row>
    <row r="403" spans="7:7" ht="30" customHeight="1" x14ac:dyDescent="0.35">
      <c r="G403" s="48"/>
    </row>
    <row r="404" spans="7:7" ht="30" customHeight="1" x14ac:dyDescent="0.35">
      <c r="G404" s="48"/>
    </row>
    <row r="405" spans="7:7" ht="30" customHeight="1" x14ac:dyDescent="0.35">
      <c r="G405" s="48"/>
    </row>
    <row r="406" spans="7:7" ht="30" customHeight="1" x14ac:dyDescent="0.35">
      <c r="G406" s="48"/>
    </row>
    <row r="407" spans="7:7" ht="30" customHeight="1" x14ac:dyDescent="0.35">
      <c r="G407" s="48"/>
    </row>
    <row r="408" spans="7:7" ht="30" customHeight="1" x14ac:dyDescent="0.35">
      <c r="G408" s="48"/>
    </row>
    <row r="409" spans="7:7" ht="30" customHeight="1" x14ac:dyDescent="0.35">
      <c r="G409" s="48"/>
    </row>
    <row r="410" spans="7:7" ht="30" customHeight="1" x14ac:dyDescent="0.35">
      <c r="G410" s="48"/>
    </row>
    <row r="411" spans="7:7" ht="30" customHeight="1" x14ac:dyDescent="0.35">
      <c r="G411" s="48"/>
    </row>
    <row r="412" spans="7:7" ht="30" customHeight="1" x14ac:dyDescent="0.35">
      <c r="G412" s="48"/>
    </row>
    <row r="413" spans="7:7" ht="30" customHeight="1" x14ac:dyDescent="0.35">
      <c r="G413" s="48"/>
    </row>
    <row r="414" spans="7:7" ht="30" customHeight="1" x14ac:dyDescent="0.35">
      <c r="G414" s="48"/>
    </row>
    <row r="415" spans="7:7" ht="30" customHeight="1" x14ac:dyDescent="0.35">
      <c r="G415" s="48"/>
    </row>
    <row r="416" spans="7:7" ht="30" customHeight="1" x14ac:dyDescent="0.35">
      <c r="G416" s="48"/>
    </row>
    <row r="417" spans="7:7" ht="30" customHeight="1" x14ac:dyDescent="0.35">
      <c r="G417" s="48"/>
    </row>
    <row r="418" spans="7:7" ht="30" customHeight="1" x14ac:dyDescent="0.35">
      <c r="G418" s="48"/>
    </row>
    <row r="419" spans="7:7" ht="30" customHeight="1" x14ac:dyDescent="0.35">
      <c r="G419" s="48"/>
    </row>
    <row r="420" spans="7:7" ht="30" customHeight="1" x14ac:dyDescent="0.35">
      <c r="G420" s="48"/>
    </row>
    <row r="421" spans="7:7" ht="30" customHeight="1" x14ac:dyDescent="0.35">
      <c r="G421" s="48"/>
    </row>
    <row r="422" spans="7:7" ht="30" customHeight="1" x14ac:dyDescent="0.35">
      <c r="G422" s="48"/>
    </row>
    <row r="423" spans="7:7" ht="30" customHeight="1" x14ac:dyDescent="0.35">
      <c r="G423" s="48"/>
    </row>
    <row r="424" spans="7:7" ht="30" customHeight="1" x14ac:dyDescent="0.35">
      <c r="G424" s="48"/>
    </row>
    <row r="425" spans="7:7" ht="30" customHeight="1" x14ac:dyDescent="0.35">
      <c r="G425" s="48"/>
    </row>
    <row r="426" spans="7:7" ht="30" customHeight="1" x14ac:dyDescent="0.35">
      <c r="G426" s="48"/>
    </row>
    <row r="427" spans="7:7" ht="30" customHeight="1" x14ac:dyDescent="0.35">
      <c r="G427" s="48"/>
    </row>
    <row r="428" spans="7:7" ht="30" customHeight="1" x14ac:dyDescent="0.35">
      <c r="G428" s="48"/>
    </row>
    <row r="429" spans="7:7" ht="30" customHeight="1" x14ac:dyDescent="0.35">
      <c r="G429" s="48"/>
    </row>
    <row r="430" spans="7:7" ht="30" customHeight="1" x14ac:dyDescent="0.35">
      <c r="G430" s="48"/>
    </row>
    <row r="431" spans="7:7" ht="30" customHeight="1" x14ac:dyDescent="0.35">
      <c r="G431" s="48"/>
    </row>
    <row r="432" spans="7:7" ht="30" customHeight="1" x14ac:dyDescent="0.35">
      <c r="G432" s="48"/>
    </row>
    <row r="433" spans="7:7" ht="30" customHeight="1" x14ac:dyDescent="0.35">
      <c r="G433" s="48"/>
    </row>
    <row r="434" spans="7:7" ht="30" customHeight="1" x14ac:dyDescent="0.35">
      <c r="G434" s="48"/>
    </row>
    <row r="435" spans="7:7" ht="30" customHeight="1" x14ac:dyDescent="0.35">
      <c r="G435" s="48"/>
    </row>
    <row r="436" spans="7:7" ht="30" customHeight="1" x14ac:dyDescent="0.35">
      <c r="G436" s="48"/>
    </row>
    <row r="437" spans="7:7" ht="30" customHeight="1" x14ac:dyDescent="0.35">
      <c r="G437" s="48"/>
    </row>
    <row r="438" spans="7:7" ht="30" customHeight="1" x14ac:dyDescent="0.35">
      <c r="G438" s="48"/>
    </row>
    <row r="439" spans="7:7" ht="30" customHeight="1" x14ac:dyDescent="0.35">
      <c r="G439" s="48"/>
    </row>
    <row r="440" spans="7:7" ht="30" customHeight="1" x14ac:dyDescent="0.35">
      <c r="G440" s="48"/>
    </row>
    <row r="441" spans="7:7" ht="30" customHeight="1" x14ac:dyDescent="0.35">
      <c r="G441" s="48"/>
    </row>
    <row r="442" spans="7:7" ht="30" customHeight="1" x14ac:dyDescent="0.35">
      <c r="G442" s="48"/>
    </row>
    <row r="443" spans="7:7" ht="30" customHeight="1" x14ac:dyDescent="0.35">
      <c r="G443" s="48"/>
    </row>
    <row r="444" spans="7:7" ht="30" customHeight="1" x14ac:dyDescent="0.35">
      <c r="G444" s="48"/>
    </row>
    <row r="445" spans="7:7" ht="30" customHeight="1" x14ac:dyDescent="0.35">
      <c r="G445" s="48"/>
    </row>
    <row r="446" spans="7:7" ht="30" customHeight="1" x14ac:dyDescent="0.35">
      <c r="G446" s="48"/>
    </row>
    <row r="447" spans="7:7" ht="30" customHeight="1" x14ac:dyDescent="0.35">
      <c r="G447" s="48"/>
    </row>
    <row r="448" spans="7:7" ht="30" customHeight="1" x14ac:dyDescent="0.35">
      <c r="G448" s="48"/>
    </row>
    <row r="449" spans="7:7" ht="30" customHeight="1" x14ac:dyDescent="0.35">
      <c r="G449" s="48"/>
    </row>
    <row r="450" spans="7:7" ht="30" customHeight="1" x14ac:dyDescent="0.35">
      <c r="G450" s="48"/>
    </row>
    <row r="451" spans="7:7" ht="30" customHeight="1" x14ac:dyDescent="0.35">
      <c r="G451" s="48"/>
    </row>
    <row r="452" spans="7:7" ht="30" customHeight="1" x14ac:dyDescent="0.35">
      <c r="G452" s="48"/>
    </row>
    <row r="453" spans="7:7" ht="30" customHeight="1" x14ac:dyDescent="0.35">
      <c r="G453" s="48"/>
    </row>
    <row r="454" spans="7:7" ht="30" customHeight="1" x14ac:dyDescent="0.35">
      <c r="G454" s="48"/>
    </row>
    <row r="455" spans="7:7" ht="30" customHeight="1" x14ac:dyDescent="0.35">
      <c r="G455" s="48"/>
    </row>
    <row r="456" spans="7:7" ht="30" customHeight="1" x14ac:dyDescent="0.35">
      <c r="G456" s="48"/>
    </row>
    <row r="457" spans="7:7" ht="30" customHeight="1" x14ac:dyDescent="0.35">
      <c r="G457" s="48"/>
    </row>
    <row r="458" spans="7:7" ht="30" customHeight="1" x14ac:dyDescent="0.35">
      <c r="G458" s="48"/>
    </row>
    <row r="459" spans="7:7" ht="30" customHeight="1" x14ac:dyDescent="0.35">
      <c r="G459" s="48"/>
    </row>
    <row r="460" spans="7:7" ht="30" customHeight="1" x14ac:dyDescent="0.35">
      <c r="G460" s="48"/>
    </row>
    <row r="461" spans="7:7" ht="30" customHeight="1" x14ac:dyDescent="0.35">
      <c r="G461" s="48"/>
    </row>
    <row r="462" spans="7:7" ht="30" customHeight="1" x14ac:dyDescent="0.35">
      <c r="G462" s="48"/>
    </row>
    <row r="463" spans="7:7" ht="30" customHeight="1" x14ac:dyDescent="0.35">
      <c r="G463" s="48"/>
    </row>
    <row r="464" spans="7:7" ht="30" customHeight="1" x14ac:dyDescent="0.35">
      <c r="G464" s="48"/>
    </row>
    <row r="465" spans="7:7" ht="30" customHeight="1" x14ac:dyDescent="0.35">
      <c r="G465" s="48"/>
    </row>
    <row r="466" spans="7:7" ht="30" customHeight="1" x14ac:dyDescent="0.35">
      <c r="G466" s="48"/>
    </row>
    <row r="467" spans="7:7" ht="30" customHeight="1" x14ac:dyDescent="0.35">
      <c r="G467" s="48"/>
    </row>
    <row r="468" spans="7:7" ht="30" customHeight="1" x14ac:dyDescent="0.35">
      <c r="G468" s="48"/>
    </row>
    <row r="469" spans="7:7" ht="30" customHeight="1" x14ac:dyDescent="0.35">
      <c r="G469" s="48"/>
    </row>
    <row r="470" spans="7:7" ht="30" customHeight="1" x14ac:dyDescent="0.35">
      <c r="G470" s="48"/>
    </row>
    <row r="471" spans="7:7" ht="30" customHeight="1" x14ac:dyDescent="0.35">
      <c r="G471" s="48"/>
    </row>
    <row r="472" spans="7:7" ht="30" customHeight="1" x14ac:dyDescent="0.35">
      <c r="G472" s="48"/>
    </row>
    <row r="473" spans="7:7" ht="30" customHeight="1" x14ac:dyDescent="0.35">
      <c r="G473" s="48"/>
    </row>
    <row r="474" spans="7:7" ht="30" customHeight="1" x14ac:dyDescent="0.35">
      <c r="G474" s="48"/>
    </row>
    <row r="475" spans="7:7" ht="30" customHeight="1" x14ac:dyDescent="0.35">
      <c r="G475" s="48"/>
    </row>
    <row r="476" spans="7:7" ht="30" customHeight="1" x14ac:dyDescent="0.35">
      <c r="G476" s="48"/>
    </row>
    <row r="477" spans="7:7" ht="30" customHeight="1" x14ac:dyDescent="0.35">
      <c r="G477" s="48"/>
    </row>
    <row r="478" spans="7:7" ht="30" customHeight="1" x14ac:dyDescent="0.35">
      <c r="G478" s="48"/>
    </row>
    <row r="479" spans="7:7" ht="30" customHeight="1" x14ac:dyDescent="0.35">
      <c r="G479" s="48"/>
    </row>
    <row r="480" spans="7:7" ht="30" customHeight="1" x14ac:dyDescent="0.35">
      <c r="G480" s="48"/>
    </row>
    <row r="481" spans="7:7" ht="30" customHeight="1" x14ac:dyDescent="0.35">
      <c r="G481" s="48"/>
    </row>
    <row r="482" spans="7:7" ht="30" customHeight="1" x14ac:dyDescent="0.35">
      <c r="G482" s="48"/>
    </row>
    <row r="483" spans="7:7" ht="30" customHeight="1" x14ac:dyDescent="0.35">
      <c r="G483" s="48"/>
    </row>
    <row r="484" spans="7:7" ht="30" customHeight="1" x14ac:dyDescent="0.35">
      <c r="G484" s="48"/>
    </row>
    <row r="485" spans="7:7" ht="30" customHeight="1" x14ac:dyDescent="0.35">
      <c r="G485" s="48"/>
    </row>
    <row r="486" spans="7:7" ht="30" customHeight="1" x14ac:dyDescent="0.35">
      <c r="G486" s="48"/>
    </row>
    <row r="487" spans="7:7" ht="30" customHeight="1" x14ac:dyDescent="0.35">
      <c r="G487" s="48"/>
    </row>
    <row r="488" spans="7:7" ht="30" customHeight="1" x14ac:dyDescent="0.35">
      <c r="G488" s="48"/>
    </row>
    <row r="489" spans="7:7" ht="30" customHeight="1" x14ac:dyDescent="0.35">
      <c r="G489" s="48"/>
    </row>
    <row r="490" spans="7:7" ht="30" customHeight="1" x14ac:dyDescent="0.35">
      <c r="G490" s="48"/>
    </row>
    <row r="491" spans="7:7" ht="30" customHeight="1" x14ac:dyDescent="0.35">
      <c r="G491" s="48"/>
    </row>
    <row r="492" spans="7:7" ht="30" customHeight="1" x14ac:dyDescent="0.35">
      <c r="G492" s="48"/>
    </row>
    <row r="493" spans="7:7" ht="30" customHeight="1" x14ac:dyDescent="0.35">
      <c r="G493" s="48"/>
    </row>
    <row r="494" spans="7:7" ht="30" customHeight="1" x14ac:dyDescent="0.35">
      <c r="G494" s="48"/>
    </row>
    <row r="495" spans="7:7" ht="30" customHeight="1" x14ac:dyDescent="0.35">
      <c r="G495" s="48"/>
    </row>
    <row r="496" spans="7:7" ht="30" customHeight="1" x14ac:dyDescent="0.35">
      <c r="G496" s="48"/>
    </row>
    <row r="497" spans="7:7" ht="30" customHeight="1" x14ac:dyDescent="0.35">
      <c r="G497" s="48"/>
    </row>
    <row r="498" spans="7:7" ht="30" customHeight="1" x14ac:dyDescent="0.35">
      <c r="G498" s="48"/>
    </row>
    <row r="499" spans="7:7" ht="30" customHeight="1" x14ac:dyDescent="0.35">
      <c r="G499" s="48"/>
    </row>
    <row r="500" spans="7:7" ht="30" customHeight="1" x14ac:dyDescent="0.35">
      <c r="G500" s="48"/>
    </row>
    <row r="501" spans="7:7" ht="30" customHeight="1" x14ac:dyDescent="0.35">
      <c r="G501" s="48"/>
    </row>
    <row r="502" spans="7:7" ht="30" customHeight="1" x14ac:dyDescent="0.35">
      <c r="G502" s="48"/>
    </row>
    <row r="503" spans="7:7" ht="30" customHeight="1" x14ac:dyDescent="0.35">
      <c r="G503" s="48"/>
    </row>
    <row r="504" spans="7:7" ht="30" customHeight="1" x14ac:dyDescent="0.35">
      <c r="G504" s="48"/>
    </row>
    <row r="505" spans="7:7" ht="30" customHeight="1" x14ac:dyDescent="0.35">
      <c r="G505" s="48"/>
    </row>
    <row r="506" spans="7:7" ht="30" customHeight="1" x14ac:dyDescent="0.35">
      <c r="G506" s="48"/>
    </row>
    <row r="507" spans="7:7" ht="30" customHeight="1" x14ac:dyDescent="0.35">
      <c r="G507" s="48"/>
    </row>
    <row r="508" spans="7:7" ht="30" customHeight="1" x14ac:dyDescent="0.35">
      <c r="G508" s="48"/>
    </row>
    <row r="509" spans="7:7" ht="30" customHeight="1" x14ac:dyDescent="0.35">
      <c r="G509" s="48"/>
    </row>
    <row r="510" spans="7:7" ht="30" customHeight="1" x14ac:dyDescent="0.35">
      <c r="G510" s="48"/>
    </row>
    <row r="511" spans="7:7" ht="30" customHeight="1" x14ac:dyDescent="0.35">
      <c r="G511" s="48"/>
    </row>
    <row r="512" spans="7:7" ht="30" customHeight="1" x14ac:dyDescent="0.35">
      <c r="G512" s="48"/>
    </row>
    <row r="513" spans="7:7" ht="30" customHeight="1" x14ac:dyDescent="0.35">
      <c r="G513" s="48"/>
    </row>
    <row r="514" spans="7:7" ht="30" customHeight="1" x14ac:dyDescent="0.35">
      <c r="G514" s="48"/>
    </row>
    <row r="515" spans="7:7" ht="30" customHeight="1" x14ac:dyDescent="0.35">
      <c r="G515" s="48"/>
    </row>
    <row r="516" spans="7:7" ht="30" customHeight="1" x14ac:dyDescent="0.35">
      <c r="G516" s="48"/>
    </row>
    <row r="517" spans="7:7" ht="30" customHeight="1" x14ac:dyDescent="0.35">
      <c r="G517" s="48"/>
    </row>
    <row r="518" spans="7:7" ht="30" customHeight="1" x14ac:dyDescent="0.35">
      <c r="G518" s="48"/>
    </row>
    <row r="519" spans="7:7" ht="30" customHeight="1" x14ac:dyDescent="0.35">
      <c r="G519" s="48"/>
    </row>
    <row r="520" spans="7:7" ht="30" customHeight="1" x14ac:dyDescent="0.35">
      <c r="G520" s="48"/>
    </row>
    <row r="521" spans="7:7" ht="30" customHeight="1" x14ac:dyDescent="0.35">
      <c r="G521" s="48"/>
    </row>
    <row r="522" spans="7:7" ht="30" customHeight="1" x14ac:dyDescent="0.35">
      <c r="G522" s="48"/>
    </row>
    <row r="523" spans="7:7" ht="30" customHeight="1" x14ac:dyDescent="0.35">
      <c r="G523" s="48"/>
    </row>
    <row r="524" spans="7:7" ht="30" customHeight="1" x14ac:dyDescent="0.35">
      <c r="G524" s="48"/>
    </row>
    <row r="525" spans="7:7" ht="30" customHeight="1" x14ac:dyDescent="0.35">
      <c r="G525" s="48"/>
    </row>
    <row r="526" spans="7:7" ht="30" customHeight="1" x14ac:dyDescent="0.35">
      <c r="G526" s="48"/>
    </row>
    <row r="527" spans="7:7" ht="30" customHeight="1" x14ac:dyDescent="0.35">
      <c r="G527" s="48"/>
    </row>
    <row r="528" spans="7:7" ht="30" customHeight="1" x14ac:dyDescent="0.35">
      <c r="G528" s="48"/>
    </row>
    <row r="529" spans="7:7" ht="30" customHeight="1" x14ac:dyDescent="0.35">
      <c r="G529" s="48"/>
    </row>
    <row r="530" spans="7:7" ht="30" customHeight="1" x14ac:dyDescent="0.35">
      <c r="G530" s="48"/>
    </row>
    <row r="531" spans="7:7" ht="30" customHeight="1" x14ac:dyDescent="0.35">
      <c r="G531" s="48"/>
    </row>
    <row r="532" spans="7:7" ht="30" customHeight="1" x14ac:dyDescent="0.35">
      <c r="G532" s="48"/>
    </row>
    <row r="533" spans="7:7" ht="30" customHeight="1" x14ac:dyDescent="0.35">
      <c r="G533" s="48"/>
    </row>
    <row r="534" spans="7:7" ht="30" customHeight="1" x14ac:dyDescent="0.35">
      <c r="G534" s="48"/>
    </row>
    <row r="535" spans="7:7" ht="30" customHeight="1" x14ac:dyDescent="0.35">
      <c r="G535" s="48"/>
    </row>
    <row r="536" spans="7:7" ht="30" customHeight="1" x14ac:dyDescent="0.35">
      <c r="G536" s="48"/>
    </row>
    <row r="537" spans="7:7" ht="30" customHeight="1" x14ac:dyDescent="0.35">
      <c r="G537" s="48"/>
    </row>
    <row r="538" spans="7:7" ht="30" customHeight="1" x14ac:dyDescent="0.35">
      <c r="G538" s="48"/>
    </row>
    <row r="539" spans="7:7" ht="30" customHeight="1" x14ac:dyDescent="0.35">
      <c r="G539" s="48"/>
    </row>
    <row r="540" spans="7:7" ht="30" customHeight="1" x14ac:dyDescent="0.35">
      <c r="G540" s="48"/>
    </row>
    <row r="541" spans="7:7" ht="30" customHeight="1" x14ac:dyDescent="0.35">
      <c r="G541" s="48"/>
    </row>
    <row r="542" spans="7:7" ht="30" customHeight="1" x14ac:dyDescent="0.35">
      <c r="G542" s="48"/>
    </row>
    <row r="543" spans="7:7" ht="30" customHeight="1" x14ac:dyDescent="0.35">
      <c r="G543" s="48"/>
    </row>
    <row r="544" spans="7:7" ht="30" customHeight="1" x14ac:dyDescent="0.35">
      <c r="G544" s="48"/>
    </row>
    <row r="545" spans="7:7" ht="30" customHeight="1" x14ac:dyDescent="0.35">
      <c r="G545" s="48"/>
    </row>
    <row r="546" spans="7:7" ht="30" customHeight="1" x14ac:dyDescent="0.35">
      <c r="G546" s="48"/>
    </row>
    <row r="547" spans="7:7" ht="30" customHeight="1" x14ac:dyDescent="0.35">
      <c r="G547" s="48"/>
    </row>
    <row r="548" spans="7:7" ht="30" customHeight="1" x14ac:dyDescent="0.35">
      <c r="G548" s="48"/>
    </row>
    <row r="549" spans="7:7" ht="30" customHeight="1" x14ac:dyDescent="0.35">
      <c r="G549" s="48"/>
    </row>
    <row r="550" spans="7:7" ht="30" customHeight="1" x14ac:dyDescent="0.35">
      <c r="G550" s="48"/>
    </row>
    <row r="551" spans="7:7" ht="30" customHeight="1" x14ac:dyDescent="0.35">
      <c r="G551" s="48"/>
    </row>
    <row r="552" spans="7:7" ht="30" customHeight="1" x14ac:dyDescent="0.35">
      <c r="G552" s="48"/>
    </row>
    <row r="553" spans="7:7" ht="30" customHeight="1" x14ac:dyDescent="0.35">
      <c r="G553" s="48"/>
    </row>
    <row r="554" spans="7:7" ht="30" customHeight="1" x14ac:dyDescent="0.35">
      <c r="G554" s="48"/>
    </row>
    <row r="555" spans="7:7" ht="30" customHeight="1" x14ac:dyDescent="0.35">
      <c r="G555" s="48"/>
    </row>
    <row r="556" spans="7:7" ht="30" customHeight="1" x14ac:dyDescent="0.35">
      <c r="G556" s="48"/>
    </row>
    <row r="557" spans="7:7" ht="30" customHeight="1" x14ac:dyDescent="0.35">
      <c r="G557" s="48"/>
    </row>
    <row r="558" spans="7:7" ht="30" customHeight="1" x14ac:dyDescent="0.35">
      <c r="G558" s="48"/>
    </row>
    <row r="559" spans="7:7" ht="30" customHeight="1" x14ac:dyDescent="0.35">
      <c r="G559" s="48"/>
    </row>
    <row r="560" spans="7:7" ht="30" customHeight="1" x14ac:dyDescent="0.35">
      <c r="G560" s="48"/>
    </row>
    <row r="561" spans="7:7" ht="30" customHeight="1" x14ac:dyDescent="0.35">
      <c r="G561" s="48"/>
    </row>
    <row r="562" spans="7:7" ht="30" customHeight="1" x14ac:dyDescent="0.35">
      <c r="G562" s="48"/>
    </row>
    <row r="563" spans="7:7" ht="30" customHeight="1" x14ac:dyDescent="0.35">
      <c r="G563" s="48"/>
    </row>
    <row r="564" spans="7:7" ht="30" customHeight="1" x14ac:dyDescent="0.35">
      <c r="G564" s="48"/>
    </row>
    <row r="565" spans="7:7" ht="30" customHeight="1" x14ac:dyDescent="0.35">
      <c r="G565" s="48"/>
    </row>
    <row r="566" spans="7:7" ht="30" customHeight="1" x14ac:dyDescent="0.35">
      <c r="G566" s="48"/>
    </row>
    <row r="567" spans="7:7" ht="30" customHeight="1" x14ac:dyDescent="0.35">
      <c r="G567" s="48"/>
    </row>
    <row r="568" spans="7:7" ht="30" customHeight="1" x14ac:dyDescent="0.35">
      <c r="G568" s="48"/>
    </row>
    <row r="569" spans="7:7" ht="30" customHeight="1" x14ac:dyDescent="0.35">
      <c r="G569" s="48"/>
    </row>
    <row r="570" spans="7:7" ht="30" customHeight="1" x14ac:dyDescent="0.35">
      <c r="G570" s="48"/>
    </row>
    <row r="571" spans="7:7" ht="30" customHeight="1" x14ac:dyDescent="0.35">
      <c r="G571" s="48"/>
    </row>
    <row r="572" spans="7:7" ht="30" customHeight="1" x14ac:dyDescent="0.35">
      <c r="G572" s="48"/>
    </row>
    <row r="573" spans="7:7" ht="30" customHeight="1" x14ac:dyDescent="0.35">
      <c r="G573" s="48"/>
    </row>
    <row r="574" spans="7:7" ht="30" customHeight="1" x14ac:dyDescent="0.35">
      <c r="G574" s="48"/>
    </row>
    <row r="575" spans="7:7" ht="30" customHeight="1" x14ac:dyDescent="0.35">
      <c r="G575" s="48"/>
    </row>
    <row r="576" spans="7:7" ht="30" customHeight="1" x14ac:dyDescent="0.35">
      <c r="G576" s="48"/>
    </row>
    <row r="577" spans="7:7" ht="30" customHeight="1" x14ac:dyDescent="0.35">
      <c r="G577" s="48"/>
    </row>
    <row r="578" spans="7:7" ht="30" customHeight="1" x14ac:dyDescent="0.35">
      <c r="G578" s="48"/>
    </row>
    <row r="579" spans="7:7" ht="30" customHeight="1" x14ac:dyDescent="0.35">
      <c r="G579" s="48"/>
    </row>
    <row r="580" spans="7:7" ht="30" customHeight="1" x14ac:dyDescent="0.35">
      <c r="G580" s="48"/>
    </row>
    <row r="581" spans="7:7" ht="30" customHeight="1" x14ac:dyDescent="0.35">
      <c r="G581" s="48"/>
    </row>
    <row r="582" spans="7:7" ht="30" customHeight="1" x14ac:dyDescent="0.35">
      <c r="G582" s="48"/>
    </row>
    <row r="583" spans="7:7" ht="30" customHeight="1" x14ac:dyDescent="0.35">
      <c r="G583" s="48"/>
    </row>
    <row r="584" spans="7:7" ht="30" customHeight="1" x14ac:dyDescent="0.35">
      <c r="G584" s="48"/>
    </row>
    <row r="585" spans="7:7" ht="30" customHeight="1" x14ac:dyDescent="0.35">
      <c r="G585" s="48"/>
    </row>
    <row r="586" spans="7:7" ht="30" customHeight="1" x14ac:dyDescent="0.35">
      <c r="G586" s="48"/>
    </row>
    <row r="587" spans="7:7" ht="30" customHeight="1" x14ac:dyDescent="0.35">
      <c r="G587" s="48"/>
    </row>
    <row r="588" spans="7:7" ht="30" customHeight="1" x14ac:dyDescent="0.35">
      <c r="G588" s="48"/>
    </row>
    <row r="589" spans="7:7" ht="30" customHeight="1" x14ac:dyDescent="0.35">
      <c r="G589" s="48"/>
    </row>
    <row r="590" spans="7:7" ht="30" customHeight="1" x14ac:dyDescent="0.35">
      <c r="G590" s="48"/>
    </row>
    <row r="591" spans="7:7" ht="30" customHeight="1" x14ac:dyDescent="0.35">
      <c r="G591" s="48"/>
    </row>
    <row r="592" spans="7:7" ht="30" customHeight="1" x14ac:dyDescent="0.35">
      <c r="G592" s="48"/>
    </row>
    <row r="593" spans="7:7" ht="30" customHeight="1" x14ac:dyDescent="0.35">
      <c r="G593" s="48"/>
    </row>
    <row r="594" spans="7:7" ht="30" customHeight="1" x14ac:dyDescent="0.35">
      <c r="G594" s="48"/>
    </row>
    <row r="595" spans="7:7" ht="30" customHeight="1" x14ac:dyDescent="0.35">
      <c r="G595" s="48"/>
    </row>
    <row r="596" spans="7:7" ht="30" customHeight="1" x14ac:dyDescent="0.35">
      <c r="G596" s="48"/>
    </row>
    <row r="597" spans="7:7" ht="30" customHeight="1" x14ac:dyDescent="0.35">
      <c r="G597" s="48"/>
    </row>
    <row r="598" spans="7:7" ht="30" customHeight="1" x14ac:dyDescent="0.35">
      <c r="G598" s="48"/>
    </row>
    <row r="599" spans="7:7" ht="30" customHeight="1" x14ac:dyDescent="0.35">
      <c r="G599" s="48"/>
    </row>
    <row r="600" spans="7:7" ht="30" customHeight="1" x14ac:dyDescent="0.35">
      <c r="G600" s="48"/>
    </row>
    <row r="601" spans="7:7" ht="30" customHeight="1" x14ac:dyDescent="0.35">
      <c r="G601" s="48"/>
    </row>
    <row r="602" spans="7:7" ht="30" customHeight="1" x14ac:dyDescent="0.35">
      <c r="G602" s="48"/>
    </row>
    <row r="603" spans="7:7" ht="30" customHeight="1" x14ac:dyDescent="0.35">
      <c r="G603" s="48"/>
    </row>
    <row r="604" spans="7:7" ht="30" customHeight="1" x14ac:dyDescent="0.35">
      <c r="G604" s="48"/>
    </row>
    <row r="605" spans="7:7" ht="30" customHeight="1" x14ac:dyDescent="0.35">
      <c r="G605" s="48"/>
    </row>
    <row r="606" spans="7:7" ht="30" customHeight="1" x14ac:dyDescent="0.35">
      <c r="G606" s="48"/>
    </row>
    <row r="607" spans="7:7" ht="30" customHeight="1" x14ac:dyDescent="0.35">
      <c r="G607" s="48"/>
    </row>
    <row r="608" spans="7:7" ht="30" customHeight="1" x14ac:dyDescent="0.35">
      <c r="G608" s="48"/>
    </row>
    <row r="609" spans="7:7" ht="30" customHeight="1" x14ac:dyDescent="0.35">
      <c r="G609" s="48"/>
    </row>
    <row r="610" spans="7:7" ht="30" customHeight="1" x14ac:dyDescent="0.35">
      <c r="G610" s="48"/>
    </row>
    <row r="611" spans="7:7" ht="30" customHeight="1" x14ac:dyDescent="0.35">
      <c r="G611" s="48"/>
    </row>
    <row r="612" spans="7:7" ht="30" customHeight="1" x14ac:dyDescent="0.35">
      <c r="G612" s="48"/>
    </row>
    <row r="613" spans="7:7" ht="30" customHeight="1" x14ac:dyDescent="0.35">
      <c r="G613" s="48"/>
    </row>
    <row r="614" spans="7:7" ht="30" customHeight="1" x14ac:dyDescent="0.35">
      <c r="G614" s="48"/>
    </row>
    <row r="615" spans="7:7" ht="30" customHeight="1" x14ac:dyDescent="0.35">
      <c r="G615" s="48"/>
    </row>
    <row r="616" spans="7:7" ht="30" customHeight="1" x14ac:dyDescent="0.35">
      <c r="G616" s="48"/>
    </row>
    <row r="617" spans="7:7" ht="30" customHeight="1" x14ac:dyDescent="0.35">
      <c r="G617" s="48"/>
    </row>
    <row r="618" spans="7:7" ht="30" customHeight="1" x14ac:dyDescent="0.35">
      <c r="G618" s="48"/>
    </row>
    <row r="619" spans="7:7" ht="30" customHeight="1" x14ac:dyDescent="0.35">
      <c r="G619" s="48"/>
    </row>
    <row r="620" spans="7:7" ht="30" customHeight="1" x14ac:dyDescent="0.35">
      <c r="G620" s="48"/>
    </row>
    <row r="621" spans="7:7" ht="30" customHeight="1" x14ac:dyDescent="0.35">
      <c r="G621" s="48"/>
    </row>
    <row r="622" spans="7:7" ht="30" customHeight="1" x14ac:dyDescent="0.35">
      <c r="G622" s="48"/>
    </row>
    <row r="623" spans="7:7" ht="30" customHeight="1" x14ac:dyDescent="0.35">
      <c r="G623" s="48"/>
    </row>
    <row r="624" spans="7:7" ht="30" customHeight="1" x14ac:dyDescent="0.35">
      <c r="G624" s="48"/>
    </row>
    <row r="625" spans="7:7" ht="30" customHeight="1" x14ac:dyDescent="0.35">
      <c r="G625" s="48"/>
    </row>
    <row r="626" spans="7:7" ht="30" customHeight="1" x14ac:dyDescent="0.35">
      <c r="G626" s="48"/>
    </row>
    <row r="627" spans="7:7" ht="30" customHeight="1" x14ac:dyDescent="0.35">
      <c r="G627" s="48"/>
    </row>
    <row r="628" spans="7:7" ht="30" customHeight="1" x14ac:dyDescent="0.35">
      <c r="G628" s="48"/>
    </row>
    <row r="629" spans="7:7" ht="30" customHeight="1" x14ac:dyDescent="0.35">
      <c r="G629" s="48"/>
    </row>
    <row r="630" spans="7:7" ht="30" customHeight="1" x14ac:dyDescent="0.35">
      <c r="G630" s="48"/>
    </row>
    <row r="631" spans="7:7" ht="30" customHeight="1" x14ac:dyDescent="0.35">
      <c r="G631" s="48"/>
    </row>
    <row r="632" spans="7:7" ht="30" customHeight="1" x14ac:dyDescent="0.35">
      <c r="G632" s="48"/>
    </row>
    <row r="633" spans="7:7" ht="30" customHeight="1" x14ac:dyDescent="0.35">
      <c r="G633" s="48"/>
    </row>
    <row r="634" spans="7:7" ht="30" customHeight="1" x14ac:dyDescent="0.35">
      <c r="G634" s="48"/>
    </row>
    <row r="635" spans="7:7" ht="30" customHeight="1" x14ac:dyDescent="0.35">
      <c r="G635" s="48"/>
    </row>
    <row r="636" spans="7:7" ht="30" customHeight="1" x14ac:dyDescent="0.35">
      <c r="G636" s="48"/>
    </row>
    <row r="637" spans="7:7" ht="30" customHeight="1" x14ac:dyDescent="0.35">
      <c r="G637" s="48"/>
    </row>
    <row r="638" spans="7:7" ht="30" customHeight="1" x14ac:dyDescent="0.35">
      <c r="G638" s="48"/>
    </row>
    <row r="639" spans="7:7" ht="30" customHeight="1" x14ac:dyDescent="0.35">
      <c r="G639" s="48"/>
    </row>
    <row r="640" spans="7:7" ht="30" customHeight="1" x14ac:dyDescent="0.35">
      <c r="G640" s="48"/>
    </row>
    <row r="641" spans="7:7" ht="30" customHeight="1" x14ac:dyDescent="0.35">
      <c r="G641" s="48"/>
    </row>
    <row r="642" spans="7:7" ht="30" customHeight="1" x14ac:dyDescent="0.35">
      <c r="G642" s="48"/>
    </row>
    <row r="643" spans="7:7" ht="30" customHeight="1" x14ac:dyDescent="0.35">
      <c r="G643" s="48"/>
    </row>
    <row r="644" spans="7:7" ht="30" customHeight="1" x14ac:dyDescent="0.35">
      <c r="G644" s="48"/>
    </row>
    <row r="645" spans="7:7" ht="30" customHeight="1" x14ac:dyDescent="0.35">
      <c r="G645" s="48"/>
    </row>
    <row r="646" spans="7:7" ht="30" customHeight="1" x14ac:dyDescent="0.35">
      <c r="G646" s="48"/>
    </row>
    <row r="647" spans="7:7" ht="30" customHeight="1" x14ac:dyDescent="0.35">
      <c r="G647" s="48"/>
    </row>
    <row r="648" spans="7:7" ht="30" customHeight="1" x14ac:dyDescent="0.35">
      <c r="G648" s="48"/>
    </row>
    <row r="649" spans="7:7" ht="30" customHeight="1" x14ac:dyDescent="0.35">
      <c r="G649" s="48"/>
    </row>
    <row r="650" spans="7:7" ht="30" customHeight="1" x14ac:dyDescent="0.35">
      <c r="G650" s="48"/>
    </row>
    <row r="651" spans="7:7" ht="30" customHeight="1" x14ac:dyDescent="0.35">
      <c r="G651" s="48"/>
    </row>
    <row r="652" spans="7:7" ht="30" customHeight="1" x14ac:dyDescent="0.35">
      <c r="G652" s="48"/>
    </row>
    <row r="653" spans="7:7" ht="30" customHeight="1" x14ac:dyDescent="0.35">
      <c r="G653" s="48"/>
    </row>
    <row r="654" spans="7:7" ht="30" customHeight="1" x14ac:dyDescent="0.35">
      <c r="G654" s="48"/>
    </row>
    <row r="655" spans="7:7" ht="30" customHeight="1" x14ac:dyDescent="0.35">
      <c r="G655" s="48"/>
    </row>
    <row r="656" spans="7:7" ht="30" customHeight="1" x14ac:dyDescent="0.35">
      <c r="G656" s="48"/>
    </row>
    <row r="657" spans="7:7" ht="30" customHeight="1" x14ac:dyDescent="0.35">
      <c r="G657" s="48"/>
    </row>
    <row r="658" spans="7:7" ht="30" customHeight="1" x14ac:dyDescent="0.35">
      <c r="G658" s="48"/>
    </row>
    <row r="659" spans="7:7" ht="30" customHeight="1" x14ac:dyDescent="0.35">
      <c r="G659" s="48"/>
    </row>
    <row r="660" spans="7:7" ht="30" customHeight="1" x14ac:dyDescent="0.35">
      <c r="G660" s="48"/>
    </row>
    <row r="661" spans="7:7" ht="30" customHeight="1" x14ac:dyDescent="0.35">
      <c r="G661" s="48"/>
    </row>
    <row r="662" spans="7:7" ht="30" customHeight="1" x14ac:dyDescent="0.35">
      <c r="G662" s="48"/>
    </row>
    <row r="663" spans="7:7" ht="30" customHeight="1" x14ac:dyDescent="0.35">
      <c r="G663" s="48"/>
    </row>
    <row r="664" spans="7:7" ht="30" customHeight="1" x14ac:dyDescent="0.35">
      <c r="G664" s="48"/>
    </row>
    <row r="665" spans="7:7" ht="30" customHeight="1" x14ac:dyDescent="0.35">
      <c r="G665" s="48"/>
    </row>
    <row r="666" spans="7:7" ht="30" customHeight="1" x14ac:dyDescent="0.35">
      <c r="G666" s="48"/>
    </row>
    <row r="667" spans="7:7" ht="30" customHeight="1" x14ac:dyDescent="0.35">
      <c r="G667" s="48"/>
    </row>
    <row r="668" spans="7:7" ht="30" customHeight="1" x14ac:dyDescent="0.35">
      <c r="G668" s="48"/>
    </row>
    <row r="669" spans="7:7" ht="30" customHeight="1" x14ac:dyDescent="0.35">
      <c r="G669" s="48"/>
    </row>
    <row r="670" spans="7:7" ht="30" customHeight="1" x14ac:dyDescent="0.35">
      <c r="G670" s="48"/>
    </row>
    <row r="671" spans="7:7" ht="30" customHeight="1" x14ac:dyDescent="0.35">
      <c r="G671" s="48"/>
    </row>
    <row r="672" spans="7:7" ht="30" customHeight="1" x14ac:dyDescent="0.35">
      <c r="G672" s="48"/>
    </row>
    <row r="673" spans="7:7" ht="30" customHeight="1" x14ac:dyDescent="0.35">
      <c r="G673" s="48"/>
    </row>
    <row r="674" spans="7:7" ht="30" customHeight="1" x14ac:dyDescent="0.35">
      <c r="G674" s="48"/>
    </row>
    <row r="675" spans="7:7" ht="30" customHeight="1" x14ac:dyDescent="0.35">
      <c r="G675" s="48"/>
    </row>
    <row r="676" spans="7:7" ht="30" customHeight="1" x14ac:dyDescent="0.35">
      <c r="G676" s="48"/>
    </row>
    <row r="677" spans="7:7" ht="30" customHeight="1" x14ac:dyDescent="0.35">
      <c r="G677" s="48"/>
    </row>
    <row r="678" spans="7:7" ht="30" customHeight="1" x14ac:dyDescent="0.35">
      <c r="G678" s="48"/>
    </row>
    <row r="679" spans="7:7" ht="30" customHeight="1" x14ac:dyDescent="0.35">
      <c r="G679" s="48"/>
    </row>
    <row r="680" spans="7:7" ht="30" customHeight="1" x14ac:dyDescent="0.35">
      <c r="G680" s="48"/>
    </row>
    <row r="681" spans="7:7" ht="30" customHeight="1" x14ac:dyDescent="0.35">
      <c r="G681" s="48"/>
    </row>
    <row r="682" spans="7:7" ht="30" customHeight="1" x14ac:dyDescent="0.35">
      <c r="G682" s="48"/>
    </row>
    <row r="683" spans="7:7" ht="30" customHeight="1" x14ac:dyDescent="0.35">
      <c r="G683" s="48"/>
    </row>
    <row r="684" spans="7:7" ht="30" customHeight="1" x14ac:dyDescent="0.35">
      <c r="G684" s="48"/>
    </row>
    <row r="685" spans="7:7" ht="30" customHeight="1" x14ac:dyDescent="0.35">
      <c r="G685" s="48"/>
    </row>
    <row r="686" spans="7:7" ht="30" customHeight="1" x14ac:dyDescent="0.35">
      <c r="G686" s="48"/>
    </row>
    <row r="687" spans="7:7" ht="30" customHeight="1" x14ac:dyDescent="0.35">
      <c r="G687" s="48"/>
    </row>
    <row r="688" spans="7:7" ht="30" customHeight="1" x14ac:dyDescent="0.35">
      <c r="G688" s="48"/>
    </row>
    <row r="689" spans="7:7" ht="30" customHeight="1" x14ac:dyDescent="0.35">
      <c r="G689" s="48"/>
    </row>
    <row r="690" spans="7:7" ht="30" customHeight="1" x14ac:dyDescent="0.35">
      <c r="G690" s="48"/>
    </row>
    <row r="691" spans="7:7" ht="30" customHeight="1" x14ac:dyDescent="0.35">
      <c r="G691" s="48"/>
    </row>
    <row r="692" spans="7:7" ht="30" customHeight="1" x14ac:dyDescent="0.35">
      <c r="G692" s="48"/>
    </row>
    <row r="693" spans="7:7" ht="30" customHeight="1" x14ac:dyDescent="0.35">
      <c r="G693" s="48"/>
    </row>
    <row r="694" spans="7:7" ht="30" customHeight="1" x14ac:dyDescent="0.35">
      <c r="G694" s="48"/>
    </row>
    <row r="695" spans="7:7" ht="30" customHeight="1" x14ac:dyDescent="0.35">
      <c r="G695" s="48"/>
    </row>
    <row r="696" spans="7:7" ht="30" customHeight="1" x14ac:dyDescent="0.35">
      <c r="G696" s="48"/>
    </row>
    <row r="697" spans="7:7" ht="30" customHeight="1" x14ac:dyDescent="0.35">
      <c r="G697" s="48"/>
    </row>
    <row r="698" spans="7:7" ht="30" customHeight="1" x14ac:dyDescent="0.35">
      <c r="G698" s="48"/>
    </row>
    <row r="699" spans="7:7" ht="30" customHeight="1" x14ac:dyDescent="0.35">
      <c r="G699" s="48"/>
    </row>
    <row r="700" spans="7:7" ht="30" customHeight="1" x14ac:dyDescent="0.35">
      <c r="G700" s="48"/>
    </row>
    <row r="701" spans="7:7" ht="30" customHeight="1" x14ac:dyDescent="0.35">
      <c r="G701" s="48"/>
    </row>
    <row r="702" spans="7:7" ht="30" customHeight="1" x14ac:dyDescent="0.35">
      <c r="G702" s="48"/>
    </row>
    <row r="703" spans="7:7" ht="30" customHeight="1" x14ac:dyDescent="0.35">
      <c r="G703" s="48"/>
    </row>
    <row r="704" spans="7:7" ht="30" customHeight="1" x14ac:dyDescent="0.35">
      <c r="G704" s="48"/>
    </row>
    <row r="705" spans="7:7" ht="30" customHeight="1" x14ac:dyDescent="0.35">
      <c r="G705" s="48"/>
    </row>
    <row r="706" spans="7:7" ht="30" customHeight="1" x14ac:dyDescent="0.35">
      <c r="G706" s="48"/>
    </row>
    <row r="707" spans="7:7" ht="30" customHeight="1" x14ac:dyDescent="0.35">
      <c r="G707" s="48"/>
    </row>
    <row r="708" spans="7:7" ht="30" customHeight="1" x14ac:dyDescent="0.35">
      <c r="G708" s="48"/>
    </row>
    <row r="709" spans="7:7" ht="30" customHeight="1" x14ac:dyDescent="0.35">
      <c r="G709" s="48"/>
    </row>
    <row r="710" spans="7:7" ht="30" customHeight="1" x14ac:dyDescent="0.35">
      <c r="G710" s="48"/>
    </row>
    <row r="711" spans="7:7" ht="30" customHeight="1" x14ac:dyDescent="0.35">
      <c r="G711" s="48"/>
    </row>
    <row r="712" spans="7:7" ht="30" customHeight="1" x14ac:dyDescent="0.35">
      <c r="G712" s="48"/>
    </row>
    <row r="713" spans="7:7" ht="30" customHeight="1" x14ac:dyDescent="0.35">
      <c r="G713" s="48"/>
    </row>
    <row r="714" spans="7:7" ht="30" customHeight="1" x14ac:dyDescent="0.35">
      <c r="G714" s="48"/>
    </row>
    <row r="715" spans="7:7" ht="30" customHeight="1" x14ac:dyDescent="0.35">
      <c r="G715" s="48"/>
    </row>
    <row r="716" spans="7:7" ht="30" customHeight="1" x14ac:dyDescent="0.35">
      <c r="G716" s="48"/>
    </row>
    <row r="717" spans="7:7" ht="30" customHeight="1" x14ac:dyDescent="0.35">
      <c r="G717" s="48"/>
    </row>
    <row r="718" spans="7:7" ht="30" customHeight="1" x14ac:dyDescent="0.35">
      <c r="G718" s="48"/>
    </row>
    <row r="719" spans="7:7" ht="30" customHeight="1" x14ac:dyDescent="0.35">
      <c r="G719" s="48"/>
    </row>
    <row r="720" spans="7:7" ht="30" customHeight="1" x14ac:dyDescent="0.35">
      <c r="G720" s="48"/>
    </row>
    <row r="721" spans="7:7" ht="30" customHeight="1" x14ac:dyDescent="0.35">
      <c r="G721" s="48"/>
    </row>
    <row r="722" spans="7:7" ht="30" customHeight="1" x14ac:dyDescent="0.35">
      <c r="G722" s="48"/>
    </row>
    <row r="723" spans="7:7" ht="30" customHeight="1" x14ac:dyDescent="0.35">
      <c r="G723" s="48"/>
    </row>
    <row r="724" spans="7:7" ht="30" customHeight="1" x14ac:dyDescent="0.35">
      <c r="G724" s="48"/>
    </row>
    <row r="725" spans="7:7" ht="30" customHeight="1" x14ac:dyDescent="0.35">
      <c r="G725" s="48"/>
    </row>
    <row r="726" spans="7:7" ht="30" customHeight="1" x14ac:dyDescent="0.35">
      <c r="G726" s="48"/>
    </row>
    <row r="727" spans="7:7" ht="30" customHeight="1" x14ac:dyDescent="0.35">
      <c r="G727" s="48"/>
    </row>
    <row r="728" spans="7:7" ht="30" customHeight="1" x14ac:dyDescent="0.35">
      <c r="G728" s="48"/>
    </row>
    <row r="729" spans="7:7" ht="30" customHeight="1" x14ac:dyDescent="0.35">
      <c r="G729" s="48"/>
    </row>
    <row r="730" spans="7:7" ht="30" customHeight="1" x14ac:dyDescent="0.35">
      <c r="G730" s="48"/>
    </row>
    <row r="731" spans="7:7" ht="30" customHeight="1" x14ac:dyDescent="0.35">
      <c r="G731" s="48"/>
    </row>
    <row r="732" spans="7:7" ht="30" customHeight="1" x14ac:dyDescent="0.35">
      <c r="G732" s="48"/>
    </row>
    <row r="733" spans="7:7" ht="30" customHeight="1" x14ac:dyDescent="0.35">
      <c r="G733" s="48"/>
    </row>
    <row r="734" spans="7:7" ht="30" customHeight="1" x14ac:dyDescent="0.35">
      <c r="G734" s="48"/>
    </row>
    <row r="735" spans="7:7" ht="30" customHeight="1" x14ac:dyDescent="0.35">
      <c r="G735" s="48"/>
    </row>
    <row r="736" spans="7:7" ht="30" customHeight="1" x14ac:dyDescent="0.35">
      <c r="G736" s="48"/>
    </row>
    <row r="737" spans="7:7" ht="30" customHeight="1" x14ac:dyDescent="0.35">
      <c r="G737" s="48"/>
    </row>
    <row r="738" spans="7:7" ht="30" customHeight="1" x14ac:dyDescent="0.35">
      <c r="G738" s="48"/>
    </row>
    <row r="739" spans="7:7" ht="30" customHeight="1" x14ac:dyDescent="0.35">
      <c r="G739" s="48"/>
    </row>
    <row r="740" spans="7:7" ht="30" customHeight="1" x14ac:dyDescent="0.35">
      <c r="G740" s="48"/>
    </row>
    <row r="741" spans="7:7" ht="30" customHeight="1" x14ac:dyDescent="0.35">
      <c r="G741" s="48"/>
    </row>
    <row r="742" spans="7:7" ht="30" customHeight="1" x14ac:dyDescent="0.35">
      <c r="G742" s="48"/>
    </row>
    <row r="743" spans="7:7" ht="30" customHeight="1" x14ac:dyDescent="0.35">
      <c r="G743" s="48"/>
    </row>
    <row r="744" spans="7:7" ht="30" customHeight="1" x14ac:dyDescent="0.35">
      <c r="G744" s="48"/>
    </row>
    <row r="745" spans="7:7" ht="30" customHeight="1" x14ac:dyDescent="0.35">
      <c r="G745" s="48"/>
    </row>
    <row r="746" spans="7:7" ht="30" customHeight="1" x14ac:dyDescent="0.35">
      <c r="G746" s="48"/>
    </row>
    <row r="747" spans="7:7" ht="30" customHeight="1" x14ac:dyDescent="0.35">
      <c r="G747" s="48"/>
    </row>
    <row r="748" spans="7:7" ht="30" customHeight="1" x14ac:dyDescent="0.35">
      <c r="G748" s="48"/>
    </row>
    <row r="749" spans="7:7" ht="30" customHeight="1" x14ac:dyDescent="0.35">
      <c r="G749" s="48"/>
    </row>
    <row r="750" spans="7:7" ht="30" customHeight="1" x14ac:dyDescent="0.35">
      <c r="G750" s="48"/>
    </row>
    <row r="751" spans="7:7" ht="30" customHeight="1" x14ac:dyDescent="0.35">
      <c r="G751" s="48"/>
    </row>
    <row r="752" spans="7:7" ht="30" customHeight="1" x14ac:dyDescent="0.35">
      <c r="G752" s="48"/>
    </row>
    <row r="753" spans="7:7" ht="30" customHeight="1" x14ac:dyDescent="0.35">
      <c r="G753" s="48"/>
    </row>
    <row r="754" spans="7:7" ht="30" customHeight="1" x14ac:dyDescent="0.35">
      <c r="G754" s="48"/>
    </row>
    <row r="755" spans="7:7" ht="30" customHeight="1" x14ac:dyDescent="0.35">
      <c r="G755" s="48"/>
    </row>
    <row r="756" spans="7:7" ht="30" customHeight="1" x14ac:dyDescent="0.35">
      <c r="G756" s="48"/>
    </row>
    <row r="757" spans="7:7" ht="30" customHeight="1" x14ac:dyDescent="0.35">
      <c r="G757" s="48"/>
    </row>
    <row r="758" spans="7:7" ht="30" customHeight="1" x14ac:dyDescent="0.35">
      <c r="G758" s="48"/>
    </row>
    <row r="759" spans="7:7" ht="30" customHeight="1" x14ac:dyDescent="0.35">
      <c r="G759" s="48"/>
    </row>
    <row r="760" spans="7:7" ht="30" customHeight="1" x14ac:dyDescent="0.35">
      <c r="G760" s="48"/>
    </row>
    <row r="761" spans="7:7" ht="30" customHeight="1" x14ac:dyDescent="0.35">
      <c r="G761" s="48"/>
    </row>
    <row r="762" spans="7:7" ht="30" customHeight="1" x14ac:dyDescent="0.35">
      <c r="G762" s="48"/>
    </row>
    <row r="763" spans="7:7" ht="30" customHeight="1" x14ac:dyDescent="0.35">
      <c r="G763" s="48"/>
    </row>
    <row r="764" spans="7:7" ht="30" customHeight="1" x14ac:dyDescent="0.35">
      <c r="G764" s="48"/>
    </row>
    <row r="765" spans="7:7" ht="30" customHeight="1" x14ac:dyDescent="0.35">
      <c r="G765" s="48"/>
    </row>
    <row r="766" spans="7:7" ht="30" customHeight="1" x14ac:dyDescent="0.35">
      <c r="G766" s="48"/>
    </row>
    <row r="767" spans="7:7" ht="30" customHeight="1" x14ac:dyDescent="0.35">
      <c r="G767" s="48"/>
    </row>
    <row r="768" spans="7:7" ht="30" customHeight="1" x14ac:dyDescent="0.35">
      <c r="G768" s="48"/>
    </row>
    <row r="769" spans="7:7" ht="30" customHeight="1" x14ac:dyDescent="0.35">
      <c r="G769" s="48"/>
    </row>
    <row r="770" spans="7:7" ht="30" customHeight="1" x14ac:dyDescent="0.35">
      <c r="G770" s="48"/>
    </row>
    <row r="771" spans="7:7" ht="30" customHeight="1" x14ac:dyDescent="0.35">
      <c r="G771" s="48"/>
    </row>
    <row r="772" spans="7:7" ht="30" customHeight="1" x14ac:dyDescent="0.35">
      <c r="G772" s="48"/>
    </row>
    <row r="773" spans="7:7" ht="30" customHeight="1" x14ac:dyDescent="0.35">
      <c r="G773" s="48"/>
    </row>
    <row r="774" spans="7:7" ht="30" customHeight="1" x14ac:dyDescent="0.35">
      <c r="G774" s="48"/>
    </row>
    <row r="775" spans="7:7" ht="30" customHeight="1" x14ac:dyDescent="0.35">
      <c r="G775" s="48"/>
    </row>
    <row r="776" spans="7:7" ht="30" customHeight="1" x14ac:dyDescent="0.35">
      <c r="G776" s="48"/>
    </row>
    <row r="777" spans="7:7" ht="30" customHeight="1" x14ac:dyDescent="0.35">
      <c r="G777" s="48"/>
    </row>
    <row r="778" spans="7:7" ht="30" customHeight="1" x14ac:dyDescent="0.35">
      <c r="G778" s="48"/>
    </row>
    <row r="779" spans="7:7" ht="30" customHeight="1" x14ac:dyDescent="0.35">
      <c r="G779" s="48"/>
    </row>
    <row r="780" spans="7:7" ht="30" customHeight="1" x14ac:dyDescent="0.35">
      <c r="G780" s="48"/>
    </row>
    <row r="781" spans="7:7" ht="30" customHeight="1" x14ac:dyDescent="0.35">
      <c r="G781" s="48"/>
    </row>
    <row r="782" spans="7:7" ht="30" customHeight="1" x14ac:dyDescent="0.35">
      <c r="G782" s="48"/>
    </row>
    <row r="783" spans="7:7" ht="30" customHeight="1" x14ac:dyDescent="0.35">
      <c r="G783" s="48"/>
    </row>
    <row r="784" spans="7:7" ht="30" customHeight="1" x14ac:dyDescent="0.35">
      <c r="G784" s="48"/>
    </row>
    <row r="785" spans="7:7" ht="30" customHeight="1" x14ac:dyDescent="0.35">
      <c r="G785" s="48"/>
    </row>
    <row r="786" spans="7:7" ht="30" customHeight="1" x14ac:dyDescent="0.35">
      <c r="G786" s="48"/>
    </row>
    <row r="787" spans="7:7" ht="30" customHeight="1" x14ac:dyDescent="0.35">
      <c r="G787" s="48"/>
    </row>
    <row r="788" spans="7:7" ht="30" customHeight="1" x14ac:dyDescent="0.35">
      <c r="G788" s="48"/>
    </row>
    <row r="789" spans="7:7" ht="30" customHeight="1" x14ac:dyDescent="0.35">
      <c r="G789" s="48"/>
    </row>
    <row r="790" spans="7:7" ht="30" customHeight="1" x14ac:dyDescent="0.35">
      <c r="G790" s="48"/>
    </row>
    <row r="791" spans="7:7" ht="30" customHeight="1" x14ac:dyDescent="0.35">
      <c r="G791" s="48"/>
    </row>
    <row r="792" spans="7:7" ht="30" customHeight="1" x14ac:dyDescent="0.35">
      <c r="G792" s="48"/>
    </row>
    <row r="793" spans="7:7" ht="30" customHeight="1" x14ac:dyDescent="0.35">
      <c r="G793" s="48"/>
    </row>
    <row r="794" spans="7:7" ht="30" customHeight="1" x14ac:dyDescent="0.35">
      <c r="G794" s="48"/>
    </row>
    <row r="795" spans="7:7" ht="30" customHeight="1" x14ac:dyDescent="0.35">
      <c r="G795" s="48"/>
    </row>
    <row r="796" spans="7:7" ht="30" customHeight="1" x14ac:dyDescent="0.35">
      <c r="G796" s="48"/>
    </row>
  </sheetData>
  <mergeCells count="8">
    <mergeCell ref="D1:E1"/>
    <mergeCell ref="B5:C5"/>
    <mergeCell ref="B7:C7"/>
    <mergeCell ref="B1:C1"/>
    <mergeCell ref="B2:C2"/>
    <mergeCell ref="B3:C3"/>
    <mergeCell ref="B4:C4"/>
    <mergeCell ref="B6:C6"/>
  </mergeCells>
  <dataValidations count="9">
    <dataValidation allowBlank="1" showInputMessage="1" showErrorMessage="1" prompt="Enter issue Number in this column under this heading. Use heading filters to find specific entries" sqref="B8" xr:uid="{00000000-0002-0000-0000-000004000000}"/>
    <dataValidation allowBlank="1" showInputMessage="1" showErrorMessage="1" prompt="Enter Issue description in this column under this heading" sqref="C8" xr:uid="{00000000-0002-0000-0000-000005000000}"/>
    <dataValidation allowBlank="1" showInputMessage="1" showErrorMessage="1" prompt="Enter issue Type in this column under this heading" sqref="D8:E8" xr:uid="{00000000-0002-0000-0000-000006000000}"/>
    <dataValidation allowBlank="1" showInputMessage="1" showErrorMessage="1" prompt="Title of this worksheet is in this cell. Enter issue Type, Priority, Date, and number of days issue Lasts in cells at right to update Issue Tracker Chart in cell below" sqref="B1:B2 D1:D7 F1:J7" xr:uid="{00000000-0002-0000-0000-00000D000000}"/>
    <dataValidation allowBlank="1" showInputMessage="1" showErrorMessage="1" prompt="Create a Project Issue Tracker in this workbook. Enter issue details in table starting in cell B5. Issue Tracker Chart is in cell A3" sqref="A1:A7" xr:uid="{00000000-0002-0000-0000-000012000000}"/>
    <dataValidation allowBlank="1" showInputMessage="1" showErrorMessage="1" prompt="Enter Opened By name in this column under this heading" sqref="J8" xr:uid="{00000000-0002-0000-0000-000009000000}"/>
    <dataValidation allowBlank="1" showInputMessage="1" showErrorMessage="1" prompt="Enter Notes in this column under this heading" sqref="K8:L8" xr:uid="{00000000-0002-0000-0000-00000C000000}"/>
    <dataValidation allowBlank="1" showInputMessage="1" showErrorMessage="1" prompt="Enter issue Closing Date in this column under this heading" sqref="H8:J8" xr:uid="{00000000-0002-0000-0000-00000A000000}"/>
    <dataValidation allowBlank="1" showInputMessage="1" showErrorMessage="1" prompt="Enter issue Opening Date in this column under this heading" sqref="F8:G8 I8" xr:uid="{00000000-0002-0000-0000-000008000000}"/>
  </dataValidations>
  <printOptions horizontalCentered="1"/>
  <pageMargins left="0.7" right="0.7" top="0.75" bottom="0.75" header="0.3" footer="0.3"/>
  <pageSetup scale="29" fitToHeight="0" orientation="portrait" r:id="rId1"/>
  <headerFooter differentFirst="1"/>
  <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xr:uid="{11A70239-3CF0-42A1-934A-08AFE6B790DD}">
          <x14:formula1>
            <xm:f>ประเภทการบริการ!$A$2:$A$5</xm:f>
          </x14:formula1>
          <xm:sqref>E9:E216</xm:sqref>
        </x14:dataValidation>
        <x14:dataValidation type="list" allowBlank="1" showInputMessage="1" showErrorMessage="1" xr:uid="{5B7245E1-EB90-474B-890C-F745019D225E}">
          <x14:formula1>
            <xm:f>TYPE!$A$2:$A$23</xm:f>
          </x14:formula1>
          <xm:sqref>D9:D216</xm:sqref>
        </x14:dataValidation>
        <x14:dataValidation type="list" allowBlank="1" showInputMessage="1" showErrorMessage="1" xr:uid="{43B42C01-3100-4690-BAE0-2D8127150524}">
          <x14:formula1>
            <xm:f>'OPENED BY'!$A$2:$A$5</xm:f>
          </x14:formula1>
          <xm:sqref>J9:J216</xm:sqref>
        </x14:dataValidation>
        <x14:dataValidation type="list" allowBlank="1" showInputMessage="1" showErrorMessage="1" xr:uid="{DD11259E-97FA-4B21-BA40-697551A14597}">
          <x14:formula1>
            <xm:f>เจ้าหน้าที่!$A$2:$A$27</xm:f>
          </x14:formula1>
          <xm:sqref>L9:L216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C622E-8BFA-4061-9D70-3FBB56616D18}">
  <sheetPr codeName="Sheet4"/>
  <dimension ref="A1:D165"/>
  <sheetViews>
    <sheetView zoomScale="115" zoomScaleNormal="115" workbookViewId="0">
      <selection activeCell="B7" sqref="B7"/>
    </sheetView>
  </sheetViews>
  <sheetFormatPr defaultRowHeight="15.5" x14ac:dyDescent="0.35"/>
  <cols>
    <col min="2" max="2" width="14.58203125" customWidth="1"/>
    <col min="3" max="3" width="22.58203125" customWidth="1"/>
    <col min="4" max="4" width="23.08203125" customWidth="1"/>
  </cols>
  <sheetData>
    <row r="1" spans="1:4" x14ac:dyDescent="0.35">
      <c r="A1" t="s">
        <v>30</v>
      </c>
      <c r="B1" t="s">
        <v>25</v>
      </c>
      <c r="C1" t="s">
        <v>28</v>
      </c>
      <c r="D1" t="s">
        <v>31</v>
      </c>
    </row>
    <row r="2" spans="1:4" x14ac:dyDescent="0.35">
      <c r="A2">
        <v>1</v>
      </c>
      <c r="B2" s="1">
        <v>45748</v>
      </c>
      <c r="C2">
        <f>COUNTIF(Table1[วันที่เปิดเคส], B2)</f>
        <v>0</v>
      </c>
      <c r="D2" s="13" t="e">
        <f>IF(C1&gt;0, _xlfn.FORECAST.LINEAR(A2, C$1:C1, A$1:A1), "")</f>
        <v>#DIV/0!</v>
      </c>
    </row>
    <row r="3" spans="1:4" x14ac:dyDescent="0.35">
      <c r="A3">
        <v>2</v>
      </c>
      <c r="B3" s="1">
        <v>45749</v>
      </c>
      <c r="C3">
        <f>COUNTIF(Table1[วันที่เปิดเคส], B3)</f>
        <v>0</v>
      </c>
      <c r="D3" s="13" t="str">
        <f>IF(C2&gt;0, _xlfn.FORECAST.LINEAR(A3, C$1:C2, A$1:A2), "")</f>
        <v/>
      </c>
    </row>
    <row r="4" spans="1:4" x14ac:dyDescent="0.35">
      <c r="A4">
        <v>3</v>
      </c>
      <c r="B4" s="1">
        <v>45750</v>
      </c>
      <c r="C4">
        <f>COUNTIF(Table1[วันที่เปิดเคส], B4)</f>
        <v>0</v>
      </c>
      <c r="D4" s="13" t="str">
        <f>IF(C3&gt;0, _xlfn.FORECAST.LINEAR(A4, C$1:C3, A$1:A3), "")</f>
        <v/>
      </c>
    </row>
    <row r="5" spans="1:4" x14ac:dyDescent="0.35">
      <c r="A5">
        <v>4</v>
      </c>
      <c r="B5" s="1">
        <v>45751</v>
      </c>
      <c r="C5">
        <f>COUNTIF(Table1[วันที่เปิดเคส], B5)</f>
        <v>0</v>
      </c>
      <c r="D5" s="13" t="str">
        <f>IF(C4&gt;0, _xlfn.FORECAST.LINEAR(A5, C$1:C4, A$1:A4), "")</f>
        <v/>
      </c>
    </row>
    <row r="6" spans="1:4" x14ac:dyDescent="0.35">
      <c r="A6">
        <v>5</v>
      </c>
      <c r="B6" s="1">
        <v>45752</v>
      </c>
      <c r="C6">
        <f>COUNTIF(Table1[วันที่เปิดเคส], B6)</f>
        <v>0</v>
      </c>
      <c r="D6" s="13" t="str">
        <f>IF(C5&gt;0, _xlfn.FORECAST.LINEAR(A6, C$1:C5, A$1:A5), "")</f>
        <v/>
      </c>
    </row>
    <row r="7" spans="1:4" x14ac:dyDescent="0.35">
      <c r="A7">
        <v>6</v>
      </c>
      <c r="B7" s="1">
        <v>45753</v>
      </c>
      <c r="C7">
        <f>COUNTIF(Table1[วันที่เปิดเคส], B7)</f>
        <v>0</v>
      </c>
      <c r="D7" s="13" t="str">
        <f>IF(C6&gt;0, _xlfn.FORECAST.LINEAR(A7, C$1:C6, A$1:A6), "")</f>
        <v/>
      </c>
    </row>
    <row r="8" spans="1:4" x14ac:dyDescent="0.35">
      <c r="A8">
        <v>7</v>
      </c>
      <c r="B8" s="1">
        <v>45754</v>
      </c>
      <c r="C8">
        <f>COUNTIF(Table1[วันที่เปิดเคส], B8)</f>
        <v>0</v>
      </c>
      <c r="D8" s="13" t="str">
        <f>IF(C7&gt;0, _xlfn.FORECAST.LINEAR(A8, C$1:C7, A$1:A7), "")</f>
        <v/>
      </c>
    </row>
    <row r="9" spans="1:4" x14ac:dyDescent="0.35">
      <c r="A9">
        <v>8</v>
      </c>
      <c r="B9" s="1">
        <v>45755</v>
      </c>
      <c r="C9">
        <f>COUNTIF(Table1[วันที่เปิดเคส], B9)</f>
        <v>0</v>
      </c>
      <c r="D9" s="13" t="str">
        <f>IF(C8&gt;0, _xlfn.FORECAST.LINEAR(A9, C$1:C8, A$1:A8), "")</f>
        <v/>
      </c>
    </row>
    <row r="10" spans="1:4" x14ac:dyDescent="0.35">
      <c r="A10">
        <v>9</v>
      </c>
      <c r="B10" s="1">
        <v>45756</v>
      </c>
      <c r="C10">
        <f>COUNTIF(Table1[วันที่เปิดเคส], B10)</f>
        <v>0</v>
      </c>
      <c r="D10" s="13" t="str">
        <f>IF(C9&gt;0, _xlfn.FORECAST.LINEAR(A10, C$1:C9, A$1:A9), "")</f>
        <v/>
      </c>
    </row>
    <row r="11" spans="1:4" x14ac:dyDescent="0.35">
      <c r="A11">
        <v>10</v>
      </c>
      <c r="B11" s="1">
        <v>45757</v>
      </c>
      <c r="C11">
        <f>COUNTIF(Table1[วันที่เปิดเคส], B11)</f>
        <v>0</v>
      </c>
      <c r="D11" s="13" t="str">
        <f>IF(C10&gt;0, _xlfn.FORECAST.LINEAR(A11, C$1:C10, A$1:A10), "")</f>
        <v/>
      </c>
    </row>
    <row r="12" spans="1:4" x14ac:dyDescent="0.35">
      <c r="A12">
        <v>11</v>
      </c>
      <c r="B12" s="1">
        <v>45758</v>
      </c>
      <c r="C12">
        <f>COUNTIF(Table1[วันที่เปิดเคส], B12)</f>
        <v>0</v>
      </c>
      <c r="D12" s="13" t="str">
        <f>IF(C11&gt;0, _xlfn.FORECAST.LINEAR(A12, C$1:C11, A$1:A11), "")</f>
        <v/>
      </c>
    </row>
    <row r="13" spans="1:4" x14ac:dyDescent="0.35">
      <c r="A13">
        <v>12</v>
      </c>
      <c r="B13" s="1">
        <v>45759</v>
      </c>
      <c r="C13">
        <f>COUNTIF(Table1[วันที่เปิดเคส], B13)</f>
        <v>0</v>
      </c>
      <c r="D13" s="13" t="str">
        <f>IF(C12&gt;0, _xlfn.FORECAST.LINEAR(A13, C$1:C12, A$1:A12), "")</f>
        <v/>
      </c>
    </row>
    <row r="14" spans="1:4" x14ac:dyDescent="0.35">
      <c r="A14">
        <v>13</v>
      </c>
      <c r="B14" s="1">
        <v>45760</v>
      </c>
      <c r="C14">
        <f>COUNTIF(Table1[วันที่เปิดเคส], B14)</f>
        <v>0</v>
      </c>
      <c r="D14" s="13" t="str">
        <f>IF(C13&gt;0, _xlfn.FORECAST.LINEAR(A14, C$1:C13, A$1:A13), "")</f>
        <v/>
      </c>
    </row>
    <row r="15" spans="1:4" x14ac:dyDescent="0.35">
      <c r="A15">
        <v>14</v>
      </c>
      <c r="B15" s="1">
        <v>45761</v>
      </c>
      <c r="C15">
        <f>COUNTIF(Table1[วันที่เปิดเคส], B15)</f>
        <v>0</v>
      </c>
      <c r="D15" s="13" t="str">
        <f>IF(C14&gt;0, _xlfn.FORECAST.LINEAR(A15, C$1:C14, A$1:A14), "")</f>
        <v/>
      </c>
    </row>
    <row r="16" spans="1:4" x14ac:dyDescent="0.35">
      <c r="A16">
        <v>15</v>
      </c>
      <c r="B16" s="1">
        <v>45762</v>
      </c>
      <c r="C16">
        <f>COUNTIF(Table1[วันที่เปิดเคส], B16)</f>
        <v>0</v>
      </c>
      <c r="D16" s="13" t="str">
        <f>IF(C15&gt;0, _xlfn.FORECAST.LINEAR(A16, C$1:C15, A$1:A15), "")</f>
        <v/>
      </c>
    </row>
    <row r="17" spans="1:4" x14ac:dyDescent="0.35">
      <c r="A17">
        <v>16</v>
      </c>
      <c r="B17" s="1">
        <v>45763</v>
      </c>
      <c r="C17">
        <f>COUNTIF(Table1[วันที่เปิดเคส], B17)</f>
        <v>0</v>
      </c>
      <c r="D17" s="13" t="str">
        <f>IF(C16&gt;0, _xlfn.FORECAST.LINEAR(A17, C$1:C16, A$1:A16), "")</f>
        <v/>
      </c>
    </row>
    <row r="18" spans="1:4" x14ac:dyDescent="0.35">
      <c r="A18">
        <v>17</v>
      </c>
      <c r="B18" s="1">
        <v>45764</v>
      </c>
      <c r="C18">
        <f>COUNTIF(Table1[วันที่เปิดเคส], B18)</f>
        <v>0</v>
      </c>
      <c r="D18" s="13" t="str">
        <f>IF(C17&gt;0, _xlfn.FORECAST.LINEAR(A18, C$1:C17, A$1:A17), "")</f>
        <v/>
      </c>
    </row>
    <row r="19" spans="1:4" x14ac:dyDescent="0.35">
      <c r="A19">
        <v>18</v>
      </c>
      <c r="B19" s="1">
        <v>45765</v>
      </c>
      <c r="C19">
        <f>COUNTIF(Table1[วันที่เปิดเคส], B19)</f>
        <v>0</v>
      </c>
      <c r="D19" s="13" t="str">
        <f>IF(C18&gt;0, _xlfn.FORECAST.LINEAR(A19, C$1:C18, A$1:A18), "")</f>
        <v/>
      </c>
    </row>
    <row r="20" spans="1:4" x14ac:dyDescent="0.35">
      <c r="A20">
        <v>19</v>
      </c>
      <c r="B20" s="1">
        <v>45766</v>
      </c>
      <c r="C20">
        <f>COUNTIF(Table1[วันที่เปิดเคส], B20)</f>
        <v>0</v>
      </c>
      <c r="D20" s="13" t="str">
        <f>IF(C19&gt;0, _xlfn.FORECAST.LINEAR(A20, C$1:C19, A$1:A19), "")</f>
        <v/>
      </c>
    </row>
    <row r="21" spans="1:4" ht="15" customHeight="1" x14ac:dyDescent="0.35">
      <c r="A21">
        <v>20</v>
      </c>
      <c r="B21" s="1">
        <v>45767</v>
      </c>
      <c r="C21">
        <f>COUNTIF(Table1[วันที่เปิดเคส], B21)</f>
        <v>0</v>
      </c>
      <c r="D21" s="13" t="str">
        <f>IF(C20&gt;0, _xlfn.FORECAST.LINEAR(A21, C$1:C20, A$1:A20), "")</f>
        <v/>
      </c>
    </row>
    <row r="22" spans="1:4" x14ac:dyDescent="0.35">
      <c r="A22">
        <v>21</v>
      </c>
      <c r="B22" s="1">
        <v>45768</v>
      </c>
      <c r="C22">
        <f>COUNTIF(Table1[วันที่เปิดเคส], B22)</f>
        <v>0</v>
      </c>
      <c r="D22" s="13" t="str">
        <f>IF(C21&gt;0, _xlfn.FORECAST.LINEAR(A22, C$1:C21, A$1:A21), "")</f>
        <v/>
      </c>
    </row>
    <row r="23" spans="1:4" x14ac:dyDescent="0.35">
      <c r="A23">
        <v>22</v>
      </c>
      <c r="B23" s="1">
        <v>45769</v>
      </c>
      <c r="C23">
        <f>COUNTIF(Table1[วันที่เปิดเคส], B23)</f>
        <v>0</v>
      </c>
      <c r="D23" s="13" t="str">
        <f>IF(C22&gt;0, _xlfn.FORECAST.LINEAR(A23, C$1:C22, A$1:A22), "")</f>
        <v/>
      </c>
    </row>
    <row r="24" spans="1:4" x14ac:dyDescent="0.35">
      <c r="A24">
        <v>23</v>
      </c>
      <c r="B24" s="1">
        <v>45770</v>
      </c>
      <c r="C24">
        <f>COUNTIF(Table1[วันที่เปิดเคส], B24)</f>
        <v>0</v>
      </c>
      <c r="D24" s="13" t="str">
        <f>IF(C23&gt;0, _xlfn.FORECAST.LINEAR(A24, C$1:C23, A$1:A23), "")</f>
        <v/>
      </c>
    </row>
    <row r="25" spans="1:4" x14ac:dyDescent="0.35">
      <c r="A25">
        <v>24</v>
      </c>
      <c r="B25" s="1">
        <v>45771</v>
      </c>
      <c r="C25">
        <f>COUNTIF(Table1[วันที่เปิดเคส], B25)</f>
        <v>0</v>
      </c>
      <c r="D25" s="13" t="str">
        <f>IF(C24&gt;0, _xlfn.FORECAST.LINEAR(A25, C$1:C24, A$1:A24), "")</f>
        <v/>
      </c>
    </row>
    <row r="26" spans="1:4" x14ac:dyDescent="0.35">
      <c r="A26">
        <v>25</v>
      </c>
      <c r="B26" s="1">
        <v>45772</v>
      </c>
      <c r="C26">
        <f>COUNTIF(Table1[วันที่เปิดเคส], B26)</f>
        <v>0</v>
      </c>
      <c r="D26" s="13" t="str">
        <f>IF(C25&gt;0, _xlfn.FORECAST.LINEAR(A26, C$1:C25, A$1:A25), "")</f>
        <v/>
      </c>
    </row>
    <row r="27" spans="1:4" x14ac:dyDescent="0.35">
      <c r="A27">
        <v>26</v>
      </c>
      <c r="B27" s="1">
        <v>45773</v>
      </c>
      <c r="C27">
        <f>COUNTIF(Table1[วันที่เปิดเคส], B27)</f>
        <v>0</v>
      </c>
      <c r="D27" s="13" t="str">
        <f>IF(C26&gt;0, _xlfn.FORECAST.LINEAR(A27, C$1:C26, A$1:A26), "")</f>
        <v/>
      </c>
    </row>
    <row r="28" spans="1:4" x14ac:dyDescent="0.35">
      <c r="A28">
        <v>27</v>
      </c>
      <c r="B28" s="1">
        <v>45774</v>
      </c>
      <c r="C28">
        <f>COUNTIF(Table1[วันที่เปิดเคส], B28)</f>
        <v>0</v>
      </c>
      <c r="D28" s="13" t="str">
        <f>IF(C27&gt;0, _xlfn.FORECAST.LINEAR(A28, C$1:C27, A$1:A27), "")</f>
        <v/>
      </c>
    </row>
    <row r="29" spans="1:4" x14ac:dyDescent="0.35">
      <c r="A29">
        <v>28</v>
      </c>
      <c r="B29" s="1">
        <v>45775</v>
      </c>
      <c r="C29">
        <f>COUNTIF(Table1[วันที่เปิดเคส], B29)</f>
        <v>0</v>
      </c>
      <c r="D29" s="13" t="str">
        <f>IF(C28&gt;0, _xlfn.FORECAST.LINEAR(A29, C$1:C28, A$1:A28), "")</f>
        <v/>
      </c>
    </row>
    <row r="30" spans="1:4" x14ac:dyDescent="0.35">
      <c r="A30">
        <v>29</v>
      </c>
      <c r="B30" s="1">
        <v>45776</v>
      </c>
      <c r="C30">
        <f>COUNTIF(Table1[วันที่เปิดเคส], B30)</f>
        <v>0</v>
      </c>
      <c r="D30" s="13" t="str">
        <f>IF(C29&gt;0, _xlfn.FORECAST.LINEAR(A30, C$1:C29, A$1:A29), "")</f>
        <v/>
      </c>
    </row>
    <row r="31" spans="1:4" x14ac:dyDescent="0.35">
      <c r="A31">
        <v>30</v>
      </c>
      <c r="B31" s="1">
        <v>45777</v>
      </c>
      <c r="C31">
        <f>COUNTIF(Table1[วันที่เปิดเคส], B31)</f>
        <v>0</v>
      </c>
      <c r="D31" s="13" t="str">
        <f>IF(C30&gt;0, _xlfn.FORECAST.LINEAR(A31, C$1:C30, A$1:A30), "")</f>
        <v/>
      </c>
    </row>
    <row r="32" spans="1:4" x14ac:dyDescent="0.35">
      <c r="A32">
        <v>31</v>
      </c>
      <c r="B32" s="1">
        <v>45778</v>
      </c>
      <c r="C32">
        <f>COUNTIF(Table1[วันที่เปิดเคส], B32)</f>
        <v>0</v>
      </c>
      <c r="D32" s="13" t="str">
        <f>IF(C31&gt;0, _xlfn.FORECAST.LINEAR(A32, C$1:C31, A$1:A31), "")</f>
        <v/>
      </c>
    </row>
    <row r="33" spans="1:4" x14ac:dyDescent="0.35">
      <c r="A33">
        <v>32</v>
      </c>
      <c r="B33" s="1">
        <v>45779</v>
      </c>
      <c r="C33">
        <v>0</v>
      </c>
      <c r="D33" s="13" t="str">
        <f>IF(C32&gt;0, _xlfn.FORECAST.LINEAR(A33, C$1:C32, A$1:A32), "")</f>
        <v/>
      </c>
    </row>
    <row r="34" spans="1:4" x14ac:dyDescent="0.35">
      <c r="A34">
        <v>33</v>
      </c>
      <c r="B34" s="1">
        <v>45780</v>
      </c>
      <c r="C34">
        <f>COUNTIF(Table1[วันที่เปิดเคส], B34)</f>
        <v>0</v>
      </c>
      <c r="D34" s="13" t="str">
        <f>IF(C33&gt;0, _xlfn.FORECAST.LINEAR(A34, C$1:C33, A$1:A33), "")</f>
        <v/>
      </c>
    </row>
    <row r="35" spans="1:4" x14ac:dyDescent="0.35">
      <c r="A35">
        <v>34</v>
      </c>
      <c r="B35" s="1">
        <v>45781</v>
      </c>
      <c r="C35">
        <f>COUNTIF(Table1[วันที่เปิดเคส], B35)</f>
        <v>0</v>
      </c>
      <c r="D35" s="13" t="str">
        <f>IF(C34&gt;0, _xlfn.FORECAST.LINEAR(A35, C$1:C34, A$1:A34), "")</f>
        <v/>
      </c>
    </row>
    <row r="36" spans="1:4" x14ac:dyDescent="0.35">
      <c r="A36">
        <v>35</v>
      </c>
      <c r="B36" s="1">
        <v>45782</v>
      </c>
      <c r="C36">
        <f>COUNTIF(Table1[วันที่เปิดเคส], B36)</f>
        <v>0</v>
      </c>
      <c r="D36" s="13" t="str">
        <f>IF(C35&gt;0, _xlfn.FORECAST.LINEAR(A36, C$1:C35, A$1:A35), "")</f>
        <v/>
      </c>
    </row>
    <row r="37" spans="1:4" x14ac:dyDescent="0.35">
      <c r="A37">
        <v>36</v>
      </c>
      <c r="B37" s="1">
        <v>45783</v>
      </c>
      <c r="C37">
        <f>COUNTIF(Table1[วันที่เปิดเคส], B37)</f>
        <v>0</v>
      </c>
      <c r="D37" s="13" t="str">
        <f>IF(C36&gt;0, _xlfn.FORECAST.LINEAR(A37, C$1:C36, A$1:A36), "")</f>
        <v/>
      </c>
    </row>
    <row r="38" spans="1:4" x14ac:dyDescent="0.35">
      <c r="A38">
        <v>37</v>
      </c>
      <c r="B38" s="1">
        <v>45784</v>
      </c>
      <c r="C38">
        <f>COUNTIF(Table1[วันที่เปิดเคส], B38)</f>
        <v>0</v>
      </c>
      <c r="D38" s="13" t="str">
        <f>IF(C37&gt;0, _xlfn.FORECAST.LINEAR(A38, C$1:C37, A$1:A37), "")</f>
        <v/>
      </c>
    </row>
    <row r="39" spans="1:4" x14ac:dyDescent="0.35">
      <c r="A39">
        <v>38</v>
      </c>
      <c r="B39" s="1">
        <v>45785</v>
      </c>
      <c r="C39">
        <f>COUNTIF(Table1[วันที่เปิดเคส], B39)</f>
        <v>0</v>
      </c>
      <c r="D39" s="13" t="str">
        <f>IF(C38&gt;0, _xlfn.FORECAST.LINEAR(A39, C$1:C38, A$1:A38), "")</f>
        <v/>
      </c>
    </row>
    <row r="40" spans="1:4" x14ac:dyDescent="0.35">
      <c r="A40">
        <v>39</v>
      </c>
      <c r="B40" s="1">
        <v>45786</v>
      </c>
      <c r="C40">
        <f>COUNTIF(Table1[วันที่เปิดเคส], B40)</f>
        <v>0</v>
      </c>
      <c r="D40" s="13" t="str">
        <f>IF(C39&gt;0, _xlfn.FORECAST.LINEAR(A40, C$1:C39, A$1:A39), "")</f>
        <v/>
      </c>
    </row>
    <row r="41" spans="1:4" x14ac:dyDescent="0.35">
      <c r="A41">
        <v>40</v>
      </c>
      <c r="B41" s="1">
        <v>45787</v>
      </c>
      <c r="C41">
        <f>COUNTIF(Table1[วันที่เปิดเคส], B41)</f>
        <v>0</v>
      </c>
      <c r="D41" s="13" t="str">
        <f>IF(C40&gt;0, _xlfn.FORECAST.LINEAR(A41, C$1:C40, A$1:A40), "")</f>
        <v/>
      </c>
    </row>
    <row r="42" spans="1:4" x14ac:dyDescent="0.35">
      <c r="A42">
        <v>41</v>
      </c>
      <c r="B42" s="1">
        <v>45788</v>
      </c>
      <c r="C42">
        <f>COUNTIF(Table1[วันที่เปิดเคส], B42)</f>
        <v>0</v>
      </c>
      <c r="D42" s="13" t="str">
        <f>IF(C41&gt;0, _xlfn.FORECAST.LINEAR(A42, C$1:C41, A$1:A41), "")</f>
        <v/>
      </c>
    </row>
    <row r="43" spans="1:4" x14ac:dyDescent="0.35">
      <c r="A43">
        <v>42</v>
      </c>
      <c r="B43" s="1">
        <v>45789</v>
      </c>
      <c r="C43">
        <f>COUNTIF(Table1[วันที่เปิดเคส], B43)</f>
        <v>0</v>
      </c>
      <c r="D43" s="13" t="str">
        <f>IF(C42&gt;0, _xlfn.FORECAST.LINEAR(A43, C$1:C42, A$1:A42), "")</f>
        <v/>
      </c>
    </row>
    <row r="44" spans="1:4" x14ac:dyDescent="0.35">
      <c r="A44">
        <v>43</v>
      </c>
      <c r="B44" s="1">
        <v>45790</v>
      </c>
      <c r="C44">
        <f>COUNTIF(Table1[วันที่เปิดเคส], B44)</f>
        <v>0</v>
      </c>
      <c r="D44" s="13" t="str">
        <f>IF(C43&gt;0, _xlfn.FORECAST.LINEAR(A44, C$1:C43, A$1:A43), "")</f>
        <v/>
      </c>
    </row>
    <row r="45" spans="1:4" x14ac:dyDescent="0.35">
      <c r="A45">
        <v>44</v>
      </c>
      <c r="B45" s="1">
        <v>45791</v>
      </c>
      <c r="C45">
        <f>COUNTIF(Table1[วันที่เปิดเคส], B45)</f>
        <v>0</v>
      </c>
      <c r="D45" s="13" t="str">
        <f>IF(C44&gt;0, _xlfn.FORECAST.LINEAR(A45, C$1:C44, A$1:A44), "")</f>
        <v/>
      </c>
    </row>
    <row r="46" spans="1:4" x14ac:dyDescent="0.35">
      <c r="A46">
        <v>45</v>
      </c>
      <c r="B46" s="1">
        <v>45792</v>
      </c>
      <c r="C46">
        <f>COUNTIF(Table1[วันที่เปิดเคส], B46)</f>
        <v>0</v>
      </c>
      <c r="D46" s="13" t="str">
        <f>IF(C45&gt;0, _xlfn.FORECAST.LINEAR(A46, C$1:C45, A$1:A45), "")</f>
        <v/>
      </c>
    </row>
    <row r="47" spans="1:4" x14ac:dyDescent="0.35">
      <c r="A47">
        <v>46</v>
      </c>
      <c r="B47" s="1">
        <v>45793</v>
      </c>
      <c r="C47">
        <f>COUNTIF(Table1[วันที่เปิดเคส], B47)</f>
        <v>0</v>
      </c>
      <c r="D47" s="13" t="str">
        <f>IF(C46&gt;0, _xlfn.FORECAST.LINEAR(A47, C$1:C46, A$1:A46), "")</f>
        <v/>
      </c>
    </row>
    <row r="48" spans="1:4" x14ac:dyDescent="0.35">
      <c r="A48">
        <v>47</v>
      </c>
      <c r="B48" s="1">
        <v>45794</v>
      </c>
      <c r="C48">
        <f>COUNTIF(Table1[วันที่เปิดเคส], B48)</f>
        <v>0</v>
      </c>
      <c r="D48" s="13" t="str">
        <f>IF(C47&gt;0, _xlfn.FORECAST.LINEAR(A48, C$1:C47, A$1:A47), "")</f>
        <v/>
      </c>
    </row>
    <row r="49" spans="1:4" x14ac:dyDescent="0.35">
      <c r="A49">
        <v>48</v>
      </c>
      <c r="B49" s="1">
        <v>45795</v>
      </c>
      <c r="C49">
        <f>COUNTIF(Table1[วันที่เปิดเคส], B49)</f>
        <v>0</v>
      </c>
      <c r="D49" s="13" t="str">
        <f>IF(C48&gt;0, _xlfn.FORECAST.LINEAR(A49, C$1:C48, A$1:A48), "")</f>
        <v/>
      </c>
    </row>
    <row r="50" spans="1:4" x14ac:dyDescent="0.35">
      <c r="A50">
        <v>49</v>
      </c>
      <c r="B50" s="1">
        <v>45796</v>
      </c>
      <c r="C50">
        <f>COUNTIF(Table1[วันที่เปิดเคส], B50)</f>
        <v>0</v>
      </c>
      <c r="D50" s="13" t="str">
        <f>IF(C49&gt;0, _xlfn.FORECAST.LINEAR(A50, C$1:C49, A$1:A49), "")</f>
        <v/>
      </c>
    </row>
    <row r="51" spans="1:4" x14ac:dyDescent="0.35">
      <c r="A51">
        <v>50</v>
      </c>
      <c r="B51" s="1">
        <v>45797</v>
      </c>
      <c r="C51">
        <f>COUNTIF(Table1[วันที่เปิดเคส], B51)</f>
        <v>0</v>
      </c>
      <c r="D51" s="13" t="str">
        <f>IF(C50&gt;0, _xlfn.FORECAST.LINEAR(A51, C$1:C50, A$1:A50), "")</f>
        <v/>
      </c>
    </row>
    <row r="52" spans="1:4" x14ac:dyDescent="0.35">
      <c r="A52">
        <v>51</v>
      </c>
      <c r="B52" s="1">
        <v>45798</v>
      </c>
      <c r="C52">
        <f>COUNTIF(Table1[วันที่เปิดเคส], B52)</f>
        <v>0</v>
      </c>
      <c r="D52" s="13" t="str">
        <f>IF(C51&gt;0, _xlfn.FORECAST.LINEAR(A52, C$1:C51, A$1:A51), "")</f>
        <v/>
      </c>
    </row>
    <row r="53" spans="1:4" x14ac:dyDescent="0.35">
      <c r="A53">
        <v>52</v>
      </c>
      <c r="B53" s="1">
        <v>45799</v>
      </c>
      <c r="C53">
        <f>COUNTIF(Table1[วันที่เปิดเคส], B53)</f>
        <v>0</v>
      </c>
      <c r="D53" s="13" t="str">
        <f>IF(C52&gt;0, _xlfn.FORECAST.LINEAR(A53, C$1:C52, A$1:A52), "")</f>
        <v/>
      </c>
    </row>
    <row r="54" spans="1:4" x14ac:dyDescent="0.35">
      <c r="A54">
        <v>53</v>
      </c>
      <c r="B54" s="1">
        <v>45800</v>
      </c>
      <c r="C54">
        <f>COUNTIF(Table1[วันที่เปิดเคส], B54)</f>
        <v>0</v>
      </c>
      <c r="D54" s="13" t="str">
        <f>IF(C53&gt;0, _xlfn.FORECAST.LINEAR(A54, C$1:C53, A$1:A53), "")</f>
        <v/>
      </c>
    </row>
    <row r="55" spans="1:4" x14ac:dyDescent="0.35">
      <c r="A55">
        <v>54</v>
      </c>
      <c r="B55" s="1">
        <v>45801</v>
      </c>
      <c r="C55">
        <f>COUNTIF(Table1[วันที่เปิดเคส], B55)</f>
        <v>0</v>
      </c>
      <c r="D55" s="13" t="str">
        <f>IF(C54&gt;0, _xlfn.FORECAST.LINEAR(A55, C$1:C54, A$1:A54), "")</f>
        <v/>
      </c>
    </row>
    <row r="56" spans="1:4" x14ac:dyDescent="0.35">
      <c r="A56">
        <v>55</v>
      </c>
      <c r="B56" s="1">
        <v>45802</v>
      </c>
      <c r="C56">
        <f>COUNTIF(Table1[วันที่เปิดเคส], B56)</f>
        <v>0</v>
      </c>
      <c r="D56" s="13" t="str">
        <f>IF(C55&gt;0, _xlfn.FORECAST.LINEAR(A56, C$1:C55, A$1:A55), "")</f>
        <v/>
      </c>
    </row>
    <row r="57" spans="1:4" x14ac:dyDescent="0.35">
      <c r="A57">
        <v>56</v>
      </c>
      <c r="B57" s="1">
        <v>45803</v>
      </c>
      <c r="C57">
        <f>COUNTIF(Table1[วันที่เปิดเคส], B57)</f>
        <v>0</v>
      </c>
      <c r="D57" s="13" t="str">
        <f>IF(C56&gt;0, _xlfn.FORECAST.LINEAR(A57, C$1:C56, A$1:A56), "")</f>
        <v/>
      </c>
    </row>
    <row r="58" spans="1:4" x14ac:dyDescent="0.35">
      <c r="A58">
        <v>57</v>
      </c>
      <c r="B58" s="1">
        <v>45804</v>
      </c>
      <c r="C58">
        <f>COUNTIF(Table1[วันที่เปิดเคส], B58)</f>
        <v>0</v>
      </c>
      <c r="D58" s="13" t="str">
        <f>IF(C57&gt;0, _xlfn.FORECAST.LINEAR(A58, C$1:C57, A$1:A57), "")</f>
        <v/>
      </c>
    </row>
    <row r="59" spans="1:4" x14ac:dyDescent="0.35">
      <c r="A59">
        <v>58</v>
      </c>
      <c r="B59" s="1">
        <v>45805</v>
      </c>
      <c r="C59">
        <f>COUNTIF(Table1[วันที่เปิดเคส], B59)</f>
        <v>0</v>
      </c>
      <c r="D59" s="13" t="str">
        <f>IF(C58&gt;0, _xlfn.FORECAST.LINEAR(A59, C$1:C58, A$1:A58), "")</f>
        <v/>
      </c>
    </row>
    <row r="60" spans="1:4" x14ac:dyDescent="0.35">
      <c r="A60">
        <v>59</v>
      </c>
      <c r="B60" s="1">
        <v>45806</v>
      </c>
      <c r="C60">
        <f>COUNTIF(Table1[วันที่เปิดเคส], B60)</f>
        <v>0</v>
      </c>
      <c r="D60" s="13" t="str">
        <f>IF(C59&gt;0, _xlfn.FORECAST.LINEAR(A60, C$1:C59, A$1:A59), "")</f>
        <v/>
      </c>
    </row>
    <row r="61" spans="1:4" x14ac:dyDescent="0.35">
      <c r="A61">
        <v>60</v>
      </c>
      <c r="B61" s="1">
        <v>45807</v>
      </c>
      <c r="C61">
        <f>COUNTIF(Table1[วันที่เปิดเคส], B61)</f>
        <v>0</v>
      </c>
      <c r="D61" s="13" t="str">
        <f>IF(C60&gt;0, _xlfn.FORECAST.LINEAR(A61, C$1:C60, A$1:A60), "")</f>
        <v/>
      </c>
    </row>
    <row r="62" spans="1:4" x14ac:dyDescent="0.35">
      <c r="A62">
        <v>61</v>
      </c>
      <c r="B62" s="1">
        <v>45808</v>
      </c>
      <c r="C62">
        <f>COUNTIF(Table1[วันที่เปิดเคส], B62)</f>
        <v>0</v>
      </c>
      <c r="D62" s="13" t="str">
        <f>IF(C61&gt;0, _xlfn.FORECAST.LINEAR(A62, C$1:C61, A$1:A61), "")</f>
        <v/>
      </c>
    </row>
    <row r="63" spans="1:4" x14ac:dyDescent="0.35">
      <c r="A63">
        <v>62</v>
      </c>
      <c r="B63" s="1">
        <v>45809</v>
      </c>
      <c r="C63">
        <f>COUNTIF(Table1[วันที่เปิดเคส], B63)</f>
        <v>0</v>
      </c>
      <c r="D63" s="13" t="str">
        <f>IF(C62&gt;0, _xlfn.FORECAST.LINEAR(A63, C$1:C62, A$1:A62), "")</f>
        <v/>
      </c>
    </row>
    <row r="64" spans="1:4" x14ac:dyDescent="0.35">
      <c r="A64">
        <v>63</v>
      </c>
      <c r="B64" s="1">
        <v>45810</v>
      </c>
      <c r="C64">
        <f>COUNTIF(Table1[วันที่เปิดเคส], B64)</f>
        <v>0</v>
      </c>
      <c r="D64" s="13" t="str">
        <f>IF(C63&gt;0, _xlfn.FORECAST.LINEAR(A64, C$1:C63, A$1:A63), "")</f>
        <v/>
      </c>
    </row>
    <row r="65" spans="1:4" x14ac:dyDescent="0.35">
      <c r="A65">
        <v>64</v>
      </c>
      <c r="B65" s="1">
        <v>45811</v>
      </c>
      <c r="C65">
        <f>COUNTIF(Table1[วันที่เปิดเคส], B65)</f>
        <v>0</v>
      </c>
      <c r="D65" s="13" t="str">
        <f>IF(C64&gt;0, _xlfn.FORECAST.LINEAR(A65, C$1:C64, A$1:A64), "")</f>
        <v/>
      </c>
    </row>
    <row r="66" spans="1:4" x14ac:dyDescent="0.35">
      <c r="A66">
        <v>65</v>
      </c>
      <c r="B66" s="1">
        <v>45812</v>
      </c>
      <c r="C66">
        <f>COUNTIF(Table1[วันที่เปิดเคส], B66)</f>
        <v>0</v>
      </c>
      <c r="D66" s="13" t="str">
        <f>IF(C65&gt;0, _xlfn.FORECAST.LINEAR(A66, C$1:C65, A$1:A65), "")</f>
        <v/>
      </c>
    </row>
    <row r="67" spans="1:4" x14ac:dyDescent="0.35">
      <c r="A67">
        <v>66</v>
      </c>
      <c r="B67" s="1">
        <v>45813</v>
      </c>
      <c r="C67">
        <f>COUNTIF(Table1[วันที่เปิดเคส], B67)</f>
        <v>0</v>
      </c>
      <c r="D67" s="13" t="str">
        <f>IF(C66&gt;0, _xlfn.FORECAST.LINEAR(A67, C$1:C66, A$1:A66), "")</f>
        <v/>
      </c>
    </row>
    <row r="68" spans="1:4" x14ac:dyDescent="0.35">
      <c r="A68">
        <v>67</v>
      </c>
      <c r="B68" s="1">
        <v>45814</v>
      </c>
      <c r="C68">
        <f>COUNTIF(Table1[วันที่เปิดเคส], B68)</f>
        <v>0</v>
      </c>
      <c r="D68" s="13" t="str">
        <f>IF(C67&gt;0, _xlfn.FORECAST.LINEAR(A68, C$1:C67, A$1:A67), "")</f>
        <v/>
      </c>
    </row>
    <row r="69" spans="1:4" x14ac:dyDescent="0.35">
      <c r="A69">
        <v>68</v>
      </c>
      <c r="B69" s="1">
        <v>45815</v>
      </c>
      <c r="C69">
        <f>COUNTIF(Table1[วันที่เปิดเคส], B69)</f>
        <v>0</v>
      </c>
      <c r="D69" s="13" t="str">
        <f>IF(C68&gt;0, _xlfn.FORECAST.LINEAR(A69, C$1:C68, A$1:A68), "")</f>
        <v/>
      </c>
    </row>
    <row r="70" spans="1:4" x14ac:dyDescent="0.35">
      <c r="A70">
        <v>69</v>
      </c>
      <c r="B70" s="1">
        <v>45816</v>
      </c>
      <c r="C70">
        <f>COUNTIF(Table1[วันที่เปิดเคส], B70)</f>
        <v>0</v>
      </c>
      <c r="D70" s="13" t="str">
        <f>IF(C69&gt;0, _xlfn.FORECAST.LINEAR(A70, C$1:C69, A$1:A69), "")</f>
        <v/>
      </c>
    </row>
    <row r="71" spans="1:4" x14ac:dyDescent="0.35">
      <c r="A71">
        <v>70</v>
      </c>
      <c r="B71" s="1">
        <v>45817</v>
      </c>
      <c r="C71">
        <f>COUNTIF(Table1[วันที่เปิดเคส], B71)</f>
        <v>0</v>
      </c>
      <c r="D71" s="13" t="str">
        <f>IF(C70&gt;0, _xlfn.FORECAST.LINEAR(A71, C$1:C70, A$1:A70), "")</f>
        <v/>
      </c>
    </row>
    <row r="72" spans="1:4" x14ac:dyDescent="0.35">
      <c r="A72">
        <v>71</v>
      </c>
      <c r="B72" s="1">
        <v>45818</v>
      </c>
      <c r="C72">
        <f>COUNTIF(Table1[วันที่เปิดเคส], B72)</f>
        <v>0</v>
      </c>
      <c r="D72" s="13" t="str">
        <f>IF(C71&gt;0, _xlfn.FORECAST.LINEAR(A72, C$1:C71, A$1:A71), "")</f>
        <v/>
      </c>
    </row>
    <row r="73" spans="1:4" x14ac:dyDescent="0.35">
      <c r="A73">
        <v>72</v>
      </c>
      <c r="B73" s="1">
        <v>45819</v>
      </c>
      <c r="C73">
        <f>COUNTIF(Table1[วันที่เปิดเคส], B73)</f>
        <v>0</v>
      </c>
      <c r="D73" s="13" t="str">
        <f>IF(C72&gt;0, _xlfn.FORECAST.LINEAR(A73, C$1:C72, A$1:A72), "")</f>
        <v/>
      </c>
    </row>
    <row r="74" spans="1:4" x14ac:dyDescent="0.35">
      <c r="A74">
        <v>73</v>
      </c>
      <c r="B74" s="1">
        <v>45820</v>
      </c>
      <c r="C74">
        <f>COUNTIF(Table1[วันที่เปิดเคส], B74)</f>
        <v>0</v>
      </c>
      <c r="D74" s="13" t="str">
        <f>IF(C73&gt;0, _xlfn.FORECAST.LINEAR(A74, C$1:C73, A$1:A73), "")</f>
        <v/>
      </c>
    </row>
    <row r="75" spans="1:4" x14ac:dyDescent="0.35">
      <c r="A75">
        <v>74</v>
      </c>
      <c r="B75" s="1">
        <v>45821</v>
      </c>
      <c r="C75">
        <f>COUNTIF(Table1[วันที่เปิดเคส], B75)</f>
        <v>0</v>
      </c>
      <c r="D75" s="13" t="str">
        <f>IF(C74&gt;0, _xlfn.FORECAST.LINEAR(A75, C$1:C74, A$1:A74), "")</f>
        <v/>
      </c>
    </row>
    <row r="76" spans="1:4" x14ac:dyDescent="0.35">
      <c r="A76">
        <v>75</v>
      </c>
      <c r="B76" s="1">
        <v>45822</v>
      </c>
      <c r="C76">
        <f>COUNTIF(Table1[วันที่เปิดเคส], B76)</f>
        <v>0</v>
      </c>
      <c r="D76" s="13" t="str">
        <f>IF(C75&gt;0, _xlfn.FORECAST.LINEAR(A76, C$1:C75, A$1:A75), "")</f>
        <v/>
      </c>
    </row>
    <row r="77" spans="1:4" x14ac:dyDescent="0.35">
      <c r="A77">
        <v>76</v>
      </c>
      <c r="B77" s="1">
        <v>45823</v>
      </c>
      <c r="C77">
        <f>COUNTIF(Table1[วันที่เปิดเคส], B77)</f>
        <v>0</v>
      </c>
      <c r="D77" s="13" t="str">
        <f>IF(C76&gt;0, _xlfn.FORECAST.LINEAR(A77, C$1:C76, A$1:A76), "")</f>
        <v/>
      </c>
    </row>
    <row r="78" spans="1:4" x14ac:dyDescent="0.35">
      <c r="A78">
        <v>77</v>
      </c>
      <c r="B78" s="1">
        <v>45824</v>
      </c>
      <c r="C78">
        <f>COUNTIF(Table1[วันที่เปิดเคส], B78)</f>
        <v>0</v>
      </c>
      <c r="D78" s="13" t="str">
        <f>IF(C77&gt;0, _xlfn.FORECAST.LINEAR(A78, C$1:C77, A$1:A77), "")</f>
        <v/>
      </c>
    </row>
    <row r="79" spans="1:4" x14ac:dyDescent="0.35">
      <c r="A79">
        <v>78</v>
      </c>
      <c r="B79" s="1">
        <v>45825</v>
      </c>
      <c r="C79">
        <f>COUNTIF(Table1[วันที่เปิดเคส], B79)</f>
        <v>0</v>
      </c>
      <c r="D79" s="13" t="str">
        <f>IF(C78&gt;0, _xlfn.FORECAST.LINEAR(A79, C$1:C78, A$1:A78), "")</f>
        <v/>
      </c>
    </row>
    <row r="80" spans="1:4" x14ac:dyDescent="0.35">
      <c r="A80">
        <v>79</v>
      </c>
      <c r="B80" s="1">
        <v>45826</v>
      </c>
      <c r="C80">
        <f>COUNTIF(Table1[วันที่เปิดเคส], B80)</f>
        <v>0</v>
      </c>
      <c r="D80" s="13" t="str">
        <f>IF(C79&gt;0, _xlfn.FORECAST.LINEAR(A80, C$1:C79, A$1:A79), "")</f>
        <v/>
      </c>
    </row>
    <row r="81" spans="1:4" x14ac:dyDescent="0.35">
      <c r="A81">
        <v>80</v>
      </c>
      <c r="B81" s="1">
        <v>45827</v>
      </c>
      <c r="C81">
        <f>COUNTIF(Table1[วันที่เปิดเคส], B81)</f>
        <v>0</v>
      </c>
      <c r="D81" s="13" t="str">
        <f>IF(C80&gt;0, _xlfn.FORECAST.LINEAR(A81, C$1:C80, A$1:A80), "")</f>
        <v/>
      </c>
    </row>
    <row r="82" spans="1:4" x14ac:dyDescent="0.35">
      <c r="A82">
        <v>81</v>
      </c>
      <c r="B82" s="1">
        <v>45828</v>
      </c>
      <c r="C82">
        <f>COUNTIF(Table1[วันที่เปิดเคส], B82)</f>
        <v>0</v>
      </c>
      <c r="D82" s="13" t="str">
        <f>IF(C81&gt;0, _xlfn.FORECAST.LINEAR(A82, C$1:C81, A$1:A81), "")</f>
        <v/>
      </c>
    </row>
    <row r="83" spans="1:4" x14ac:dyDescent="0.35">
      <c r="A83">
        <v>82</v>
      </c>
      <c r="B83" s="1">
        <v>45829</v>
      </c>
      <c r="C83">
        <f>COUNTIF(Table1[วันที่เปิดเคส], B83)</f>
        <v>0</v>
      </c>
      <c r="D83" s="13" t="str">
        <f>IF(C82&gt;0, _xlfn.FORECAST.LINEAR(A83, C$1:C82, A$1:A82), "")</f>
        <v/>
      </c>
    </row>
    <row r="84" spans="1:4" x14ac:dyDescent="0.35">
      <c r="A84">
        <v>83</v>
      </c>
      <c r="B84" s="1">
        <v>45830</v>
      </c>
      <c r="C84">
        <f>COUNTIF(Table1[วันที่เปิดเคส], B84)</f>
        <v>0</v>
      </c>
      <c r="D84" s="13" t="str">
        <f>IF(C83&gt;0, _xlfn.FORECAST.LINEAR(A84, C$1:C83, A$1:A83), "")</f>
        <v/>
      </c>
    </row>
    <row r="85" spans="1:4" x14ac:dyDescent="0.35">
      <c r="A85">
        <v>84</v>
      </c>
      <c r="B85" s="1">
        <v>45831</v>
      </c>
      <c r="C85">
        <f>COUNTIF(Table1[วันที่เปิดเคส], B85)</f>
        <v>0</v>
      </c>
      <c r="D85" s="13" t="str">
        <f>IF(C84&gt;0, _xlfn.FORECAST.LINEAR(A85, C$1:C84, A$1:A84), "")</f>
        <v/>
      </c>
    </row>
    <row r="86" spans="1:4" x14ac:dyDescent="0.35">
      <c r="A86">
        <v>85</v>
      </c>
      <c r="B86" s="1">
        <v>45832</v>
      </c>
      <c r="C86">
        <f>COUNTIF(Table1[วันที่เปิดเคส], B86)</f>
        <v>0</v>
      </c>
      <c r="D86" s="13" t="str">
        <f>IF(C85&gt;0, _xlfn.FORECAST.LINEAR(A86, C$1:C85, A$1:A85), "")</f>
        <v/>
      </c>
    </row>
    <row r="87" spans="1:4" x14ac:dyDescent="0.35">
      <c r="A87">
        <v>86</v>
      </c>
      <c r="B87" s="1">
        <v>45833</v>
      </c>
      <c r="C87">
        <f>COUNTIF(Table1[วันที่เปิดเคส], B87)</f>
        <v>0</v>
      </c>
      <c r="D87" s="13" t="str">
        <f>IF(C86&gt;0, _xlfn.FORECAST.LINEAR(A87, C$1:C86, A$1:A86), "")</f>
        <v/>
      </c>
    </row>
    <row r="88" spans="1:4" x14ac:dyDescent="0.35">
      <c r="A88">
        <v>87</v>
      </c>
      <c r="B88" s="1">
        <v>45834</v>
      </c>
      <c r="C88">
        <f>COUNTIF(Table1[วันที่เปิดเคส], B88)</f>
        <v>0</v>
      </c>
      <c r="D88" s="13" t="str">
        <f>IF(C87&gt;0, _xlfn.FORECAST.LINEAR(A88, C$1:C87, A$1:A87), "")</f>
        <v/>
      </c>
    </row>
    <row r="89" spans="1:4" x14ac:dyDescent="0.35">
      <c r="A89">
        <v>88</v>
      </c>
      <c r="B89" s="1">
        <v>45835</v>
      </c>
      <c r="C89">
        <f>COUNTIF(Table1[วันที่เปิดเคส], B89)</f>
        <v>0</v>
      </c>
      <c r="D89" s="13" t="str">
        <f>IF(C88&gt;0, _xlfn.FORECAST.LINEAR(A89, C$1:C88, A$1:A88), "")</f>
        <v/>
      </c>
    </row>
    <row r="90" spans="1:4" x14ac:dyDescent="0.35">
      <c r="A90">
        <v>89</v>
      </c>
      <c r="B90" s="1">
        <v>45836</v>
      </c>
      <c r="C90">
        <f>COUNTIF(Table1[วันที่เปิดเคส], B90)</f>
        <v>0</v>
      </c>
      <c r="D90" s="13" t="str">
        <f>IF(C89&gt;0, _xlfn.FORECAST.LINEAR(A90, C$1:C89, A$1:A89), "")</f>
        <v/>
      </c>
    </row>
    <row r="91" spans="1:4" x14ac:dyDescent="0.35">
      <c r="A91">
        <v>90</v>
      </c>
      <c r="B91" s="1">
        <v>45837</v>
      </c>
      <c r="C91">
        <f>COUNTIF(Table1[วันที่เปิดเคส], B91)</f>
        <v>0</v>
      </c>
      <c r="D91" s="13" t="str">
        <f>IF(C90&gt;0, _xlfn.FORECAST.LINEAR(A91, C$1:C90, A$1:A90), "")</f>
        <v/>
      </c>
    </row>
    <row r="92" spans="1:4" x14ac:dyDescent="0.35">
      <c r="A92">
        <v>91</v>
      </c>
      <c r="B92" s="1">
        <v>45838</v>
      </c>
      <c r="C92">
        <f>COUNTIF(Table1[วันที่เปิดเคส], B92)</f>
        <v>0</v>
      </c>
      <c r="D92" s="13" t="str">
        <f>IF(C91&gt;0, _xlfn.FORECAST.LINEAR(A92, C$1:C91, A$1:A91), "")</f>
        <v/>
      </c>
    </row>
    <row r="93" spans="1:4" x14ac:dyDescent="0.35">
      <c r="A93">
        <v>92</v>
      </c>
      <c r="B93" s="1">
        <v>45839</v>
      </c>
      <c r="C93">
        <f>COUNTIF(Table1[วันที่เปิดเคส], B93)</f>
        <v>23</v>
      </c>
      <c r="D93" s="13" t="str">
        <f>IF(C92&gt;0, _xlfn.FORECAST.LINEAR(A93, C$1:C92, A$1:A92), "")</f>
        <v/>
      </c>
    </row>
    <row r="94" spans="1:4" x14ac:dyDescent="0.35">
      <c r="A94">
        <v>93</v>
      </c>
      <c r="B94" s="1">
        <v>45840</v>
      </c>
      <c r="C94">
        <f>COUNTIF(Table1[วันที่เปิดเคส], B94)</f>
        <v>17</v>
      </c>
      <c r="D94" s="13">
        <f>IF(C93&gt;0, _xlfn.FORECAST.LINEAR(A94, C$1:C93, A$1:A93), "")</f>
        <v>1</v>
      </c>
    </row>
    <row r="95" spans="1:4" x14ac:dyDescent="0.35">
      <c r="A95">
        <v>94</v>
      </c>
      <c r="B95" s="1">
        <v>45841</v>
      </c>
      <c r="C95">
        <f>COUNTIF(Table1[วันที่เปิดเคส], B95)</f>
        <v>21</v>
      </c>
      <c r="D95" s="13">
        <f>IF(C94&gt;0, _xlfn.FORECAST.LINEAR(A95, C$1:C94, A$1:A94), "")</f>
        <v>1.7043010752688172</v>
      </c>
    </row>
    <row r="96" spans="1:4" x14ac:dyDescent="0.35">
      <c r="A96">
        <v>95</v>
      </c>
      <c r="B96" s="1">
        <v>45842</v>
      </c>
      <c r="C96">
        <f>COUNTIF(Table1[วันที่เปิดเคส], B96)</f>
        <v>19</v>
      </c>
      <c r="D96" s="13">
        <f>IF(C95&gt;0, _xlfn.FORECAST.LINEAR(A96, C$1:C95, A$1:A95), "")</f>
        <v>2.5525051475634868</v>
      </c>
    </row>
    <row r="97" spans="1:4" x14ac:dyDescent="0.35">
      <c r="A97">
        <v>96</v>
      </c>
      <c r="B97" s="1">
        <v>45843</v>
      </c>
      <c r="C97">
        <f>COUNTIF(Table1[วันที่เปิดเคส], B97)</f>
        <v>0</v>
      </c>
      <c r="D97" s="13">
        <f>IF(C96&gt;0, _xlfn.FORECAST.LINEAR(A97, C$1:C96, A$1:A96), "")</f>
        <v>3.2851063829787233</v>
      </c>
    </row>
    <row r="98" spans="1:4" x14ac:dyDescent="0.35">
      <c r="A98">
        <v>97</v>
      </c>
      <c r="B98" s="1">
        <v>45844</v>
      </c>
      <c r="C98">
        <f>COUNTIF(Table1[วันที่เปิดเคส], B98)</f>
        <v>0</v>
      </c>
      <c r="D98" s="13" t="str">
        <f>IF(C97&gt;0, _xlfn.FORECAST.LINEAR(A98, C$1:C97, A$1:A97), "")</f>
        <v/>
      </c>
    </row>
    <row r="99" spans="1:4" x14ac:dyDescent="0.35">
      <c r="A99">
        <v>98</v>
      </c>
      <c r="B99" s="1">
        <v>45845</v>
      </c>
      <c r="C99">
        <f>COUNTIF(Table1[วันที่เปิดเคส], B99)</f>
        <v>26</v>
      </c>
      <c r="D99" s="13" t="str">
        <f>IF(C98&gt;0, _xlfn.FORECAST.LINEAR(A99, C$1:C98, A$1:A98), "")</f>
        <v/>
      </c>
    </row>
    <row r="100" spans="1:4" x14ac:dyDescent="0.35">
      <c r="A100">
        <v>99</v>
      </c>
      <c r="B100" s="1">
        <v>45846</v>
      </c>
      <c r="C100">
        <f>COUNTIF(Table1[วันที่เปิดเคส], B100)</f>
        <v>26</v>
      </c>
      <c r="D100" s="13">
        <f>IF(C99&gt;0, _xlfn.FORECAST.LINEAR(A100, C$1:C99, A$1:A99), "")</f>
        <v>4.0967809804334099</v>
      </c>
    </row>
    <row r="101" spans="1:4" x14ac:dyDescent="0.35">
      <c r="A101">
        <v>100</v>
      </c>
      <c r="B101" s="1">
        <v>45847</v>
      </c>
      <c r="C101">
        <f>COUNTIF(Table1[วันที่เปิดเคส], B101)</f>
        <v>32</v>
      </c>
      <c r="D101" s="13">
        <f>IF(C100&gt;0, _xlfn.FORECAST.LINEAR(A101, C$1:C100, A$1:A100), "")</f>
        <v>5.0426716141001862</v>
      </c>
    </row>
    <row r="102" spans="1:4" x14ac:dyDescent="0.35">
      <c r="A102">
        <v>101</v>
      </c>
      <c r="B102" s="1">
        <v>45848</v>
      </c>
      <c r="C102">
        <f>COUNTIF(Table1[วันที่เปิดเคส], B102)</f>
        <v>0</v>
      </c>
      <c r="D102" s="13">
        <f>IF(C101&gt;0, _xlfn.FORECAST.LINEAR(A102, C$1:C101, A$1:A101), "")</f>
        <v>6.1951515151515144</v>
      </c>
    </row>
    <row r="103" spans="1:4" x14ac:dyDescent="0.35">
      <c r="A103">
        <v>102</v>
      </c>
      <c r="B103" s="1">
        <v>45849</v>
      </c>
      <c r="C103">
        <f>COUNTIF(Table1[วันที่เปิดเคส], B103)</f>
        <v>0</v>
      </c>
      <c r="D103" s="13" t="str">
        <f>IF(C102&gt;0, _xlfn.FORECAST.LINEAR(A103, C$1:C102, A$1:A102), "")</f>
        <v/>
      </c>
    </row>
    <row r="104" spans="1:4" x14ac:dyDescent="0.35">
      <c r="A104">
        <v>103</v>
      </c>
      <c r="B104" s="1">
        <v>45850</v>
      </c>
      <c r="C104">
        <f>COUNTIF(Table1[วันที่เปิดเคส], B104)</f>
        <v>0</v>
      </c>
      <c r="D104" s="13" t="str">
        <f>IF(C103&gt;0, _xlfn.FORECAST.LINEAR(A104, C$1:C103, A$1:A103), "")</f>
        <v/>
      </c>
    </row>
    <row r="105" spans="1:4" x14ac:dyDescent="0.35">
      <c r="A105">
        <v>104</v>
      </c>
      <c r="B105" s="1">
        <v>45851</v>
      </c>
      <c r="C105">
        <f>COUNTIF(Table1[วันที่เปิดเคส], B105)</f>
        <v>0</v>
      </c>
      <c r="D105" s="13" t="str">
        <f>IF(C104&gt;0, _xlfn.FORECAST.LINEAR(A105, C$1:C104, A$1:A104), "")</f>
        <v/>
      </c>
    </row>
    <row r="106" spans="1:4" x14ac:dyDescent="0.35">
      <c r="A106">
        <v>105</v>
      </c>
      <c r="B106" s="1">
        <v>45852</v>
      </c>
      <c r="C106">
        <f>COUNTIF(Table1[วันที่เปิดเคส], B106)</f>
        <v>41</v>
      </c>
      <c r="D106" s="13" t="str">
        <f>IF(C105&gt;0, _xlfn.FORECAST.LINEAR(A106, C$1:C105, A$1:A105), "")</f>
        <v/>
      </c>
    </row>
    <row r="107" spans="1:4" x14ac:dyDescent="0.35">
      <c r="A107">
        <v>106</v>
      </c>
      <c r="B107" s="1">
        <v>45853</v>
      </c>
      <c r="C107">
        <f>COUNTIF(Table1[วันที่เปิดเคส], B107)</f>
        <v>0</v>
      </c>
      <c r="D107" s="13">
        <f>IF(C106&gt;0, _xlfn.FORECAST.LINEAR(A107, C$1:C106, A$1:A106), "")</f>
        <v>7.0282051282051281</v>
      </c>
    </row>
    <row r="108" spans="1:4" x14ac:dyDescent="0.35">
      <c r="A108">
        <v>107</v>
      </c>
      <c r="B108" s="1">
        <v>45854</v>
      </c>
      <c r="C108">
        <f>COUNTIF(Table1[วันที่เปิดเคส], B108)</f>
        <v>0</v>
      </c>
      <c r="D108" s="13" t="str">
        <f>IF(C107&gt;0, _xlfn.FORECAST.LINEAR(A108, C$1:C107, A$1:A107), "")</f>
        <v/>
      </c>
    </row>
    <row r="109" spans="1:4" x14ac:dyDescent="0.35">
      <c r="A109">
        <v>108</v>
      </c>
      <c r="B109" s="1">
        <v>45855</v>
      </c>
      <c r="C109">
        <f>COUNTIF(Table1[วันที่เปิดเคส], B109)</f>
        <v>0</v>
      </c>
      <c r="D109" s="13" t="str">
        <f>IF(C108&gt;0, _xlfn.FORECAST.LINEAR(A109, C$1:C108, A$1:A108), "")</f>
        <v/>
      </c>
    </row>
    <row r="110" spans="1:4" x14ac:dyDescent="0.35">
      <c r="A110">
        <v>109</v>
      </c>
      <c r="B110" s="1">
        <v>45856</v>
      </c>
      <c r="C110">
        <f>COUNTIF(Table1[วันที่เปิดเคส], B110)</f>
        <v>0</v>
      </c>
      <c r="D110" s="13" t="str">
        <f>IF(C109&gt;0, _xlfn.FORECAST.LINEAR(A110, C$1:C109, A$1:A109), "")</f>
        <v/>
      </c>
    </row>
    <row r="111" spans="1:4" x14ac:dyDescent="0.35">
      <c r="A111">
        <v>110</v>
      </c>
      <c r="B111" s="1">
        <v>45857</v>
      </c>
      <c r="C111">
        <f>COUNTIF(Table1[วันที่เปิดเคส], B111)</f>
        <v>0</v>
      </c>
      <c r="D111" s="13" t="str">
        <f>IF(C110&gt;0, _xlfn.FORECAST.LINEAR(A111, C$1:C110, A$1:A110), "")</f>
        <v/>
      </c>
    </row>
    <row r="112" spans="1:4" x14ac:dyDescent="0.35">
      <c r="A112">
        <v>111</v>
      </c>
      <c r="B112" s="1">
        <v>45858</v>
      </c>
      <c r="C112">
        <f>COUNTIF(Table1[วันที่เปิดเคส], B112)</f>
        <v>3</v>
      </c>
      <c r="D112" s="13" t="str">
        <f>IF(C111&gt;0, _xlfn.FORECAST.LINEAR(A112, C$1:C111, A$1:A111), "")</f>
        <v/>
      </c>
    </row>
    <row r="113" spans="1:4" x14ac:dyDescent="0.35">
      <c r="A113">
        <v>112</v>
      </c>
      <c r="B113" s="1">
        <v>45859</v>
      </c>
      <c r="C113">
        <f>COUNTIF(Table1[วันที่เปิดเคส], B113)</f>
        <v>0</v>
      </c>
      <c r="D113" s="13">
        <f>IF(C112&gt;0, _xlfn.FORECAST.LINEAR(A113, C$1:C112, A$1:A112), "")</f>
        <v>6.1923013923013901</v>
      </c>
    </row>
    <row r="114" spans="1:4" x14ac:dyDescent="0.35">
      <c r="A114">
        <v>113</v>
      </c>
      <c r="B114" s="1">
        <v>45860</v>
      </c>
      <c r="C114">
        <f>COUNTIF(Table1[วันที่เปิดเคส], B114)</f>
        <v>0</v>
      </c>
      <c r="D114" s="13" t="str">
        <f>IF(C113&gt;0, _xlfn.FORECAST.LINEAR(A114, C$1:C113, A$1:A113), "")</f>
        <v/>
      </c>
    </row>
    <row r="115" spans="1:4" x14ac:dyDescent="0.35">
      <c r="A115">
        <v>114</v>
      </c>
      <c r="B115" s="1">
        <v>45861</v>
      </c>
      <c r="C115">
        <f>COUNTIF(Table1[วันที่เปิดเคส], B115)</f>
        <v>0</v>
      </c>
      <c r="D115" s="13" t="str">
        <f>IF(C114&gt;0, _xlfn.FORECAST.LINEAR(A115, C$1:C114, A$1:A114), "")</f>
        <v/>
      </c>
    </row>
    <row r="116" spans="1:4" x14ac:dyDescent="0.35">
      <c r="A116">
        <v>115</v>
      </c>
      <c r="B116" s="1">
        <v>45862</v>
      </c>
      <c r="C116">
        <f>COUNTIF(Table1[วันที่เปิดเคส], B116)</f>
        <v>0</v>
      </c>
      <c r="D116" s="13" t="str">
        <f>IF(C115&gt;0, _xlfn.FORECAST.LINEAR(A116, C$1:C115, A$1:A115), "")</f>
        <v/>
      </c>
    </row>
    <row r="117" spans="1:4" x14ac:dyDescent="0.35">
      <c r="A117">
        <v>116</v>
      </c>
      <c r="B117" s="1">
        <v>45863</v>
      </c>
      <c r="C117">
        <f>COUNTIF(Table1[วันที่เปิดเคส], B117)</f>
        <v>0</v>
      </c>
      <c r="D117" s="13" t="str">
        <f>IF(C116&gt;0, _xlfn.FORECAST.LINEAR(A117, C$1:C116, A$1:A116), "")</f>
        <v/>
      </c>
    </row>
    <row r="118" spans="1:4" x14ac:dyDescent="0.35">
      <c r="A118">
        <v>117</v>
      </c>
      <c r="B118" s="1">
        <v>45864</v>
      </c>
      <c r="C118">
        <f>COUNTIF(Table1[วันที่เปิดเคส], B118)</f>
        <v>0</v>
      </c>
      <c r="D118" s="13" t="str">
        <f>IF(C117&gt;0, _xlfn.FORECAST.LINEAR(A118, C$1:C117, A$1:A117), "")</f>
        <v/>
      </c>
    </row>
    <row r="119" spans="1:4" x14ac:dyDescent="0.35">
      <c r="A119">
        <v>118</v>
      </c>
      <c r="B119" s="1">
        <v>45865</v>
      </c>
      <c r="C119">
        <f>COUNTIF(Table1[วันที่เปิดเคส], B119)</f>
        <v>0</v>
      </c>
      <c r="D119" s="13" t="str">
        <f>IF(C118&gt;0, _xlfn.FORECAST.LINEAR(A119, C$1:C118, A$1:A118), "")</f>
        <v/>
      </c>
    </row>
    <row r="120" spans="1:4" x14ac:dyDescent="0.35">
      <c r="A120">
        <v>119</v>
      </c>
      <c r="B120" s="1">
        <v>45866</v>
      </c>
      <c r="C120">
        <f>COUNTIF(Table1[วันที่เปิดเคส], B120)</f>
        <v>0</v>
      </c>
      <c r="D120" s="13" t="str">
        <f>IF(C119&gt;0, _xlfn.FORECAST.LINEAR(A120, C$1:C119, A$1:A119), "")</f>
        <v/>
      </c>
    </row>
    <row r="121" spans="1:4" x14ac:dyDescent="0.35">
      <c r="A121">
        <v>120</v>
      </c>
      <c r="B121" s="1">
        <v>45867</v>
      </c>
      <c r="C121">
        <f>COUNTIF(Table1[วันที่เปิดเคส], B121)</f>
        <v>0</v>
      </c>
      <c r="D121" s="13" t="str">
        <f>IF(C120&gt;0, _xlfn.FORECAST.LINEAR(A121, C$1:C120, A$1:A120), "")</f>
        <v/>
      </c>
    </row>
    <row r="122" spans="1:4" x14ac:dyDescent="0.35">
      <c r="A122">
        <v>121</v>
      </c>
      <c r="B122" s="1">
        <v>45868</v>
      </c>
      <c r="C122">
        <f>COUNTIF(Table1[วันที่เปิดเคส], B122)</f>
        <v>0</v>
      </c>
      <c r="D122" s="13" t="str">
        <f>IF(C121&gt;0, _xlfn.FORECAST.LINEAR(A122, C$1:C121, A$1:A121), "")</f>
        <v/>
      </c>
    </row>
    <row r="123" spans="1:4" x14ac:dyDescent="0.35">
      <c r="A123">
        <v>122</v>
      </c>
      <c r="B123" s="1">
        <v>45869</v>
      </c>
      <c r="C123">
        <f>COUNTIF(Table1[วันที่เปิดเคส], B123)</f>
        <v>0</v>
      </c>
      <c r="D123" s="13" t="str">
        <f>IF(C122&gt;0, _xlfn.FORECAST.LINEAR(A123, C$1:C122, A$1:A122), "")</f>
        <v/>
      </c>
    </row>
    <row r="124" spans="1:4" x14ac:dyDescent="0.35">
      <c r="A124">
        <v>123</v>
      </c>
      <c r="B124" s="1">
        <v>45870</v>
      </c>
      <c r="C124">
        <f>COUNTIF(Table1[วันที่เปิดเคส], B124)</f>
        <v>0</v>
      </c>
      <c r="D124" s="13" t="str">
        <f>IF(C123&gt;0, _xlfn.FORECAST.LINEAR(A124, C$1:C123, A$1:A123), "")</f>
        <v/>
      </c>
    </row>
    <row r="125" spans="1:4" x14ac:dyDescent="0.35">
      <c r="A125">
        <v>124</v>
      </c>
      <c r="B125" s="1">
        <v>45871</v>
      </c>
      <c r="C125">
        <f>COUNTIF(Table1[วันที่เปิดเคส], B125)</f>
        <v>0</v>
      </c>
      <c r="D125" s="13" t="str">
        <f>IF(C124&gt;0, _xlfn.FORECAST.LINEAR(A125, C$1:C124, A$1:A124), "")</f>
        <v/>
      </c>
    </row>
    <row r="126" spans="1:4" x14ac:dyDescent="0.35">
      <c r="A126">
        <v>125</v>
      </c>
      <c r="B126" s="1">
        <v>45872</v>
      </c>
      <c r="C126">
        <f>COUNTIF(Table1[วันที่เปิดเคส], B126)</f>
        <v>0</v>
      </c>
      <c r="D126" s="13" t="str">
        <f>IF(C125&gt;0, _xlfn.FORECAST.LINEAR(A126, C$1:C125, A$1:A125), "")</f>
        <v/>
      </c>
    </row>
    <row r="127" spans="1:4" x14ac:dyDescent="0.35">
      <c r="A127">
        <v>126</v>
      </c>
      <c r="B127" s="1">
        <v>45873</v>
      </c>
      <c r="C127">
        <f>COUNTIF(Table1[วันที่เปิดเคส], B127)</f>
        <v>0</v>
      </c>
      <c r="D127" s="13" t="str">
        <f>IF(C126&gt;0, _xlfn.FORECAST.LINEAR(A127, C$1:C126, A$1:A126), "")</f>
        <v/>
      </c>
    </row>
    <row r="128" spans="1:4" x14ac:dyDescent="0.35">
      <c r="A128">
        <v>127</v>
      </c>
      <c r="B128" s="1">
        <v>45874</v>
      </c>
      <c r="C128">
        <f>COUNTIF(Table1[วันที่เปิดเคส], B128)</f>
        <v>0</v>
      </c>
      <c r="D128" s="13" t="str">
        <f>IF(C127&gt;0, _xlfn.FORECAST.LINEAR(A128, C$1:C127, A$1:A127), "")</f>
        <v/>
      </c>
    </row>
    <row r="129" spans="1:4" x14ac:dyDescent="0.35">
      <c r="A129">
        <v>128</v>
      </c>
      <c r="B129" s="1">
        <v>45875</v>
      </c>
      <c r="C129">
        <f>COUNTIF(Table1[วันที่เปิดเคส], B129)</f>
        <v>0</v>
      </c>
      <c r="D129" s="13" t="str">
        <f>IF(C128&gt;0, _xlfn.FORECAST.LINEAR(A129, C$1:C128, A$1:A128), "")</f>
        <v/>
      </c>
    </row>
    <row r="130" spans="1:4" x14ac:dyDescent="0.35">
      <c r="A130">
        <v>129</v>
      </c>
      <c r="B130" s="1">
        <v>45876</v>
      </c>
      <c r="C130">
        <f>COUNTIF(Table1[วันที่เปิดเคส], B130)</f>
        <v>0</v>
      </c>
      <c r="D130" s="13" t="str">
        <f>IF(C129&gt;0, _xlfn.FORECAST.LINEAR(A130, C$1:C129, A$1:A129), "")</f>
        <v/>
      </c>
    </row>
    <row r="131" spans="1:4" x14ac:dyDescent="0.35">
      <c r="A131">
        <v>130</v>
      </c>
      <c r="B131" s="1">
        <v>45877</v>
      </c>
      <c r="C131">
        <f>COUNTIF(Table1[วันที่เปิดเคส], B131)</f>
        <v>0</v>
      </c>
      <c r="D131" s="13" t="str">
        <f>IF(C130&gt;0, _xlfn.FORECAST.LINEAR(A131, C$1:C130, A$1:A130), "")</f>
        <v/>
      </c>
    </row>
    <row r="132" spans="1:4" x14ac:dyDescent="0.35">
      <c r="A132">
        <v>131</v>
      </c>
      <c r="B132" s="1">
        <v>45878</v>
      </c>
      <c r="C132">
        <f>COUNTIF(Table1[วันที่เปิดเคส], B132)</f>
        <v>0</v>
      </c>
      <c r="D132" s="13" t="str">
        <f>IF(C131&gt;0, _xlfn.FORECAST.LINEAR(A132, C$1:C131, A$1:A131), "")</f>
        <v/>
      </c>
    </row>
    <row r="133" spans="1:4" x14ac:dyDescent="0.35">
      <c r="A133">
        <v>132</v>
      </c>
      <c r="B133" s="1">
        <v>45879</v>
      </c>
      <c r="C133">
        <f>COUNTIF(Table1[วันที่เปิดเคส], B133)</f>
        <v>0</v>
      </c>
      <c r="D133" s="13" t="str">
        <f>IF(C132&gt;0, _xlfn.FORECAST.LINEAR(A133, C$1:C132, A$1:A132), "")</f>
        <v/>
      </c>
    </row>
    <row r="134" spans="1:4" x14ac:dyDescent="0.35">
      <c r="A134">
        <v>133</v>
      </c>
      <c r="B134" s="1">
        <v>45880</v>
      </c>
      <c r="C134">
        <f>COUNTIF(Table1[วันที่เปิดเคส], B134)</f>
        <v>0</v>
      </c>
      <c r="D134" s="13" t="str">
        <f>IF(C133&gt;0, _xlfn.FORECAST.LINEAR(A134, C$1:C133, A$1:A133), "")</f>
        <v/>
      </c>
    </row>
    <row r="135" spans="1:4" x14ac:dyDescent="0.35">
      <c r="A135">
        <v>134</v>
      </c>
      <c r="B135" s="1">
        <v>45881</v>
      </c>
      <c r="C135">
        <f>COUNTIF(Table1[วันที่เปิดเคส], B135)</f>
        <v>0</v>
      </c>
      <c r="D135" s="13" t="str">
        <f>IF(C134&gt;0, _xlfn.FORECAST.LINEAR(A135, C$1:C134, A$1:A134), "")</f>
        <v/>
      </c>
    </row>
    <row r="136" spans="1:4" x14ac:dyDescent="0.35">
      <c r="A136">
        <v>135</v>
      </c>
      <c r="B136" s="1">
        <v>45882</v>
      </c>
      <c r="C136">
        <f>COUNTIF(Table1[วันที่เปิดเคส], B136)</f>
        <v>0</v>
      </c>
      <c r="D136" s="13" t="str">
        <f>IF(C135&gt;0, _xlfn.FORECAST.LINEAR(A136, C$1:C135, A$1:A135), "")</f>
        <v/>
      </c>
    </row>
    <row r="137" spans="1:4" x14ac:dyDescent="0.35">
      <c r="A137">
        <v>136</v>
      </c>
      <c r="B137" s="1">
        <v>45883</v>
      </c>
      <c r="C137">
        <f>COUNTIF(Table1[วันที่เปิดเคส], B137)</f>
        <v>0</v>
      </c>
      <c r="D137" s="13" t="str">
        <f>IF(C136&gt;0, _xlfn.FORECAST.LINEAR(A137, C$1:C136, A$1:A136), "")</f>
        <v/>
      </c>
    </row>
    <row r="138" spans="1:4" x14ac:dyDescent="0.35">
      <c r="A138">
        <v>137</v>
      </c>
      <c r="B138" s="1">
        <v>45884</v>
      </c>
      <c r="C138">
        <f>COUNTIF(Table1[วันที่เปิดเคส], B138)</f>
        <v>0</v>
      </c>
      <c r="D138" s="13" t="str">
        <f>IF(C137&gt;0, _xlfn.FORECAST.LINEAR(A138, C$1:C137, A$1:A137), "")</f>
        <v/>
      </c>
    </row>
    <row r="139" spans="1:4" x14ac:dyDescent="0.35">
      <c r="A139">
        <v>138</v>
      </c>
      <c r="B139" s="1">
        <v>45885</v>
      </c>
      <c r="C139">
        <f>COUNTIF(Table1[วันที่เปิดเคส], B139)</f>
        <v>0</v>
      </c>
      <c r="D139" s="13" t="str">
        <f>IF(C138&gt;0, _xlfn.FORECAST.LINEAR(A139, C$1:C138, A$1:A138), "")</f>
        <v/>
      </c>
    </row>
    <row r="140" spans="1:4" x14ac:dyDescent="0.35">
      <c r="A140">
        <v>139</v>
      </c>
      <c r="B140" s="1">
        <v>45886</v>
      </c>
      <c r="C140">
        <f>COUNTIF(Table1[วันที่เปิดเคส], B140)</f>
        <v>0</v>
      </c>
      <c r="D140" s="13" t="str">
        <f>IF(C139&gt;0, _xlfn.FORECAST.LINEAR(A140, C$1:C139, A$1:A139), "")</f>
        <v/>
      </c>
    </row>
    <row r="141" spans="1:4" x14ac:dyDescent="0.35">
      <c r="A141">
        <v>140</v>
      </c>
      <c r="B141" s="1">
        <v>45887</v>
      </c>
      <c r="C141">
        <f>COUNTIF(Table1[วันที่เปิดเคส], B141)</f>
        <v>0</v>
      </c>
      <c r="D141" s="13" t="str">
        <f>IF(C140&gt;0, _xlfn.FORECAST.LINEAR(A141, C$1:C140, A$1:A140), "")</f>
        <v/>
      </c>
    </row>
    <row r="142" spans="1:4" x14ac:dyDescent="0.35">
      <c r="A142">
        <v>141</v>
      </c>
      <c r="B142" s="1">
        <v>45888</v>
      </c>
      <c r="C142">
        <f>COUNTIF(Table1[วันที่เปิดเคส], B142)</f>
        <v>0</v>
      </c>
      <c r="D142" s="13" t="str">
        <f>IF(C141&gt;0, _xlfn.FORECAST.LINEAR(A142, C$1:C141, A$1:A141), "")</f>
        <v/>
      </c>
    </row>
    <row r="143" spans="1:4" x14ac:dyDescent="0.35">
      <c r="A143">
        <v>142</v>
      </c>
      <c r="B143" s="1">
        <v>45889</v>
      </c>
      <c r="C143">
        <f>COUNTIF(Table1[วันที่เปิดเคส], B143)</f>
        <v>0</v>
      </c>
      <c r="D143" s="13" t="str">
        <f>IF(C142&gt;0, _xlfn.FORECAST.LINEAR(A143, C$1:C142, A$1:A142), "")</f>
        <v/>
      </c>
    </row>
    <row r="144" spans="1:4" x14ac:dyDescent="0.35">
      <c r="A144">
        <v>143</v>
      </c>
      <c r="B144" s="1">
        <v>45890</v>
      </c>
      <c r="C144">
        <f>COUNTIF(Table1[วันที่เปิดเคส], B144)</f>
        <v>0</v>
      </c>
      <c r="D144" s="13" t="str">
        <f>IF(C143&gt;0, _xlfn.FORECAST.LINEAR(A144, C$1:C143, A$1:A143), "")</f>
        <v/>
      </c>
    </row>
    <row r="145" spans="1:4" x14ac:dyDescent="0.35">
      <c r="A145">
        <v>144</v>
      </c>
      <c r="B145" s="1">
        <v>45891</v>
      </c>
      <c r="C145">
        <f>COUNTIF(Table1[วันที่เปิดเคส], B145)</f>
        <v>0</v>
      </c>
      <c r="D145" s="13" t="str">
        <f>IF(C144&gt;0, _xlfn.FORECAST.LINEAR(A145, C$1:C144, A$1:A144), "")</f>
        <v/>
      </c>
    </row>
    <row r="146" spans="1:4" x14ac:dyDescent="0.35">
      <c r="A146">
        <v>145</v>
      </c>
      <c r="B146" s="1">
        <v>45892</v>
      </c>
      <c r="C146">
        <f>COUNTIF(Table1[วันที่เปิดเคส], B146)</f>
        <v>0</v>
      </c>
      <c r="D146" s="13" t="str">
        <f>IF(C145&gt;0, _xlfn.FORECAST.LINEAR(A146, C$1:C145, A$1:A145), "")</f>
        <v/>
      </c>
    </row>
    <row r="147" spans="1:4" x14ac:dyDescent="0.35">
      <c r="A147">
        <v>146</v>
      </c>
      <c r="B147" s="1">
        <v>45893</v>
      </c>
      <c r="C147">
        <f>COUNTIF(Table1[วันที่เปิดเคส], B147)</f>
        <v>0</v>
      </c>
      <c r="D147" s="13" t="str">
        <f>IF(C146&gt;0, _xlfn.FORECAST.LINEAR(A147, C$1:C146, A$1:A146), "")</f>
        <v/>
      </c>
    </row>
    <row r="148" spans="1:4" x14ac:dyDescent="0.35">
      <c r="A148">
        <v>147</v>
      </c>
      <c r="B148" s="1">
        <v>45894</v>
      </c>
      <c r="C148">
        <f>COUNTIF(Table1[วันที่เปิดเคส], B148)</f>
        <v>0</v>
      </c>
      <c r="D148" s="13" t="str">
        <f>IF(C147&gt;0, _xlfn.FORECAST.LINEAR(A148, C$1:C147, A$1:A147), "")</f>
        <v/>
      </c>
    </row>
    <row r="149" spans="1:4" x14ac:dyDescent="0.35">
      <c r="A149">
        <v>148</v>
      </c>
      <c r="B149" s="1">
        <v>45895</v>
      </c>
      <c r="C149">
        <f>COUNTIF(Table1[วันที่เปิดเคส], B149)</f>
        <v>0</v>
      </c>
      <c r="D149" s="13" t="str">
        <f>IF(C148&gt;0, _xlfn.FORECAST.LINEAR(A149, C$1:C148, A$1:A148), "")</f>
        <v/>
      </c>
    </row>
    <row r="150" spans="1:4" x14ac:dyDescent="0.35">
      <c r="A150">
        <v>149</v>
      </c>
      <c r="B150" s="1">
        <v>45896</v>
      </c>
      <c r="C150">
        <f>COUNTIF(Table1[วันที่เปิดเคส], B150)</f>
        <v>0</v>
      </c>
      <c r="D150" s="13" t="str">
        <f>IF(C149&gt;0, _xlfn.FORECAST.LINEAR(A150, C$1:C149, A$1:A149), "")</f>
        <v/>
      </c>
    </row>
    <row r="151" spans="1:4" x14ac:dyDescent="0.35">
      <c r="A151">
        <v>150</v>
      </c>
      <c r="B151" s="1">
        <v>45897</v>
      </c>
      <c r="C151">
        <f>COUNTIF(Table1[วันที่เปิดเคส], B151)</f>
        <v>0</v>
      </c>
      <c r="D151" s="13" t="str">
        <f>IF(C150&gt;0, _xlfn.FORECAST.LINEAR(A151, C$1:C150, A$1:A150), "")</f>
        <v/>
      </c>
    </row>
    <row r="152" spans="1:4" x14ac:dyDescent="0.35">
      <c r="A152">
        <v>151</v>
      </c>
      <c r="B152" s="1">
        <v>45898</v>
      </c>
      <c r="C152">
        <f>COUNTIF(Table1[วันที่เปิดเคส], B152)</f>
        <v>0</v>
      </c>
      <c r="D152" s="13" t="str">
        <f>IF(C151&gt;0, _xlfn.FORECAST.LINEAR(A152, C$1:C151, A$1:A151), "")</f>
        <v/>
      </c>
    </row>
    <row r="153" spans="1:4" x14ac:dyDescent="0.35">
      <c r="A153">
        <v>152</v>
      </c>
      <c r="B153" s="1">
        <v>45899</v>
      </c>
      <c r="C153">
        <f>COUNTIF(Table1[วันที่เปิดเคส], B153)</f>
        <v>0</v>
      </c>
      <c r="D153" s="13" t="str">
        <f>IF(C152&gt;0, _xlfn.FORECAST.LINEAR(A153, C$1:C152, A$1:A152), "")</f>
        <v/>
      </c>
    </row>
    <row r="154" spans="1:4" x14ac:dyDescent="0.35">
      <c r="A154">
        <v>153</v>
      </c>
      <c r="B154" s="1">
        <v>45900</v>
      </c>
      <c r="C154">
        <f>COUNTIF(Table1[วันที่เปิดเคส], B154)</f>
        <v>0</v>
      </c>
      <c r="D154" s="13" t="str">
        <f>IF(C153&gt;0, _xlfn.FORECAST.LINEAR(A154, C$1:C153, A$1:A153), "")</f>
        <v/>
      </c>
    </row>
    <row r="155" spans="1:4" x14ac:dyDescent="0.35">
      <c r="A155">
        <v>154</v>
      </c>
      <c r="B155" s="1">
        <v>45901</v>
      </c>
      <c r="C155">
        <f>COUNTIF(Table1[วันที่เปิดเคส], B155)</f>
        <v>0</v>
      </c>
      <c r="D155" s="13" t="str">
        <f>IF(C154&gt;0, _xlfn.FORECAST.LINEAR(A155, C$1:C154, A$1:A154), "")</f>
        <v/>
      </c>
    </row>
    <row r="156" spans="1:4" x14ac:dyDescent="0.35">
      <c r="A156">
        <v>155</v>
      </c>
      <c r="B156" s="1">
        <v>45902</v>
      </c>
      <c r="C156">
        <f>COUNTIF(Table1[วันที่เปิดเคส], B156)</f>
        <v>0</v>
      </c>
      <c r="D156" s="13" t="str">
        <f>IF(C155&gt;0, _xlfn.FORECAST.LINEAR(A156, C$1:C155, A$1:A155), "")</f>
        <v/>
      </c>
    </row>
    <row r="157" spans="1:4" x14ac:dyDescent="0.35">
      <c r="A157">
        <v>156</v>
      </c>
      <c r="B157" s="1">
        <v>45903</v>
      </c>
      <c r="C157">
        <f>COUNTIF(Table1[วันที่เปิดเคส], B157)</f>
        <v>0</v>
      </c>
      <c r="D157" s="13" t="str">
        <f>IF(C156&gt;0, _xlfn.FORECAST.LINEAR(A157, C$1:C156, A$1:A156), "")</f>
        <v/>
      </c>
    </row>
    <row r="158" spans="1:4" x14ac:dyDescent="0.35">
      <c r="A158">
        <v>157</v>
      </c>
      <c r="B158" s="1">
        <v>45904</v>
      </c>
      <c r="C158">
        <f>COUNTIF(Table1[วันที่เปิดเคส], B158)</f>
        <v>0</v>
      </c>
      <c r="D158" s="13" t="str">
        <f>IF(C157&gt;0, _xlfn.FORECAST.LINEAR(A158, C$1:C157, A$1:A157), "")</f>
        <v/>
      </c>
    </row>
    <row r="159" spans="1:4" x14ac:dyDescent="0.35">
      <c r="A159">
        <v>158</v>
      </c>
      <c r="B159" s="1">
        <v>45905</v>
      </c>
      <c r="C159">
        <f>COUNTIF(Table1[วันที่เปิดเคส], B159)</f>
        <v>0</v>
      </c>
      <c r="D159" s="13" t="str">
        <f>IF(C158&gt;0, _xlfn.FORECAST.LINEAR(A159, C$1:C158, A$1:A158), "")</f>
        <v/>
      </c>
    </row>
    <row r="160" spans="1:4" x14ac:dyDescent="0.35">
      <c r="A160">
        <v>159</v>
      </c>
      <c r="B160" s="1">
        <v>45906</v>
      </c>
      <c r="C160">
        <f>COUNTIF(Table1[วันที่เปิดเคส], B160)</f>
        <v>0</v>
      </c>
      <c r="D160" s="13" t="str">
        <f>IF(C159&gt;0, _xlfn.FORECAST.LINEAR(A160, C$1:C159, A$1:A159), "")</f>
        <v/>
      </c>
    </row>
    <row r="161" spans="1:4" x14ac:dyDescent="0.35">
      <c r="A161">
        <v>160</v>
      </c>
      <c r="B161" s="1">
        <v>45907</v>
      </c>
      <c r="C161">
        <f>COUNTIF(Table1[วันที่เปิดเคส], B161)</f>
        <v>0</v>
      </c>
      <c r="D161" s="13" t="str">
        <f>IF(C160&gt;0, _xlfn.FORECAST.LINEAR(A161, C$1:C160, A$1:A160), "")</f>
        <v/>
      </c>
    </row>
    <row r="162" spans="1:4" x14ac:dyDescent="0.35">
      <c r="A162">
        <v>161</v>
      </c>
      <c r="B162" s="1">
        <v>45908</v>
      </c>
      <c r="C162">
        <f>COUNTIF(Table1[วันที่เปิดเคส], B162)</f>
        <v>0</v>
      </c>
      <c r="D162" s="13" t="str">
        <f>IF(C161&gt;0, _xlfn.FORECAST.LINEAR(A162, C$1:C161, A$1:A161), "")</f>
        <v/>
      </c>
    </row>
    <row r="163" spans="1:4" x14ac:dyDescent="0.35">
      <c r="A163">
        <v>162</v>
      </c>
      <c r="B163" s="1">
        <v>45909</v>
      </c>
      <c r="C163">
        <f>COUNTIF(Table1[วันที่เปิดเคส], B163)</f>
        <v>0</v>
      </c>
      <c r="D163" s="13" t="str">
        <f>IF(C162&gt;0, _xlfn.FORECAST.LINEAR(A163, C$1:C162, A$1:A162), "")</f>
        <v/>
      </c>
    </row>
    <row r="164" spans="1:4" x14ac:dyDescent="0.35">
      <c r="A164">
        <v>163</v>
      </c>
      <c r="B164" s="1">
        <v>45910</v>
      </c>
      <c r="C164">
        <f>COUNTIF(Table1[วันที่เปิดเคส], B164)</f>
        <v>0</v>
      </c>
      <c r="D164" s="13" t="str">
        <f>IF(C163&gt;0, _xlfn.FORECAST.LINEAR(A164, C$1:C163, A$1:A163), "")</f>
        <v/>
      </c>
    </row>
    <row r="165" spans="1:4" x14ac:dyDescent="0.35">
      <c r="A165">
        <v>164</v>
      </c>
      <c r="B165" s="1">
        <v>45911</v>
      </c>
      <c r="C165">
        <f>COUNTIF(Table1[วันที่เปิดเคส], B165)</f>
        <v>0</v>
      </c>
      <c r="D165" s="13" t="str">
        <f>IF(C164&gt;0, _xlfn.FORECAST.LINEAR(A165, C$1:C164, A$1:A164), "")</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AC99-669B-4AF3-A1E4-67000F53127A}">
  <dimension ref="A1:Q5"/>
  <sheetViews>
    <sheetView topLeftCell="A4" workbookViewId="0">
      <selection activeCell="G4" sqref="G4"/>
    </sheetView>
  </sheetViews>
  <sheetFormatPr defaultRowHeight="15.5" x14ac:dyDescent="0.35"/>
  <cols>
    <col min="1" max="1" width="7.33203125" bestFit="1" customWidth="1"/>
    <col min="2" max="2" width="12.58203125" bestFit="1" customWidth="1"/>
    <col min="3" max="6" width="5.08203125" bestFit="1" customWidth="1"/>
    <col min="7" max="8" width="4.5" bestFit="1" customWidth="1"/>
    <col min="9" max="9" width="4.33203125" bestFit="1" customWidth="1"/>
    <col min="10" max="10" width="3.83203125" bestFit="1" customWidth="1"/>
    <col min="11" max="11" width="4.25" bestFit="1" customWidth="1"/>
    <col min="12" max="12" width="4" bestFit="1" customWidth="1"/>
    <col min="13" max="13" width="4.33203125" bestFit="1" customWidth="1"/>
    <col min="14" max="15" width="4.5" bestFit="1" customWidth="1"/>
    <col min="16" max="16" width="3.9140625" bestFit="1" customWidth="1"/>
    <col min="17" max="17" width="4.9140625" bestFit="1" customWidth="1"/>
    <col min="18" max="20" width="5.08203125" bestFit="1" customWidth="1"/>
    <col min="21" max="21" width="5.33203125" bestFit="1" customWidth="1"/>
    <col min="22" max="23" width="5.75" bestFit="1" customWidth="1"/>
    <col min="24" max="24" width="6.33203125" bestFit="1" customWidth="1"/>
    <col min="25" max="25" width="5.83203125" bestFit="1" customWidth="1"/>
    <col min="26" max="26" width="7.5" bestFit="1" customWidth="1"/>
    <col min="27" max="27" width="8.5" bestFit="1" customWidth="1"/>
    <col min="28" max="28" width="7.08203125" bestFit="1" customWidth="1"/>
    <col min="29" max="29" width="8.25" bestFit="1" customWidth="1"/>
    <col min="30" max="31" width="7.75" bestFit="1" customWidth="1"/>
    <col min="32" max="32" width="7" bestFit="1" customWidth="1"/>
    <col min="33" max="33" width="7.33203125" bestFit="1" customWidth="1"/>
    <col min="34" max="34" width="7.75" bestFit="1" customWidth="1"/>
    <col min="35" max="35" width="7.5" bestFit="1" customWidth="1"/>
    <col min="36" max="36" width="7.58203125" bestFit="1" customWidth="1"/>
    <col min="37" max="37" width="7.25" bestFit="1" customWidth="1"/>
    <col min="38" max="38" width="7.33203125" bestFit="1" customWidth="1"/>
    <col min="39" max="42" width="7.25" bestFit="1" customWidth="1"/>
    <col min="43" max="43" width="7.5" bestFit="1" customWidth="1"/>
    <col min="44" max="44" width="6.5" bestFit="1" customWidth="1"/>
    <col min="45" max="45" width="8.5" bestFit="1" customWidth="1"/>
    <col min="46" max="46" width="8.25" bestFit="1" customWidth="1"/>
    <col min="47" max="47" width="6.75" bestFit="1" customWidth="1"/>
  </cols>
  <sheetData>
    <row r="1" spans="1:17" ht="46.5" x14ac:dyDescent="0.35">
      <c r="A1" s="4" t="s">
        <v>25</v>
      </c>
      <c r="B1" t="s" vm="1">
        <v>323</v>
      </c>
    </row>
    <row r="3" spans="1:17" ht="31" x14ac:dyDescent="0.35">
      <c r="B3" s="4" t="s">
        <v>37</v>
      </c>
    </row>
    <row r="4" spans="1:17" ht="372" x14ac:dyDescent="0.35">
      <c r="B4" t="s">
        <v>36</v>
      </c>
      <c r="C4" t="s">
        <v>97</v>
      </c>
      <c r="D4" t="s">
        <v>42</v>
      </c>
      <c r="E4" t="s">
        <v>43</v>
      </c>
      <c r="F4" t="s">
        <v>46</v>
      </c>
      <c r="G4" t="s">
        <v>47</v>
      </c>
      <c r="H4" t="s">
        <v>48</v>
      </c>
      <c r="I4" t="s">
        <v>51</v>
      </c>
      <c r="J4" t="s">
        <v>38</v>
      </c>
      <c r="K4" t="s">
        <v>54</v>
      </c>
      <c r="L4" t="s">
        <v>55</v>
      </c>
      <c r="M4" t="s">
        <v>56</v>
      </c>
      <c r="N4" t="s">
        <v>58</v>
      </c>
      <c r="O4" t="s">
        <v>59</v>
      </c>
      <c r="P4" t="s">
        <v>61</v>
      </c>
      <c r="Q4" t="s">
        <v>12</v>
      </c>
    </row>
    <row r="5" spans="1:17" ht="108.5" x14ac:dyDescent="0.35">
      <c r="A5" t="s">
        <v>35</v>
      </c>
      <c r="B5">
        <v>10</v>
      </c>
      <c r="C5">
        <v>2</v>
      </c>
      <c r="D5">
        <v>2</v>
      </c>
      <c r="E5">
        <v>1</v>
      </c>
      <c r="F5">
        <v>1</v>
      </c>
      <c r="G5">
        <v>2</v>
      </c>
      <c r="H5">
        <v>1</v>
      </c>
      <c r="I5">
        <v>1</v>
      </c>
      <c r="J5">
        <v>1</v>
      </c>
      <c r="K5">
        <v>1</v>
      </c>
      <c r="L5">
        <v>11</v>
      </c>
      <c r="M5">
        <v>3</v>
      </c>
      <c r="N5">
        <v>1</v>
      </c>
      <c r="O5">
        <v>2</v>
      </c>
      <c r="P5">
        <v>2</v>
      </c>
      <c r="Q5">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5AC05-75E5-4A71-AC93-6F63AADE8B1E}">
  <dimension ref="A3:B6"/>
  <sheetViews>
    <sheetView workbookViewId="0">
      <selection activeCell="J8" sqref="J8"/>
    </sheetView>
  </sheetViews>
  <sheetFormatPr defaultRowHeight="15.5" x14ac:dyDescent="0.35"/>
  <cols>
    <col min="1" max="1" width="12.58203125" bestFit="1" customWidth="1"/>
    <col min="2" max="2" width="7.33203125" bestFit="1" customWidth="1"/>
  </cols>
  <sheetData>
    <row r="3" spans="1:2" ht="108.5" x14ac:dyDescent="0.35">
      <c r="A3" s="4" t="s">
        <v>24</v>
      </c>
      <c r="B3" t="s">
        <v>35</v>
      </c>
    </row>
    <row r="4" spans="1:2" ht="31" x14ac:dyDescent="0.35">
      <c r="A4" s="5" t="s">
        <v>33</v>
      </c>
      <c r="B4">
        <v>116</v>
      </c>
    </row>
    <row r="5" spans="1:2" ht="31" x14ac:dyDescent="0.35">
      <c r="A5" s="5" t="s">
        <v>32</v>
      </c>
      <c r="B5">
        <v>89</v>
      </c>
    </row>
    <row r="6" spans="1:2" x14ac:dyDescent="0.35">
      <c r="A6" s="5" t="s">
        <v>12</v>
      </c>
      <c r="B6">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1B485-D6A7-448F-B8ED-B357258A8FDF}">
  <sheetPr codeName="Sheet5"/>
  <dimension ref="A3:B12"/>
  <sheetViews>
    <sheetView workbookViewId="0">
      <selection activeCell="A6" sqref="A6"/>
    </sheetView>
  </sheetViews>
  <sheetFormatPr defaultRowHeight="15.5" x14ac:dyDescent="0.35"/>
  <cols>
    <col min="1" max="1" width="9.33203125" bestFit="1" customWidth="1"/>
    <col min="2" max="2" width="7.33203125" bestFit="1" customWidth="1"/>
    <col min="3" max="3" width="6.83203125" bestFit="1" customWidth="1"/>
    <col min="4" max="4" width="8.58203125" bestFit="1" customWidth="1"/>
    <col min="5" max="5" width="8.33203125" bestFit="1" customWidth="1"/>
    <col min="6" max="6" width="7.5" bestFit="1" customWidth="1"/>
  </cols>
  <sheetData>
    <row r="3" spans="1:2" ht="93" x14ac:dyDescent="0.35">
      <c r="A3" s="4" t="s">
        <v>11</v>
      </c>
      <c r="B3" t="s">
        <v>22</v>
      </c>
    </row>
    <row r="4" spans="1:2" ht="31" x14ac:dyDescent="0.35">
      <c r="A4" s="11">
        <v>45839</v>
      </c>
      <c r="B4">
        <v>23</v>
      </c>
    </row>
    <row r="5" spans="1:2" ht="31" x14ac:dyDescent="0.35">
      <c r="A5" s="11">
        <v>45840</v>
      </c>
      <c r="B5">
        <v>17</v>
      </c>
    </row>
    <row r="6" spans="1:2" ht="31" x14ac:dyDescent="0.35">
      <c r="A6" s="11">
        <v>45841</v>
      </c>
      <c r="B6">
        <v>21</v>
      </c>
    </row>
    <row r="7" spans="1:2" ht="31" x14ac:dyDescent="0.35">
      <c r="A7" s="11">
        <v>45842</v>
      </c>
      <c r="B7">
        <v>19</v>
      </c>
    </row>
    <row r="8" spans="1:2" ht="31" x14ac:dyDescent="0.35">
      <c r="A8" s="11">
        <v>45845</v>
      </c>
      <c r="B8">
        <v>26</v>
      </c>
    </row>
    <row r="9" spans="1:2" ht="31" x14ac:dyDescent="0.35">
      <c r="A9" s="11">
        <v>45846</v>
      </c>
      <c r="B9">
        <v>26</v>
      </c>
    </row>
    <row r="10" spans="1:2" ht="31" x14ac:dyDescent="0.35">
      <c r="A10" s="11">
        <v>45847</v>
      </c>
      <c r="B10">
        <v>32</v>
      </c>
    </row>
    <row r="11" spans="1:2" ht="31" x14ac:dyDescent="0.35">
      <c r="A11" s="11">
        <v>45852</v>
      </c>
      <c r="B11">
        <v>41</v>
      </c>
    </row>
    <row r="12" spans="1:2" ht="31" x14ac:dyDescent="0.35">
      <c r="A12" s="11" t="s">
        <v>12</v>
      </c>
      <c r="B12">
        <v>205</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57C2-DF9C-492D-A097-941C36F026DF}">
  <sheetPr codeName="Sheet6"/>
  <dimension ref="A3:B12"/>
  <sheetViews>
    <sheetView workbookViewId="0">
      <selection activeCell="A3" sqref="A3"/>
    </sheetView>
  </sheetViews>
  <sheetFormatPr defaultRowHeight="15.5" x14ac:dyDescent="0.35"/>
  <cols>
    <col min="1" max="1" width="9.33203125" bestFit="1" customWidth="1"/>
    <col min="2" max="2" width="7.33203125" bestFit="1" customWidth="1"/>
    <col min="3" max="3" width="6.83203125" bestFit="1" customWidth="1"/>
    <col min="4" max="4" width="8.58203125" bestFit="1" customWidth="1"/>
    <col min="5" max="5" width="8.33203125" bestFit="1" customWidth="1"/>
    <col min="6" max="6" width="7.5" bestFit="1" customWidth="1"/>
  </cols>
  <sheetData>
    <row r="3" spans="1:2" ht="93" x14ac:dyDescent="0.35">
      <c r="A3" s="4" t="s">
        <v>11</v>
      </c>
      <c r="B3" t="s">
        <v>22</v>
      </c>
    </row>
    <row r="4" spans="1:2" ht="31" x14ac:dyDescent="0.35">
      <c r="A4" s="11">
        <v>45839</v>
      </c>
      <c r="B4">
        <v>23</v>
      </c>
    </row>
    <row r="5" spans="1:2" ht="31" x14ac:dyDescent="0.35">
      <c r="A5" s="11">
        <v>45840</v>
      </c>
      <c r="B5">
        <v>17</v>
      </c>
    </row>
    <row r="6" spans="1:2" ht="31" x14ac:dyDescent="0.35">
      <c r="A6" s="11">
        <v>45841</v>
      </c>
      <c r="B6">
        <v>21</v>
      </c>
    </row>
    <row r="7" spans="1:2" ht="31" x14ac:dyDescent="0.35">
      <c r="A7" s="11">
        <v>45842</v>
      </c>
      <c r="B7">
        <v>19</v>
      </c>
    </row>
    <row r="8" spans="1:2" ht="31" x14ac:dyDescent="0.35">
      <c r="A8" s="11">
        <v>45845</v>
      </c>
      <c r="B8">
        <v>26</v>
      </c>
    </row>
    <row r="9" spans="1:2" ht="31" x14ac:dyDescent="0.35">
      <c r="A9" s="11">
        <v>45846</v>
      </c>
      <c r="B9">
        <v>26</v>
      </c>
    </row>
    <row r="10" spans="1:2" ht="31" x14ac:dyDescent="0.35">
      <c r="A10" s="11">
        <v>45847</v>
      </c>
      <c r="B10">
        <v>32</v>
      </c>
    </row>
    <row r="11" spans="1:2" ht="31" x14ac:dyDescent="0.35">
      <c r="A11" s="11">
        <v>45852</v>
      </c>
      <c r="B11">
        <v>41</v>
      </c>
    </row>
    <row r="12" spans="1:2" ht="31" x14ac:dyDescent="0.35">
      <c r="A12" s="11" t="s">
        <v>12</v>
      </c>
      <c r="B12">
        <v>205</v>
      </c>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CB07-6E6F-4F58-89D9-995993E61F49}">
  <sheetPr codeName="Sheet7"/>
  <dimension ref="A1:B6"/>
  <sheetViews>
    <sheetView workbookViewId="0"/>
  </sheetViews>
  <sheetFormatPr defaultRowHeight="15.5" x14ac:dyDescent="0.35"/>
  <cols>
    <col min="1" max="1" width="13.4140625" bestFit="1" customWidth="1"/>
    <col min="2" max="2" width="6.83203125" bestFit="1" customWidth="1"/>
  </cols>
  <sheetData>
    <row r="1" spans="1:2" ht="93" x14ac:dyDescent="0.35">
      <c r="A1" s="4" t="s">
        <v>11</v>
      </c>
      <c r="B1" t="s">
        <v>22</v>
      </c>
    </row>
    <row r="2" spans="1:2" x14ac:dyDescent="0.35">
      <c r="A2" s="5" t="s">
        <v>5</v>
      </c>
      <c r="B2">
        <v>109</v>
      </c>
    </row>
    <row r="3" spans="1:2" x14ac:dyDescent="0.35">
      <c r="A3" s="5" t="s">
        <v>7</v>
      </c>
      <c r="B3">
        <v>43</v>
      </c>
    </row>
    <row r="4" spans="1:2" x14ac:dyDescent="0.35">
      <c r="A4" s="5" t="s">
        <v>9</v>
      </c>
      <c r="B4">
        <v>42</v>
      </c>
    </row>
    <row r="5" spans="1:2" x14ac:dyDescent="0.35">
      <c r="A5" s="5" t="s">
        <v>8</v>
      </c>
      <c r="B5">
        <v>11</v>
      </c>
    </row>
    <row r="6" spans="1:2" x14ac:dyDescent="0.35">
      <c r="A6" s="5" t="s">
        <v>12</v>
      </c>
      <c r="B6">
        <v>205</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00F8-C446-431C-B983-DA261001C48C}">
  <dimension ref="A1:B8"/>
  <sheetViews>
    <sheetView workbookViewId="0">
      <selection activeCell="A3" sqref="A3"/>
    </sheetView>
  </sheetViews>
  <sheetFormatPr defaultRowHeight="15.5" x14ac:dyDescent="0.35"/>
  <cols>
    <col min="1" max="1" width="13.4140625" bestFit="1" customWidth="1"/>
    <col min="2" max="2" width="12.58203125" bestFit="1" customWidth="1"/>
  </cols>
  <sheetData>
    <row r="1" spans="1:2" x14ac:dyDescent="0.35">
      <c r="A1" s="4" t="s">
        <v>25</v>
      </c>
      <c r="B1" s="1">
        <v>45852</v>
      </c>
    </row>
    <row r="3" spans="1:2" ht="46.5" x14ac:dyDescent="0.35">
      <c r="A3" s="4" t="s">
        <v>11</v>
      </c>
      <c r="B3" t="s">
        <v>22</v>
      </c>
    </row>
    <row r="4" spans="1:2" x14ac:dyDescent="0.35">
      <c r="A4" s="5" t="s">
        <v>5</v>
      </c>
      <c r="B4">
        <v>28</v>
      </c>
    </row>
    <row r="5" spans="1:2" x14ac:dyDescent="0.35">
      <c r="A5" s="5" t="s">
        <v>7</v>
      </c>
      <c r="B5">
        <v>4</v>
      </c>
    </row>
    <row r="6" spans="1:2" x14ac:dyDescent="0.35">
      <c r="A6" s="5" t="s">
        <v>9</v>
      </c>
      <c r="B6">
        <v>8</v>
      </c>
    </row>
    <row r="7" spans="1:2" x14ac:dyDescent="0.35">
      <c r="A7" s="5" t="s">
        <v>8</v>
      </c>
      <c r="B7">
        <v>1</v>
      </c>
    </row>
    <row r="8" spans="1:2" x14ac:dyDescent="0.35">
      <c r="A8" s="5" t="s">
        <v>12</v>
      </c>
      <c r="B8">
        <v>41</v>
      </c>
    </row>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emplate>TM03784001</Template>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Dashboard</vt:lpstr>
      <vt:lpstr>IssueTracker</vt:lpstr>
      <vt:lpstr>Forcast</vt:lpstr>
      <vt:lpstr>Pivot_Officer</vt:lpstr>
      <vt:lpstr>Pivot_Response</vt:lpstr>
      <vt:lpstr>Pivot_Trend</vt:lpstr>
      <vt:lpstr>Pivot_Issue</vt:lpstr>
      <vt:lpstr>Pivot_Type</vt:lpstr>
      <vt:lpstr>Pivot_Type_Days</vt:lpstr>
      <vt:lpstr>เจ้าหน้าที่</vt:lpstr>
      <vt:lpstr>OPENED BY</vt:lpstr>
      <vt:lpstr>ประเภทการบริการ</vt:lpstr>
      <vt:lpstr>TYPE</vt:lpstr>
      <vt:lpstr>IssueTracker!Print_Titles</vt:lpstr>
      <vt:lpstr>Title1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2025-04-29T09:33:41Z</dcterms:created>
  <dcterms:modified xsi:type="dcterms:W3CDTF">2025-07-14T12:44:13Z</dcterms:modified>
  <cp:category/>
  <cp:contentStatus/>
</cp:coreProperties>
</file>