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moonarea-my.sharepoint.com/personal/51102_moonarea_net/Documents/Accounting 1/Unit 10/"/>
    </mc:Choice>
  </mc:AlternateContent>
  <xr:revisionPtr revIDLastSave="16" documentId="13_ncr:1_{AC69EA25-5559-448C-B7FA-B4817D9EC6D5}" xr6:coauthVersionLast="47" xr6:coauthVersionMax="47" xr10:uidLastSave="{139F88B9-7A9E-423D-9273-0431FD74C2C0}"/>
  <bookViews>
    <workbookView xWindow="-110" yWindow="-110" windowWidth="19420" windowHeight="10420" activeTab="1" xr2:uid="{00000000-000D-0000-FFFF-FFFF00000000}"/>
  </bookViews>
  <sheets>
    <sheet name="10-1 - 10-4 AR Led work" sheetId="14" r:id="rId1"/>
    <sheet name="10-1 - 10-4 SJ &amp; CR Jrnl work" sheetId="13" r:id="rId2"/>
    <sheet name="10-1 - 10-4 GL work" sheetId="12" r:id="rId3"/>
  </sheets>
  <externalReferences>
    <externalReference r:id="rId4"/>
  </externalReferences>
  <definedNames>
    <definedName name="answer2">#REF!,#REF!,#REF!,#REF!,#REF!,#REF!,#REF!</definedName>
    <definedName name="answer3">'[1]2-2 Accounts Receivable Ledger'!$B$7:$H$10,'[1]2-2 Accounts Receivable Ledger'!$B$17:$H$20,'[1]2-2 Accounts Receivable Ledger'!$B$27:$H$30</definedName>
    <definedName name="total2">#REF!,#REF!,#REF!,#REF!,#REF!,#REF!,#REF!</definedName>
    <definedName name="total3">'[1]2-2 Accounts Receivable Ledger'!$D$11:$H$11,'[1]2-2 Accounts Receivable Ledger'!$D$21:$H$21,'[1]2-2 Accounts Receivable Ledger'!$D$31:$H$31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0" i="13" l="1"/>
  <c r="X10" i="13"/>
  <c r="G12" i="13"/>
  <c r="G11" i="13"/>
  <c r="I10" i="13"/>
  <c r="H20" i="12"/>
  <c r="X24" i="13"/>
  <c r="X25" i="13"/>
  <c r="X22" i="13"/>
  <c r="H11" i="12"/>
  <c r="H46" i="12"/>
  <c r="I29" i="12"/>
  <c r="I38" i="12"/>
  <c r="X15" i="13"/>
  <c r="W15" i="13"/>
  <c r="V15" i="13"/>
  <c r="U15" i="13"/>
  <c r="T15" i="13"/>
  <c r="X14" i="13" l="1"/>
  <c r="X13" i="13"/>
  <c r="X12" i="13"/>
  <c r="W12" i="13"/>
  <c r="X11" i="13"/>
  <c r="I28" i="12"/>
  <c r="I37" i="12"/>
  <c r="H19" i="12"/>
  <c r="I14" i="13"/>
  <c r="H14" i="13"/>
  <c r="G14" i="13"/>
  <c r="H22" i="14"/>
  <c r="H23" i="14" s="1"/>
  <c r="H32" i="14"/>
  <c r="H33" i="14" s="1"/>
  <c r="H34" i="14" s="1"/>
  <c r="H12" i="14"/>
  <c r="H13" i="14" s="1"/>
  <c r="E20" i="13" l="1"/>
  <c r="E23" i="13" s="1"/>
  <c r="G13" i="13"/>
  <c r="I12" i="13"/>
  <c r="G10" i="13"/>
  <c r="F1" i="12"/>
  <c r="Q1" i="13"/>
  <c r="F1" i="13"/>
  <c r="F44" i="14"/>
  <c r="F43" i="14"/>
  <c r="F42" i="14"/>
  <c r="Q21" i="13"/>
  <c r="P20" i="13"/>
  <c r="P25" i="13"/>
  <c r="Q24" i="13"/>
  <c r="Q23" i="13"/>
  <c r="Q22" i="13"/>
  <c r="F21" i="13"/>
  <c r="Y11" i="13"/>
  <c r="Y12" i="13" s="1"/>
  <c r="Y13" i="13" s="1"/>
  <c r="Y14" i="13" s="1"/>
  <c r="Y15" i="13" s="1"/>
  <c r="Y16" i="13" s="1"/>
  <c r="L11" i="13"/>
  <c r="L12" i="13" s="1"/>
  <c r="L13" i="13" s="1"/>
  <c r="L14" i="13" s="1"/>
  <c r="L15" i="13" s="1"/>
  <c r="L16" i="13" s="1"/>
  <c r="A2" i="13"/>
  <c r="L2" i="13" s="1"/>
  <c r="L1" i="13"/>
  <c r="A1" i="13"/>
  <c r="H10" i="12"/>
  <c r="A2" i="12"/>
  <c r="A1" i="12"/>
  <c r="F45" i="14" l="1"/>
  <c r="P26" i="13"/>
  <c r="P27" i="13" s="1"/>
  <c r="Q27" i="13"/>
  <c r="F22" i="13"/>
  <c r="F23" i="13" s="1"/>
</calcChain>
</file>

<file path=xl/sharedStrings.xml><?xml version="1.0" encoding="utf-8"?>
<sst xmlns="http://schemas.openxmlformats.org/spreadsheetml/2006/main" count="253" uniqueCount="88">
  <si>
    <t>Name:</t>
  </si>
  <si>
    <t>Accounts Receivable Ledger</t>
  </si>
  <si>
    <t>CUSTOMER</t>
  </si>
  <si>
    <t>CUSTOMER NO.</t>
  </si>
  <si>
    <t>POST.</t>
  </si>
  <si>
    <t>DEBIT</t>
  </si>
  <si>
    <t>DATE</t>
  </si>
  <si>
    <t>ITEM</t>
  </si>
  <si>
    <t>REF.</t>
  </si>
  <si>
    <t>CREDIT</t>
  </si>
  <si>
    <t>BALANCE</t>
  </si>
  <si>
    <t>Balance</t>
  </si>
  <si>
    <t>P</t>
  </si>
  <si>
    <t>SALES JOURNAL</t>
  </si>
  <si>
    <t>PAGE</t>
  </si>
  <si>
    <t>ACCOUNTS</t>
  </si>
  <si>
    <t>SALES TAX</t>
  </si>
  <si>
    <t>SALE</t>
  </si>
  <si>
    <t>RECEIVABLE</t>
  </si>
  <si>
    <t>SALES</t>
  </si>
  <si>
    <t>PAYABLE</t>
  </si>
  <si>
    <t>ACCOUNT DEBITED</t>
  </si>
  <si>
    <t>NO.</t>
  </si>
  <si>
    <t xml:space="preserve">                                                             </t>
  </si>
  <si>
    <t>CASH RECEIPTS JOURNAL</t>
  </si>
  <si>
    <t>DOC.</t>
  </si>
  <si>
    <t>GENERAL</t>
  </si>
  <si>
    <t>DISCOUNT</t>
  </si>
  <si>
    <t>CASH</t>
  </si>
  <si>
    <t>ACCOUNT TITLE</t>
  </si>
  <si>
    <t>Sales Tax Payable</t>
  </si>
  <si>
    <t>Total Accounts Receivable</t>
  </si>
  <si>
    <t>Lenny Stanford</t>
  </si>
  <si>
    <t>Sept</t>
  </si>
  <si>
    <t>S9</t>
  </si>
  <si>
    <t>CR9</t>
  </si>
  <si>
    <t>Washington City Schools</t>
  </si>
  <si>
    <t>`</t>
  </si>
  <si>
    <t>Col</t>
  </si>
  <si>
    <t>No.</t>
  </si>
  <si>
    <t>Column Title</t>
  </si>
  <si>
    <t>Totals</t>
  </si>
  <si>
    <t>Cash Proof</t>
  </si>
  <si>
    <t>A/R Debit</t>
  </si>
  <si>
    <t>General Debit</t>
  </si>
  <si>
    <t>Cash on hand at the beginning of the month</t>
  </si>
  <si>
    <t>Sales Credit</t>
  </si>
  <si>
    <t>General Credit</t>
  </si>
  <si>
    <r>
      <t xml:space="preserve">Plus </t>
    </r>
    <r>
      <rPr>
        <sz val="12"/>
        <rFont val="Arial"/>
        <family val="2"/>
      </rPr>
      <t>total cash received during the month</t>
    </r>
  </si>
  <si>
    <t>Sales Tax Payable Credit</t>
  </si>
  <si>
    <t>A/R Credit</t>
  </si>
  <si>
    <r>
      <t>Equals</t>
    </r>
    <r>
      <rPr>
        <sz val="12"/>
        <rFont val="Arial"/>
        <family val="2"/>
      </rPr>
      <t xml:space="preserve"> total</t>
    </r>
  </si>
  <si>
    <r>
      <t xml:space="preserve">Less </t>
    </r>
    <r>
      <rPr>
        <sz val="12"/>
        <rFont val="Arial"/>
        <family val="2"/>
      </rPr>
      <t>total cash paid during the month</t>
    </r>
  </si>
  <si>
    <r>
      <t xml:space="preserve">Equals </t>
    </r>
    <r>
      <rPr>
        <sz val="12"/>
        <rFont val="Arial"/>
        <family val="2"/>
      </rPr>
      <t>cash balance on hand at end of month</t>
    </r>
  </si>
  <si>
    <t>Sales Discount Debit</t>
  </si>
  <si>
    <t>Checkbook balance on next unused check stub</t>
  </si>
  <si>
    <t>Cash Debit</t>
  </si>
  <si>
    <t>ACCOUNT</t>
  </si>
  <si>
    <t>Cash</t>
  </si>
  <si>
    <t>ACCOUNT NO.</t>
  </si>
  <si>
    <t>ü</t>
  </si>
  <si>
    <t>Accounts Receivable</t>
  </si>
  <si>
    <t>Sales</t>
  </si>
  <si>
    <t>Sales Discount</t>
  </si>
  <si>
    <t>CP9</t>
  </si>
  <si>
    <t>work together 10-1 thru 10-4</t>
  </si>
  <si>
    <t>page 289, 293, 301, 309</t>
  </si>
  <si>
    <t>Dhruv Patil</t>
  </si>
  <si>
    <t>Venice Café</t>
  </si>
  <si>
    <t>S221</t>
  </si>
  <si>
    <t>S222</t>
  </si>
  <si>
    <t xml:space="preserve">Venice Café </t>
  </si>
  <si>
    <t>S223</t>
  </si>
  <si>
    <t>S224</t>
  </si>
  <si>
    <t>(1130)</t>
  </si>
  <si>
    <t>(4110)</t>
  </si>
  <si>
    <t>(2120)</t>
  </si>
  <si>
    <t>R264</t>
  </si>
  <si>
    <t>TS38</t>
  </si>
  <si>
    <t>S218</t>
  </si>
  <si>
    <t>TS39</t>
  </si>
  <si>
    <t>R266</t>
  </si>
  <si>
    <t>(4120)</t>
  </si>
  <si>
    <t>(1110)</t>
  </si>
  <si>
    <t>General Ledger</t>
  </si>
  <si>
    <t>Classic Appliences</t>
  </si>
  <si>
    <t>Schedual of Accounts Receivable</t>
  </si>
  <si>
    <t>Match General Ledger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</si>
</sst>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24" x14ac:knownFonts="1">
    <font>
      <sz val="10"/>
      <name val="Arial"/>
    </font>
    <font>
      <sz val="10"/>
      <name val="Arial"/>
    </font>
    <font>
      <sz val="8"/>
      <name val="Arial"/>
    </font>
    <font>
      <sz val="12"/>
      <name val="Arial"/>
      <family val="2"/>
    </font>
    <font>
      <sz val="12"/>
      <name val="Arial"/>
    </font>
    <font>
      <b/>
      <sz val="12"/>
      <name val="Arial"/>
    </font>
    <font>
      <b/>
      <sz val="12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1"/>
      <name val="Wingdings 2"/>
      <family val="1"/>
      <charset val="2"/>
    </font>
    <font>
      <sz val="6"/>
      <name val="Arial"/>
    </font>
    <font>
      <sz val="9"/>
      <name val="Arial"/>
    </font>
    <font>
      <sz val="11"/>
      <name val="Arial"/>
    </font>
    <font>
      <sz val="7"/>
      <name val="Arial"/>
    </font>
    <font>
      <sz val="11"/>
      <name val="Arial"/>
      <family val="2"/>
    </font>
    <font>
      <b/>
      <sz val="11"/>
      <name val="Arial"/>
      <family val="2"/>
    </font>
    <font>
      <sz val="10"/>
      <name val="Arial"/>
    </font>
    <font>
      <i/>
      <sz val="12"/>
      <name val="Arial"/>
      <family val="2"/>
    </font>
    <font>
      <sz val="9"/>
      <name val="Arial"/>
      <family val="2"/>
    </font>
    <font>
      <sz val="6"/>
      <name val="Arial"/>
      <family val="2"/>
    </font>
    <font>
      <sz val="11"/>
      <name val="Wingdings"/>
      <charset val="2"/>
    </font>
    <font>
      <sz val="8"/>
      <color rgb="FFFF0000"/>
      <name val="Arial"/>
      <family val="2"/>
    </font>
    <font>
      <b/>
      <sz val="11"/>
      <name val="Wingdings"/>
      <charset val="2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9" fillId="0" borderId="0"/>
  </cellStyleXfs>
  <cellXfs count="19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1" xfId="0" applyFont="1" applyBorder="1" applyAlignment="1" applyProtection="1">
      <alignment horizontal="left"/>
      <protection locked="0"/>
    </xf>
    <xf numFmtId="0" fontId="2" fillId="0" borderId="1" xfId="0" applyFont="1" applyBorder="1"/>
    <xf numFmtId="0" fontId="2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44" fontId="9" fillId="0" borderId="1" xfId="2" applyFont="1" applyBorder="1" applyAlignment="1">
      <alignment horizontal="centerContinuous"/>
    </xf>
    <xf numFmtId="44" fontId="3" fillId="0" borderId="1" xfId="2" applyFont="1" applyBorder="1" applyAlignment="1">
      <alignment horizontal="centerContinuous"/>
    </xf>
    <xf numFmtId="0" fontId="3" fillId="0" borderId="1" xfId="0" applyFont="1" applyBorder="1" applyAlignment="1">
      <alignment horizontal="right"/>
    </xf>
    <xf numFmtId="0" fontId="3" fillId="0" borderId="2" xfId="0" applyFont="1" applyBorder="1"/>
    <xf numFmtId="0" fontId="4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4" xfId="0" applyFont="1" applyBorder="1"/>
    <xf numFmtId="0" fontId="3" fillId="0" borderId="7" xfId="0" applyFont="1" applyBorder="1"/>
    <xf numFmtId="0" fontId="3" fillId="0" borderId="8" xfId="0" applyFont="1" applyBorder="1" applyAlignment="1">
      <alignment horizontal="centerContinuous"/>
    </xf>
    <xf numFmtId="0" fontId="3" fillId="0" borderId="9" xfId="0" applyFont="1" applyBorder="1" applyAlignment="1">
      <alignment horizontal="centerContinuous"/>
    </xf>
    <xf numFmtId="0" fontId="3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8" xfId="0" applyFont="1" applyBorder="1"/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10" fillId="0" borderId="15" xfId="0" applyFont="1" applyBorder="1" applyAlignment="1" applyProtection="1">
      <alignment horizontal="center"/>
      <protection locked="0"/>
    </xf>
    <xf numFmtId="43" fontId="3" fillId="0" borderId="15" xfId="1" applyFont="1" applyBorder="1"/>
    <xf numFmtId="0" fontId="4" fillId="0" borderId="16" xfId="0" applyFont="1" applyBorder="1" applyAlignment="1">
      <alignment horizontal="left"/>
    </xf>
    <xf numFmtId="0" fontId="3" fillId="0" borderId="17" xfId="0" applyFont="1" applyBorder="1"/>
    <xf numFmtId="0" fontId="3" fillId="0" borderId="18" xfId="0" applyFont="1" applyBorder="1"/>
    <xf numFmtId="43" fontId="3" fillId="0" borderId="18" xfId="1" applyFont="1" applyBorder="1"/>
    <xf numFmtId="0" fontId="3" fillId="0" borderId="19" xfId="0" applyFont="1" applyBorder="1"/>
    <xf numFmtId="0" fontId="4" fillId="0" borderId="20" xfId="0" applyFont="1" applyBorder="1" applyAlignment="1">
      <alignment horizontal="left"/>
    </xf>
    <xf numFmtId="0" fontId="3" fillId="0" borderId="1" xfId="0" applyFont="1" applyBorder="1" applyAlignment="1">
      <alignment horizontal="centerContinuous"/>
    </xf>
    <xf numFmtId="16" fontId="3" fillId="0" borderId="14" xfId="0" applyNumberFormat="1" applyFont="1" applyBorder="1"/>
    <xf numFmtId="0" fontId="4" fillId="0" borderId="1" xfId="0" applyFont="1" applyBorder="1" applyAlignment="1">
      <alignment horizontal="center"/>
    </xf>
    <xf numFmtId="0" fontId="4" fillId="0" borderId="9" xfId="0" applyFont="1" applyBorder="1"/>
    <xf numFmtId="43" fontId="4" fillId="0" borderId="0" xfId="1" applyFont="1"/>
    <xf numFmtId="43" fontId="4" fillId="0" borderId="0" xfId="1" applyFont="1" applyBorder="1"/>
    <xf numFmtId="43" fontId="2" fillId="0" borderId="0" xfId="0" applyNumberFormat="1" applyFont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0" fontId="4" fillId="0" borderId="2" xfId="0" applyFont="1" applyBorder="1" applyAlignment="1">
      <alignment horizontal="left"/>
    </xf>
    <xf numFmtId="0" fontId="11" fillId="0" borderId="2" xfId="0" applyFont="1" applyBorder="1" applyAlignment="1">
      <alignment horizontal="center"/>
    </xf>
    <xf numFmtId="0" fontId="12" fillId="0" borderId="3" xfId="0" applyFont="1" applyBorder="1"/>
    <xf numFmtId="0" fontId="12" fillId="0" borderId="4" xfId="0" applyFont="1" applyBorder="1"/>
    <xf numFmtId="0" fontId="12" fillId="0" borderId="7" xfId="0" applyFont="1" applyBorder="1"/>
    <xf numFmtId="0" fontId="12" fillId="0" borderId="8" xfId="0" applyFont="1" applyBorder="1"/>
    <xf numFmtId="0" fontId="11" fillId="0" borderId="19" xfId="0" applyFont="1" applyBorder="1"/>
    <xf numFmtId="0" fontId="3" fillId="0" borderId="18" xfId="0" applyFont="1" applyBorder="1" applyAlignment="1">
      <alignment horizontal="center"/>
    </xf>
    <xf numFmtId="0" fontId="11" fillId="0" borderId="20" xfId="0" applyFont="1" applyBorder="1" applyAlignment="1">
      <alignment horizontal="left"/>
    </xf>
    <xf numFmtId="0" fontId="11" fillId="0" borderId="13" xfId="0" applyFont="1" applyBorder="1"/>
    <xf numFmtId="0" fontId="13" fillId="0" borderId="1" xfId="0" applyFont="1" applyBorder="1" applyAlignment="1">
      <alignment horizontal="center"/>
    </xf>
    <xf numFmtId="0" fontId="11" fillId="0" borderId="2" xfId="0" applyFont="1" applyBorder="1"/>
    <xf numFmtId="0" fontId="11" fillId="0" borderId="0" xfId="0" applyFont="1" applyAlignment="1">
      <alignment horizontal="center"/>
    </xf>
    <xf numFmtId="0" fontId="1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12" xfId="0" applyFont="1" applyBorder="1" applyAlignment="1">
      <alignment horizont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2" fillId="0" borderId="22" xfId="0" applyFont="1" applyBorder="1"/>
    <xf numFmtId="0" fontId="2" fillId="0" borderId="4" xfId="0" applyFont="1" applyBorder="1"/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Continuous" vertical="center"/>
    </xf>
    <xf numFmtId="0" fontId="2" fillId="0" borderId="1" xfId="0" applyFont="1" applyBorder="1" applyAlignment="1">
      <alignment horizontal="centerContinuous" vertical="center"/>
    </xf>
    <xf numFmtId="0" fontId="2" fillId="0" borderId="2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Continuous"/>
    </xf>
    <xf numFmtId="0" fontId="2" fillId="0" borderId="9" xfId="0" applyFont="1" applyBorder="1" applyAlignment="1">
      <alignment horizontal="centerContinuous"/>
    </xf>
    <xf numFmtId="0" fontId="2" fillId="0" borderId="1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15" fillId="0" borderId="17" xfId="0" applyFont="1" applyBorder="1" applyProtection="1">
      <protection locked="0"/>
    </xf>
    <xf numFmtId="0" fontId="15" fillId="0" borderId="18" xfId="0" applyFont="1" applyBorder="1" applyProtection="1">
      <protection locked="0"/>
    </xf>
    <xf numFmtId="0" fontId="15" fillId="0" borderId="18" xfId="0" applyFont="1" applyBorder="1" applyAlignment="1" applyProtection="1">
      <alignment horizontal="center"/>
      <protection locked="0"/>
    </xf>
    <xf numFmtId="0" fontId="15" fillId="0" borderId="14" xfId="0" applyFont="1" applyBorder="1" applyProtection="1">
      <protection locked="0"/>
    </xf>
    <xf numFmtId="0" fontId="15" fillId="0" borderId="15" xfId="0" applyFont="1" applyBorder="1" applyProtection="1">
      <protection locked="0"/>
    </xf>
    <xf numFmtId="0" fontId="11" fillId="0" borderId="16" xfId="0" applyFont="1" applyBorder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centerContinuous" vertical="center"/>
    </xf>
    <xf numFmtId="0" fontId="15" fillId="0" borderId="15" xfId="0" applyFont="1" applyBorder="1" applyAlignment="1" applyProtection="1">
      <alignment horizontal="center"/>
      <protection locked="0"/>
    </xf>
    <xf numFmtId="43" fontId="4" fillId="0" borderId="34" xfId="1" applyFont="1" applyBorder="1"/>
    <xf numFmtId="0" fontId="10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17" fillId="0" borderId="0" xfId="0" applyFont="1"/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 vertical="center"/>
    </xf>
    <xf numFmtId="0" fontId="4" fillId="0" borderId="8" xfId="0" applyFont="1" applyBorder="1" applyAlignment="1">
      <alignment horizontal="centerContinuous"/>
    </xf>
    <xf numFmtId="0" fontId="4" fillId="0" borderId="9" xfId="0" applyFont="1" applyBorder="1" applyAlignment="1">
      <alignment horizontal="centerContinuous"/>
    </xf>
    <xf numFmtId="0" fontId="4" fillId="0" borderId="0" xfId="0" applyFont="1" applyAlignment="1">
      <alignment horizontal="center"/>
    </xf>
    <xf numFmtId="43" fontId="15" fillId="0" borderId="15" xfId="3" applyFont="1" applyBorder="1" applyProtection="1">
      <protection locked="0"/>
    </xf>
    <xf numFmtId="43" fontId="15" fillId="0" borderId="29" xfId="3" applyFont="1" applyBorder="1" applyProtection="1">
      <protection locked="0"/>
    </xf>
    <xf numFmtId="0" fontId="3" fillId="0" borderId="15" xfId="0" applyFont="1" applyBorder="1" applyAlignment="1">
      <alignment horizontal="center"/>
    </xf>
    <xf numFmtId="43" fontId="3" fillId="0" borderId="15" xfId="3" applyFont="1" applyBorder="1"/>
    <xf numFmtId="43" fontId="15" fillId="0" borderId="18" xfId="3" applyFont="1" applyBorder="1" applyProtection="1">
      <protection locked="0"/>
    </xf>
    <xf numFmtId="43" fontId="15" fillId="0" borderId="28" xfId="3" applyFont="1" applyBorder="1" applyProtection="1">
      <protection locked="0"/>
    </xf>
    <xf numFmtId="43" fontId="3" fillId="0" borderId="18" xfId="3" applyFont="1" applyBorder="1"/>
    <xf numFmtId="0" fontId="15" fillId="0" borderId="35" xfId="0" applyFont="1" applyBorder="1" applyProtection="1">
      <protection locked="0"/>
    </xf>
    <xf numFmtId="43" fontId="15" fillId="0" borderId="33" xfId="3" applyFont="1" applyBorder="1" applyProtection="1">
      <protection locked="0"/>
    </xf>
    <xf numFmtId="43" fontId="3" fillId="0" borderId="36" xfId="3" applyFont="1" applyBorder="1"/>
    <xf numFmtId="43" fontId="3" fillId="0" borderId="37" xfId="3" applyFont="1" applyBorder="1"/>
    <xf numFmtId="0" fontId="15" fillId="0" borderId="18" xfId="0" applyFont="1" applyBorder="1" applyAlignment="1" applyProtection="1">
      <alignment horizontal="right"/>
      <protection locked="0"/>
    </xf>
    <xf numFmtId="43" fontId="15" fillId="0" borderId="36" xfId="3" applyFont="1" applyBorder="1" applyProtection="1">
      <protection locked="0"/>
    </xf>
    <xf numFmtId="43" fontId="15" fillId="0" borderId="37" xfId="3" applyFont="1" applyBorder="1" applyProtection="1">
      <protection locked="0"/>
    </xf>
    <xf numFmtId="43" fontId="15" fillId="0" borderId="38" xfId="3" applyFont="1" applyBorder="1" applyProtection="1">
      <protection locked="0"/>
    </xf>
    <xf numFmtId="43" fontId="15" fillId="0" borderId="39" xfId="3" applyFont="1" applyBorder="1" applyProtection="1">
      <protection locked="0"/>
    </xf>
    <xf numFmtId="0" fontId="16" fillId="0" borderId="0" xfId="0" applyFont="1"/>
    <xf numFmtId="0" fontId="15" fillId="0" borderId="0" xfId="0" applyFont="1"/>
    <xf numFmtId="0" fontId="15" fillId="0" borderId="0" xfId="0" applyFont="1" applyAlignment="1">
      <alignment horizontal="center"/>
    </xf>
    <xf numFmtId="43" fontId="15" fillId="0" borderId="1" xfId="3" applyFont="1" applyBorder="1"/>
    <xf numFmtId="43" fontId="15" fillId="0" borderId="0" xfId="3" applyFont="1"/>
    <xf numFmtId="43" fontId="13" fillId="0" borderId="1" xfId="3" applyFont="1" applyBorder="1"/>
    <xf numFmtId="0" fontId="18" fillId="0" borderId="0" xfId="0" applyFont="1"/>
    <xf numFmtId="43" fontId="15" fillId="0" borderId="9" xfId="3" applyFont="1" applyBorder="1"/>
    <xf numFmtId="43" fontId="13" fillId="0" borderId="9" xfId="3" applyFont="1" applyBorder="1"/>
    <xf numFmtId="43" fontId="3" fillId="0" borderId="40" xfId="3" applyFont="1" applyBorder="1"/>
    <xf numFmtId="43" fontId="3" fillId="0" borderId="41" xfId="3" applyFont="1" applyBorder="1"/>
    <xf numFmtId="49" fontId="6" fillId="0" borderId="15" xfId="3" applyNumberFormat="1" applyFont="1" applyBorder="1" applyAlignment="1">
      <alignment horizontal="center"/>
    </xf>
    <xf numFmtId="0" fontId="3" fillId="0" borderId="0" xfId="4" applyFont="1"/>
    <xf numFmtId="0" fontId="3" fillId="0" borderId="0" xfId="4" applyFont="1" applyAlignment="1">
      <alignment horizontal="right"/>
    </xf>
    <xf numFmtId="0" fontId="6" fillId="0" borderId="1" xfId="4" applyFont="1" applyBorder="1"/>
    <xf numFmtId="0" fontId="3" fillId="0" borderId="1" xfId="4" applyFont="1" applyBorder="1"/>
    <xf numFmtId="0" fontId="8" fillId="0" borderId="0" xfId="4" applyFont="1"/>
    <xf numFmtId="0" fontId="8" fillId="0" borderId="1" xfId="4" applyFont="1" applyBorder="1" applyAlignment="1">
      <alignment horizontal="right"/>
    </xf>
    <xf numFmtId="0" fontId="15" fillId="0" borderId="0" xfId="4" applyFont="1"/>
    <xf numFmtId="0" fontId="8" fillId="0" borderId="2" xfId="4" applyFont="1" applyBorder="1"/>
    <xf numFmtId="0" fontId="19" fillId="0" borderId="3" xfId="4" applyFont="1" applyBorder="1"/>
    <xf numFmtId="0" fontId="8" fillId="0" borderId="4" xfId="4" applyFont="1" applyBorder="1"/>
    <xf numFmtId="0" fontId="8" fillId="0" borderId="5" xfId="4" applyFont="1" applyBorder="1" applyAlignment="1">
      <alignment horizontal="center"/>
    </xf>
    <xf numFmtId="0" fontId="8" fillId="0" borderId="1" xfId="4" applyFont="1" applyBorder="1" applyAlignment="1">
      <alignment horizontal="centerContinuous"/>
    </xf>
    <xf numFmtId="0" fontId="8" fillId="0" borderId="13" xfId="4" applyFont="1" applyBorder="1" applyAlignment="1">
      <alignment horizontal="centerContinuous"/>
    </xf>
    <xf numFmtId="0" fontId="19" fillId="0" borderId="4" xfId="4" applyFont="1" applyBorder="1"/>
    <xf numFmtId="0" fontId="19" fillId="0" borderId="7" xfId="4" applyFont="1" applyBorder="1"/>
    <xf numFmtId="0" fontId="8" fillId="0" borderId="8" xfId="4" applyFont="1" applyBorder="1" applyAlignment="1">
      <alignment horizontal="centerContinuous"/>
    </xf>
    <xf numFmtId="0" fontId="8" fillId="0" borderId="9" xfId="4" applyFont="1" applyBorder="1" applyAlignment="1">
      <alignment horizontal="centerContinuous"/>
    </xf>
    <xf numFmtId="0" fontId="8" fillId="0" borderId="10" xfId="4" applyFont="1" applyBorder="1" applyAlignment="1">
      <alignment horizontal="center"/>
    </xf>
    <xf numFmtId="0" fontId="19" fillId="0" borderId="8" xfId="4" applyFont="1" applyBorder="1"/>
    <xf numFmtId="0" fontId="20" fillId="0" borderId="13" xfId="4" applyFont="1" applyBorder="1"/>
    <xf numFmtId="0" fontId="15" fillId="0" borderId="14" xfId="4" applyFont="1" applyBorder="1" applyProtection="1">
      <protection locked="0"/>
    </xf>
    <xf numFmtId="0" fontId="15" fillId="0" borderId="15" xfId="4" applyFont="1" applyBorder="1" applyAlignment="1" applyProtection="1">
      <alignment horizontal="center"/>
      <protection locked="0"/>
    </xf>
    <xf numFmtId="0" fontId="15" fillId="0" borderId="15" xfId="4" applyFont="1" applyBorder="1" applyProtection="1">
      <protection locked="0"/>
    </xf>
    <xf numFmtId="0" fontId="21" fillId="0" borderId="15" xfId="4" applyFont="1" applyBorder="1" applyAlignment="1" applyProtection="1">
      <alignment horizontal="center"/>
      <protection locked="0"/>
    </xf>
    <xf numFmtId="0" fontId="20" fillId="0" borderId="16" xfId="4" applyFont="1" applyBorder="1" applyAlignment="1">
      <alignment horizontal="left"/>
    </xf>
    <xf numFmtId="0" fontId="22" fillId="0" borderId="0" xfId="4" applyFont="1"/>
    <xf numFmtId="0" fontId="20" fillId="0" borderId="19" xfId="4" applyFont="1" applyBorder="1"/>
    <xf numFmtId="0" fontId="15" fillId="0" borderId="17" xfId="4" applyFont="1" applyBorder="1" applyProtection="1">
      <protection locked="0"/>
    </xf>
    <xf numFmtId="0" fontId="15" fillId="0" borderId="18" xfId="4" applyFont="1" applyBorder="1" applyAlignment="1" applyProtection="1">
      <alignment horizontal="center"/>
      <protection locked="0"/>
    </xf>
    <xf numFmtId="43" fontId="15" fillId="0" borderId="18" xfId="3" applyFont="1" applyBorder="1" applyAlignment="1" applyProtection="1">
      <alignment horizontal="center"/>
      <protection locked="0"/>
    </xf>
    <xf numFmtId="0" fontId="20" fillId="0" borderId="20" xfId="4" applyFont="1" applyBorder="1" applyAlignment="1">
      <alignment horizontal="left"/>
    </xf>
    <xf numFmtId="0" fontId="15" fillId="0" borderId="17" xfId="4" applyFont="1" applyBorder="1"/>
    <xf numFmtId="0" fontId="15" fillId="0" borderId="18" xfId="4" applyFont="1" applyBorder="1" applyAlignment="1">
      <alignment horizontal="center"/>
    </xf>
    <xf numFmtId="43" fontId="15" fillId="0" borderId="18" xfId="3" applyFont="1" applyBorder="1" applyProtection="1"/>
    <xf numFmtId="0" fontId="4" fillId="0" borderId="0" xfId="0" applyFont="1" applyAlignment="1">
      <alignment horizontal="left"/>
    </xf>
    <xf numFmtId="0" fontId="4" fillId="0" borderId="0" xfId="0" applyFont="1" applyAlignment="1" applyProtection="1">
      <alignment horizontal="center"/>
      <protection locked="0"/>
    </xf>
    <xf numFmtId="0" fontId="11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Continuous"/>
    </xf>
    <xf numFmtId="0" fontId="15" fillId="0" borderId="0" xfId="0" applyFont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0" fontId="15" fillId="0" borderId="0" xfId="0" applyFont="1" applyAlignment="1" applyProtection="1">
      <alignment horizontal="left"/>
      <protection locked="0"/>
    </xf>
    <xf numFmtId="43" fontId="15" fillId="0" borderId="0" xfId="3" applyFont="1" applyBorder="1" applyProtection="1">
      <protection locked="0"/>
    </xf>
    <xf numFmtId="0" fontId="11" fillId="0" borderId="0" xfId="0" applyFont="1" applyAlignment="1">
      <alignment horizontal="left"/>
    </xf>
    <xf numFmtId="0" fontId="15" fillId="0" borderId="0" xfId="0" applyFont="1" applyAlignment="1" applyProtection="1">
      <alignment horizontal="left" indent="1"/>
      <protection locked="0"/>
    </xf>
    <xf numFmtId="49" fontId="16" fillId="0" borderId="15" xfId="3" applyNumberFormat="1" applyFont="1" applyBorder="1" applyAlignment="1" applyProtection="1">
      <alignment horizontal="center"/>
      <protection locked="0"/>
    </xf>
    <xf numFmtId="0" fontId="3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6" fillId="0" borderId="1" xfId="0" applyFont="1" applyBorder="1" applyAlignment="1" applyProtection="1">
      <alignment horizontal="left"/>
      <protection locked="0"/>
    </xf>
    <xf numFmtId="43" fontId="3" fillId="0" borderId="38" xfId="3" applyFont="1" applyBorder="1"/>
    <xf numFmtId="43" fontId="3" fillId="0" borderId="39" xfId="3" applyFont="1" applyBorder="1"/>
    <xf numFmtId="0" fontId="23" fillId="0" borderId="18" xfId="0" applyFont="1" applyBorder="1" applyAlignment="1" applyProtection="1">
      <alignment horizontal="left"/>
      <protection locked="0"/>
    </xf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15" fontId="3" fillId="0" borderId="1" xfId="0" applyNumberFormat="1" applyFont="1" applyBorder="1" applyAlignment="1">
      <alignment horizontal="center"/>
    </xf>
    <xf numFmtId="0" fontId="4" fillId="0" borderId="23" xfId="0" applyFont="1" applyBorder="1" applyAlignment="1">
      <alignment horizontal="left"/>
    </xf>
    <xf numFmtId="0" fontId="6" fillId="0" borderId="0" xfId="0" applyFont="1" applyAlignment="1">
      <alignment horizontal="center"/>
    </xf>
  </cellXfs>
  <cellStyles count="5">
    <cellStyle name="Comma" xfId="1" builtinId="3"/>
    <cellStyle name="Comma 2" xfId="3" xr:uid="{00000000-0005-0000-0000-000001000000}"/>
    <cellStyle name="Currency" xfId="2" builtinId="4"/>
    <cellStyle name="Normal" xfId="0" builtinId="0"/>
    <cellStyle name="Normal 2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HP_Owner\My%20Documents\School\Accounting\Accounting%202\Chapter%202\Chap%202%20Student%20Spreadsheets\2-2%20wor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-2 Cash Receipts Journal"/>
      <sheetName val="2-2 General Ledger"/>
      <sheetName val="2-2 Accounts Receivable Ledger"/>
      <sheetName val="1-1 Key"/>
    </sheetNames>
    <sheetDataSet>
      <sheetData sheetId="0"/>
      <sheetData sheetId="1" refreshError="1"/>
      <sheetData sheetId="2">
        <row r="7">
          <cell r="B7" t="str">
            <v>Feb</v>
          </cell>
          <cell r="C7">
            <v>1</v>
          </cell>
          <cell r="D7" t="str">
            <v>Balance</v>
          </cell>
          <cell r="E7" t="str">
            <v>P</v>
          </cell>
          <cell r="H7">
            <v>3286</v>
          </cell>
        </row>
        <row r="11">
          <cell r="D11" t="str">
            <v>Check your total</v>
          </cell>
          <cell r="H11">
            <v>318</v>
          </cell>
        </row>
        <row r="17">
          <cell r="B17" t="str">
            <v>Feb</v>
          </cell>
          <cell r="C17">
            <v>1</v>
          </cell>
          <cell r="D17" t="str">
            <v>Balance</v>
          </cell>
          <cell r="E17" t="str">
            <v>P</v>
          </cell>
          <cell r="H17">
            <v>848</v>
          </cell>
        </row>
        <row r="21">
          <cell r="D21" t="str">
            <v>Check your total</v>
          </cell>
          <cell r="H21">
            <v>0</v>
          </cell>
        </row>
        <row r="27">
          <cell r="B27" t="str">
            <v>Feb</v>
          </cell>
          <cell r="C27">
            <v>1</v>
          </cell>
          <cell r="D27" t="str">
            <v>Balance</v>
          </cell>
          <cell r="E27" t="str">
            <v>P</v>
          </cell>
          <cell r="H27">
            <v>1590</v>
          </cell>
        </row>
        <row r="31">
          <cell r="D31" t="str">
            <v>Check your total</v>
          </cell>
          <cell r="H31">
            <v>318</v>
          </cell>
        </row>
      </sheetData>
      <sheetData sheetId="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topLeftCell="A34" zoomScaleNormal="100" workbookViewId="0">
      <selection activeCell="K39" sqref="K39"/>
    </sheetView>
  </sheetViews>
  <sheetFormatPr defaultColWidth="9.1796875" defaultRowHeight="10" x14ac:dyDescent="0.2"/>
  <cols>
    <col min="1" max="1" width="1.453125" style="5" customWidth="1"/>
    <col min="2" max="2" width="5.54296875" style="5" customWidth="1"/>
    <col min="3" max="3" width="3.54296875" style="5" customWidth="1"/>
    <col min="4" max="4" width="36.54296875" style="5" customWidth="1"/>
    <col min="5" max="5" width="8.1796875" style="5" bestFit="1" customWidth="1"/>
    <col min="6" max="6" width="12.26953125" style="5" bestFit="1" customWidth="1"/>
    <col min="7" max="7" width="15.7265625" style="5" bestFit="1" customWidth="1"/>
    <col min="8" max="8" width="12.26953125" style="5" bestFit="1" customWidth="1"/>
    <col min="9" max="9" width="1.453125" style="5" customWidth="1"/>
    <col min="10" max="16384" width="9.1796875" style="5"/>
  </cols>
  <sheetData>
    <row r="1" spans="1:9" ht="15.5" x14ac:dyDescent="0.35">
      <c r="A1" s="1" t="s">
        <v>65</v>
      </c>
      <c r="B1" s="1"/>
      <c r="C1" s="1"/>
      <c r="D1" s="1"/>
      <c r="E1" s="2" t="s">
        <v>0</v>
      </c>
      <c r="F1" s="180" t="s">
        <v>67</v>
      </c>
      <c r="G1" s="4"/>
    </row>
    <row r="2" spans="1:9" ht="15.5" x14ac:dyDescent="0.35">
      <c r="A2" s="1" t="s">
        <v>66</v>
      </c>
      <c r="B2" s="1"/>
      <c r="C2" s="1"/>
      <c r="D2" s="1"/>
      <c r="E2" s="6"/>
      <c r="F2" s="6"/>
      <c r="G2" s="7"/>
    </row>
    <row r="3" spans="1:9" ht="20" x14ac:dyDescent="0.4">
      <c r="A3" s="1"/>
      <c r="B3" s="1"/>
      <c r="C3" s="1"/>
      <c r="D3" s="8"/>
      <c r="E3" s="96"/>
      <c r="F3" s="6"/>
      <c r="G3" s="7"/>
    </row>
    <row r="4" spans="1:9" ht="15.5" x14ac:dyDescent="0.35">
      <c r="A4" s="9"/>
      <c r="B4" s="9"/>
      <c r="C4" s="9"/>
      <c r="D4" s="7" t="s">
        <v>1</v>
      </c>
    </row>
    <row r="5" spans="1:9" x14ac:dyDescent="0.2">
      <c r="A5" s="9"/>
      <c r="B5" s="9"/>
      <c r="C5" s="9"/>
      <c r="D5" s="9"/>
    </row>
    <row r="6" spans="1:9" ht="12.75" customHeight="1" x14ac:dyDescent="0.35">
      <c r="A6" s="10" t="s">
        <v>2</v>
      </c>
      <c r="B6" s="11"/>
      <c r="C6" s="11"/>
      <c r="D6" s="1" t="s">
        <v>32</v>
      </c>
      <c r="E6" s="6"/>
      <c r="F6" s="1"/>
      <c r="G6" s="12" t="s">
        <v>3</v>
      </c>
      <c r="H6" s="1">
        <v>110</v>
      </c>
      <c r="I6" s="6"/>
    </row>
    <row r="7" spans="1:9" ht="5.15" customHeight="1" thickBot="1" x14ac:dyDescent="0.4">
      <c r="A7" s="13"/>
      <c r="B7" s="13"/>
      <c r="C7" s="13"/>
      <c r="D7" s="13"/>
      <c r="E7" s="14"/>
      <c r="F7" s="13"/>
      <c r="G7" s="13"/>
      <c r="H7" s="13"/>
      <c r="I7" s="14"/>
    </row>
    <row r="8" spans="1:9" ht="13" customHeight="1" thickTop="1" x14ac:dyDescent="0.35">
      <c r="A8" s="15"/>
      <c r="B8" s="16"/>
      <c r="C8" s="1"/>
      <c r="D8" s="17"/>
      <c r="E8" s="18" t="s">
        <v>4</v>
      </c>
      <c r="F8" s="17"/>
      <c r="G8" s="17"/>
      <c r="H8" s="19" t="s">
        <v>5</v>
      </c>
      <c r="I8" s="20"/>
    </row>
    <row r="9" spans="1:9" ht="13" customHeight="1" thickBot="1" x14ac:dyDescent="0.4">
      <c r="A9" s="21"/>
      <c r="B9" s="22" t="s">
        <v>6</v>
      </c>
      <c r="C9" s="23"/>
      <c r="D9" s="24" t="s">
        <v>7</v>
      </c>
      <c r="E9" s="25" t="s">
        <v>8</v>
      </c>
      <c r="F9" s="24" t="s">
        <v>5</v>
      </c>
      <c r="G9" s="24" t="s">
        <v>9</v>
      </c>
      <c r="H9" s="24" t="s">
        <v>10</v>
      </c>
      <c r="I9" s="26"/>
    </row>
    <row r="10" spans="1:9" ht="9" customHeight="1" thickTop="1" x14ac:dyDescent="0.35">
      <c r="A10" s="15"/>
      <c r="B10" s="27"/>
      <c r="C10" s="28"/>
      <c r="D10" s="17"/>
      <c r="E10" s="18"/>
      <c r="F10" s="17"/>
      <c r="G10" s="17"/>
      <c r="H10" s="29"/>
      <c r="I10" s="20"/>
    </row>
    <row r="11" spans="1:9" ht="16" customHeight="1" x14ac:dyDescent="0.35">
      <c r="A11" s="30"/>
      <c r="B11" s="31" t="s">
        <v>33</v>
      </c>
      <c r="C11" s="32">
        <v>1</v>
      </c>
      <c r="D11" s="32" t="s">
        <v>11</v>
      </c>
      <c r="E11" s="33" t="s">
        <v>12</v>
      </c>
      <c r="F11" s="34"/>
      <c r="G11" s="34"/>
      <c r="H11" s="34">
        <v>2189.36</v>
      </c>
      <c r="I11" s="35"/>
    </row>
    <row r="12" spans="1:9" ht="16" customHeight="1" x14ac:dyDescent="0.35">
      <c r="A12" s="30"/>
      <c r="B12" s="36"/>
      <c r="C12" s="37">
        <v>2</v>
      </c>
      <c r="D12" s="37"/>
      <c r="E12" s="57" t="s">
        <v>34</v>
      </c>
      <c r="F12" s="38">
        <v>1696</v>
      </c>
      <c r="G12" s="38"/>
      <c r="H12" s="38">
        <f>F12+H11</f>
        <v>3885.36</v>
      </c>
      <c r="I12" s="35"/>
    </row>
    <row r="13" spans="1:9" ht="16" customHeight="1" x14ac:dyDescent="0.35">
      <c r="A13" s="30"/>
      <c r="B13" s="36"/>
      <c r="C13" s="37">
        <v>3</v>
      </c>
      <c r="D13" s="37"/>
      <c r="E13" s="57" t="s">
        <v>35</v>
      </c>
      <c r="F13" s="38"/>
      <c r="G13" s="38">
        <v>2189.36</v>
      </c>
      <c r="H13" s="38">
        <f>H12-G13</f>
        <v>1696</v>
      </c>
      <c r="I13" s="35"/>
    </row>
    <row r="14" spans="1:9" ht="16" customHeight="1" x14ac:dyDescent="0.35">
      <c r="A14" s="39"/>
      <c r="B14" s="36"/>
      <c r="C14" s="37"/>
      <c r="D14" s="37"/>
      <c r="E14" s="57"/>
      <c r="F14" s="38"/>
      <c r="G14" s="38"/>
      <c r="H14" s="38"/>
      <c r="I14" s="40"/>
    </row>
    <row r="15" spans="1:9" ht="15.5" x14ac:dyDescent="0.35">
      <c r="A15" s="1"/>
      <c r="B15" s="1"/>
      <c r="C15" s="1"/>
      <c r="D15" s="1"/>
      <c r="E15" s="6"/>
      <c r="F15" s="1"/>
      <c r="G15" s="1"/>
      <c r="H15" s="1"/>
      <c r="I15" s="6"/>
    </row>
    <row r="16" spans="1:9" ht="12.75" customHeight="1" x14ac:dyDescent="0.35">
      <c r="A16" s="10" t="s">
        <v>2</v>
      </c>
      <c r="B16" s="41"/>
      <c r="C16" s="41"/>
      <c r="D16" s="1" t="s">
        <v>68</v>
      </c>
      <c r="E16" s="6"/>
      <c r="F16" s="1"/>
      <c r="G16" s="12" t="s">
        <v>3</v>
      </c>
      <c r="H16" s="1">
        <v>120</v>
      </c>
      <c r="I16" s="6"/>
    </row>
    <row r="17" spans="1:9" ht="5.15" customHeight="1" thickBot="1" x14ac:dyDescent="0.4">
      <c r="A17" s="13"/>
      <c r="B17" s="13"/>
      <c r="C17" s="13"/>
      <c r="D17" s="13"/>
      <c r="E17" s="14"/>
      <c r="F17" s="13"/>
      <c r="G17" s="13"/>
      <c r="H17" s="13"/>
      <c r="I17" s="14"/>
    </row>
    <row r="18" spans="1:9" ht="13" customHeight="1" thickTop="1" x14ac:dyDescent="0.35">
      <c r="A18" s="15"/>
      <c r="B18" s="16"/>
      <c r="C18" s="1"/>
      <c r="D18" s="17"/>
      <c r="E18" s="18" t="s">
        <v>4</v>
      </c>
      <c r="F18" s="17"/>
      <c r="G18" s="17"/>
      <c r="H18" s="19" t="s">
        <v>5</v>
      </c>
      <c r="I18" s="20"/>
    </row>
    <row r="19" spans="1:9" ht="13" customHeight="1" thickBot="1" x14ac:dyDescent="0.4">
      <c r="A19" s="21"/>
      <c r="B19" s="22" t="s">
        <v>6</v>
      </c>
      <c r="C19" s="23"/>
      <c r="D19" s="24" t="s">
        <v>7</v>
      </c>
      <c r="E19" s="25" t="s">
        <v>8</v>
      </c>
      <c r="F19" s="24" t="s">
        <v>5</v>
      </c>
      <c r="G19" s="24" t="s">
        <v>9</v>
      </c>
      <c r="H19" s="24" t="s">
        <v>10</v>
      </c>
      <c r="I19" s="26"/>
    </row>
    <row r="20" spans="1:9" ht="9" customHeight="1" thickTop="1" x14ac:dyDescent="0.35">
      <c r="A20" s="15"/>
      <c r="B20" s="27"/>
      <c r="C20" s="28"/>
      <c r="D20" s="17"/>
      <c r="E20" s="18"/>
      <c r="F20" s="17"/>
      <c r="G20" s="17"/>
      <c r="H20" s="29"/>
      <c r="I20" s="20"/>
    </row>
    <row r="21" spans="1:9" ht="16" customHeight="1" x14ac:dyDescent="0.35">
      <c r="A21" s="30"/>
      <c r="B21" s="31" t="s">
        <v>33</v>
      </c>
      <c r="C21" s="32">
        <v>1</v>
      </c>
      <c r="D21" s="32" t="s">
        <v>11</v>
      </c>
      <c r="E21" s="33" t="s">
        <v>12</v>
      </c>
      <c r="F21" s="34"/>
      <c r="G21" s="34"/>
      <c r="H21" s="34">
        <v>390.34</v>
      </c>
      <c r="I21" s="35"/>
    </row>
    <row r="22" spans="1:9" ht="16" customHeight="1" x14ac:dyDescent="0.35">
      <c r="A22" s="39"/>
      <c r="B22" s="36"/>
      <c r="C22" s="37">
        <v>7</v>
      </c>
      <c r="D22" s="37"/>
      <c r="E22" s="57" t="s">
        <v>34</v>
      </c>
      <c r="F22" s="38">
        <v>2713.6</v>
      </c>
      <c r="G22" s="38"/>
      <c r="H22" s="38">
        <f>H21+F22</f>
        <v>3103.94</v>
      </c>
      <c r="I22" s="40"/>
    </row>
    <row r="23" spans="1:9" ht="16" customHeight="1" x14ac:dyDescent="0.35">
      <c r="A23" s="39"/>
      <c r="B23" s="36"/>
      <c r="C23" s="37">
        <v>8</v>
      </c>
      <c r="D23" s="37"/>
      <c r="E23" s="57" t="s">
        <v>35</v>
      </c>
      <c r="F23" s="38"/>
      <c r="G23" s="38">
        <v>390.34</v>
      </c>
      <c r="H23" s="38">
        <f>H22-G23</f>
        <v>2713.6</v>
      </c>
      <c r="I23" s="40"/>
    </row>
    <row r="24" spans="1:9" ht="16" customHeight="1" x14ac:dyDescent="0.35">
      <c r="A24" s="39"/>
      <c r="B24" s="36"/>
      <c r="C24" s="37"/>
      <c r="D24" s="37"/>
      <c r="E24" s="57"/>
      <c r="F24" s="38"/>
      <c r="G24" s="38"/>
      <c r="H24" s="38"/>
      <c r="I24" s="40"/>
    </row>
    <row r="25" spans="1:9" ht="15.5" x14ac:dyDescent="0.35">
      <c r="A25" s="1"/>
      <c r="B25" s="1"/>
      <c r="C25" s="1"/>
      <c r="D25" s="1"/>
      <c r="E25" s="6"/>
      <c r="F25" s="1"/>
      <c r="G25" s="1"/>
      <c r="H25" s="1"/>
      <c r="I25" s="6"/>
    </row>
    <row r="26" spans="1:9" ht="12.75" customHeight="1" x14ac:dyDescent="0.35">
      <c r="A26" s="10" t="s">
        <v>2</v>
      </c>
      <c r="B26" s="41"/>
      <c r="C26" s="41"/>
      <c r="D26" s="1" t="s">
        <v>36</v>
      </c>
      <c r="E26" s="6"/>
      <c r="F26" s="1"/>
      <c r="G26" s="12" t="s">
        <v>3</v>
      </c>
      <c r="H26" s="1">
        <v>130</v>
      </c>
      <c r="I26" s="6"/>
    </row>
    <row r="27" spans="1:9" ht="5.15" customHeight="1" thickBot="1" x14ac:dyDescent="0.4">
      <c r="A27" s="13"/>
      <c r="B27" s="13"/>
      <c r="C27" s="13"/>
      <c r="D27" s="13"/>
      <c r="E27" s="14"/>
      <c r="F27" s="13"/>
      <c r="G27" s="13"/>
      <c r="H27" s="13"/>
      <c r="I27" s="14"/>
    </row>
    <row r="28" spans="1:9" ht="13" customHeight="1" thickTop="1" x14ac:dyDescent="0.35">
      <c r="A28" s="15"/>
      <c r="B28" s="16"/>
      <c r="C28" s="1"/>
      <c r="D28" s="17"/>
      <c r="E28" s="18" t="s">
        <v>4</v>
      </c>
      <c r="F28" s="17"/>
      <c r="G28" s="17"/>
      <c r="H28" s="19" t="s">
        <v>5</v>
      </c>
      <c r="I28" s="20"/>
    </row>
    <row r="29" spans="1:9" ht="13" customHeight="1" thickBot="1" x14ac:dyDescent="0.4">
      <c r="A29" s="21"/>
      <c r="B29" s="22" t="s">
        <v>6</v>
      </c>
      <c r="C29" s="23"/>
      <c r="D29" s="24" t="s">
        <v>7</v>
      </c>
      <c r="E29" s="25" t="s">
        <v>8</v>
      </c>
      <c r="F29" s="24" t="s">
        <v>5</v>
      </c>
      <c r="G29" s="24" t="s">
        <v>9</v>
      </c>
      <c r="H29" s="24" t="s">
        <v>10</v>
      </c>
      <c r="I29" s="26"/>
    </row>
    <row r="30" spans="1:9" ht="9" customHeight="1" thickTop="1" x14ac:dyDescent="0.35">
      <c r="A30" s="15"/>
      <c r="B30" s="27"/>
      <c r="C30" s="28"/>
      <c r="D30" s="17"/>
      <c r="E30" s="18"/>
      <c r="F30" s="17"/>
      <c r="G30" s="17"/>
      <c r="H30" s="29"/>
      <c r="I30" s="20"/>
    </row>
    <row r="31" spans="1:9" ht="16" customHeight="1" x14ac:dyDescent="0.35">
      <c r="A31" s="30"/>
      <c r="B31" s="42" t="s">
        <v>33</v>
      </c>
      <c r="C31" s="32">
        <v>1</v>
      </c>
      <c r="D31" s="32" t="s">
        <v>11</v>
      </c>
      <c r="E31" s="33" t="s">
        <v>12</v>
      </c>
      <c r="F31" s="34"/>
      <c r="G31" s="34"/>
      <c r="H31" s="34">
        <v>1509.45</v>
      </c>
      <c r="I31" s="35"/>
    </row>
    <row r="32" spans="1:9" ht="16" customHeight="1" x14ac:dyDescent="0.35">
      <c r="A32" s="39"/>
      <c r="B32" s="36"/>
      <c r="C32" s="37">
        <v>6</v>
      </c>
      <c r="D32" s="37"/>
      <c r="E32" s="57" t="s">
        <v>34</v>
      </c>
      <c r="F32" s="38">
        <v>680</v>
      </c>
      <c r="G32" s="38"/>
      <c r="H32" s="38">
        <f>H31+F32</f>
        <v>2189.4499999999998</v>
      </c>
      <c r="I32" s="40"/>
    </row>
    <row r="33" spans="1:9" ht="16" customHeight="1" x14ac:dyDescent="0.35">
      <c r="A33" s="39"/>
      <c r="B33" s="36"/>
      <c r="C33" s="37">
        <v>15</v>
      </c>
      <c r="D33" s="37"/>
      <c r="E33" s="57" t="s">
        <v>34</v>
      </c>
      <c r="F33" s="38">
        <v>1849</v>
      </c>
      <c r="G33" s="38"/>
      <c r="H33" s="38">
        <f>H32+F33</f>
        <v>4038.45</v>
      </c>
      <c r="I33" s="40"/>
    </row>
    <row r="34" spans="1:9" ht="16" customHeight="1" x14ac:dyDescent="0.35">
      <c r="A34" s="39"/>
      <c r="B34" s="36"/>
      <c r="C34" s="37">
        <v>28</v>
      </c>
      <c r="D34" s="37"/>
      <c r="E34" s="57" t="s">
        <v>35</v>
      </c>
      <c r="F34" s="38"/>
      <c r="G34" s="38">
        <v>1509.45</v>
      </c>
      <c r="H34" s="38">
        <f>H33-G34</f>
        <v>2529</v>
      </c>
      <c r="I34" s="40"/>
    </row>
    <row r="35" spans="1:9" ht="16" customHeight="1" x14ac:dyDescent="0.35">
      <c r="A35" s="39"/>
      <c r="B35" s="36"/>
      <c r="C35" s="37"/>
      <c r="D35" s="37"/>
      <c r="E35" s="37"/>
      <c r="F35" s="38"/>
      <c r="G35" s="38"/>
      <c r="H35" s="38"/>
      <c r="I35" s="40"/>
    </row>
    <row r="36" spans="1:9" ht="15.5" x14ac:dyDescent="0.35">
      <c r="A36" s="1"/>
      <c r="B36" s="1"/>
      <c r="C36" s="1"/>
      <c r="D36" s="1"/>
      <c r="E36" s="6"/>
      <c r="F36" s="1"/>
      <c r="G36" s="1"/>
      <c r="H36" s="1"/>
      <c r="I36" s="6"/>
    </row>
    <row r="38" spans="1:9" ht="15.5" x14ac:dyDescent="0.35">
      <c r="D38" s="185" t="s">
        <v>85</v>
      </c>
      <c r="E38" s="186"/>
      <c r="F38" s="186"/>
    </row>
    <row r="39" spans="1:9" ht="15.5" x14ac:dyDescent="0.35">
      <c r="D39" s="187" t="s">
        <v>86</v>
      </c>
      <c r="E39" s="188"/>
      <c r="F39" s="188"/>
    </row>
    <row r="40" spans="1:9" ht="15.5" x14ac:dyDescent="0.35">
      <c r="D40" s="189">
        <v>45565</v>
      </c>
      <c r="E40" s="186"/>
      <c r="F40" s="186"/>
      <c r="G40" s="47"/>
    </row>
    <row r="41" spans="1:9" ht="16" thickBot="1" x14ac:dyDescent="0.4">
      <c r="D41" s="44"/>
      <c r="E41" s="44"/>
      <c r="F41" s="44"/>
    </row>
    <row r="42" spans="1:9" ht="16" thickTop="1" x14ac:dyDescent="0.35">
      <c r="D42" s="190" t="s">
        <v>32</v>
      </c>
      <c r="E42" s="190"/>
      <c r="F42" s="45">
        <f>H13</f>
        <v>1696</v>
      </c>
    </row>
    <row r="43" spans="1:9" ht="15.5" x14ac:dyDescent="0.35">
      <c r="D43" s="184" t="s">
        <v>68</v>
      </c>
      <c r="E43" s="184"/>
      <c r="F43" s="45">
        <f>H23</f>
        <v>2713.6</v>
      </c>
    </row>
    <row r="44" spans="1:9" ht="16" thickBot="1" x14ac:dyDescent="0.4">
      <c r="D44" s="184" t="s">
        <v>36</v>
      </c>
      <c r="E44" s="184"/>
      <c r="F44" s="45">
        <f>H34</f>
        <v>2529</v>
      </c>
    </row>
    <row r="45" spans="1:9" ht="16" thickBot="1" x14ac:dyDescent="0.4">
      <c r="D45" s="184" t="s">
        <v>31</v>
      </c>
      <c r="E45" s="184"/>
      <c r="F45" s="95">
        <f>SUM(F42:F44)</f>
        <v>6938.6</v>
      </c>
      <c r="G45" s="9" t="s">
        <v>87</v>
      </c>
    </row>
    <row r="46" spans="1:9" ht="16" thickTop="1" x14ac:dyDescent="0.35">
      <c r="D46" s="184"/>
      <c r="E46" s="184"/>
      <c r="F46" s="46"/>
    </row>
  </sheetData>
  <mergeCells count="8">
    <mergeCell ref="D45:E45"/>
    <mergeCell ref="D46:E46"/>
    <mergeCell ref="D38:F38"/>
    <mergeCell ref="D39:F39"/>
    <mergeCell ref="D40:F40"/>
    <mergeCell ref="D42:E42"/>
    <mergeCell ref="D43:E43"/>
    <mergeCell ref="D44:E44"/>
  </mergeCells>
  <printOptions horizontalCentered="1"/>
  <pageMargins left="0.25" right="0.25" top="0.5" bottom="0.5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5"/>
  <sheetViews>
    <sheetView tabSelected="1" topLeftCell="H4" zoomScaleNormal="100" workbookViewId="0">
      <selection activeCell="T29" sqref="T29"/>
    </sheetView>
  </sheetViews>
  <sheetFormatPr defaultColWidth="9.1796875" defaultRowHeight="10" x14ac:dyDescent="0.2"/>
  <cols>
    <col min="1" max="1" width="2.7265625" style="5" customWidth="1"/>
    <col min="2" max="2" width="5.453125" style="5" customWidth="1"/>
    <col min="3" max="3" width="4.1796875" style="5" customWidth="1"/>
    <col min="4" max="4" width="36.54296875" style="5" customWidth="1"/>
    <col min="5" max="6" width="11.54296875" style="5" bestFit="1" customWidth="1"/>
    <col min="7" max="7" width="17.54296875" style="5" customWidth="1"/>
    <col min="8" max="8" width="12.81640625" style="5" bestFit="1" customWidth="1"/>
    <col min="9" max="9" width="15.54296875" style="5" customWidth="1"/>
    <col min="10" max="10" width="2.7265625" style="5" customWidth="1"/>
    <col min="11" max="11" width="4.1796875" style="5" customWidth="1"/>
    <col min="12" max="12" width="2.7265625" style="5" customWidth="1"/>
    <col min="13" max="13" width="5.1796875" style="5" customWidth="1"/>
    <col min="14" max="14" width="4.81640625" style="5" customWidth="1"/>
    <col min="15" max="15" width="24.81640625" style="5" bestFit="1" customWidth="1"/>
    <col min="16" max="17" width="11.54296875" style="5" bestFit="1" customWidth="1"/>
    <col min="18" max="18" width="7.1796875" style="5" customWidth="1"/>
    <col min="19" max="19" width="7.81640625" style="5" customWidth="1"/>
    <col min="20" max="21" width="11.54296875" style="5" bestFit="1" customWidth="1"/>
    <col min="22" max="23" width="10.453125" style="5" bestFit="1" customWidth="1"/>
    <col min="24" max="24" width="14.54296875" style="5" bestFit="1" customWidth="1"/>
    <col min="25" max="25" width="3" style="5" customWidth="1"/>
    <col min="26" max="16384" width="9.1796875" style="5"/>
  </cols>
  <sheetData>
    <row r="1" spans="1:25" ht="15.5" x14ac:dyDescent="0.35">
      <c r="A1" s="6" t="e">
        <f>#REF!</f>
        <v>#REF!</v>
      </c>
      <c r="B1" s="6"/>
      <c r="C1" s="6"/>
      <c r="D1" s="6"/>
      <c r="E1" s="2" t="s">
        <v>0</v>
      </c>
      <c r="F1" s="3" t="str">
        <f>'10-1 - 10-4 AR Led work'!F1</f>
        <v>Dhruv Patil</v>
      </c>
      <c r="G1" s="4"/>
      <c r="L1" s="6" t="e">
        <f>#REF!</f>
        <v>#REF!</v>
      </c>
      <c r="M1" s="6"/>
      <c r="N1" s="6"/>
      <c r="O1" s="6"/>
      <c r="P1" s="2" t="s">
        <v>0</v>
      </c>
      <c r="Q1" s="3" t="str">
        <f>'10-1 - 10-4 AR Led work'!F1</f>
        <v>Dhruv Patil</v>
      </c>
      <c r="R1" s="4"/>
      <c r="S1" s="97"/>
    </row>
    <row r="2" spans="1:25" ht="15.5" x14ac:dyDescent="0.35">
      <c r="A2" s="6" t="e">
        <f>#REF!</f>
        <v>#REF!</v>
      </c>
      <c r="B2" s="6"/>
      <c r="C2" s="6"/>
      <c r="D2" s="6"/>
      <c r="E2" s="6"/>
      <c r="F2" s="6"/>
      <c r="G2" s="7"/>
      <c r="L2" s="6" t="e">
        <f>A2</f>
        <v>#REF!</v>
      </c>
      <c r="M2" s="6"/>
      <c r="N2" s="6"/>
      <c r="O2" s="6"/>
      <c r="P2" s="6"/>
      <c r="Q2" s="6"/>
      <c r="R2" s="7"/>
      <c r="T2" s="96"/>
    </row>
    <row r="3" spans="1:25" ht="15.5" x14ac:dyDescent="0.35">
      <c r="D3" s="7"/>
      <c r="L3" s="6"/>
      <c r="M3" s="6"/>
      <c r="N3" s="6"/>
      <c r="O3" s="7"/>
      <c r="P3" s="6"/>
      <c r="Q3" s="6"/>
      <c r="R3" s="7"/>
      <c r="S3" s="5" t="s">
        <v>37</v>
      </c>
    </row>
    <row r="4" spans="1:25" ht="15.5" x14ac:dyDescent="0.35">
      <c r="L4" s="6"/>
      <c r="M4" s="6"/>
      <c r="N4" s="6"/>
      <c r="O4" s="6"/>
      <c r="P4" s="6"/>
      <c r="Q4" s="6"/>
      <c r="R4" s="7"/>
    </row>
    <row r="5" spans="1:25" s="98" customFormat="1" ht="15.5" x14ac:dyDescent="0.35">
      <c r="A5" s="48"/>
      <c r="B5" s="48"/>
      <c r="C5" s="48"/>
      <c r="D5" s="49" t="s">
        <v>13</v>
      </c>
      <c r="E5" s="48"/>
      <c r="F5" s="48"/>
      <c r="G5" s="48"/>
      <c r="H5" s="49" t="s">
        <v>14</v>
      </c>
      <c r="I5" s="178" t="s">
        <v>34</v>
      </c>
      <c r="J5" s="48"/>
      <c r="L5" s="43" t="s">
        <v>23</v>
      </c>
      <c r="M5" s="43"/>
      <c r="N5" s="43"/>
      <c r="O5" s="60"/>
      <c r="P5" s="60"/>
      <c r="Q5" s="60"/>
      <c r="R5" s="60"/>
      <c r="S5" s="60" t="s">
        <v>24</v>
      </c>
      <c r="T5" s="60"/>
      <c r="U5" s="60"/>
      <c r="V5" s="60"/>
      <c r="W5" s="60" t="s">
        <v>14</v>
      </c>
      <c r="X5" s="179" t="s">
        <v>35</v>
      </c>
      <c r="Y5" s="43"/>
    </row>
    <row r="6" spans="1:25" s="98" customFormat="1" ht="9" customHeight="1" thickBot="1" x14ac:dyDescent="0.4">
      <c r="A6" s="50"/>
      <c r="B6" s="50"/>
      <c r="C6" s="50"/>
      <c r="D6" s="50"/>
      <c r="E6" s="50"/>
      <c r="F6" s="50"/>
      <c r="G6" s="51">
        <v>1</v>
      </c>
      <c r="H6" s="51">
        <v>2</v>
      </c>
      <c r="I6" s="51">
        <v>3</v>
      </c>
      <c r="J6" s="50"/>
      <c r="L6" s="61"/>
      <c r="M6" s="61"/>
      <c r="N6" s="61"/>
      <c r="O6" s="61"/>
      <c r="P6" s="61"/>
      <c r="Q6" s="61"/>
      <c r="R6" s="51">
        <v>1</v>
      </c>
      <c r="S6" s="51">
        <v>2</v>
      </c>
      <c r="T6" s="51">
        <v>3</v>
      </c>
      <c r="U6" s="51">
        <v>4</v>
      </c>
      <c r="V6" s="62">
        <v>5</v>
      </c>
      <c r="W6" s="62">
        <v>6</v>
      </c>
      <c r="X6" s="51">
        <v>7</v>
      </c>
      <c r="Y6" s="61"/>
    </row>
    <row r="7" spans="1:25" ht="16.5" customHeight="1" thickTop="1" x14ac:dyDescent="0.35">
      <c r="A7" s="52"/>
      <c r="B7" s="20"/>
      <c r="C7" s="6"/>
      <c r="D7" s="18"/>
      <c r="E7" s="18"/>
      <c r="F7" s="18"/>
      <c r="G7" s="99" t="s">
        <v>15</v>
      </c>
      <c r="H7" s="99"/>
      <c r="I7" s="100" t="s">
        <v>16</v>
      </c>
      <c r="J7" s="53"/>
      <c r="L7" s="63"/>
      <c r="M7" s="64"/>
      <c r="N7" s="65"/>
      <c r="O7" s="66"/>
      <c r="P7" s="66"/>
      <c r="Q7" s="66"/>
      <c r="R7" s="67"/>
      <c r="S7" s="67"/>
      <c r="T7" s="66" t="s">
        <v>15</v>
      </c>
      <c r="U7" s="68"/>
      <c r="V7" s="69" t="s">
        <v>16</v>
      </c>
      <c r="W7" s="70" t="s">
        <v>19</v>
      </c>
      <c r="X7" s="71"/>
      <c r="Y7" s="72"/>
    </row>
    <row r="8" spans="1:25" ht="15" customHeight="1" x14ac:dyDescent="0.35">
      <c r="A8" s="52"/>
      <c r="B8" s="20"/>
      <c r="C8" s="6"/>
      <c r="D8" s="18"/>
      <c r="E8" s="18" t="s">
        <v>17</v>
      </c>
      <c r="F8" s="18" t="s">
        <v>4</v>
      </c>
      <c r="G8" s="99" t="s">
        <v>18</v>
      </c>
      <c r="H8" s="99" t="s">
        <v>19</v>
      </c>
      <c r="I8" s="100" t="s">
        <v>20</v>
      </c>
      <c r="J8" s="53"/>
      <c r="L8" s="52"/>
      <c r="M8" s="73"/>
      <c r="O8" s="74"/>
      <c r="P8" s="74" t="s">
        <v>25</v>
      </c>
      <c r="Q8" s="74" t="s">
        <v>4</v>
      </c>
      <c r="R8" s="75" t="s">
        <v>26</v>
      </c>
      <c r="S8" s="76"/>
      <c r="T8" s="74" t="s">
        <v>18</v>
      </c>
      <c r="U8" s="77" t="s">
        <v>19</v>
      </c>
      <c r="V8" s="78" t="s">
        <v>20</v>
      </c>
      <c r="W8" s="79" t="s">
        <v>27</v>
      </c>
      <c r="X8" s="71" t="s">
        <v>28</v>
      </c>
      <c r="Y8" s="53"/>
    </row>
    <row r="9" spans="1:25" ht="16.5" customHeight="1" thickBot="1" x14ac:dyDescent="0.4">
      <c r="A9" s="54"/>
      <c r="B9" s="101" t="s">
        <v>6</v>
      </c>
      <c r="C9" s="102"/>
      <c r="D9" s="25" t="s">
        <v>21</v>
      </c>
      <c r="E9" s="25" t="s">
        <v>22</v>
      </c>
      <c r="F9" s="25" t="s">
        <v>8</v>
      </c>
      <c r="G9" s="25" t="s">
        <v>5</v>
      </c>
      <c r="H9" s="25" t="s">
        <v>9</v>
      </c>
      <c r="I9" s="25" t="s">
        <v>9</v>
      </c>
      <c r="J9" s="55"/>
      <c r="L9" s="54"/>
      <c r="M9" s="80" t="s">
        <v>6</v>
      </c>
      <c r="N9" s="81"/>
      <c r="O9" s="82" t="s">
        <v>29</v>
      </c>
      <c r="P9" s="82" t="s">
        <v>22</v>
      </c>
      <c r="Q9" s="82" t="s">
        <v>8</v>
      </c>
      <c r="R9" s="83" t="s">
        <v>5</v>
      </c>
      <c r="S9" s="84" t="s">
        <v>9</v>
      </c>
      <c r="T9" s="82" t="s">
        <v>9</v>
      </c>
      <c r="U9" s="85" t="s">
        <v>9</v>
      </c>
      <c r="V9" s="85" t="s">
        <v>9</v>
      </c>
      <c r="W9" s="85" t="s">
        <v>5</v>
      </c>
      <c r="X9" s="84" t="s">
        <v>5</v>
      </c>
      <c r="Y9" s="55"/>
    </row>
    <row r="10" spans="1:25" ht="16.5" customHeight="1" thickTop="1" x14ac:dyDescent="0.35">
      <c r="A10" s="59">
        <v>1</v>
      </c>
      <c r="B10" s="31" t="s">
        <v>33</v>
      </c>
      <c r="C10" s="106">
        <v>2</v>
      </c>
      <c r="D10" s="32" t="s">
        <v>32</v>
      </c>
      <c r="E10" s="106" t="s">
        <v>69</v>
      </c>
      <c r="F10" s="106">
        <v>110</v>
      </c>
      <c r="G10" s="107">
        <f>H10+I10</f>
        <v>1696</v>
      </c>
      <c r="H10" s="107">
        <v>1600</v>
      </c>
      <c r="I10" s="107">
        <f>H10*0.06</f>
        <v>96</v>
      </c>
      <c r="J10" s="91">
        <v>1</v>
      </c>
      <c r="L10" s="59">
        <v>1</v>
      </c>
      <c r="M10" s="89" t="s">
        <v>33</v>
      </c>
      <c r="N10" s="90">
        <v>3</v>
      </c>
      <c r="O10" s="90" t="s">
        <v>32</v>
      </c>
      <c r="P10" s="94" t="s">
        <v>77</v>
      </c>
      <c r="Q10" s="94">
        <v>110</v>
      </c>
      <c r="R10" s="104"/>
      <c r="S10" s="104"/>
      <c r="T10" s="104">
        <v>2189.36</v>
      </c>
      <c r="U10" s="104"/>
      <c r="V10" s="104"/>
      <c r="W10" s="104">
        <f>T10*0.02</f>
        <v>43.787200000000006</v>
      </c>
      <c r="X10" s="105">
        <f>T10-W10</f>
        <v>2145.5727999999999</v>
      </c>
      <c r="Y10" s="91">
        <v>1</v>
      </c>
    </row>
    <row r="11" spans="1:25" ht="16" customHeight="1" x14ac:dyDescent="0.35">
      <c r="A11" s="59">
        <v>2</v>
      </c>
      <c r="B11" s="36"/>
      <c r="C11" s="57">
        <v>6</v>
      </c>
      <c r="D11" s="37" t="s">
        <v>36</v>
      </c>
      <c r="E11" s="57" t="s">
        <v>70</v>
      </c>
      <c r="F11" s="106">
        <v>130</v>
      </c>
      <c r="G11" s="110">
        <f>H11</f>
        <v>680</v>
      </c>
      <c r="H11" s="110">
        <v>680</v>
      </c>
      <c r="I11" s="110"/>
      <c r="J11" s="91">
        <v>2</v>
      </c>
      <c r="L11" s="56">
        <f t="shared" ref="L11:L14" si="0">L10+1</f>
        <v>2</v>
      </c>
      <c r="M11" s="86"/>
      <c r="N11" s="87">
        <v>6</v>
      </c>
      <c r="O11" s="183" t="s">
        <v>60</v>
      </c>
      <c r="P11" s="88" t="s">
        <v>78</v>
      </c>
      <c r="Q11" s="183" t="s">
        <v>60</v>
      </c>
      <c r="R11" s="108"/>
      <c r="S11" s="108"/>
      <c r="T11" s="108"/>
      <c r="U11" s="108">
        <v>5326.3</v>
      </c>
      <c r="V11" s="108">
        <v>298.14999999999998</v>
      </c>
      <c r="W11" s="108"/>
      <c r="X11" s="109">
        <f>V11+U11</f>
        <v>5624.45</v>
      </c>
      <c r="Y11" s="58">
        <f t="shared" ref="Y11:Y14" si="1">Y10+1</f>
        <v>2</v>
      </c>
    </row>
    <row r="12" spans="1:25" ht="16" customHeight="1" thickBot="1" x14ac:dyDescent="0.4">
      <c r="A12" s="59">
        <v>3</v>
      </c>
      <c r="B12" s="36"/>
      <c r="C12" s="57">
        <v>7</v>
      </c>
      <c r="D12" s="37" t="s">
        <v>71</v>
      </c>
      <c r="E12" s="57" t="s">
        <v>72</v>
      </c>
      <c r="F12" s="106">
        <v>120</v>
      </c>
      <c r="G12" s="113">
        <f>H12+I12</f>
        <v>2713.6</v>
      </c>
      <c r="H12" s="113">
        <v>2560</v>
      </c>
      <c r="I12" s="114">
        <f>H12*0.06</f>
        <v>153.6</v>
      </c>
      <c r="J12" s="91">
        <v>3</v>
      </c>
      <c r="L12" s="56">
        <f t="shared" si="0"/>
        <v>3</v>
      </c>
      <c r="M12" s="111"/>
      <c r="N12" s="87">
        <v>8</v>
      </c>
      <c r="O12" s="90" t="s">
        <v>71</v>
      </c>
      <c r="P12" s="88" t="s">
        <v>79</v>
      </c>
      <c r="Q12" s="94">
        <v>120</v>
      </c>
      <c r="R12" s="108"/>
      <c r="S12" s="108"/>
      <c r="T12" s="108">
        <v>390.34</v>
      </c>
      <c r="U12" s="108"/>
      <c r="V12" s="108"/>
      <c r="W12" s="108">
        <f>T12*0.02</f>
        <v>7.8068</v>
      </c>
      <c r="X12" s="112">
        <f>T12-W12</f>
        <v>382.53319999999997</v>
      </c>
      <c r="Y12" s="58">
        <f t="shared" si="1"/>
        <v>3</v>
      </c>
    </row>
    <row r="13" spans="1:25" ht="16" customHeight="1" thickBot="1" x14ac:dyDescent="0.4">
      <c r="A13" s="59">
        <v>4</v>
      </c>
      <c r="B13" s="31"/>
      <c r="C13" s="106">
        <v>15</v>
      </c>
      <c r="D13" s="32" t="s">
        <v>36</v>
      </c>
      <c r="E13" s="106" t="s">
        <v>73</v>
      </c>
      <c r="F13" s="106">
        <v>130</v>
      </c>
      <c r="G13" s="129">
        <f>H13</f>
        <v>1849</v>
      </c>
      <c r="H13" s="129">
        <v>1849</v>
      </c>
      <c r="I13" s="130"/>
      <c r="J13" s="91">
        <v>4</v>
      </c>
      <c r="L13" s="59">
        <f t="shared" si="0"/>
        <v>4</v>
      </c>
      <c r="M13" s="89"/>
      <c r="N13" s="90">
        <v>20</v>
      </c>
      <c r="O13" s="183" t="s">
        <v>60</v>
      </c>
      <c r="P13" s="94" t="s">
        <v>80</v>
      </c>
      <c r="Q13" s="183" t="s">
        <v>60</v>
      </c>
      <c r="R13" s="108"/>
      <c r="S13" s="108"/>
      <c r="T13" s="108"/>
      <c r="U13" s="108">
        <v>5624.45</v>
      </c>
      <c r="V13" s="108">
        <v>320.58999999999997</v>
      </c>
      <c r="W13" s="108"/>
      <c r="X13" s="112">
        <f>U13+V13</f>
        <v>5945.04</v>
      </c>
      <c r="Y13" s="91">
        <f t="shared" si="1"/>
        <v>4</v>
      </c>
    </row>
    <row r="14" spans="1:25" ht="16" customHeight="1" thickBot="1" x14ac:dyDescent="0.4">
      <c r="A14" s="59">
        <v>5</v>
      </c>
      <c r="B14" s="31"/>
      <c r="C14" s="106">
        <v>30</v>
      </c>
      <c r="D14" s="32" t="s">
        <v>41</v>
      </c>
      <c r="E14" s="106"/>
      <c r="F14" s="32"/>
      <c r="G14" s="181">
        <f>SUM(G10:G13)</f>
        <v>6938.6</v>
      </c>
      <c r="H14" s="181">
        <f>SUM(H10:H13)</f>
        <v>6689</v>
      </c>
      <c r="I14" s="182">
        <f>SUM(I10:I13)</f>
        <v>249.6</v>
      </c>
      <c r="J14" s="91">
        <v>5</v>
      </c>
      <c r="L14" s="56">
        <f t="shared" si="0"/>
        <v>5</v>
      </c>
      <c r="M14" s="86"/>
      <c r="N14" s="87">
        <v>28</v>
      </c>
      <c r="O14" s="90" t="s">
        <v>36</v>
      </c>
      <c r="P14" s="94" t="s">
        <v>81</v>
      </c>
      <c r="Q14" s="94">
        <v>130</v>
      </c>
      <c r="R14" s="116"/>
      <c r="S14" s="116"/>
      <c r="T14" s="116">
        <v>1509.45</v>
      </c>
      <c r="U14" s="116"/>
      <c r="V14" s="116"/>
      <c r="W14" s="116"/>
      <c r="X14" s="117">
        <f>T14</f>
        <v>1509.45</v>
      </c>
      <c r="Y14" s="58">
        <f t="shared" si="1"/>
        <v>5</v>
      </c>
    </row>
    <row r="15" spans="1:25" ht="16" customHeight="1" thickTop="1" thickBot="1" x14ac:dyDescent="0.4">
      <c r="A15" s="59">
        <v>6</v>
      </c>
      <c r="B15" s="36"/>
      <c r="C15" s="57"/>
      <c r="D15" s="37"/>
      <c r="E15" s="57"/>
      <c r="F15" s="37"/>
      <c r="G15" s="131" t="s">
        <v>74</v>
      </c>
      <c r="H15" s="131" t="s">
        <v>75</v>
      </c>
      <c r="I15" s="131" t="s">
        <v>76</v>
      </c>
      <c r="J15" s="91">
        <v>6</v>
      </c>
      <c r="L15" s="56">
        <f>L14+1</f>
        <v>6</v>
      </c>
      <c r="M15" s="86"/>
      <c r="N15" s="87">
        <v>30</v>
      </c>
      <c r="O15" s="87" t="s">
        <v>41</v>
      </c>
      <c r="P15" s="115"/>
      <c r="Q15" s="115"/>
      <c r="R15" s="118"/>
      <c r="S15" s="118"/>
      <c r="T15" s="118">
        <f>SUM(T10:T14)</f>
        <v>4089.1500000000005</v>
      </c>
      <c r="U15" s="118">
        <f>SUM(U10:U14)</f>
        <v>10950.75</v>
      </c>
      <c r="V15" s="118">
        <f>SUM(V10:V14)</f>
        <v>618.74</v>
      </c>
      <c r="W15" s="118">
        <f>SUM(W10:W14)</f>
        <v>51.594000000000008</v>
      </c>
      <c r="X15" s="119">
        <f>SUM(X10:X14)</f>
        <v>15607.046</v>
      </c>
      <c r="Y15" s="58">
        <f>Y14+1</f>
        <v>6</v>
      </c>
    </row>
    <row r="16" spans="1:25" ht="16" customHeight="1" thickTop="1" x14ac:dyDescent="0.35">
      <c r="A16" s="59">
        <v>7</v>
      </c>
      <c r="B16" s="36"/>
      <c r="C16" s="57"/>
      <c r="D16" s="37"/>
      <c r="E16" s="57"/>
      <c r="F16" s="37"/>
      <c r="G16" s="110"/>
      <c r="H16" s="110"/>
      <c r="I16" s="110"/>
      <c r="J16" s="91">
        <v>7</v>
      </c>
      <c r="L16" s="56">
        <f>L15+1</f>
        <v>7</v>
      </c>
      <c r="M16" s="86"/>
      <c r="N16" s="87"/>
      <c r="O16" s="87"/>
      <c r="P16" s="115"/>
      <c r="Q16" s="115"/>
      <c r="R16" s="104"/>
      <c r="S16" s="104"/>
      <c r="T16" s="177" t="s">
        <v>74</v>
      </c>
      <c r="U16" s="177" t="s">
        <v>75</v>
      </c>
      <c r="V16" s="177" t="s">
        <v>76</v>
      </c>
      <c r="W16" s="177" t="s">
        <v>82</v>
      </c>
      <c r="X16" s="177" t="s">
        <v>83</v>
      </c>
      <c r="Y16" s="58">
        <f>Y15+1</f>
        <v>7</v>
      </c>
    </row>
    <row r="17" spans="1:25" ht="12.5" x14ac:dyDescent="0.25"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</row>
    <row r="18" spans="1:25" ht="14" x14ac:dyDescent="0.3">
      <c r="C18" s="120" t="s">
        <v>38</v>
      </c>
      <c r="D18" s="121"/>
      <c r="E18" s="121"/>
      <c r="F18" s="121"/>
      <c r="M18" s="98"/>
      <c r="N18" s="120" t="s">
        <v>38</v>
      </c>
      <c r="O18" s="121"/>
      <c r="P18" s="121"/>
      <c r="Q18" s="121"/>
      <c r="R18" s="98"/>
      <c r="S18" s="98"/>
      <c r="T18" s="98"/>
      <c r="U18" s="98"/>
      <c r="V18" s="98"/>
      <c r="W18" s="98"/>
      <c r="X18" s="98"/>
    </row>
    <row r="19" spans="1:25" ht="15.5" x14ac:dyDescent="0.35">
      <c r="C19" s="120" t="s">
        <v>39</v>
      </c>
      <c r="D19" s="120" t="s">
        <v>40</v>
      </c>
      <c r="E19" s="120" t="s">
        <v>41</v>
      </c>
      <c r="F19" s="120" t="s">
        <v>41</v>
      </c>
      <c r="N19" s="120" t="s">
        <v>39</v>
      </c>
      <c r="O19" s="120" t="s">
        <v>40</v>
      </c>
      <c r="P19" s="120" t="s">
        <v>41</v>
      </c>
      <c r="Q19" s="120" t="s">
        <v>41</v>
      </c>
      <c r="S19" s="191" t="s">
        <v>42</v>
      </c>
      <c r="T19" s="191"/>
      <c r="U19" s="191"/>
      <c r="V19" s="191"/>
      <c r="W19" s="191"/>
      <c r="X19" s="191"/>
    </row>
    <row r="20" spans="1:25" ht="15.5" x14ac:dyDescent="0.35">
      <c r="C20" s="122">
        <v>1</v>
      </c>
      <c r="D20" s="121" t="s">
        <v>43</v>
      </c>
      <c r="E20" s="123">
        <f>G14</f>
        <v>6938.6</v>
      </c>
      <c r="F20" s="124"/>
      <c r="N20" s="122">
        <v>1</v>
      </c>
      <c r="O20" s="121" t="s">
        <v>44</v>
      </c>
      <c r="P20" s="123">
        <f>R15</f>
        <v>0</v>
      </c>
      <c r="Q20" s="124"/>
      <c r="S20" s="6" t="s">
        <v>45</v>
      </c>
      <c r="X20" s="125">
        <v>11486.16</v>
      </c>
      <c r="Y20" s="9" t="s">
        <v>84</v>
      </c>
    </row>
    <row r="21" spans="1:25" ht="15.5" x14ac:dyDescent="0.35">
      <c r="C21" s="122">
        <v>2</v>
      </c>
      <c r="D21" s="121" t="s">
        <v>46</v>
      </c>
      <c r="E21" s="124"/>
      <c r="F21" s="123">
        <f>H14</f>
        <v>6689</v>
      </c>
      <c r="N21" s="122">
        <v>2</v>
      </c>
      <c r="O21" s="121" t="s">
        <v>47</v>
      </c>
      <c r="P21" s="124"/>
      <c r="Q21" s="123">
        <f>S15</f>
        <v>0</v>
      </c>
      <c r="S21" s="126" t="s">
        <v>48</v>
      </c>
      <c r="X21" s="125">
        <v>15607.05</v>
      </c>
    </row>
    <row r="22" spans="1:25" ht="15.5" x14ac:dyDescent="0.35">
      <c r="C22" s="122">
        <v>3</v>
      </c>
      <c r="D22" s="121" t="s">
        <v>49</v>
      </c>
      <c r="E22" s="124"/>
      <c r="F22" s="123">
        <f>I14</f>
        <v>249.6</v>
      </c>
      <c r="N22" s="122">
        <v>3</v>
      </c>
      <c r="O22" s="121" t="s">
        <v>50</v>
      </c>
      <c r="P22" s="124"/>
      <c r="Q22" s="123">
        <f>T15</f>
        <v>4089.1500000000005</v>
      </c>
      <c r="S22" s="126" t="s">
        <v>51</v>
      </c>
      <c r="X22" s="125">
        <f>SUM(X20:X21)</f>
        <v>27093.21</v>
      </c>
    </row>
    <row r="23" spans="1:25" ht="16" thickBot="1" x14ac:dyDescent="0.4">
      <c r="C23" s="121"/>
      <c r="D23" s="121" t="s">
        <v>41</v>
      </c>
      <c r="E23" s="127">
        <f>SUM(E20:E22)</f>
        <v>6938.6</v>
      </c>
      <c r="F23" s="127">
        <f>SUM(F21:F22)</f>
        <v>6938.6</v>
      </c>
      <c r="N23" s="122">
        <v>4</v>
      </c>
      <c r="O23" s="121" t="s">
        <v>46</v>
      </c>
      <c r="P23" s="124"/>
      <c r="Q23" s="123">
        <f>U15</f>
        <v>10950.75</v>
      </c>
      <c r="S23" s="126" t="s">
        <v>52</v>
      </c>
      <c r="X23" s="125">
        <v>9484.24</v>
      </c>
      <c r="Y23" s="9" t="s">
        <v>84</v>
      </c>
    </row>
    <row r="24" spans="1:25" ht="16.5" thickTop="1" thickBot="1" x14ac:dyDescent="0.4">
      <c r="N24" s="122">
        <v>5</v>
      </c>
      <c r="O24" s="121" t="s">
        <v>49</v>
      </c>
      <c r="P24" s="124"/>
      <c r="Q24" s="123">
        <f>V15</f>
        <v>618.74</v>
      </c>
      <c r="S24" s="126" t="s">
        <v>53</v>
      </c>
      <c r="X24" s="128">
        <f>X22-X23</f>
        <v>17608.97</v>
      </c>
    </row>
    <row r="25" spans="1:25" ht="16.5" thickTop="1" thickBot="1" x14ac:dyDescent="0.4">
      <c r="N25" s="122">
        <v>6</v>
      </c>
      <c r="O25" s="121" t="s">
        <v>54</v>
      </c>
      <c r="P25" s="123">
        <f>W15</f>
        <v>51.594000000000008</v>
      </c>
      <c r="Q25" s="124"/>
      <c r="S25" s="6" t="s">
        <v>55</v>
      </c>
      <c r="X25" s="128">
        <f>X24</f>
        <v>17608.97</v>
      </c>
    </row>
    <row r="26" spans="1:25" ht="16" thickTop="1" x14ac:dyDescent="0.35">
      <c r="A26" s="166"/>
      <c r="B26" s="166"/>
      <c r="C26" s="166"/>
      <c r="D26" s="103"/>
      <c r="E26" s="166"/>
      <c r="F26" s="166"/>
      <c r="G26" s="2"/>
      <c r="H26" s="167"/>
      <c r="I26" s="166"/>
      <c r="N26" s="122">
        <v>7</v>
      </c>
      <c r="O26" s="121" t="s">
        <v>56</v>
      </c>
      <c r="P26" s="123">
        <f>X15</f>
        <v>15607.046</v>
      </c>
      <c r="Q26" s="124"/>
      <c r="S26" s="6"/>
    </row>
    <row r="27" spans="1:25" ht="16" thickBot="1" x14ac:dyDescent="0.4">
      <c r="A27" s="168"/>
      <c r="B27" s="168"/>
      <c r="C27" s="168"/>
      <c r="D27" s="168"/>
      <c r="E27" s="168"/>
      <c r="F27" s="168"/>
      <c r="G27" s="62"/>
      <c r="H27" s="62"/>
      <c r="I27" s="168"/>
      <c r="N27" s="121"/>
      <c r="O27" s="121" t="s">
        <v>41</v>
      </c>
      <c r="P27" s="127">
        <f>SUM(P25:P26)</f>
        <v>15658.64</v>
      </c>
      <c r="Q27" s="127">
        <f>SUM(Q21:Q26)</f>
        <v>15658.640000000001</v>
      </c>
      <c r="S27" s="6"/>
    </row>
    <row r="28" spans="1:25" ht="12" thickTop="1" x14ac:dyDescent="0.25">
      <c r="A28" s="92"/>
      <c r="B28" s="92"/>
      <c r="C28" s="92"/>
      <c r="D28" s="169"/>
      <c r="E28" s="169"/>
      <c r="F28" s="169"/>
      <c r="G28" s="93"/>
      <c r="H28" s="93"/>
      <c r="I28" s="92"/>
    </row>
    <row r="29" spans="1:25" ht="11.5" x14ac:dyDescent="0.25">
      <c r="A29" s="92"/>
      <c r="B29" s="170"/>
      <c r="C29" s="170"/>
      <c r="D29" s="169"/>
      <c r="E29" s="169"/>
      <c r="F29" s="169"/>
      <c r="G29" s="169"/>
      <c r="H29" s="169"/>
      <c r="I29" s="92"/>
    </row>
    <row r="30" spans="1:25" ht="14" x14ac:dyDescent="0.3">
      <c r="A30" s="168"/>
      <c r="B30" s="171"/>
      <c r="C30" s="172"/>
      <c r="D30" s="173"/>
      <c r="E30" s="172"/>
      <c r="F30" s="171"/>
      <c r="G30" s="174"/>
      <c r="H30" s="174"/>
      <c r="I30" s="175"/>
    </row>
    <row r="31" spans="1:25" ht="14" x14ac:dyDescent="0.3">
      <c r="A31" s="168"/>
      <c r="B31" s="171"/>
      <c r="C31" s="172"/>
      <c r="D31" s="173"/>
      <c r="E31" s="172"/>
      <c r="F31" s="171"/>
      <c r="G31" s="174"/>
      <c r="H31" s="174"/>
      <c r="I31" s="175"/>
    </row>
    <row r="32" spans="1:25" ht="14" x14ac:dyDescent="0.3">
      <c r="A32" s="168"/>
      <c r="B32" s="171"/>
      <c r="C32" s="172"/>
      <c r="D32" s="176"/>
      <c r="E32" s="172"/>
      <c r="F32" s="171"/>
      <c r="G32" s="174"/>
      <c r="H32" s="174"/>
      <c r="I32" s="175"/>
    </row>
    <row r="33" spans="1:9" ht="14" x14ac:dyDescent="0.3">
      <c r="A33" s="168"/>
      <c r="B33" s="171"/>
      <c r="C33" s="172"/>
      <c r="D33" s="173"/>
      <c r="E33" s="172"/>
      <c r="F33" s="171"/>
      <c r="G33" s="174"/>
      <c r="H33" s="174"/>
      <c r="I33" s="175"/>
    </row>
    <row r="34" spans="1:9" ht="14" x14ac:dyDescent="0.3">
      <c r="A34" s="168"/>
      <c r="B34" s="171"/>
      <c r="C34" s="172"/>
      <c r="D34" s="173"/>
      <c r="E34" s="172"/>
      <c r="F34" s="171"/>
      <c r="G34" s="174"/>
      <c r="H34" s="174"/>
      <c r="I34" s="175"/>
    </row>
    <row r="35" spans="1:9" ht="14" x14ac:dyDescent="0.3">
      <c r="A35" s="168"/>
      <c r="B35" s="171"/>
      <c r="C35" s="172"/>
      <c r="D35" s="173"/>
      <c r="E35" s="172"/>
      <c r="F35" s="171"/>
      <c r="G35" s="174"/>
      <c r="H35" s="174"/>
      <c r="I35" s="175"/>
    </row>
  </sheetData>
  <mergeCells count="1">
    <mergeCell ref="S19:X19"/>
  </mergeCells>
  <printOptions horizontalCentered="1"/>
  <pageMargins left="0.25" right="0.25" top="0.5" bottom="0.5" header="0.5" footer="0.5"/>
  <pageSetup scale="97" orientation="landscape" r:id="rId1"/>
  <headerFooter alignWithMargins="0"/>
  <colBreaks count="1" manualBreakCount="1">
    <brk id="1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47"/>
  <sheetViews>
    <sheetView zoomScaleNormal="100" workbookViewId="0">
      <selection activeCell="H49" sqref="H49"/>
    </sheetView>
  </sheetViews>
  <sheetFormatPr defaultRowHeight="12.5" x14ac:dyDescent="0.25"/>
  <cols>
    <col min="1" max="1" width="1.453125" style="136" customWidth="1"/>
    <col min="2" max="2" width="5.54296875" style="136" customWidth="1"/>
    <col min="3" max="3" width="3.54296875" style="136" customWidth="1"/>
    <col min="4" max="4" width="36.54296875" style="136" customWidth="1"/>
    <col min="5" max="5" width="7" style="136" customWidth="1"/>
    <col min="6" max="7" width="11.54296875" style="136" bestFit="1" customWidth="1"/>
    <col min="8" max="8" width="12.1796875" style="136" customWidth="1"/>
    <col min="9" max="9" width="12.7265625" style="136" bestFit="1" customWidth="1"/>
    <col min="10" max="10" width="1.453125" style="136" customWidth="1"/>
    <col min="11" max="256" width="9.1796875" style="136"/>
  </cols>
  <sheetData>
    <row r="1" spans="1:10" ht="15.5" x14ac:dyDescent="0.35">
      <c r="A1" s="132" t="e">
        <f>#REF!</f>
        <v>#REF!</v>
      </c>
      <c r="B1" s="132"/>
      <c r="C1" s="132"/>
      <c r="D1" s="132"/>
      <c r="E1" s="133" t="s">
        <v>0</v>
      </c>
      <c r="F1" s="134" t="str">
        <f>'10-1 - 10-4 AR Led work'!F1</f>
        <v>Dhruv Patil</v>
      </c>
      <c r="G1" s="135"/>
      <c r="H1" s="132"/>
      <c r="I1" s="132"/>
      <c r="J1" s="132"/>
    </row>
    <row r="2" spans="1:10" ht="15.5" x14ac:dyDescent="0.35">
      <c r="A2" s="132" t="e">
        <f>#REF!</f>
        <v>#REF!</v>
      </c>
      <c r="B2" s="132"/>
      <c r="C2" s="132"/>
      <c r="D2" s="132"/>
      <c r="E2" s="132"/>
      <c r="F2" s="132"/>
      <c r="G2" s="132"/>
      <c r="H2" s="132"/>
      <c r="I2" s="132"/>
      <c r="J2" s="132"/>
    </row>
    <row r="3" spans="1:10" ht="15.5" x14ac:dyDescent="0.35">
      <c r="A3" s="132"/>
      <c r="B3" s="132"/>
      <c r="C3" s="132"/>
      <c r="D3" s="132"/>
      <c r="E3" s="132"/>
      <c r="F3" s="132"/>
      <c r="G3" s="132"/>
      <c r="H3" s="132"/>
      <c r="I3" s="132"/>
      <c r="J3" s="132"/>
    </row>
    <row r="5" spans="1:10" ht="14" x14ac:dyDescent="0.3">
      <c r="B5" s="137"/>
      <c r="C5" s="137" t="s">
        <v>57</v>
      </c>
      <c r="D5" s="138" t="s">
        <v>58</v>
      </c>
      <c r="F5" s="137"/>
      <c r="G5" s="137"/>
      <c r="H5" s="137" t="s">
        <v>59</v>
      </c>
      <c r="I5" s="138">
        <v>1110</v>
      </c>
    </row>
    <row r="6" spans="1:10" ht="13" thickBot="1" x14ac:dyDescent="0.3">
      <c r="A6" s="139"/>
      <c r="B6" s="139"/>
      <c r="C6" s="139"/>
      <c r="D6" s="139"/>
      <c r="E6" s="139"/>
      <c r="F6" s="139"/>
      <c r="G6" s="139"/>
      <c r="H6" s="139"/>
      <c r="I6" s="139"/>
      <c r="J6" s="139"/>
    </row>
    <row r="7" spans="1:10" ht="13" thickTop="1" x14ac:dyDescent="0.25">
      <c r="A7" s="140"/>
      <c r="B7" s="141"/>
      <c r="D7" s="142"/>
      <c r="E7" s="142" t="s">
        <v>4</v>
      </c>
      <c r="F7" s="142"/>
      <c r="G7" s="142"/>
      <c r="H7" s="143" t="s">
        <v>10</v>
      </c>
      <c r="I7" s="144"/>
      <c r="J7" s="145"/>
    </row>
    <row r="8" spans="1:10" ht="13" thickBot="1" x14ac:dyDescent="0.3">
      <c r="A8" s="146"/>
      <c r="B8" s="147" t="s">
        <v>6</v>
      </c>
      <c r="C8" s="148"/>
      <c r="D8" s="149" t="s">
        <v>7</v>
      </c>
      <c r="E8" s="149" t="s">
        <v>8</v>
      </c>
      <c r="F8" s="149" t="s">
        <v>5</v>
      </c>
      <c r="G8" s="149" t="s">
        <v>9</v>
      </c>
      <c r="H8" s="149" t="s">
        <v>5</v>
      </c>
      <c r="I8" s="149" t="s">
        <v>9</v>
      </c>
      <c r="J8" s="150"/>
    </row>
    <row r="9" spans="1:10" ht="14.5" thickTop="1" x14ac:dyDescent="0.3">
      <c r="A9" s="151"/>
      <c r="B9" s="152" t="s">
        <v>33</v>
      </c>
      <c r="C9" s="153">
        <v>1</v>
      </c>
      <c r="D9" s="154" t="s">
        <v>11</v>
      </c>
      <c r="E9" s="155" t="s">
        <v>60</v>
      </c>
      <c r="F9" s="104"/>
      <c r="G9" s="104"/>
      <c r="H9" s="104">
        <v>11486.16</v>
      </c>
      <c r="I9" s="104"/>
      <c r="J9" s="156"/>
    </row>
    <row r="10" spans="1:10" ht="14" x14ac:dyDescent="0.3">
      <c r="A10" s="151"/>
      <c r="B10" s="152"/>
      <c r="C10" s="153">
        <v>30</v>
      </c>
      <c r="D10" s="154"/>
      <c r="E10" s="153" t="s">
        <v>64</v>
      </c>
      <c r="F10" s="104"/>
      <c r="G10" s="104">
        <v>9484.24</v>
      </c>
      <c r="H10" s="104">
        <f>H9-G10</f>
        <v>2001.92</v>
      </c>
      <c r="I10" s="104"/>
      <c r="J10" s="156"/>
    </row>
    <row r="11" spans="1:10" ht="14" x14ac:dyDescent="0.3">
      <c r="A11" s="151"/>
      <c r="B11" s="152"/>
      <c r="C11" s="153">
        <v>30</v>
      </c>
      <c r="D11" s="154"/>
      <c r="E11" s="153" t="s">
        <v>35</v>
      </c>
      <c r="F11" s="104">
        <v>15607.05</v>
      </c>
      <c r="G11" s="104"/>
      <c r="H11" s="104">
        <f>F11+H10</f>
        <v>17608.97</v>
      </c>
      <c r="I11" s="104"/>
      <c r="J11" s="156"/>
    </row>
    <row r="14" spans="1:10" ht="14" x14ac:dyDescent="0.3">
      <c r="B14" s="137"/>
      <c r="C14" s="137" t="s">
        <v>57</v>
      </c>
      <c r="D14" s="138" t="s">
        <v>61</v>
      </c>
      <c r="G14" s="137"/>
      <c r="H14" s="137" t="s">
        <v>59</v>
      </c>
      <c r="I14" s="138">
        <v>1130</v>
      </c>
    </row>
    <row r="15" spans="1:10" ht="13" thickBot="1" x14ac:dyDescent="0.3">
      <c r="A15" s="139"/>
      <c r="B15" s="139"/>
      <c r="C15" s="139"/>
      <c r="D15" s="139"/>
      <c r="E15" s="139"/>
      <c r="F15" s="139"/>
      <c r="G15" s="139"/>
      <c r="H15" s="139"/>
      <c r="I15" s="139"/>
      <c r="J15" s="139"/>
    </row>
    <row r="16" spans="1:10" ht="13" thickTop="1" x14ac:dyDescent="0.25">
      <c r="A16" s="140"/>
      <c r="B16" s="141"/>
      <c r="D16" s="142"/>
      <c r="E16" s="142" t="s">
        <v>4</v>
      </c>
      <c r="F16" s="142"/>
      <c r="G16" s="142"/>
      <c r="H16" s="143" t="s">
        <v>10</v>
      </c>
      <c r="I16" s="144"/>
      <c r="J16" s="145"/>
    </row>
    <row r="17" spans="1:10" ht="13" thickBot="1" x14ac:dyDescent="0.3">
      <c r="A17" s="146"/>
      <c r="B17" s="147" t="s">
        <v>6</v>
      </c>
      <c r="C17" s="148"/>
      <c r="D17" s="149" t="s">
        <v>7</v>
      </c>
      <c r="E17" s="149" t="s">
        <v>8</v>
      </c>
      <c r="F17" s="149" t="s">
        <v>5</v>
      </c>
      <c r="G17" s="149" t="s">
        <v>9</v>
      </c>
      <c r="H17" s="149" t="s">
        <v>5</v>
      </c>
      <c r="I17" s="149" t="s">
        <v>9</v>
      </c>
      <c r="J17" s="150"/>
    </row>
    <row r="18" spans="1:10" ht="14.5" thickTop="1" x14ac:dyDescent="0.3">
      <c r="A18" s="151"/>
      <c r="B18" s="152" t="s">
        <v>33</v>
      </c>
      <c r="C18" s="153">
        <v>1</v>
      </c>
      <c r="D18" s="154"/>
      <c r="E18" s="155" t="s">
        <v>60</v>
      </c>
      <c r="F18" s="104"/>
      <c r="G18" s="104"/>
      <c r="H18" s="104">
        <v>4089.15</v>
      </c>
      <c r="I18" s="104"/>
      <c r="J18" s="156"/>
    </row>
    <row r="19" spans="1:10" ht="14" x14ac:dyDescent="0.3">
      <c r="A19" s="151"/>
      <c r="B19" s="152"/>
      <c r="C19" s="153">
        <v>30</v>
      </c>
      <c r="D19" s="154"/>
      <c r="E19" s="153" t="s">
        <v>34</v>
      </c>
      <c r="F19" s="104">
        <v>6938.6</v>
      </c>
      <c r="G19" s="104"/>
      <c r="H19" s="104">
        <f>H18+F19</f>
        <v>11027.75</v>
      </c>
      <c r="I19" s="104"/>
      <c r="J19" s="156"/>
    </row>
    <row r="20" spans="1:10" ht="14" x14ac:dyDescent="0.3">
      <c r="A20" s="151"/>
      <c r="B20" s="152"/>
      <c r="C20" s="153">
        <v>30</v>
      </c>
      <c r="D20" s="154"/>
      <c r="E20" s="153" t="s">
        <v>35</v>
      </c>
      <c r="F20" s="104"/>
      <c r="G20" s="104">
        <v>4089.15</v>
      </c>
      <c r="H20" s="104">
        <f>H19-G20</f>
        <v>6938.6</v>
      </c>
      <c r="I20" s="104"/>
      <c r="J20" s="156"/>
    </row>
    <row r="22" spans="1:10" x14ac:dyDescent="0.25">
      <c r="B22" s="157"/>
    </row>
    <row r="23" spans="1:10" ht="14" x14ac:dyDescent="0.3">
      <c r="B23" s="137"/>
      <c r="C23" s="137" t="s">
        <v>57</v>
      </c>
      <c r="D23" s="138" t="s">
        <v>30</v>
      </c>
      <c r="F23" s="137"/>
      <c r="G23" s="137"/>
      <c r="H23" s="137" t="s">
        <v>59</v>
      </c>
      <c r="I23" s="138">
        <v>2120</v>
      </c>
    </row>
    <row r="24" spans="1:10" ht="13" thickBot="1" x14ac:dyDescent="0.3">
      <c r="A24" s="139"/>
      <c r="B24" s="139"/>
      <c r="C24" s="139"/>
      <c r="D24" s="139"/>
      <c r="E24" s="139"/>
      <c r="F24" s="139"/>
      <c r="G24" s="139"/>
      <c r="H24" s="139"/>
      <c r="I24" s="139"/>
      <c r="J24" s="139"/>
    </row>
    <row r="25" spans="1:10" ht="13" thickTop="1" x14ac:dyDescent="0.25">
      <c r="A25" s="140"/>
      <c r="B25" s="141"/>
      <c r="D25" s="142"/>
      <c r="E25" s="142" t="s">
        <v>4</v>
      </c>
      <c r="F25" s="142"/>
      <c r="G25" s="142"/>
      <c r="H25" s="143" t="s">
        <v>10</v>
      </c>
      <c r="I25" s="144"/>
      <c r="J25" s="145"/>
    </row>
    <row r="26" spans="1:10" ht="13" thickBot="1" x14ac:dyDescent="0.3">
      <c r="A26" s="146"/>
      <c r="B26" s="147" t="s">
        <v>6</v>
      </c>
      <c r="C26" s="148"/>
      <c r="D26" s="149" t="s">
        <v>7</v>
      </c>
      <c r="E26" s="149" t="s">
        <v>8</v>
      </c>
      <c r="F26" s="149" t="s">
        <v>5</v>
      </c>
      <c r="G26" s="149" t="s">
        <v>9</v>
      </c>
      <c r="H26" s="149" t="s">
        <v>5</v>
      </c>
      <c r="I26" s="149" t="s">
        <v>9</v>
      </c>
      <c r="J26" s="150"/>
    </row>
    <row r="27" spans="1:10" ht="14.5" thickTop="1" x14ac:dyDescent="0.3">
      <c r="A27" s="151"/>
      <c r="B27" s="152" t="s">
        <v>33</v>
      </c>
      <c r="C27" s="153">
        <v>1</v>
      </c>
      <c r="D27" s="154"/>
      <c r="E27" s="155" t="s">
        <v>60</v>
      </c>
      <c r="F27" s="104"/>
      <c r="G27" s="104"/>
      <c r="H27" s="104"/>
      <c r="I27" s="104">
        <v>2484.1799999999998</v>
      </c>
      <c r="J27" s="156"/>
    </row>
    <row r="28" spans="1:10" ht="14" x14ac:dyDescent="0.3">
      <c r="A28" s="151"/>
      <c r="B28" s="152"/>
      <c r="C28" s="153">
        <v>30</v>
      </c>
      <c r="D28" s="154"/>
      <c r="E28" s="153" t="s">
        <v>34</v>
      </c>
      <c r="F28" s="104"/>
      <c r="G28" s="104">
        <v>249.6</v>
      </c>
      <c r="H28" s="104"/>
      <c r="I28" s="104">
        <f>I27+G28</f>
        <v>2733.7799999999997</v>
      </c>
      <c r="J28" s="156"/>
    </row>
    <row r="29" spans="1:10" ht="14" x14ac:dyDescent="0.3">
      <c r="A29" s="151"/>
      <c r="B29" s="152"/>
      <c r="C29" s="153">
        <v>30</v>
      </c>
      <c r="D29" s="154"/>
      <c r="E29" s="153" t="s">
        <v>35</v>
      </c>
      <c r="F29" s="104"/>
      <c r="G29" s="104">
        <v>618.74</v>
      </c>
      <c r="H29" s="104"/>
      <c r="I29" s="104">
        <f>G29+I28</f>
        <v>3352.5199999999995</v>
      </c>
      <c r="J29" s="156"/>
    </row>
    <row r="32" spans="1:10" ht="14" x14ac:dyDescent="0.3">
      <c r="B32" s="137"/>
      <c r="C32" s="137" t="s">
        <v>57</v>
      </c>
      <c r="D32" s="138" t="s">
        <v>62</v>
      </c>
      <c r="F32" s="137"/>
      <c r="G32" s="137"/>
      <c r="H32" s="137" t="s">
        <v>59</v>
      </c>
      <c r="I32" s="138">
        <v>4110</v>
      </c>
    </row>
    <row r="33" spans="1:10" ht="13" thickBot="1" x14ac:dyDescent="0.3">
      <c r="A33" s="139"/>
      <c r="B33" s="139"/>
      <c r="C33" s="139"/>
      <c r="D33" s="139"/>
      <c r="E33" s="139"/>
      <c r="F33" s="139"/>
      <c r="G33" s="139"/>
      <c r="H33" s="139"/>
      <c r="I33" s="139"/>
      <c r="J33" s="139"/>
    </row>
    <row r="34" spans="1:10" ht="13" thickTop="1" x14ac:dyDescent="0.25">
      <c r="A34" s="140"/>
      <c r="B34" s="141"/>
      <c r="D34" s="142"/>
      <c r="E34" s="142" t="s">
        <v>4</v>
      </c>
      <c r="F34" s="142"/>
      <c r="G34" s="142"/>
      <c r="H34" s="143" t="s">
        <v>10</v>
      </c>
      <c r="I34" s="144"/>
      <c r="J34" s="145"/>
    </row>
    <row r="35" spans="1:10" ht="13" thickBot="1" x14ac:dyDescent="0.3">
      <c r="A35" s="146"/>
      <c r="B35" s="147" t="s">
        <v>6</v>
      </c>
      <c r="C35" s="148"/>
      <c r="D35" s="149" t="s">
        <v>7</v>
      </c>
      <c r="E35" s="149" t="s">
        <v>8</v>
      </c>
      <c r="F35" s="149" t="s">
        <v>5</v>
      </c>
      <c r="G35" s="149" t="s">
        <v>9</v>
      </c>
      <c r="H35" s="149" t="s">
        <v>5</v>
      </c>
      <c r="I35" s="149" t="s">
        <v>9</v>
      </c>
      <c r="J35" s="150"/>
    </row>
    <row r="36" spans="1:10" ht="14.5" thickTop="1" x14ac:dyDescent="0.3">
      <c r="A36" s="151"/>
      <c r="B36" s="152" t="s">
        <v>33</v>
      </c>
      <c r="C36" s="153">
        <v>1</v>
      </c>
      <c r="D36" s="104" t="s">
        <v>11</v>
      </c>
      <c r="E36" s="155" t="s">
        <v>60</v>
      </c>
      <c r="F36" s="104"/>
      <c r="G36" s="104"/>
      <c r="H36" s="104"/>
      <c r="I36" s="104">
        <v>185196.31</v>
      </c>
      <c r="J36" s="156"/>
    </row>
    <row r="37" spans="1:10" ht="14.5" thickBot="1" x14ac:dyDescent="0.35">
      <c r="A37" s="158"/>
      <c r="B37" s="159"/>
      <c r="C37" s="160">
        <v>30</v>
      </c>
      <c r="D37" s="108"/>
      <c r="E37" s="161" t="s">
        <v>34</v>
      </c>
      <c r="F37" s="108"/>
      <c r="G37" s="108">
        <v>6689</v>
      </c>
      <c r="H37" s="108"/>
      <c r="I37" s="108">
        <f>I36+G37</f>
        <v>191885.31</v>
      </c>
      <c r="J37" s="162"/>
    </row>
    <row r="38" spans="1:10" ht="14.5" thickBot="1" x14ac:dyDescent="0.35">
      <c r="A38" s="158"/>
      <c r="B38" s="163"/>
      <c r="C38" s="164">
        <v>30</v>
      </c>
      <c r="D38" s="165"/>
      <c r="E38" s="165" t="s">
        <v>35</v>
      </c>
      <c r="F38" s="165"/>
      <c r="G38" s="118">
        <v>10950.75</v>
      </c>
      <c r="H38" s="165"/>
      <c r="I38" s="108">
        <f>I37+G38</f>
        <v>202836.06</v>
      </c>
      <c r="J38" s="162"/>
    </row>
    <row r="39" spans="1:10" ht="13" thickTop="1" x14ac:dyDescent="0.25"/>
    <row r="41" spans="1:10" ht="14" x14ac:dyDescent="0.3">
      <c r="B41" s="137"/>
      <c r="C41" s="137" t="s">
        <v>57</v>
      </c>
      <c r="D41" s="138" t="s">
        <v>63</v>
      </c>
      <c r="F41" s="137"/>
      <c r="G41" s="137"/>
      <c r="H41" s="137" t="s">
        <v>59</v>
      </c>
      <c r="I41" s="138">
        <v>4120</v>
      </c>
    </row>
    <row r="42" spans="1:10" ht="13" thickBot="1" x14ac:dyDescent="0.3">
      <c r="A42" s="139"/>
      <c r="B42" s="139"/>
      <c r="C42" s="139"/>
      <c r="D42" s="139"/>
      <c r="E42" s="139"/>
      <c r="F42" s="139"/>
      <c r="G42" s="139"/>
      <c r="H42" s="139"/>
      <c r="I42" s="139"/>
      <c r="J42" s="139"/>
    </row>
    <row r="43" spans="1:10" ht="13" thickTop="1" x14ac:dyDescent="0.25">
      <c r="A43" s="140"/>
      <c r="B43" s="141"/>
      <c r="D43" s="142"/>
      <c r="E43" s="142" t="s">
        <v>4</v>
      </c>
      <c r="F43" s="142"/>
      <c r="G43" s="142"/>
      <c r="H43" s="143" t="s">
        <v>10</v>
      </c>
      <c r="I43" s="144"/>
      <c r="J43" s="145"/>
    </row>
    <row r="44" spans="1:10" ht="13" thickBot="1" x14ac:dyDescent="0.3">
      <c r="A44" s="146"/>
      <c r="B44" s="147" t="s">
        <v>6</v>
      </c>
      <c r="C44" s="148"/>
      <c r="D44" s="149" t="s">
        <v>7</v>
      </c>
      <c r="E44" s="149" t="s">
        <v>8</v>
      </c>
      <c r="F44" s="149" t="s">
        <v>5</v>
      </c>
      <c r="G44" s="149" t="s">
        <v>9</v>
      </c>
      <c r="H44" s="149" t="s">
        <v>5</v>
      </c>
      <c r="I44" s="149" t="s">
        <v>9</v>
      </c>
      <c r="J44" s="150"/>
    </row>
    <row r="45" spans="1:10" ht="14.5" thickTop="1" x14ac:dyDescent="0.3">
      <c r="A45" s="151"/>
      <c r="B45" s="152" t="s">
        <v>33</v>
      </c>
      <c r="C45" s="153">
        <v>1</v>
      </c>
      <c r="D45" s="104" t="s">
        <v>11</v>
      </c>
      <c r="E45" s="155" t="s">
        <v>60</v>
      </c>
      <c r="F45" s="104"/>
      <c r="G45" s="104"/>
      <c r="H45" s="104">
        <v>721.06</v>
      </c>
      <c r="I45" s="104"/>
      <c r="J45" s="156"/>
    </row>
    <row r="46" spans="1:10" ht="14" x14ac:dyDescent="0.3">
      <c r="A46" s="158"/>
      <c r="B46" s="159"/>
      <c r="C46" s="160">
        <v>30</v>
      </c>
      <c r="D46" s="108"/>
      <c r="E46" s="161" t="s">
        <v>35</v>
      </c>
      <c r="F46" s="108">
        <v>51.59</v>
      </c>
      <c r="G46" s="108"/>
      <c r="H46" s="108">
        <f>H45+F46</f>
        <v>772.65</v>
      </c>
      <c r="I46" s="108"/>
      <c r="J46" s="162"/>
    </row>
    <row r="47" spans="1:10" ht="14" x14ac:dyDescent="0.3">
      <c r="A47" s="158"/>
      <c r="B47" s="163"/>
      <c r="C47" s="164"/>
      <c r="D47" s="165"/>
      <c r="E47" s="165"/>
      <c r="F47" s="165"/>
      <c r="G47" s="165"/>
      <c r="H47" s="165"/>
      <c r="I47" s="165"/>
      <c r="J47" s="162"/>
    </row>
  </sheetData>
  <pageMargins left="0.7" right="0.7" top="0.75" bottom="0.75" header="0.3" footer="0.3"/>
  <pageSetup scale="8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4BC88EE80B1C42A7F4DD2AC98F73EE" ma:contentTypeVersion="14" ma:contentTypeDescription="Create a new document." ma:contentTypeScope="" ma:versionID="15e1db72af548e4336f8134c0e6233ac">
  <xsd:schema xmlns:xsd="http://www.w3.org/2001/XMLSchema" xmlns:xs="http://www.w3.org/2001/XMLSchema" xmlns:p="http://schemas.microsoft.com/office/2006/metadata/properties" xmlns:ns2="d758baea-510e-4597-bb40-a09e4fc0f415" xmlns:ns3="d5bf7610-0a90-45dc-b926-1b234e6c6756" targetNamespace="http://schemas.microsoft.com/office/2006/metadata/properties" ma:root="true" ma:fieldsID="7879fa1e94113e452e02fe4bcea51936" ns2:_="" ns3:_="">
    <xsd:import namespace="d758baea-510e-4597-bb40-a09e4fc0f415"/>
    <xsd:import namespace="d5bf7610-0a90-45dc-b926-1b234e6c6756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58baea-510e-4597-bb40-a09e4fc0f415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0c8ac36-f17a-43f7-bf64-8887e67858c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bf7610-0a90-45dc-b926-1b234e6c675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a2efad3-2896-4aea-8e7b-79600716adfd}" ma:internalName="TaxCatchAll" ma:showField="CatchAllData" ma:web="d5bf7610-0a90-45dc-b926-1b234e6c675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d758baea-510e-4597-bb40-a09e4fc0f415" xsi:nil="true"/>
    <TaxCatchAll xmlns="d5bf7610-0a90-45dc-b926-1b234e6c6756" xsi:nil="true"/>
    <lcf76f155ced4ddcb4097134ff3c332f xmlns="d758baea-510e-4597-bb40-a09e4fc0f41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932A944-6568-4494-B9B6-ADC45C51ED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58baea-510e-4597-bb40-a09e4fc0f415"/>
    <ds:schemaRef ds:uri="d5bf7610-0a90-45dc-b926-1b234e6c67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CB392B-B776-4846-B2A7-B1781F7BC9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70F8C0-12CB-49FA-9445-83481C5E08FD}">
  <ds:schemaRefs>
    <ds:schemaRef ds:uri="http://purl.org/dc/terms/"/>
    <ds:schemaRef ds:uri="http://www.w3.org/XML/1998/namespace"/>
    <ds:schemaRef ds:uri="http://schemas.microsoft.com/office/2006/documentManagement/types"/>
    <ds:schemaRef ds:uri="d5bf7610-0a90-45dc-b926-1b234e6c6756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d758baea-510e-4597-bb40-a09e4fc0f415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10-1 - 10-4 AR Led work</vt:lpstr>
      <vt:lpstr>10-1 - 10-4 SJ &amp; CR Jrnl work</vt:lpstr>
      <vt:lpstr>10-1 - 10-4 GL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Kim Steffanina</dc:creator>
  <cp:lastModifiedBy>PATIL, DHRUV</cp:lastModifiedBy>
  <cp:lastPrinted>2010-03-02T21:53:33Z</cp:lastPrinted>
  <dcterms:created xsi:type="dcterms:W3CDTF">2008-02-28T02:55:22Z</dcterms:created>
  <dcterms:modified xsi:type="dcterms:W3CDTF">2024-02-17T01:06:25Z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0x010100F54BC88EE80B1C42A7F4DD2AC98F73EE</vt:lpwstr>
  </property>
  <property fmtid="{D5CDD505-2E9C-101B-9397-08002B2CF9AE}" pid="3" name="Order">
    <vt:r8>16200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</Properties>
</file>