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11DAC026-C73B-4ACB-9B0E-F805F463C719}" xr6:coauthVersionLast="47" xr6:coauthVersionMax="47" xr10:uidLastSave="{00000000-0000-0000-0000-000000000000}"/>
  <bookViews>
    <workbookView xWindow="-120" yWindow="-120" windowWidth="38640" windowHeight="21120" activeTab="1" xr2:uid="{BEE45856-FC60-4185-A86C-0A146BF033E0}"/>
  </bookViews>
  <sheets>
    <sheet name="Origins Main Quests" sheetId="4" r:id="rId1"/>
    <sheet name="Origins - Side Quests" sheetId="2" r:id="rId2"/>
    <sheet name="Awakening Quest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2" l="1"/>
  <c r="F53" i="2"/>
  <c r="F43" i="2"/>
  <c r="F33" i="2"/>
  <c r="F26" i="2"/>
  <c r="F19" i="2"/>
  <c r="F3" i="2"/>
  <c r="C50" i="2"/>
  <c r="C38" i="2"/>
  <c r="C28" i="2"/>
  <c r="C24" i="2"/>
  <c r="C21" i="2"/>
  <c r="C11" i="2"/>
  <c r="C6" i="2"/>
  <c r="C3" i="2"/>
  <c r="C18" i="4"/>
  <c r="C3" i="4"/>
  <c r="I12" i="5"/>
  <c r="I10" i="5"/>
  <c r="I3" i="5"/>
  <c r="F25" i="5"/>
  <c r="F21" i="5"/>
  <c r="F3" i="5"/>
  <c r="C12" i="5"/>
  <c r="C3" i="5"/>
  <c r="C37" i="2" l="1"/>
  <c r="I3" i="4"/>
  <c r="L3" i="2" s="1"/>
  <c r="L4" i="2" l="1"/>
  <c r="O3" i="5"/>
  <c r="O4" i="5"/>
  <c r="P3" i="5" l="1"/>
  <c r="I4" i="4"/>
  <c r="J3" i="4" s="1"/>
  <c r="M3" i="2" l="1"/>
</calcChain>
</file>

<file path=xl/sharedStrings.xml><?xml version="1.0" encoding="utf-8"?>
<sst xmlns="http://schemas.openxmlformats.org/spreadsheetml/2006/main" count="245" uniqueCount="234">
  <si>
    <t>Ostagar</t>
  </si>
  <si>
    <t>Status</t>
  </si>
  <si>
    <t>Quest Name</t>
  </si>
  <si>
    <t>Korcari Wilds</t>
  </si>
  <si>
    <t>The Missionary</t>
  </si>
  <si>
    <t>Chasind Trail Signs</t>
  </si>
  <si>
    <t>A Pinch of Ashes</t>
  </si>
  <si>
    <t>Lothering</t>
  </si>
  <si>
    <t>A Last Keepsake</t>
  </si>
  <si>
    <t>When Bears Attack</t>
  </si>
  <si>
    <t>A Fallen Templar</t>
  </si>
  <si>
    <t>Redcliffe</t>
  </si>
  <si>
    <t>A Missing Child</t>
  </si>
  <si>
    <t>Lost in the Castle</t>
  </si>
  <si>
    <t>Joining the Grey Wardens</t>
  </si>
  <si>
    <t>Tainted Blood</t>
  </si>
  <si>
    <t>The Grey Wardens' Cache</t>
  </si>
  <si>
    <t>After the Joining</t>
  </si>
  <si>
    <t>The Tower of Ishal</t>
  </si>
  <si>
    <t>Lothering and the Imperial Highway</t>
  </si>
  <si>
    <t>Broken Circle</t>
  </si>
  <si>
    <t>The Arl of Redcliffe</t>
  </si>
  <si>
    <t>Nature of the Beast</t>
  </si>
  <si>
    <t>The Urn of Sacred Ashes</t>
  </si>
  <si>
    <t>A Paragon of Her Kind</t>
  </si>
  <si>
    <t>The Landsmeet</t>
  </si>
  <si>
    <t>The Battle of Denerim</t>
  </si>
  <si>
    <t>Main Quests</t>
  </si>
  <si>
    <t>Companion Quests</t>
  </si>
  <si>
    <t>Alistair's Family</t>
  </si>
  <si>
    <t>Flemeth's Real Grimoire</t>
  </si>
  <si>
    <t>Leliana's Past</t>
  </si>
  <si>
    <t>Oghren's Old Flame</t>
  </si>
  <si>
    <t>The Sword of the Beresaad</t>
  </si>
  <si>
    <t>Wynne's Regret</t>
  </si>
  <si>
    <t>A Golem's Memories</t>
  </si>
  <si>
    <t>Brecilian Forest</t>
  </si>
  <si>
    <t>Cammen's Lament</t>
  </si>
  <si>
    <t>Elora's Halla</t>
  </si>
  <si>
    <t>The Elven Ritual</t>
  </si>
  <si>
    <t>Lost to the Curse</t>
  </si>
  <si>
    <t>The Mage's Treasure</t>
  </si>
  <si>
    <t>Rare Ironbark</t>
  </si>
  <si>
    <t>Wounded in the Forest</t>
  </si>
  <si>
    <t>The Arcane Warrior</t>
  </si>
  <si>
    <t>Circle of Magi</t>
  </si>
  <si>
    <t>Summoning Sciences</t>
  </si>
  <si>
    <t>Denerim</t>
  </si>
  <si>
    <t>Before the Landsmeet</t>
  </si>
  <si>
    <t>Pearls Before Swine</t>
  </si>
  <si>
    <t>The Crimson Oars</t>
  </si>
  <si>
    <t>Friends of Red Jenny</t>
  </si>
  <si>
    <t>Back Alley Justice</t>
  </si>
  <si>
    <t>Drake Scale Armor</t>
  </si>
  <si>
    <t>Dragon Scale Armor</t>
  </si>
  <si>
    <t>Forgotten Verses</t>
  </si>
  <si>
    <t>Honor Bound</t>
  </si>
  <si>
    <t>The Last Request</t>
  </si>
  <si>
    <t>Unbound</t>
  </si>
  <si>
    <t>The Trial of Crows</t>
  </si>
  <si>
    <t>Crime Wave</t>
  </si>
  <si>
    <t>During the Landsmeet</t>
  </si>
  <si>
    <t>Captured!</t>
  </si>
  <si>
    <t>Missing in Action</t>
  </si>
  <si>
    <t>Tortured Noble</t>
  </si>
  <si>
    <t>Lost Templar</t>
  </si>
  <si>
    <t>Something Wicked</t>
  </si>
  <si>
    <t>Hearing Voices</t>
  </si>
  <si>
    <t>Fazzil's Request</t>
  </si>
  <si>
    <t>The Mabari Hound</t>
  </si>
  <si>
    <t>The Hungry Deserter</t>
  </si>
  <si>
    <t>Last Will and Testament</t>
  </si>
  <si>
    <t>Bandits on the Road</t>
  </si>
  <si>
    <t>The Quanari Prisoner</t>
  </si>
  <si>
    <t>More Than Just Plants</t>
  </si>
  <si>
    <t>A Poisonous Proposition</t>
  </si>
  <si>
    <t>Traps are a Girl's Best Friend</t>
  </si>
  <si>
    <t>Bandits, Bandits, Everywhere</t>
  </si>
  <si>
    <t>A Lost Nug</t>
  </si>
  <si>
    <t>A Mother's Hope</t>
  </si>
  <si>
    <t>An Unlikely Scholar</t>
  </si>
  <si>
    <t>Caged in Stone</t>
  </si>
  <si>
    <t>Exotic Methods</t>
  </si>
  <si>
    <t>Jameer's Stash</t>
  </si>
  <si>
    <t>Lost to the Memories</t>
  </si>
  <si>
    <t>Of Noble Birth (Dwarwen Noble Orign)</t>
  </si>
  <si>
    <t>Precious Metals</t>
  </si>
  <si>
    <t>Proving After Dark</t>
  </si>
  <si>
    <t>The Chant in the Deeps</t>
  </si>
  <si>
    <t>The Key to the City</t>
  </si>
  <si>
    <t>The Shaper's Life</t>
  </si>
  <si>
    <t>Thief in the House of Learning</t>
  </si>
  <si>
    <t>Zerlinda's Woe</t>
  </si>
  <si>
    <t>Orzammar - Underground</t>
  </si>
  <si>
    <t>An Admirable Topsider</t>
  </si>
  <si>
    <t>Asunder</t>
  </si>
  <si>
    <t>The Dead Caste</t>
  </si>
  <si>
    <t>The Drifter's Cache</t>
  </si>
  <si>
    <t>The Gangue Shade</t>
  </si>
  <si>
    <t>The Golem Registry</t>
  </si>
  <si>
    <t>Orzammar - City</t>
  </si>
  <si>
    <t>The Blackstone Irregulars</t>
  </si>
  <si>
    <t>Dereliction of Duty</t>
  </si>
  <si>
    <t>Scraping the Barrel</t>
  </si>
  <si>
    <t>Grease the Wheels</t>
  </si>
  <si>
    <t>Notices of Death</t>
  </si>
  <si>
    <t>Restocking the Guild</t>
  </si>
  <si>
    <t>A Change in Leadership</t>
  </si>
  <si>
    <t>Justice Must be Served / A Gift of Silence</t>
  </si>
  <si>
    <t>Blood of Warning</t>
  </si>
  <si>
    <t>Careless Accusations</t>
  </si>
  <si>
    <t>Have You Seen Me?</t>
  </si>
  <si>
    <t>Herbal Magic</t>
  </si>
  <si>
    <t>Notice of Termination</t>
  </si>
  <si>
    <t>Places of Power</t>
  </si>
  <si>
    <t>The Scrolls of Banastor</t>
  </si>
  <si>
    <t>Thy Brother's killer</t>
  </si>
  <si>
    <t>Correspondence Interruptus</t>
  </si>
  <si>
    <t>Solving Problems</t>
  </si>
  <si>
    <t>Harsh Decisions (D)</t>
  </si>
  <si>
    <t>New Ground (K)</t>
  </si>
  <si>
    <t>Dead Drops (K)</t>
  </si>
  <si>
    <t>False Witnesses (D)</t>
  </si>
  <si>
    <t>Untracable (K)</t>
  </si>
  <si>
    <t>Signs of Safe Passage (D)</t>
  </si>
  <si>
    <t>Negotiation Aids (K)</t>
  </si>
  <si>
    <t>Main Story Completion</t>
  </si>
  <si>
    <t>Side Quests Completion</t>
  </si>
  <si>
    <t>Jobs for Certain Interested Parties</t>
  </si>
  <si>
    <t>Mages Collective</t>
  </si>
  <si>
    <t>Chanters Board</t>
  </si>
  <si>
    <t>Caravan Down</t>
  </si>
  <si>
    <t>Brothers and Sisters</t>
  </si>
  <si>
    <t>Skin Deep</t>
  </si>
  <si>
    <t>Desperate Haven</t>
  </si>
  <si>
    <t>Unintended Consequences</t>
  </si>
  <si>
    <t>Soldier's Peak</t>
  </si>
  <si>
    <t>Ancient History</t>
  </si>
  <si>
    <t xml:space="preserve">Sulcher's Pass </t>
  </si>
  <si>
    <t>The Golem in Honnleath</t>
  </si>
  <si>
    <t>A Golem's Memories</t>
  </si>
  <si>
    <t>A King's Confident</t>
  </si>
  <si>
    <t>Return to Ostagar</t>
  </si>
  <si>
    <t>Featday Gifts</t>
  </si>
  <si>
    <t>Feastday Pranks</t>
  </si>
  <si>
    <t>Loghain's Push</t>
  </si>
  <si>
    <t>DLC</t>
  </si>
  <si>
    <t>Vigil's Keep</t>
  </si>
  <si>
    <t>A Medical Necessity</t>
  </si>
  <si>
    <t>The Survivors of Vigil's Keep</t>
  </si>
  <si>
    <t>Defending the Land</t>
  </si>
  <si>
    <t>Oaths of Fealty</t>
  </si>
  <si>
    <t>Adria's Plight</t>
  </si>
  <si>
    <t>Far Afield</t>
  </si>
  <si>
    <t>A Daughter Ransomed</t>
  </si>
  <si>
    <t>Bensley's Gratitude</t>
  </si>
  <si>
    <t>A Brewing Conspiracy</t>
  </si>
  <si>
    <t>It Comes From Beneath</t>
  </si>
  <si>
    <t>Cost of Doing Business</t>
  </si>
  <si>
    <t>A Master's Work</t>
  </si>
  <si>
    <t>Heart of the Forest</t>
  </si>
  <si>
    <t>Golem's Might</t>
  </si>
  <si>
    <t>The Wraith's Vengeance</t>
  </si>
  <si>
    <t>Worked to the Bone</t>
  </si>
  <si>
    <t>Trade Must Flow</t>
  </si>
  <si>
    <t>Elemental Requirements</t>
  </si>
  <si>
    <t>What is Built Endures</t>
  </si>
  <si>
    <t>The Peasant Revolution</t>
  </si>
  <si>
    <t>Salvage Operation</t>
  </si>
  <si>
    <t>A Day In Court</t>
  </si>
  <si>
    <t>Bombs Away!</t>
  </si>
  <si>
    <t>The Shrine of Korth</t>
  </si>
  <si>
    <t>And You, Esmerelle?</t>
  </si>
  <si>
    <t>The Long-Buried Past</t>
  </si>
  <si>
    <t>Lucky Charms</t>
  </si>
  <si>
    <t>Memories of the Stone</t>
  </si>
  <si>
    <t>Knotwood Hills</t>
  </si>
  <si>
    <t>The Blackmarsh</t>
  </si>
  <si>
    <t>The Burden of Guilt</t>
  </si>
  <si>
    <t>Tears in the Veil</t>
  </si>
  <si>
    <t>A Maiden in Distress</t>
  </si>
  <si>
    <t>Ser Alvard's Missing Sword</t>
  </si>
  <si>
    <t>The Trail of Love</t>
  </si>
  <si>
    <t>The Lost Dragon Bones</t>
  </si>
  <si>
    <t>The Wending Wood</t>
  </si>
  <si>
    <t>Brothers of Stone</t>
  </si>
  <si>
    <t>Ines the Botanist</t>
  </si>
  <si>
    <t>Trading Troubles</t>
  </si>
  <si>
    <t>The Merchant's Goods</t>
  </si>
  <si>
    <t>Maferath's Monuments</t>
  </si>
  <si>
    <t>From the Living Wood</t>
  </si>
  <si>
    <t>Last Wishes</t>
  </si>
  <si>
    <t>The City of Amaranthine</t>
  </si>
  <si>
    <t>Smuggler's Run</t>
  </si>
  <si>
    <t>Law and Order</t>
  </si>
  <si>
    <t>The Blight Orphans?</t>
  </si>
  <si>
    <t>The Blight Orphans (Again)</t>
  </si>
  <si>
    <t>Moonshine for the Children</t>
  </si>
  <si>
    <t>The Sermons of Justinia II</t>
  </si>
  <si>
    <t>Those Sweet Orphans</t>
  </si>
  <si>
    <t>The Scavenger Hunt</t>
  </si>
  <si>
    <t>A Present for Melisse</t>
  </si>
  <si>
    <t>Making Amends</t>
  </si>
  <si>
    <t>Preying on the Weak</t>
  </si>
  <si>
    <t>A Donation of Injury Kits</t>
  </si>
  <si>
    <t>A Donation of Poultices</t>
  </si>
  <si>
    <t>Till Death Do Us Part</t>
  </si>
  <si>
    <t>Out of Control</t>
  </si>
  <si>
    <t>Rumblings From Beneath</t>
  </si>
  <si>
    <t>Keep Out of Reach of Children</t>
  </si>
  <si>
    <t>Crystals of the Imperium</t>
  </si>
  <si>
    <t>Lair of the Mother</t>
  </si>
  <si>
    <t>Companions</t>
  </si>
  <si>
    <t>The Prisoner</t>
  </si>
  <si>
    <t>Nathaniel's Joining</t>
  </si>
  <si>
    <t>The Howe Family</t>
  </si>
  <si>
    <t>Freedom for Anders</t>
  </si>
  <si>
    <t>Sigrun's Joining</t>
  </si>
  <si>
    <t>Sigrun's Roguish Past</t>
  </si>
  <si>
    <t>Velanna's Joining</t>
  </si>
  <si>
    <t>Velanna's Exile</t>
  </si>
  <si>
    <t>Oghren the Family Man</t>
  </si>
  <si>
    <t>Justice for Kristoff</t>
  </si>
  <si>
    <t>The Assault on Vigil's Keep</t>
  </si>
  <si>
    <t>The Awakening (quest)</t>
  </si>
  <si>
    <t>The Righteous Path</t>
  </si>
  <si>
    <t>Last of the Legion</t>
  </si>
  <si>
    <t>Shadows of the Blackmarsh</t>
  </si>
  <si>
    <t>The Assault on Amaranthine</t>
  </si>
  <si>
    <t>The Siege of Vigil's Keep</t>
  </si>
  <si>
    <t>Depths of Depravity</t>
  </si>
  <si>
    <t>Five Pages, Four Mages</t>
  </si>
  <si>
    <t>Watchguard of the Reaching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</si>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</sst>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Arial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2"/>
      <color rgb="FF0070C0"/>
      <name val="Arial"/>
      <family val="2"/>
    </font>
    <font>
      <b/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473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10" fontId="6" fillId="5" borderId="5" xfId="1" applyNumberFormat="1" applyFont="1" applyFill="1" applyBorder="1" applyAlignment="1">
      <alignment horizontal="center" vertical="center"/>
    </xf>
    <xf numFmtId="10" fontId="9" fillId="5" borderId="5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6" borderId="14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2" borderId="21" xfId="0" applyFont="1" applyFill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0" fontId="7" fillId="5" borderId="15" xfId="1" applyNumberFormat="1" applyFont="1" applyFill="1" applyBorder="1" applyAlignment="1">
      <alignment horizontal="center" vertical="center"/>
    </xf>
    <xf numFmtId="10" fontId="7" fillId="5" borderId="16" xfId="1" applyNumberFormat="1" applyFont="1" applyFill="1" applyBorder="1" applyAlignment="1">
      <alignment horizontal="center" vertical="center"/>
    </xf>
    <xf numFmtId="10" fontId="7" fillId="5" borderId="17" xfId="1" applyNumberFormat="1" applyFont="1" applyFill="1" applyBorder="1" applyAlignment="1">
      <alignment horizontal="center" vertical="center"/>
    </xf>
    <xf numFmtId="10" fontId="7" fillId="5" borderId="18" xfId="1" applyNumberFormat="1" applyFont="1" applyFill="1" applyBorder="1" applyAlignment="1">
      <alignment horizontal="center" vertical="center"/>
    </xf>
    <xf numFmtId="10" fontId="7" fillId="5" borderId="19" xfId="1" applyNumberFormat="1" applyFont="1" applyFill="1" applyBorder="1" applyAlignment="1">
      <alignment horizontal="center" vertical="center"/>
    </xf>
    <xf numFmtId="10" fontId="7" fillId="5" borderId="20" xfId="1" applyNumberFormat="1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0" fontId="7" fillId="5" borderId="6" xfId="1" applyNumberFormat="1" applyFont="1" applyFill="1" applyBorder="1" applyAlignment="1">
      <alignment horizontal="center" vertical="center"/>
    </xf>
    <xf numFmtId="10" fontId="7" fillId="5" borderId="7" xfId="1" applyNumberFormat="1" applyFont="1" applyFill="1" applyBorder="1" applyAlignment="1">
      <alignment horizontal="center" vertical="center"/>
    </xf>
    <xf numFmtId="10" fontId="7" fillId="5" borderId="8" xfId="1" applyNumberFormat="1" applyFont="1" applyFill="1" applyBorder="1" applyAlignment="1">
      <alignment horizontal="center" vertical="center"/>
    </xf>
    <xf numFmtId="10" fontId="7" fillId="5" borderId="9" xfId="1" applyNumberFormat="1" applyFont="1" applyFill="1" applyBorder="1" applyAlignment="1">
      <alignment horizontal="center" vertical="center"/>
    </xf>
    <xf numFmtId="10" fontId="7" fillId="5" borderId="10" xfId="1" applyNumberFormat="1" applyFont="1" applyFill="1" applyBorder="1" applyAlignment="1">
      <alignment horizontal="center" vertical="center"/>
    </xf>
    <xf numFmtId="10" fontId="7" fillId="5" borderId="11" xfId="1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25"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  <dxf>
      <fill>
        <patternFill>
          <bgColor rgb="FF007A37"/>
        </patternFill>
      </fill>
    </dxf>
  </dxfs>
  <tableStyles count="0" defaultTableStyle="TableStyleMedium2" defaultPivotStyle="PivotStyleLight16"/>
  <colors>
    <mruColors>
      <color rgb="FF007434"/>
      <color rgb="FF669900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00D6-14C8-43FA-96BD-E135C5342D46}">
  <sheetPr>
    <tabColor rgb="FF007434"/>
  </sheetPr>
  <dimension ref="B2:L25"/>
  <sheetViews>
    <sheetView showGridLines="0" zoomScale="145" zoomScaleNormal="145" workbookViewId="0">
      <selection activeCell="E14" sqref="E14"/>
    </sheetView>
  </sheetViews>
  <sheetFormatPr defaultRowHeight="15" x14ac:dyDescent="0.25"/>
  <cols>
    <col min="2" max="2" width="33.140625" bestFit="1" customWidth="1"/>
    <col min="3" max="3" width="8.140625" bestFit="1" customWidth="1"/>
    <col min="5" max="5" width="25" bestFit="1" customWidth="1"/>
    <col min="6" max="6" width="6.140625" bestFit="1" customWidth="1"/>
    <col min="9" max="9" width="11.42578125" bestFit="1" customWidth="1"/>
  </cols>
  <sheetData>
    <row r="2" spans="2:12" ht="15.75" thickBot="1" x14ac:dyDescent="0.3">
      <c r="B2" s="1" t="s">
        <v>2</v>
      </c>
      <c r="C2" s="1" t="s">
        <v>1</v>
      </c>
    </row>
    <row r="3" spans="2:12" ht="19.5" customHeight="1" thickBot="1" x14ac:dyDescent="0.3">
      <c r="B3" s="6" t="s">
        <v>27</v>
      </c>
      <c r="C3" s="4">
        <f>(COUNTIF(C4:C16,"ИСТИНА")/13)</f>
        <v>0</v>
      </c>
      <c r="E3" s="22" t="s">
        <v>126</v>
      </c>
      <c r="F3" s="23"/>
      <c r="G3" s="23"/>
      <c r="H3" s="24"/>
      <c r="I3" s="2">
        <f>(C3+C18)/2</f>
        <v>0</v>
      </c>
      <c r="J3" s="13">
        <f>(I3+I4)/2</f>
        <v>0</v>
      </c>
      <c r="K3" s="14"/>
      <c r="L3" s="15"/>
    </row>
    <row r="4" spans="2:12" ht="16.5" thickBot="1" x14ac:dyDescent="0.3">
      <c r="B4" s="9" t="s">
        <v>14</v>
      </c>
      <c r="C4" s="12" t="b">
        <v>0</v>
      </c>
      <c r="E4" s="19" t="s">
        <v>127</v>
      </c>
      <c r="F4" s="20"/>
      <c r="G4" s="20"/>
      <c r="H4" s="21"/>
      <c r="I4" s="3">
        <f>'Origins - Side Quests'!L4</f>
        <v>0</v>
      </c>
      <c r="J4" s="16"/>
      <c r="K4" s="17"/>
      <c r="L4" s="18"/>
    </row>
    <row r="5" spans="2:12" x14ac:dyDescent="0.25">
      <c r="B5" s="7" t="s">
        <v>15</v>
      </c>
      <c r="C5" s="12" t="b">
        <v>0</v>
      </c>
    </row>
    <row r="6" spans="2:12" x14ac:dyDescent="0.25">
      <c r="B6" s="7" t="s">
        <v>16</v>
      </c>
      <c r="C6" s="12" t="b">
        <v>0</v>
      </c>
    </row>
    <row r="7" spans="2:12" x14ac:dyDescent="0.25">
      <c r="B7" s="7" t="s">
        <v>17</v>
      </c>
      <c r="C7" s="12" t="b">
        <v>0</v>
      </c>
    </row>
    <row r="8" spans="2:12" x14ac:dyDescent="0.25">
      <c r="B8" s="7" t="s">
        <v>18</v>
      </c>
      <c r="C8" s="12" t="b">
        <v>0</v>
      </c>
    </row>
    <row r="9" spans="2:12" x14ac:dyDescent="0.25">
      <c r="B9" s="7" t="s">
        <v>19</v>
      </c>
      <c r="C9" s="12" t="b">
        <v>0</v>
      </c>
    </row>
    <row r="10" spans="2:12" x14ac:dyDescent="0.25">
      <c r="B10" s="7" t="s">
        <v>20</v>
      </c>
      <c r="C10" s="12" t="b">
        <v>0</v>
      </c>
    </row>
    <row r="11" spans="2:12" x14ac:dyDescent="0.25">
      <c r="B11" s="7" t="s">
        <v>21</v>
      </c>
      <c r="C11" s="12" t="b">
        <v>0</v>
      </c>
    </row>
    <row r="12" spans="2:12" x14ac:dyDescent="0.25">
      <c r="B12" s="7" t="s">
        <v>22</v>
      </c>
      <c r="C12" s="12" t="b">
        <v>0</v>
      </c>
    </row>
    <row r="13" spans="2:12" x14ac:dyDescent="0.25">
      <c r="B13" s="7" t="s">
        <v>23</v>
      </c>
      <c r="C13" s="12" t="b">
        <v>0</v>
      </c>
    </row>
    <row r="14" spans="2:12" x14ac:dyDescent="0.25">
      <c r="B14" s="7" t="s">
        <v>24</v>
      </c>
      <c r="C14" s="12" t="b">
        <v>0</v>
      </c>
    </row>
    <row r="15" spans="2:12" x14ac:dyDescent="0.25">
      <c r="B15" s="7" t="s">
        <v>25</v>
      </c>
      <c r="C15" s="12" t="b">
        <v>0</v>
      </c>
    </row>
    <row r="16" spans="2:12" x14ac:dyDescent="0.25">
      <c r="B16" s="8" t="s">
        <v>26</v>
      </c>
      <c r="C16" s="12" t="b">
        <v>0</v>
      </c>
    </row>
    <row r="18" spans="2:3" ht="18.75" x14ac:dyDescent="0.25">
      <c r="B18" s="5" t="s">
        <v>28</v>
      </c>
      <c r="C18" s="4">
        <f>(COUNTIF(C19:C25,"ИСТИНА")/7)</f>
        <v>0</v>
      </c>
    </row>
    <row r="19" spans="2:3" x14ac:dyDescent="0.25">
      <c r="B19" s="9" t="s">
        <v>29</v>
      </c>
      <c r="C19" s="12" t="b">
        <v>0</v>
      </c>
    </row>
    <row r="20" spans="2:3" x14ac:dyDescent="0.25">
      <c r="B20" s="7" t="s">
        <v>30</v>
      </c>
      <c r="C20" s="12" t="b">
        <v>0</v>
      </c>
    </row>
    <row r="21" spans="2:3" x14ac:dyDescent="0.25">
      <c r="B21" s="7" t="s">
        <v>31</v>
      </c>
      <c r="C21" s="12" t="b">
        <v>0</v>
      </c>
    </row>
    <row r="22" spans="2:3" x14ac:dyDescent="0.25">
      <c r="B22" s="7" t="s">
        <v>32</v>
      </c>
      <c r="C22" s="12" t="b">
        <v>0</v>
      </c>
    </row>
    <row r="23" spans="2:3" x14ac:dyDescent="0.25">
      <c r="B23" s="7" t="s">
        <v>33</v>
      </c>
      <c r="C23" s="12" t="b">
        <v>0</v>
      </c>
    </row>
    <row r="24" spans="2:3" x14ac:dyDescent="0.25">
      <c r="B24" s="7" t="s">
        <v>34</v>
      </c>
      <c r="C24" s="12" t="b">
        <v>0</v>
      </c>
    </row>
    <row r="25" spans="2:3" x14ac:dyDescent="0.25">
      <c r="B25" s="8" t="s">
        <v>35</v>
      </c>
      <c r="C25" s="12" t="b">
        <v>0</v>
      </c>
    </row>
  </sheetData>
  <mergeCells count="3">
    <mergeCell ref="J3:L4"/>
    <mergeCell ref="E4:H4"/>
    <mergeCell ref="E3:H3"/>
  </mergeCells>
  <conditionalFormatting sqref="B4:B16">
    <cfRule type="expression" dxfId="24" priority="28">
      <formula>C4=1</formula>
    </cfRule>
  </conditionalFormatting>
  <conditionalFormatting sqref="B19:B25">
    <cfRule type="expression" dxfId="23" priority="25">
      <formula>C19=1</formula>
    </cfRule>
  </conditionalFormatting>
  <conditionalFormatting sqref="C4:C16">
    <cfRule type="iconSet" priority="13">
      <iconSet iconSet="3Symbols" showValue="0">
        <cfvo type="percent" val="0"/>
        <cfvo type="num" val="0"/>
        <cfvo type="num" val="1"/>
      </iconSet>
    </cfRule>
    <cfRule type="iconSet" priority="16">
      <iconSet>
        <cfvo type="percent" val="0"/>
        <cfvo type="num" val="0"/>
        <cfvo type="num" val="0"/>
      </iconSet>
    </cfRule>
    <cfRule type="iconSet" priority="17">
      <iconSet iconSet="3Symbols">
        <cfvo type="percent" val="0"/>
        <cfvo type="percent" val="33"/>
        <cfvo type="percent" val="67"/>
      </iconSet>
    </cfRule>
    <cfRule type="iconSet" priority="18">
      <iconSet iconSet="3Symbols">
        <cfvo type="percent" val="0"/>
        <cfvo type="percent" val="33"/>
        <cfvo type="percent" val="67"/>
      </iconSet>
    </cfRule>
    <cfRule type="iconSet" priority="19">
      <iconSet iconSet="3Symbols" showValue="0">
        <cfvo type="percent" val="0"/>
        <cfvo type="num" val="0"/>
        <cfvo type="num" val="1"/>
      </iconSet>
    </cfRule>
    <cfRule type="iconSet" priority="22">
      <iconSet>
        <cfvo type="percent" val="0"/>
        <cfvo type="num" val="0"/>
        <cfvo type="num" val="0"/>
      </iconSet>
    </cfRule>
    <cfRule type="iconSet" priority="23">
      <iconSet iconSet="3Symbols">
        <cfvo type="percent" val="0"/>
        <cfvo type="percent" val="33"/>
        <cfvo type="percent" val="67"/>
      </iconSet>
    </cfRule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C19:C25">
    <cfRule type="iconSet" priority="1">
      <iconSet iconSet="3Symbols" showValue="0">
        <cfvo type="percent" val="0"/>
        <cfvo type="num" val="0"/>
        <cfvo type="num" val="1"/>
      </iconSet>
    </cfRule>
    <cfRule type="iconSet" priority="4">
      <iconSet>
        <cfvo type="percent" val="0"/>
        <cfvo type="num" val="0"/>
        <cfvo type="num" val="0"/>
      </iconSet>
    </cfRule>
    <cfRule type="iconSet" priority="5">
      <iconSet iconSet="3Symbols">
        <cfvo type="percent" val="0"/>
        <cfvo type="percent" val="33"/>
        <cfvo type="percent" val="67"/>
      </iconSet>
    </cfRule>
    <cfRule type="iconSet" priority="6">
      <iconSet iconSet="3Symbols">
        <cfvo type="percent" val="0"/>
        <cfvo type="percent" val="33"/>
        <cfvo type="percent" val="67"/>
      </iconSet>
    </cfRule>
    <cfRule type="iconSet" priority="7">
      <iconSet iconSet="3Symbols" showValue="0">
        <cfvo type="percent" val="0"/>
        <cfvo type="num" val="0"/>
        <cfvo type="num" val="1"/>
      </iconSet>
    </cfRule>
    <cfRule type="iconSet" priority="10">
      <iconSet>
        <cfvo type="percent" val="0"/>
        <cfvo type="num" val="0"/>
        <cfvo type="num" val="0"/>
      </iconSet>
    </cfRule>
    <cfRule type="iconSet" priority="11">
      <iconSet iconSet="3Symbols">
        <cfvo type="percent" val="0"/>
        <cfvo type="percent" val="33"/>
        <cfvo type="percent" val="67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52719B27-E193-4681-ABC4-D86709B132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5" id="{2CC4C203-9FA6-4C79-92D1-EE4F1D6D05B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0" id="{2165B136-D8CE-4789-81EA-6B393387C5E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1" id="{479D901A-B58C-437C-B945-1D54E1D0480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C4:C16</xm:sqref>
        </x14:conditionalFormatting>
        <x14:conditionalFormatting xmlns:xm="http://schemas.microsoft.com/office/excel/2006/main">
          <x14:cfRule type="iconSet" priority="2" id="{110B6C6A-EA03-410D-8E63-B6E98F20B5C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" id="{1E45417D-929E-43CC-8CD8-B15A5E74ACA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" id="{2A0C4C1F-4F0C-4FA7-BEB6-7299305C6C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9" id="{8B391B77-530D-4451-BE1F-C1283C405E5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C19:C25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48BC-7FD6-472C-AF65-438963738737}">
  <sheetPr>
    <tabColor rgb="FF007434"/>
  </sheetPr>
  <dimension ref="B2:O72"/>
  <sheetViews>
    <sheetView showGridLines="0" tabSelected="1" zoomScaleNormal="100" workbookViewId="0">
      <selection activeCell="F8" sqref="F8"/>
    </sheetView>
  </sheetViews>
  <sheetFormatPr defaultRowHeight="15" x14ac:dyDescent="0.25"/>
  <cols>
    <col min="2" max="2" width="27.28515625" bestFit="1" customWidth="1"/>
    <col min="3" max="3" width="9.140625" bestFit="1" customWidth="1"/>
    <col min="4" max="4" width="8.140625" bestFit="1" customWidth="1"/>
    <col min="5" max="5" width="41" bestFit="1" customWidth="1"/>
    <col min="6" max="6" width="8.140625" bestFit="1" customWidth="1"/>
  </cols>
  <sheetData>
    <row r="2" spans="2:15" ht="15.75" thickBot="1" x14ac:dyDescent="0.3">
      <c r="B2" s="1" t="s">
        <v>2</v>
      </c>
      <c r="C2" s="1" t="s">
        <v>1</v>
      </c>
    </row>
    <row r="3" spans="2:15" ht="19.5" thickBot="1" x14ac:dyDescent="0.3">
      <c r="B3" s="10" t="s">
        <v>0</v>
      </c>
      <c r="C3" s="4">
        <f>COUNTIF(C4:C5,"ИСТИНА")/2</f>
        <v>0</v>
      </c>
      <c r="E3" s="5" t="s">
        <v>100</v>
      </c>
      <c r="F3" s="4">
        <f>COUNTIF(F4:F18,"ИСТИНА")/15</f>
        <v>0</v>
      </c>
      <c r="H3" s="22" t="s">
        <v>126</v>
      </c>
      <c r="I3" s="23"/>
      <c r="J3" s="23"/>
      <c r="K3" s="24"/>
      <c r="L3" s="2">
        <f>'Origins Main Quests'!I3</f>
        <v>0</v>
      </c>
      <c r="M3" s="25">
        <f>(L3+L4)/2</f>
        <v>0</v>
      </c>
      <c r="N3" s="26"/>
      <c r="O3" s="27"/>
    </row>
    <row r="4" spans="2:15" ht="16.5" thickBot="1" x14ac:dyDescent="0.3">
      <c r="B4" s="9" t="s">
        <v>69</v>
      </c>
      <c r="C4" s="12" t="b">
        <v>0</v>
      </c>
      <c r="E4" s="9" t="s">
        <v>78</v>
      </c>
      <c r="F4" s="12" t="b">
        <v>0</v>
      </c>
      <c r="H4" s="31" t="s">
        <v>127</v>
      </c>
      <c r="I4" s="32"/>
      <c r="J4" s="32"/>
      <c r="K4" s="33"/>
      <c r="L4" s="3">
        <f>(C3+C6+C11+C21+C24+C28+C37+F3+F19+F26+F33+F43+F53+F63)/14</f>
        <v>0</v>
      </c>
      <c r="M4" s="28"/>
      <c r="N4" s="29"/>
      <c r="O4" s="30"/>
    </row>
    <row r="5" spans="2:15" x14ac:dyDescent="0.25">
      <c r="B5" s="8" t="s">
        <v>70</v>
      </c>
      <c r="C5" s="12" t="b">
        <v>0</v>
      </c>
      <c r="E5" s="7" t="s">
        <v>79</v>
      </c>
      <c r="F5" s="12" t="b">
        <v>0</v>
      </c>
    </row>
    <row r="6" spans="2:15" ht="18.600000000000001" customHeight="1" x14ac:dyDescent="0.25">
      <c r="B6" s="10" t="s">
        <v>3</v>
      </c>
      <c r="C6" s="4">
        <f>COUNTIF(C7:C10,"ИСТИНА")/4</f>
        <v>0</v>
      </c>
      <c r="E6" s="7" t="s">
        <v>80</v>
      </c>
      <c r="F6" s="12" t="b">
        <v>0</v>
      </c>
    </row>
    <row r="7" spans="2:15" x14ac:dyDescent="0.25">
      <c r="B7" s="9" t="s">
        <v>4</v>
      </c>
      <c r="C7" s="12" t="b">
        <v>0</v>
      </c>
      <c r="E7" s="7" t="s">
        <v>81</v>
      </c>
      <c r="F7" s="12" t="b">
        <v>0</v>
      </c>
    </row>
    <row r="8" spans="2:15" x14ac:dyDescent="0.25">
      <c r="B8" s="7" t="s">
        <v>5</v>
      </c>
      <c r="C8" s="12" t="b">
        <v>0</v>
      </c>
      <c r="E8" s="7" t="s">
        <v>82</v>
      </c>
      <c r="F8" s="12" t="b">
        <v>0</v>
      </c>
    </row>
    <row r="9" spans="2:15" x14ac:dyDescent="0.25">
      <c r="B9" s="7" t="s">
        <v>71</v>
      </c>
      <c r="C9" s="12" t="b">
        <v>0</v>
      </c>
      <c r="E9" s="7" t="s">
        <v>83</v>
      </c>
      <c r="F9" s="12" t="b">
        <v>0</v>
      </c>
    </row>
    <row r="10" spans="2:15" x14ac:dyDescent="0.25">
      <c r="B10" s="8" t="s">
        <v>6</v>
      </c>
      <c r="C10" s="12" t="b">
        <v>0</v>
      </c>
      <c r="E10" s="7" t="s">
        <v>84</v>
      </c>
      <c r="F10" s="12" t="b">
        <v>0</v>
      </c>
    </row>
    <row r="11" spans="2:15" ht="18.600000000000001" customHeight="1" x14ac:dyDescent="0.25">
      <c r="B11" s="10" t="s">
        <v>7</v>
      </c>
      <c r="C11" s="4">
        <f>COUNTIF(C12:C20,"ИСТИНА")/9</f>
        <v>0</v>
      </c>
      <c r="E11" s="7" t="s">
        <v>85</v>
      </c>
      <c r="F11" s="12" t="b">
        <v>0</v>
      </c>
    </row>
    <row r="12" spans="2:15" x14ac:dyDescent="0.25">
      <c r="B12" s="9" t="s">
        <v>72</v>
      </c>
      <c r="C12" s="12" t="b">
        <v>0</v>
      </c>
      <c r="E12" s="7" t="s">
        <v>86</v>
      </c>
      <c r="F12" s="12" t="b">
        <v>0</v>
      </c>
    </row>
    <row r="13" spans="2:15" x14ac:dyDescent="0.25">
      <c r="B13" s="7" t="s">
        <v>10</v>
      </c>
      <c r="C13" s="12" t="b">
        <v>0</v>
      </c>
      <c r="E13" s="7" t="s">
        <v>87</v>
      </c>
      <c r="F13" s="12" t="b">
        <v>0</v>
      </c>
    </row>
    <row r="14" spans="2:15" x14ac:dyDescent="0.25">
      <c r="B14" s="7" t="s">
        <v>73</v>
      </c>
      <c r="C14" s="12" t="b">
        <v>0</v>
      </c>
      <c r="E14" s="7" t="s">
        <v>88</v>
      </c>
      <c r="F14" s="12" t="b">
        <v>0</v>
      </c>
    </row>
    <row r="15" spans="2:15" x14ac:dyDescent="0.25">
      <c r="B15" s="7" t="s">
        <v>74</v>
      </c>
      <c r="C15" s="12" t="b">
        <v>0</v>
      </c>
      <c r="E15" s="7" t="s">
        <v>89</v>
      </c>
      <c r="F15" s="12" t="b">
        <v>0</v>
      </c>
    </row>
    <row r="16" spans="2:15" x14ac:dyDescent="0.25">
      <c r="B16" s="7" t="s">
        <v>75</v>
      </c>
      <c r="C16" s="12" t="b">
        <v>0</v>
      </c>
      <c r="E16" s="7" t="s">
        <v>90</v>
      </c>
      <c r="F16" s="12" t="b">
        <v>0</v>
      </c>
    </row>
    <row r="17" spans="2:6" x14ac:dyDescent="0.25">
      <c r="B17" s="7" t="s">
        <v>76</v>
      </c>
      <c r="C17" s="12" t="b">
        <v>0</v>
      </c>
      <c r="E17" s="7" t="s">
        <v>91</v>
      </c>
      <c r="F17" s="12" t="b">
        <v>0</v>
      </c>
    </row>
    <row r="18" spans="2:6" x14ac:dyDescent="0.25">
      <c r="B18" s="7" t="s">
        <v>77</v>
      </c>
      <c r="C18" s="12" t="b">
        <v>0</v>
      </c>
      <c r="E18" s="8" t="s">
        <v>92</v>
      </c>
      <c r="F18" s="12" t="b">
        <v>0</v>
      </c>
    </row>
    <row r="19" spans="2:6" ht="18.75" x14ac:dyDescent="0.25">
      <c r="B19" s="7" t="s">
        <v>9</v>
      </c>
      <c r="C19" s="12" t="b">
        <v>0</v>
      </c>
      <c r="E19" s="5" t="s">
        <v>93</v>
      </c>
      <c r="F19" s="4">
        <f>COUNTIF(F20:F25,"ИСТИНА")/6</f>
        <v>0</v>
      </c>
    </row>
    <row r="20" spans="2:6" x14ac:dyDescent="0.25">
      <c r="B20" s="8" t="s">
        <v>8</v>
      </c>
      <c r="C20" s="12" t="b">
        <v>0</v>
      </c>
      <c r="E20" s="9" t="s">
        <v>94</v>
      </c>
      <c r="F20" s="12" t="b">
        <v>0</v>
      </c>
    </row>
    <row r="21" spans="2:6" ht="18.75" x14ac:dyDescent="0.25">
      <c r="B21" s="10" t="s">
        <v>11</v>
      </c>
      <c r="C21" s="4">
        <f>COUNTIF(C22:C23,"ИСТИНА")/2</f>
        <v>0</v>
      </c>
      <c r="E21" s="7" t="s">
        <v>95</v>
      </c>
      <c r="F21" s="12" t="b">
        <v>0</v>
      </c>
    </row>
    <row r="22" spans="2:6" x14ac:dyDescent="0.25">
      <c r="B22" s="9" t="s">
        <v>12</v>
      </c>
      <c r="C22" s="12" t="b">
        <v>0</v>
      </c>
      <c r="E22" s="7" t="s">
        <v>96</v>
      </c>
      <c r="F22" s="12" t="b">
        <v>0</v>
      </c>
    </row>
    <row r="23" spans="2:6" x14ac:dyDescent="0.25">
      <c r="B23" s="8" t="s">
        <v>13</v>
      </c>
      <c r="C23" s="12" t="b">
        <v>0</v>
      </c>
      <c r="E23" s="7" t="s">
        <v>97</v>
      </c>
      <c r="F23" s="12" t="b">
        <v>0</v>
      </c>
    </row>
    <row r="24" spans="2:6" ht="18.75" x14ac:dyDescent="0.25">
      <c r="B24" s="10" t="s">
        <v>45</v>
      </c>
      <c r="C24" s="4">
        <f>COUNTIF(C25:C27,"ИСТИНА")/3</f>
        <v>0</v>
      </c>
      <c r="E24" s="7" t="s">
        <v>98</v>
      </c>
      <c r="F24" s="12" t="b">
        <v>0</v>
      </c>
    </row>
    <row r="25" spans="2:6" x14ac:dyDescent="0.25">
      <c r="B25" s="9" t="s">
        <v>231</v>
      </c>
      <c r="C25" s="12" t="b">
        <v>0</v>
      </c>
      <c r="E25" s="8" t="s">
        <v>99</v>
      </c>
      <c r="F25" s="12" t="b">
        <v>0</v>
      </c>
    </row>
    <row r="26" spans="2:6" ht="18.75" x14ac:dyDescent="0.25">
      <c r="B26" s="7" t="s">
        <v>46</v>
      </c>
      <c r="C26" s="12" t="b">
        <v>0</v>
      </c>
      <c r="E26" s="5" t="s">
        <v>101</v>
      </c>
      <c r="F26" s="4">
        <f>COUNTIF(F27:F32,"ИСТИНА")/6</f>
        <v>0</v>
      </c>
    </row>
    <row r="27" spans="2:6" x14ac:dyDescent="0.25">
      <c r="B27" s="8" t="s">
        <v>232</v>
      </c>
      <c r="C27" s="12" t="b">
        <v>0</v>
      </c>
      <c r="E27" s="9" t="s">
        <v>102</v>
      </c>
      <c r="F27" s="12" t="b">
        <v>0</v>
      </c>
    </row>
    <row r="28" spans="2:6" ht="18.75" x14ac:dyDescent="0.25">
      <c r="B28" s="10" t="s">
        <v>36</v>
      </c>
      <c r="C28" s="4">
        <f>COUNTIF(C29:C36,"ИСТИНА")/8</f>
        <v>0</v>
      </c>
      <c r="E28" s="7" t="s">
        <v>103</v>
      </c>
      <c r="F28" s="12" t="b">
        <v>0</v>
      </c>
    </row>
    <row r="29" spans="2:6" x14ac:dyDescent="0.25">
      <c r="B29" s="9" t="s">
        <v>37</v>
      </c>
      <c r="C29" s="12" t="b">
        <v>0</v>
      </c>
      <c r="E29" s="7" t="s">
        <v>104</v>
      </c>
      <c r="F29" s="12" t="b">
        <v>0</v>
      </c>
    </row>
    <row r="30" spans="2:6" x14ac:dyDescent="0.25">
      <c r="B30" s="7" t="s">
        <v>38</v>
      </c>
      <c r="C30" s="12" t="b">
        <v>0</v>
      </c>
      <c r="E30" s="7" t="s">
        <v>105</v>
      </c>
      <c r="F30" s="12" t="b">
        <v>0</v>
      </c>
    </row>
    <row r="31" spans="2:6" x14ac:dyDescent="0.25">
      <c r="B31" s="7" t="s">
        <v>39</v>
      </c>
      <c r="C31" s="12" t="b">
        <v>0</v>
      </c>
      <c r="E31" s="7" t="s">
        <v>106</v>
      </c>
      <c r="F31" s="12" t="b">
        <v>0</v>
      </c>
    </row>
    <row r="32" spans="2:6" x14ac:dyDescent="0.25">
      <c r="B32" s="7" t="s">
        <v>40</v>
      </c>
      <c r="C32" s="12" t="b">
        <v>0</v>
      </c>
      <c r="E32" s="8" t="s">
        <v>107</v>
      </c>
      <c r="F32" s="12" t="b">
        <v>0</v>
      </c>
    </row>
    <row r="33" spans="2:6" ht="18.75" x14ac:dyDescent="0.25">
      <c r="B33" s="7" t="s">
        <v>41</v>
      </c>
      <c r="C33" s="12" t="b">
        <v>0</v>
      </c>
      <c r="E33" s="5" t="s">
        <v>129</v>
      </c>
      <c r="F33" s="4">
        <f>COUNTIF(F34:F42,"ИСТИНА")/9</f>
        <v>0</v>
      </c>
    </row>
    <row r="34" spans="2:6" x14ac:dyDescent="0.25">
      <c r="B34" s="7" t="s">
        <v>42</v>
      </c>
      <c r="C34" s="12" t="b">
        <v>0</v>
      </c>
      <c r="E34" s="9" t="s">
        <v>108</v>
      </c>
      <c r="F34" s="12" t="b">
        <v>0</v>
      </c>
    </row>
    <row r="35" spans="2:6" x14ac:dyDescent="0.25">
      <c r="B35" s="7" t="s">
        <v>43</v>
      </c>
      <c r="C35" s="12" t="b">
        <v>0</v>
      </c>
      <c r="E35" s="7" t="s">
        <v>109</v>
      </c>
      <c r="F35" s="12" t="b">
        <v>0</v>
      </c>
    </row>
    <row r="36" spans="2:6" x14ac:dyDescent="0.25">
      <c r="B36" s="8" t="s">
        <v>44</v>
      </c>
      <c r="C36" s="12" t="b">
        <v>0</v>
      </c>
      <c r="E36" s="7" t="s">
        <v>110</v>
      </c>
      <c r="F36" s="12" t="b">
        <v>0</v>
      </c>
    </row>
    <row r="37" spans="2:6" ht="18.75" x14ac:dyDescent="0.25">
      <c r="B37" s="10" t="s">
        <v>47</v>
      </c>
      <c r="C37" s="4">
        <f>(C38+C50)/2</f>
        <v>0</v>
      </c>
      <c r="E37" s="7" t="s">
        <v>111</v>
      </c>
      <c r="F37" s="12" t="b">
        <v>0</v>
      </c>
    </row>
    <row r="38" spans="2:6" ht="18.75" x14ac:dyDescent="0.25">
      <c r="B38" s="10" t="s">
        <v>48</v>
      </c>
      <c r="C38" s="4">
        <f>COUNTIF(C39:C49,"ИСТИНА")/11</f>
        <v>0</v>
      </c>
      <c r="E38" s="7" t="s">
        <v>112</v>
      </c>
      <c r="F38" s="12" t="b">
        <v>0</v>
      </c>
    </row>
    <row r="39" spans="2:6" x14ac:dyDescent="0.25">
      <c r="B39" s="9" t="s">
        <v>49</v>
      </c>
      <c r="C39" s="12" t="b">
        <v>0</v>
      </c>
      <c r="E39" s="7" t="s">
        <v>113</v>
      </c>
      <c r="F39" s="12" t="b">
        <v>0</v>
      </c>
    </row>
    <row r="40" spans="2:6" x14ac:dyDescent="0.25">
      <c r="B40" s="7" t="s">
        <v>50</v>
      </c>
      <c r="C40" s="12" t="b">
        <v>0</v>
      </c>
      <c r="E40" s="7" t="s">
        <v>114</v>
      </c>
      <c r="F40" s="12" t="b">
        <v>0</v>
      </c>
    </row>
    <row r="41" spans="2:6" x14ac:dyDescent="0.25">
      <c r="B41" s="7" t="s">
        <v>51</v>
      </c>
      <c r="C41" s="12" t="b">
        <v>0</v>
      </c>
      <c r="E41" s="7" t="s">
        <v>115</v>
      </c>
      <c r="F41" s="12" t="b">
        <v>0</v>
      </c>
    </row>
    <row r="42" spans="2:6" x14ac:dyDescent="0.25">
      <c r="B42" s="7" t="s">
        <v>53</v>
      </c>
      <c r="C42" s="12" t="b">
        <v>0</v>
      </c>
      <c r="E42" s="8" t="s">
        <v>116</v>
      </c>
      <c r="F42" s="12" t="b">
        <v>0</v>
      </c>
    </row>
    <row r="43" spans="2:6" ht="18.75" x14ac:dyDescent="0.25">
      <c r="B43" s="7" t="s">
        <v>54</v>
      </c>
      <c r="C43" s="12" t="b">
        <v>0</v>
      </c>
      <c r="E43" s="5" t="s">
        <v>128</v>
      </c>
      <c r="F43" s="4">
        <f>COUNTIF(F44:F52,"ИСТИНА")/9</f>
        <v>0</v>
      </c>
    </row>
    <row r="44" spans="2:6" x14ac:dyDescent="0.25">
      <c r="B44" s="7" t="s">
        <v>55</v>
      </c>
      <c r="C44" s="12" t="b">
        <v>0</v>
      </c>
      <c r="E44" s="9" t="s">
        <v>117</v>
      </c>
      <c r="F44" s="12" t="b">
        <v>0</v>
      </c>
    </row>
    <row r="45" spans="2:6" x14ac:dyDescent="0.25">
      <c r="B45" s="7" t="s">
        <v>56</v>
      </c>
      <c r="C45" s="12" t="b">
        <v>0</v>
      </c>
      <c r="E45" s="7" t="s">
        <v>118</v>
      </c>
      <c r="F45" s="12" t="b">
        <v>0</v>
      </c>
    </row>
    <row r="46" spans="2:6" x14ac:dyDescent="0.25">
      <c r="B46" s="7" t="s">
        <v>57</v>
      </c>
      <c r="C46" s="12" t="b">
        <v>0</v>
      </c>
      <c r="E46" s="7" t="s">
        <v>125</v>
      </c>
      <c r="F46" s="12" t="b">
        <v>0</v>
      </c>
    </row>
    <row r="47" spans="2:6" x14ac:dyDescent="0.25">
      <c r="B47" s="7" t="s">
        <v>58</v>
      </c>
      <c r="C47" s="12" t="b">
        <v>0</v>
      </c>
      <c r="E47" s="7" t="s">
        <v>124</v>
      </c>
      <c r="F47" s="12" t="b">
        <v>0</v>
      </c>
    </row>
    <row r="48" spans="2:6" x14ac:dyDescent="0.25">
      <c r="B48" s="7" t="s">
        <v>59</v>
      </c>
      <c r="C48" s="12" t="b">
        <v>0</v>
      </c>
      <c r="E48" s="7" t="s">
        <v>123</v>
      </c>
      <c r="F48" s="12" t="b">
        <v>0</v>
      </c>
    </row>
    <row r="49" spans="2:6" x14ac:dyDescent="0.25">
      <c r="B49" s="8" t="s">
        <v>60</v>
      </c>
      <c r="C49" s="12" t="b">
        <v>0</v>
      </c>
      <c r="E49" s="7" t="s">
        <v>122</v>
      </c>
      <c r="F49" s="12" t="b">
        <v>0</v>
      </c>
    </row>
    <row r="50" spans="2:6" ht="18.75" x14ac:dyDescent="0.25">
      <c r="B50" s="10" t="s">
        <v>61</v>
      </c>
      <c r="C50" s="4">
        <f>COUNTIF(C51:C57,"ИСТИНА")/7</f>
        <v>0</v>
      </c>
      <c r="E50" s="7" t="s">
        <v>121</v>
      </c>
      <c r="F50" s="12" t="b">
        <v>0</v>
      </c>
    </row>
    <row r="51" spans="2:6" x14ac:dyDescent="0.25">
      <c r="B51" s="9" t="s">
        <v>62</v>
      </c>
      <c r="C51" s="12" t="b">
        <v>0</v>
      </c>
      <c r="E51" s="7" t="s">
        <v>119</v>
      </c>
      <c r="F51" s="12" t="b">
        <v>0</v>
      </c>
    </row>
    <row r="52" spans="2:6" x14ac:dyDescent="0.25">
      <c r="B52" s="7" t="s">
        <v>63</v>
      </c>
      <c r="C52" s="12" t="b">
        <v>0</v>
      </c>
      <c r="E52" s="8" t="s">
        <v>120</v>
      </c>
      <c r="F52" s="12" t="b">
        <v>0</v>
      </c>
    </row>
    <row r="53" spans="2:6" ht="18.75" x14ac:dyDescent="0.25">
      <c r="B53" s="7" t="s">
        <v>64</v>
      </c>
      <c r="C53" s="12" t="b">
        <v>0</v>
      </c>
      <c r="E53" s="5" t="s">
        <v>130</v>
      </c>
      <c r="F53" s="4">
        <f>COUNTIF(F54:F62,"ИСТИНА")/9</f>
        <v>0</v>
      </c>
    </row>
    <row r="54" spans="2:6" x14ac:dyDescent="0.25">
      <c r="B54" s="7" t="s">
        <v>65</v>
      </c>
      <c r="C54" s="12" t="b">
        <v>0</v>
      </c>
      <c r="E54" s="9" t="s">
        <v>131</v>
      </c>
      <c r="F54" s="12" t="b">
        <v>0</v>
      </c>
    </row>
    <row r="55" spans="2:6" x14ac:dyDescent="0.25">
      <c r="B55" s="7" t="s">
        <v>66</v>
      </c>
      <c r="C55" s="12" t="b">
        <v>0</v>
      </c>
      <c r="E55" s="7" t="s">
        <v>132</v>
      </c>
      <c r="F55" s="12" t="b">
        <v>0</v>
      </c>
    </row>
    <row r="56" spans="2:6" x14ac:dyDescent="0.25">
      <c r="B56" s="7" t="s">
        <v>67</v>
      </c>
      <c r="C56" s="12" t="b">
        <v>0</v>
      </c>
      <c r="E56" s="7" t="s">
        <v>133</v>
      </c>
      <c r="F56" s="12" t="b">
        <v>0</v>
      </c>
    </row>
    <row r="57" spans="2:6" x14ac:dyDescent="0.25">
      <c r="B57" s="8" t="s">
        <v>68</v>
      </c>
      <c r="C57" s="12" t="b">
        <v>0</v>
      </c>
      <c r="E57" s="7" t="s">
        <v>134</v>
      </c>
      <c r="F57" s="12" t="b">
        <v>0</v>
      </c>
    </row>
    <row r="58" spans="2:6" x14ac:dyDescent="0.25">
      <c r="E58" s="7" t="s">
        <v>52</v>
      </c>
      <c r="F58" s="12" t="b">
        <v>0</v>
      </c>
    </row>
    <row r="59" spans="2:6" x14ac:dyDescent="0.25">
      <c r="E59" s="7" t="s">
        <v>68</v>
      </c>
      <c r="F59" s="12" t="b">
        <v>0</v>
      </c>
    </row>
    <row r="60" spans="2:6" x14ac:dyDescent="0.25">
      <c r="E60" s="7" t="s">
        <v>63</v>
      </c>
      <c r="F60" s="12" t="b">
        <v>0</v>
      </c>
    </row>
    <row r="61" spans="2:6" x14ac:dyDescent="0.25">
      <c r="E61" s="7" t="s">
        <v>145</v>
      </c>
      <c r="F61" s="12" t="b">
        <v>0</v>
      </c>
    </row>
    <row r="62" spans="2:6" x14ac:dyDescent="0.25">
      <c r="E62" s="8" t="s">
        <v>135</v>
      </c>
      <c r="F62" s="12" t="b">
        <v>0</v>
      </c>
    </row>
    <row r="63" spans="2:6" ht="18.75" x14ac:dyDescent="0.25">
      <c r="E63" s="5" t="s">
        <v>146</v>
      </c>
      <c r="F63" s="4">
        <f>COUNTIF(F64:F72,"ИСТИНА")/9</f>
        <v>0</v>
      </c>
    </row>
    <row r="64" spans="2:6" x14ac:dyDescent="0.25">
      <c r="E64" s="9" t="s">
        <v>136</v>
      </c>
      <c r="F64" s="12" t="b">
        <v>0</v>
      </c>
    </row>
    <row r="65" spans="5:6" x14ac:dyDescent="0.25">
      <c r="E65" s="7" t="s">
        <v>137</v>
      </c>
      <c r="F65" s="12" t="b">
        <v>0</v>
      </c>
    </row>
    <row r="66" spans="5:6" x14ac:dyDescent="0.25">
      <c r="E66" s="7" t="s">
        <v>138</v>
      </c>
      <c r="F66" s="12" t="b">
        <v>0</v>
      </c>
    </row>
    <row r="67" spans="5:6" x14ac:dyDescent="0.25">
      <c r="E67" s="7" t="s">
        <v>139</v>
      </c>
      <c r="F67" s="12" t="b">
        <v>0</v>
      </c>
    </row>
    <row r="68" spans="5:6" x14ac:dyDescent="0.25">
      <c r="E68" s="7" t="s">
        <v>140</v>
      </c>
      <c r="F68" s="12" t="b">
        <v>0</v>
      </c>
    </row>
    <row r="69" spans="5:6" x14ac:dyDescent="0.25">
      <c r="E69" s="7" t="s">
        <v>141</v>
      </c>
      <c r="F69" s="12" t="b">
        <v>0</v>
      </c>
    </row>
    <row r="70" spans="5:6" x14ac:dyDescent="0.25">
      <c r="E70" s="7" t="s">
        <v>142</v>
      </c>
      <c r="F70" s="12" t="b">
        <v>0</v>
      </c>
    </row>
    <row r="71" spans="5:6" x14ac:dyDescent="0.25">
      <c r="E71" s="7" t="s">
        <v>143</v>
      </c>
      <c r="F71" s="12" t="b">
        <v>0</v>
      </c>
    </row>
    <row r="72" spans="5:6" x14ac:dyDescent="0.25">
      <c r="E72" s="8" t="s">
        <v>144</v>
      </c>
      <c r="F72" s="12" t="b">
        <v>0</v>
      </c>
    </row>
  </sheetData>
  <mergeCells count="3">
    <mergeCell ref="H3:K3"/>
    <mergeCell ref="M3:O4"/>
    <mergeCell ref="H4:K4"/>
  </mergeCells>
  <conditionalFormatting sqref="B4:B5">
    <cfRule type="expression" dxfId="22" priority="740">
      <formula>C4=1</formula>
    </cfRule>
  </conditionalFormatting>
  <conditionalFormatting sqref="B7:B10">
    <cfRule type="expression" dxfId="21" priority="701">
      <formula>C7=1</formula>
    </cfRule>
  </conditionalFormatting>
  <conditionalFormatting sqref="B12:B20">
    <cfRule type="expression" dxfId="20" priority="532">
      <formula>C12=1</formula>
    </cfRule>
  </conditionalFormatting>
  <conditionalFormatting sqref="B22:B23">
    <cfRule type="expression" dxfId="19" priority="597">
      <formula>C22=1</formula>
    </cfRule>
  </conditionalFormatting>
  <conditionalFormatting sqref="B25:B27">
    <cfRule type="expression" dxfId="18" priority="519">
      <formula>C25=1</formula>
    </cfRule>
  </conditionalFormatting>
  <conditionalFormatting sqref="B29:B36">
    <cfRule type="expression" dxfId="17" priority="506">
      <formula>C29=1</formula>
    </cfRule>
  </conditionalFormatting>
  <conditionalFormatting sqref="B39:B49">
    <cfRule type="expression" dxfId="16" priority="493">
      <formula>C39=1</formula>
    </cfRule>
  </conditionalFormatting>
  <conditionalFormatting sqref="B51:B57">
    <cfRule type="expression" dxfId="15" priority="480">
      <formula>C51=1</formula>
    </cfRule>
  </conditionalFormatting>
  <conditionalFormatting sqref="C4:C5">
    <cfRule type="iconSet" priority="174">
      <iconSet iconSet="3Symbols">
        <cfvo type="percent" val="0"/>
        <cfvo type="percent" val="33"/>
        <cfvo type="percent" val="67"/>
      </iconSet>
    </cfRule>
    <cfRule type="iconSet" priority="175">
      <iconSet iconSet="3Symbols" showValue="0">
        <cfvo type="percent" val="0"/>
        <cfvo type="num" val="0"/>
        <cfvo type="num" val="1"/>
      </iconSet>
    </cfRule>
    <cfRule type="iconSet" priority="178">
      <iconSet>
        <cfvo type="percent" val="0"/>
        <cfvo type="num" val="0"/>
        <cfvo type="num" val="0"/>
      </iconSet>
    </cfRule>
    <cfRule type="iconSet" priority="179">
      <iconSet iconSet="3Symbols">
        <cfvo type="percent" val="0"/>
        <cfvo type="percent" val="33"/>
        <cfvo type="percent" val="67"/>
      </iconSet>
    </cfRule>
    <cfRule type="iconSet" priority="180">
      <iconSet iconSet="3Symbols">
        <cfvo type="percent" val="0"/>
        <cfvo type="percent" val="33"/>
        <cfvo type="percent" val="67"/>
      </iconSet>
    </cfRule>
    <cfRule type="iconSet" priority="173">
      <iconSet iconSet="3Symbols">
        <cfvo type="percent" val="0"/>
        <cfvo type="percent" val="33"/>
        <cfvo type="percent" val="67"/>
      </iconSet>
    </cfRule>
    <cfRule type="iconSet" priority="172">
      <iconSet>
        <cfvo type="percent" val="0"/>
        <cfvo type="num" val="0"/>
        <cfvo type="num" val="0"/>
      </iconSet>
    </cfRule>
    <cfRule type="iconSet" priority="169">
      <iconSet iconSet="3Symbols" showValue="0">
        <cfvo type="percent" val="0"/>
        <cfvo type="num" val="0"/>
        <cfvo type="num" val="1"/>
      </iconSet>
    </cfRule>
  </conditionalFormatting>
  <conditionalFormatting sqref="C7:C10">
    <cfRule type="iconSet" priority="162">
      <iconSet iconSet="3Symbols">
        <cfvo type="percent" val="0"/>
        <cfvo type="percent" val="33"/>
        <cfvo type="percent" val="67"/>
      </iconSet>
    </cfRule>
    <cfRule type="iconSet" priority="163">
      <iconSet iconSet="3Symbols" showValue="0">
        <cfvo type="percent" val="0"/>
        <cfvo type="num" val="0"/>
        <cfvo type="num" val="1"/>
      </iconSet>
    </cfRule>
    <cfRule type="iconSet" priority="157">
      <iconSet iconSet="3Symbols" showValue="0">
        <cfvo type="percent" val="0"/>
        <cfvo type="num" val="0"/>
        <cfvo type="num" val="1"/>
      </iconSet>
    </cfRule>
    <cfRule type="iconSet" priority="160">
      <iconSet>
        <cfvo type="percent" val="0"/>
        <cfvo type="num" val="0"/>
        <cfvo type="num" val="0"/>
      </iconSet>
    </cfRule>
    <cfRule type="iconSet" priority="168">
      <iconSet iconSet="3Symbols">
        <cfvo type="percent" val="0"/>
        <cfvo type="percent" val="33"/>
        <cfvo type="percent" val="67"/>
      </iconSet>
    </cfRule>
    <cfRule type="iconSet" priority="167">
      <iconSet iconSet="3Symbols">
        <cfvo type="percent" val="0"/>
        <cfvo type="percent" val="33"/>
        <cfvo type="percent" val="67"/>
      </iconSet>
    </cfRule>
    <cfRule type="iconSet" priority="166">
      <iconSet>
        <cfvo type="percent" val="0"/>
        <cfvo type="num" val="0"/>
        <cfvo type="num" val="0"/>
      </iconSet>
    </cfRule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C12:C20">
    <cfRule type="iconSet" priority="156">
      <iconSet iconSet="3Symbols">
        <cfvo type="percent" val="0"/>
        <cfvo type="percent" val="33"/>
        <cfvo type="percent" val="67"/>
      </iconSet>
    </cfRule>
    <cfRule type="iconSet" priority="155">
      <iconSet iconSet="3Symbols">
        <cfvo type="percent" val="0"/>
        <cfvo type="percent" val="33"/>
        <cfvo type="percent" val="67"/>
      </iconSet>
    </cfRule>
    <cfRule type="iconSet" priority="154">
      <iconSet>
        <cfvo type="percent" val="0"/>
        <cfvo type="num" val="0"/>
        <cfvo type="num" val="0"/>
      </iconSet>
    </cfRule>
    <cfRule type="iconSet" priority="151">
      <iconSet iconSet="3Symbols" showValue="0">
        <cfvo type="percent" val="0"/>
        <cfvo type="num" val="0"/>
        <cfvo type="num" val="1"/>
      </iconSet>
    </cfRule>
    <cfRule type="iconSet" priority="150">
      <iconSet iconSet="3Symbols">
        <cfvo type="percent" val="0"/>
        <cfvo type="percent" val="33"/>
        <cfvo type="percent" val="67"/>
      </iconSet>
    </cfRule>
    <cfRule type="iconSet" priority="148">
      <iconSet>
        <cfvo type="percent" val="0"/>
        <cfvo type="num" val="0"/>
        <cfvo type="num" val="0"/>
      </iconSet>
    </cfRule>
    <cfRule type="iconSet" priority="149">
      <iconSet iconSet="3Symbols">
        <cfvo type="percent" val="0"/>
        <cfvo type="percent" val="33"/>
        <cfvo type="percent" val="67"/>
      </iconSet>
    </cfRule>
    <cfRule type="iconSet" priority="145">
      <iconSet iconSet="3Symbols" showValue="0">
        <cfvo type="percent" val="0"/>
        <cfvo type="num" val="0"/>
        <cfvo type="num" val="1"/>
      </iconSet>
    </cfRule>
  </conditionalFormatting>
  <conditionalFormatting sqref="C22:C23">
    <cfRule type="iconSet" priority="144">
      <iconSet iconSet="3Symbols">
        <cfvo type="percent" val="0"/>
        <cfvo type="percent" val="33"/>
        <cfvo type="percent" val="67"/>
      </iconSet>
    </cfRule>
    <cfRule type="iconSet" priority="143">
      <iconSet iconSet="3Symbols">
        <cfvo type="percent" val="0"/>
        <cfvo type="percent" val="33"/>
        <cfvo type="percent" val="67"/>
      </iconSet>
    </cfRule>
    <cfRule type="iconSet" priority="142">
      <iconSet>
        <cfvo type="percent" val="0"/>
        <cfvo type="num" val="0"/>
        <cfvo type="num" val="0"/>
      </iconSet>
    </cfRule>
    <cfRule type="iconSet" priority="139">
      <iconSet iconSet="3Symbols" showValue="0">
        <cfvo type="percent" val="0"/>
        <cfvo type="num" val="0"/>
        <cfvo type="num" val="1"/>
      </iconSet>
    </cfRule>
    <cfRule type="iconSet" priority="138">
      <iconSet iconSet="3Symbols">
        <cfvo type="percent" val="0"/>
        <cfvo type="percent" val="33"/>
        <cfvo type="percent" val="67"/>
      </iconSet>
    </cfRule>
    <cfRule type="iconSet" priority="137">
      <iconSet iconSet="3Symbols">
        <cfvo type="percent" val="0"/>
        <cfvo type="percent" val="33"/>
        <cfvo type="percent" val="67"/>
      </iconSet>
    </cfRule>
    <cfRule type="iconSet" priority="136">
      <iconSet>
        <cfvo type="percent" val="0"/>
        <cfvo type="num" val="0"/>
        <cfvo type="num" val="0"/>
      </iconSet>
    </cfRule>
    <cfRule type="iconSet" priority="133">
      <iconSet iconSet="3Symbols" showValue="0">
        <cfvo type="percent" val="0"/>
        <cfvo type="num" val="0"/>
        <cfvo type="num" val="1"/>
      </iconSet>
    </cfRule>
  </conditionalFormatting>
  <conditionalFormatting sqref="C25:C27">
    <cfRule type="iconSet" priority="121">
      <iconSet iconSet="3Symbols" showValue="0">
        <cfvo type="percent" val="0"/>
        <cfvo type="num" val="0"/>
        <cfvo type="num" val="1"/>
      </iconSet>
    </cfRule>
    <cfRule type="iconSet" priority="125">
      <iconSet iconSet="3Symbols">
        <cfvo type="percent" val="0"/>
        <cfvo type="percent" val="33"/>
        <cfvo type="percent" val="67"/>
      </iconSet>
    </cfRule>
    <cfRule type="iconSet" priority="124">
      <iconSet>
        <cfvo type="percent" val="0"/>
        <cfvo type="num" val="0"/>
        <cfvo type="num" val="0"/>
      </iconSet>
    </cfRule>
    <cfRule type="iconSet" priority="132">
      <iconSet iconSet="3Symbols">
        <cfvo type="percent" val="0"/>
        <cfvo type="percent" val="33"/>
        <cfvo type="percent" val="67"/>
      </iconSet>
    </cfRule>
    <cfRule type="iconSet" priority="131">
      <iconSet iconSet="3Symbols">
        <cfvo type="percent" val="0"/>
        <cfvo type="percent" val="33"/>
        <cfvo type="percent" val="67"/>
      </iconSet>
    </cfRule>
    <cfRule type="iconSet" priority="130">
      <iconSet>
        <cfvo type="percent" val="0"/>
        <cfvo type="num" val="0"/>
        <cfvo type="num" val="0"/>
      </iconSet>
    </cfRule>
    <cfRule type="iconSet" priority="127">
      <iconSet iconSet="3Symbols" showValue="0">
        <cfvo type="percent" val="0"/>
        <cfvo type="num" val="0"/>
        <cfvo type="num" val="1"/>
      </iconSet>
    </cfRule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C29:C36">
    <cfRule type="iconSet" priority="114">
      <iconSet iconSet="3Symbols">
        <cfvo type="percent" val="0"/>
        <cfvo type="percent" val="33"/>
        <cfvo type="percent" val="67"/>
      </iconSet>
    </cfRule>
    <cfRule type="iconSet" priority="109">
      <iconSet iconSet="3Symbols" showValue="0">
        <cfvo type="percent" val="0"/>
        <cfvo type="num" val="0"/>
        <cfvo type="num" val="1"/>
      </iconSet>
    </cfRule>
    <cfRule type="iconSet" priority="112">
      <iconSet>
        <cfvo type="percent" val="0"/>
        <cfvo type="num" val="0"/>
        <cfvo type="num" val="0"/>
      </iconSet>
    </cfRule>
    <cfRule type="iconSet" priority="113">
      <iconSet iconSet="3Symbols">
        <cfvo type="percent" val="0"/>
        <cfvo type="percent" val="33"/>
        <cfvo type="percent" val="67"/>
      </iconSet>
    </cfRule>
    <cfRule type="iconSet" priority="115">
      <iconSet iconSet="3Symbols" showValue="0">
        <cfvo type="percent" val="0"/>
        <cfvo type="num" val="0"/>
        <cfvo type="num" val="1"/>
      </iconSet>
    </cfRule>
    <cfRule type="iconSet" priority="118">
      <iconSet>
        <cfvo type="percent" val="0"/>
        <cfvo type="num" val="0"/>
        <cfvo type="num" val="0"/>
      </iconSet>
    </cfRule>
    <cfRule type="iconSet" priority="119">
      <iconSet iconSet="3Symbols">
        <cfvo type="percent" val="0"/>
        <cfvo type="percent" val="33"/>
        <cfvo type="percent" val="67"/>
      </iconSet>
    </cfRule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C39:C49">
    <cfRule type="iconSet" priority="106">
      <iconSet>
        <cfvo type="percent" val="0"/>
        <cfvo type="num" val="0"/>
        <cfvo type="num" val="0"/>
      </iconSet>
    </cfRule>
    <cfRule type="iconSet" priority="107">
      <iconSet iconSet="3Symbols">
        <cfvo type="percent" val="0"/>
        <cfvo type="percent" val="33"/>
        <cfvo type="percent" val="67"/>
      </iconSet>
    </cfRule>
    <cfRule type="iconSet" priority="108">
      <iconSet iconSet="3Symbols">
        <cfvo type="percent" val="0"/>
        <cfvo type="percent" val="33"/>
        <cfvo type="percent" val="67"/>
      </iconSet>
    </cfRule>
    <cfRule type="iconSet" priority="97">
      <iconSet iconSet="3Symbols" showValue="0">
        <cfvo type="percent" val="0"/>
        <cfvo type="num" val="0"/>
        <cfvo type="num" val="1"/>
      </iconSet>
    </cfRule>
    <cfRule type="iconSet" priority="100">
      <iconSet>
        <cfvo type="percent" val="0"/>
        <cfvo type="num" val="0"/>
        <cfvo type="num" val="0"/>
      </iconSet>
    </cfRule>
    <cfRule type="iconSet" priority="101">
      <iconSet iconSet="3Symbols">
        <cfvo type="percent" val="0"/>
        <cfvo type="percent" val="33"/>
        <cfvo type="percent" val="67"/>
      </iconSet>
    </cfRule>
    <cfRule type="iconSet" priority="102">
      <iconSet iconSet="3Symbols">
        <cfvo type="percent" val="0"/>
        <cfvo type="percent" val="33"/>
        <cfvo type="percent" val="67"/>
      </iconSet>
    </cfRule>
    <cfRule type="iconSet" priority="103">
      <iconSet iconSet="3Symbols" showValue="0">
        <cfvo type="percent" val="0"/>
        <cfvo type="num" val="0"/>
        <cfvo type="num" val="1"/>
      </iconSet>
    </cfRule>
  </conditionalFormatting>
  <conditionalFormatting sqref="C51:C57">
    <cfRule type="iconSet" priority="88">
      <iconSet>
        <cfvo type="percent" val="0"/>
        <cfvo type="num" val="0"/>
        <cfvo type="num" val="0"/>
      </iconSet>
    </cfRule>
    <cfRule type="iconSet" priority="96">
      <iconSet iconSet="3Symbols">
        <cfvo type="percent" val="0"/>
        <cfvo type="percent" val="33"/>
        <cfvo type="percent" val="67"/>
      </iconSet>
    </cfRule>
    <cfRule type="iconSet" priority="95">
      <iconSet iconSet="3Symbols">
        <cfvo type="percent" val="0"/>
        <cfvo type="percent" val="33"/>
        <cfvo type="percent" val="67"/>
      </iconSet>
    </cfRule>
    <cfRule type="iconSet" priority="94">
      <iconSet>
        <cfvo type="percent" val="0"/>
        <cfvo type="num" val="0"/>
        <cfvo type="num" val="0"/>
      </iconSet>
    </cfRule>
    <cfRule type="iconSet" priority="91">
      <iconSet iconSet="3Symbols" showValue="0">
        <cfvo type="percent" val="0"/>
        <cfvo type="num" val="0"/>
        <cfvo type="num" val="1"/>
      </iconSet>
    </cfRule>
    <cfRule type="iconSet" priority="90">
      <iconSet iconSet="3Symbols">
        <cfvo type="percent" val="0"/>
        <cfvo type="percent" val="33"/>
        <cfvo type="percent" val="67"/>
      </iconSet>
    </cfRule>
    <cfRule type="iconSet" priority="89">
      <iconSet iconSet="3Symbols">
        <cfvo type="percent" val="0"/>
        <cfvo type="percent" val="33"/>
        <cfvo type="percent" val="67"/>
      </iconSet>
    </cfRule>
    <cfRule type="iconSet" priority="85">
      <iconSet iconSet="3Symbols" showValue="0">
        <cfvo type="percent" val="0"/>
        <cfvo type="num" val="0"/>
        <cfvo type="num" val="1"/>
      </iconSet>
    </cfRule>
  </conditionalFormatting>
  <conditionalFormatting sqref="E4:E18">
    <cfRule type="expression" dxfId="14" priority="441">
      <formula>F4=1</formula>
    </cfRule>
  </conditionalFormatting>
  <conditionalFormatting sqref="E20:E25">
    <cfRule type="expression" dxfId="13" priority="402">
      <formula>F20=1</formula>
    </cfRule>
  </conditionalFormatting>
  <conditionalFormatting sqref="E27:E32">
    <cfRule type="expression" dxfId="12" priority="311">
      <formula>F27=1</formula>
    </cfRule>
  </conditionalFormatting>
  <conditionalFormatting sqref="E34:E42">
    <cfRule type="expression" dxfId="11" priority="272">
      <formula>F34=1</formula>
    </cfRule>
  </conditionalFormatting>
  <conditionalFormatting sqref="E44:E52">
    <cfRule type="expression" dxfId="10" priority="246">
      <formula>F44=1</formula>
    </cfRule>
  </conditionalFormatting>
  <conditionalFormatting sqref="E54:E62">
    <cfRule type="expression" dxfId="9" priority="207">
      <formula>F54=1</formula>
    </cfRule>
  </conditionalFormatting>
  <conditionalFormatting sqref="E64:E72">
    <cfRule type="expression" dxfId="8" priority="181">
      <formula>F64=1</formula>
    </cfRule>
  </conditionalFormatting>
  <conditionalFormatting sqref="F4:F18">
    <cfRule type="iconSet" priority="35">
      <iconSet iconSet="3Symbols">
        <cfvo type="percent" val="0"/>
        <cfvo type="percent" val="33"/>
        <cfvo type="percent" val="67"/>
      </iconSet>
    </cfRule>
    <cfRule type="iconSet" priority="36">
      <iconSet iconSet="3Symbols">
        <cfvo type="percent" val="0"/>
        <cfvo type="percent" val="33"/>
        <cfvo type="percent" val="67"/>
      </iconSet>
    </cfRule>
    <cfRule type="iconSet" priority="28">
      <iconSet>
        <cfvo type="percent" val="0"/>
        <cfvo type="num" val="0"/>
        <cfvo type="num" val="0"/>
      </iconSet>
    </cfRule>
    <cfRule type="iconSet" priority="25">
      <iconSet iconSet="3Symbols" showValue="0">
        <cfvo type="percent" val="0"/>
        <cfvo type="num" val="0"/>
        <cfvo type="num" val="1"/>
      </iconSet>
    </cfRule>
    <cfRule type="iconSet" priority="29">
      <iconSet iconSet="3Symbols">
        <cfvo type="percent" val="0"/>
        <cfvo type="percent" val="33"/>
        <cfvo type="percent" val="67"/>
      </iconSet>
    </cfRule>
    <cfRule type="iconSet" priority="30">
      <iconSet iconSet="3Symbols">
        <cfvo type="percent" val="0"/>
        <cfvo type="percent" val="33"/>
        <cfvo type="percent" val="67"/>
      </iconSet>
    </cfRule>
    <cfRule type="iconSet" priority="31">
      <iconSet iconSet="3Symbols" showValue="0">
        <cfvo type="percent" val="0"/>
        <cfvo type="num" val="0"/>
        <cfvo type="num" val="1"/>
      </iconSet>
    </cfRule>
    <cfRule type="iconSet" priority="34">
      <iconSet>
        <cfvo type="percent" val="0"/>
        <cfvo type="num" val="0"/>
        <cfvo type="num" val="0"/>
      </iconSet>
    </cfRule>
  </conditionalFormatting>
  <conditionalFormatting sqref="F20:F25">
    <cfRule type="iconSet" priority="16">
      <iconSet>
        <cfvo type="percent" val="0"/>
        <cfvo type="num" val="0"/>
        <cfvo type="num" val="0"/>
      </iconSet>
    </cfRule>
    <cfRule type="iconSet" priority="13">
      <iconSet iconSet="3Symbols" showValue="0">
        <cfvo type="percent" val="0"/>
        <cfvo type="num" val="0"/>
        <cfvo type="num" val="1"/>
      </iconSet>
    </cfRule>
    <cfRule type="iconSet" priority="22">
      <iconSet>
        <cfvo type="percent" val="0"/>
        <cfvo type="num" val="0"/>
        <cfvo type="num" val="0"/>
      </iconSet>
    </cfRule>
    <cfRule type="iconSet" priority="19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percent" val="33"/>
        <cfvo type="percent" val="67"/>
      </iconSet>
    </cfRule>
    <cfRule type="iconSet" priority="17">
      <iconSet iconSet="3Symbols">
        <cfvo type="percent" val="0"/>
        <cfvo type="percent" val="33"/>
        <cfvo type="percent" val="67"/>
      </iconSet>
    </cfRule>
    <cfRule type="iconSet" priority="24">
      <iconSet iconSet="3Symbols">
        <cfvo type="percent" val="0"/>
        <cfvo type="percent" val="33"/>
        <cfvo type="percent" val="67"/>
      </iconSet>
    </cfRule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F27:F32">
    <cfRule type="iconSet" priority="46">
      <iconSet>
        <cfvo type="percent" val="0"/>
        <cfvo type="num" val="0"/>
        <cfvo type="num" val="0"/>
      </iconSet>
    </cfRule>
    <cfRule type="iconSet" priority="37">
      <iconSet iconSet="3Symbols" showValue="0">
        <cfvo type="percent" val="0"/>
        <cfvo type="num" val="0"/>
        <cfvo type="num" val="1"/>
      </iconSet>
    </cfRule>
    <cfRule type="iconSet" priority="43">
      <iconSet iconSet="3Symbols" showValue="0">
        <cfvo type="percent" val="0"/>
        <cfvo type="num" val="0"/>
        <cfvo type="num" val="1"/>
      </iconSet>
    </cfRule>
    <cfRule type="iconSet" priority="42">
      <iconSet iconSet="3Symbols">
        <cfvo type="percent" val="0"/>
        <cfvo type="percent" val="33"/>
        <cfvo type="percent" val="67"/>
      </iconSet>
    </cfRule>
    <cfRule type="iconSet" priority="41">
      <iconSet iconSet="3Symbols">
        <cfvo type="percent" val="0"/>
        <cfvo type="percent" val="33"/>
        <cfvo type="percent" val="67"/>
      </iconSet>
    </cfRule>
    <cfRule type="iconSet" priority="40">
      <iconSet>
        <cfvo type="percent" val="0"/>
        <cfvo type="num" val="0"/>
        <cfvo type="num" val="0"/>
      </iconSet>
    </cfRule>
    <cfRule type="iconSet" priority="48">
      <iconSet iconSet="3Symbols">
        <cfvo type="percent" val="0"/>
        <cfvo type="percent" val="33"/>
        <cfvo type="percent" val="67"/>
      </iconSet>
    </cfRule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F34:F42">
    <cfRule type="iconSet" priority="55">
      <iconSet iconSet="3Symbols" showValue="0">
        <cfvo type="percent" val="0"/>
        <cfvo type="num" val="0"/>
        <cfvo type="num" val="1"/>
      </iconSet>
    </cfRule>
    <cfRule type="iconSet" priority="54">
      <iconSet iconSet="3Symbols">
        <cfvo type="percent" val="0"/>
        <cfvo type="percent" val="33"/>
        <cfvo type="percent" val="67"/>
      </iconSet>
    </cfRule>
    <cfRule type="iconSet" priority="53">
      <iconSet iconSet="3Symbols">
        <cfvo type="percent" val="0"/>
        <cfvo type="percent" val="33"/>
        <cfvo type="percent" val="67"/>
      </iconSet>
    </cfRule>
    <cfRule type="iconSet" priority="52">
      <iconSet>
        <cfvo type="percent" val="0"/>
        <cfvo type="num" val="0"/>
        <cfvo type="num" val="0"/>
      </iconSet>
    </cfRule>
    <cfRule type="iconSet" priority="49">
      <iconSet iconSet="3Symbols" showValue="0">
        <cfvo type="percent" val="0"/>
        <cfvo type="num" val="0"/>
        <cfvo type="num" val="1"/>
      </iconSet>
    </cfRule>
    <cfRule type="iconSet" priority="60">
      <iconSet iconSet="3Symbols">
        <cfvo type="percent" val="0"/>
        <cfvo type="percent" val="33"/>
        <cfvo type="percent" val="67"/>
      </iconSet>
    </cfRule>
    <cfRule type="iconSet" priority="59">
      <iconSet iconSet="3Symbols">
        <cfvo type="percent" val="0"/>
        <cfvo type="percent" val="33"/>
        <cfvo type="percent" val="67"/>
      </iconSet>
    </cfRule>
    <cfRule type="iconSet" priority="58">
      <iconSet>
        <cfvo type="percent" val="0"/>
        <cfvo type="num" val="0"/>
        <cfvo type="num" val="0"/>
      </iconSet>
    </cfRule>
  </conditionalFormatting>
  <conditionalFormatting sqref="F44:F52">
    <cfRule type="iconSet" priority="71">
      <iconSet iconSet="3Symbols">
        <cfvo type="percent" val="0"/>
        <cfvo type="percent" val="33"/>
        <cfvo type="percent" val="67"/>
      </iconSet>
    </cfRule>
    <cfRule type="iconSet" priority="70">
      <iconSet>
        <cfvo type="percent" val="0"/>
        <cfvo type="num" val="0"/>
        <cfvo type="num" val="0"/>
      </iconSet>
    </cfRule>
    <cfRule type="iconSet" priority="72">
      <iconSet iconSet="3Symbols">
        <cfvo type="percent" val="0"/>
        <cfvo type="percent" val="33"/>
        <cfvo type="percent" val="67"/>
      </iconSet>
    </cfRule>
    <cfRule type="iconSet" priority="67">
      <iconSet iconSet="3Symbols" showValue="0">
        <cfvo type="percent" val="0"/>
        <cfvo type="num" val="0"/>
        <cfvo type="num" val="1"/>
      </iconSet>
    </cfRule>
    <cfRule type="iconSet" priority="66">
      <iconSet iconSet="3Symbols">
        <cfvo type="percent" val="0"/>
        <cfvo type="percent" val="33"/>
        <cfvo type="percent" val="67"/>
      </iconSet>
    </cfRule>
    <cfRule type="iconSet" priority="65">
      <iconSet iconSet="3Symbols">
        <cfvo type="percent" val="0"/>
        <cfvo type="percent" val="33"/>
        <cfvo type="percent" val="67"/>
      </iconSet>
    </cfRule>
    <cfRule type="iconSet" priority="64">
      <iconSet>
        <cfvo type="percent" val="0"/>
        <cfvo type="num" val="0"/>
        <cfvo type="num" val="0"/>
      </iconSet>
    </cfRule>
    <cfRule type="iconSet" priority="61">
      <iconSet iconSet="3Symbols" showValue="0">
        <cfvo type="percent" val="0"/>
        <cfvo type="num" val="0"/>
        <cfvo type="num" val="1"/>
      </iconSet>
    </cfRule>
  </conditionalFormatting>
  <conditionalFormatting sqref="F54:F62">
    <cfRule type="iconSet" priority="84">
      <iconSet iconSet="3Symbols">
        <cfvo type="percent" val="0"/>
        <cfvo type="percent" val="33"/>
        <cfvo type="percent" val="67"/>
      </iconSet>
    </cfRule>
    <cfRule type="iconSet" priority="83">
      <iconSet iconSet="3Symbols">
        <cfvo type="percent" val="0"/>
        <cfvo type="percent" val="33"/>
        <cfvo type="percent" val="67"/>
      </iconSet>
    </cfRule>
    <cfRule type="iconSet" priority="82">
      <iconSet>
        <cfvo type="percent" val="0"/>
        <cfvo type="num" val="0"/>
        <cfvo type="num" val="0"/>
      </iconSet>
    </cfRule>
    <cfRule type="iconSet" priority="76">
      <iconSet>
        <cfvo type="percent" val="0"/>
        <cfvo type="num" val="0"/>
        <cfvo type="num" val="0"/>
      </iconSet>
    </cfRule>
    <cfRule type="iconSet" priority="73">
      <iconSet iconSet="3Symbols" showValue="0">
        <cfvo type="percent" val="0"/>
        <cfvo type="num" val="0"/>
        <cfvo type="num" val="1"/>
      </iconSet>
    </cfRule>
    <cfRule type="iconSet" priority="77">
      <iconSet iconSet="3Symbols">
        <cfvo type="percent" val="0"/>
        <cfvo type="percent" val="33"/>
        <cfvo type="percent" val="67"/>
      </iconSet>
    </cfRule>
    <cfRule type="iconSet" priority="78">
      <iconSet iconSet="3Symbols">
        <cfvo type="percent" val="0"/>
        <cfvo type="percent" val="33"/>
        <cfvo type="percent" val="67"/>
      </iconSet>
    </cfRule>
    <cfRule type="iconSet" priority="79">
      <iconSet iconSet="3Symbols" showValue="0">
        <cfvo type="percent" val="0"/>
        <cfvo type="num" val="0"/>
        <cfvo type="num" val="1"/>
      </iconSet>
    </cfRule>
  </conditionalFormatting>
  <conditionalFormatting sqref="F64:F72">
    <cfRule type="iconSet" priority="4">
      <iconSet>
        <cfvo type="percent" val="0"/>
        <cfvo type="num" val="0"/>
        <cfvo type="num" val="0"/>
      </iconSet>
    </cfRule>
    <cfRule type="iconSet" priority="5">
      <iconSet iconSet="3Symbols">
        <cfvo type="percent" val="0"/>
        <cfvo type="percent" val="33"/>
        <cfvo type="percent" val="67"/>
      </iconSet>
    </cfRule>
    <cfRule type="iconSet" priority="1">
      <iconSet iconSet="3Symbols" showValue="0">
        <cfvo type="percent" val="0"/>
        <cfvo type="num" val="0"/>
        <cfvo type="num" val="1"/>
      </iconSet>
    </cfRule>
    <cfRule type="iconSet" priority="11">
      <iconSet iconSet="3Symbols">
        <cfvo type="percent" val="0"/>
        <cfvo type="percent" val="33"/>
        <cfvo type="percent" val="67"/>
      </iconSet>
    </cfRule>
    <cfRule type="iconSet" priority="10">
      <iconSet>
        <cfvo type="percent" val="0"/>
        <cfvo type="num" val="0"/>
        <cfvo type="num" val="0"/>
      </iconSet>
    </cfRule>
    <cfRule type="iconSet" priority="7">
      <iconSet iconSet="3Symbols" showValue="0">
        <cfvo type="percent" val="0"/>
        <cfvo type="num" val="0"/>
        <cfvo type="num" val="1"/>
      </iconSet>
    </cfRule>
    <cfRule type="iconSet" priority="6">
      <iconSet iconSet="3Symbols">
        <cfvo type="percent" val="0"/>
        <cfvo type="percent" val="33"/>
        <cfvo type="percent" val="67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6" id="{8E3F1023-324F-48AA-9DB4-AEAC461568E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77" id="{339AD644-F733-40A4-869D-16B32679366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71" id="{C9AEF593-D93C-49D1-97AE-87B46947E00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70" id="{C3ABF8A5-6120-4ECE-9786-35F17F3458A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C4:C5</xm:sqref>
        </x14:conditionalFormatting>
        <x14:conditionalFormatting xmlns:xm="http://schemas.microsoft.com/office/excel/2006/main">
          <x14:cfRule type="iconSet" priority="164" id="{FB11A343-6035-4830-B10E-2CB6E4C5302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58" id="{EAE0B210-9AC1-4D89-B97F-0D7C36DFCB9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59" id="{1879A337-1A3F-4BA7-A063-02424942D60A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65" id="{BA2545DE-7DA3-40BA-9688-1248ACCFC35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C7:C10</xm:sqref>
        </x14:conditionalFormatting>
        <x14:conditionalFormatting xmlns:xm="http://schemas.microsoft.com/office/excel/2006/main">
          <x14:cfRule type="iconSet" priority="147" id="{58046766-11FC-4834-9018-A7DAFEF1669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53" id="{577EF206-BA53-4ACE-8FF3-B0EC551F1BB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52" id="{22570160-3C3B-4236-B3ED-5503CD388D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46" id="{06598DAA-5AFD-4F97-9778-DFBC0A4CC6F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C12:C20</xm:sqref>
        </x14:conditionalFormatting>
        <x14:conditionalFormatting xmlns:xm="http://schemas.microsoft.com/office/excel/2006/main">
          <x14:cfRule type="iconSet" priority="135" id="{D4DE5AC4-2C86-4AD5-A450-14F45943B1A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41" id="{8745C746-77E4-4CE7-AF2D-709B436E1E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40" id="{9FEC3074-7357-4C83-B219-E8F3C1F570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34" id="{CEB714B0-FD94-4F91-914F-58AFCFE798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C22:C23</xm:sqref>
        </x14:conditionalFormatting>
        <x14:conditionalFormatting xmlns:xm="http://schemas.microsoft.com/office/excel/2006/main">
          <x14:cfRule type="iconSet" priority="123" id="{5BE411CE-9A83-44B5-BF3B-69F8E1AEC7E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22" id="{F8E6A75C-A68D-4F20-9FDE-F636082F03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29" id="{9B0A75C4-9942-4A29-A25A-5EA2968B136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28" id="{9ECF0FF0-AFDB-4917-A702-595676FD78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C25:C27</xm:sqref>
        </x14:conditionalFormatting>
        <x14:conditionalFormatting xmlns:xm="http://schemas.microsoft.com/office/excel/2006/main">
          <x14:cfRule type="iconSet" priority="110" id="{CFAC28B0-3FDD-4FD8-AE9F-1EB91E98432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11" id="{5B97698B-6CC7-428A-94FE-A7AF36CDA03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16" id="{2904DDB7-6877-42EC-BB72-D8D624C1E2E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17" id="{592AB1F4-B6CA-4863-BC39-DEF46A1CF33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C29:C36</xm:sqref>
        </x14:conditionalFormatting>
        <x14:conditionalFormatting xmlns:xm="http://schemas.microsoft.com/office/excel/2006/main">
          <x14:cfRule type="iconSet" priority="105" id="{EE29B3B6-9277-413B-9F59-0B15A1A8082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98" id="{72777E1B-6C2E-432A-9A10-881FB956A9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99" id="{8C6EDAF8-B8A1-41E4-924C-EE69511579E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04" id="{0FB18ACD-8199-4ACB-81A5-B790385AC2B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C39:C49</xm:sqref>
        </x14:conditionalFormatting>
        <x14:conditionalFormatting xmlns:xm="http://schemas.microsoft.com/office/excel/2006/main">
          <x14:cfRule type="iconSet" priority="93" id="{6C163755-0238-4F41-A238-BB401E92E13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92" id="{95A24989-6E4E-4F5E-8E48-89EB35250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7" id="{CBED5202-C072-4E5A-921F-8B4E3AB6D5C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6" id="{10B70DF8-3AA9-4EB2-BD64-804F856953C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C51:C57</xm:sqref>
        </x14:conditionalFormatting>
        <x14:conditionalFormatting xmlns:xm="http://schemas.microsoft.com/office/excel/2006/main">
          <x14:cfRule type="iconSet" priority="26" id="{6B748AB7-C338-4C9E-9D6E-0E90A68A780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7" id="{A0962D4C-EA97-4D12-9687-2C87B2623B9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2" id="{02EE6ECB-7444-45DC-A161-C269CEA591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3" id="{EDEA738B-35D5-4973-BD98-F9D559B85B2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F4:F18</xm:sqref>
        </x14:conditionalFormatting>
        <x14:conditionalFormatting xmlns:xm="http://schemas.microsoft.com/office/excel/2006/main">
          <x14:cfRule type="iconSet" priority="15" id="{65285769-3584-4850-A67C-4F8930232C0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1" id="{AC34EE3E-A837-4F54-BA53-BEF72D55599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0" id="{4C19EEF3-7763-44A8-AD0E-BCF6DA411B3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4" id="{269059FA-91A6-4791-8B47-393B491CE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F20:F25</xm:sqref>
        </x14:conditionalFormatting>
        <x14:conditionalFormatting xmlns:xm="http://schemas.microsoft.com/office/excel/2006/main">
          <x14:cfRule type="iconSet" priority="45" id="{050B41D2-1ED6-40B2-9FB8-BD47DB0E941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44" id="{1E6B7509-3F7E-4EC5-BFB2-D093D8FD372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9" id="{E83637C5-4617-4A16-8BF9-208B4CDF8B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8" id="{66B9B714-64A9-42FE-9A05-44505A28C56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F27:F32</xm:sqref>
        </x14:conditionalFormatting>
        <x14:conditionalFormatting xmlns:xm="http://schemas.microsoft.com/office/excel/2006/main">
          <x14:cfRule type="iconSet" priority="51" id="{1BF06CFE-602F-4190-B0E3-DB62595A6C8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50" id="{CD8E3EC3-0274-4725-BDF8-B2F487F363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57" id="{63BC1DB5-DFBC-4BCB-AD93-32D9ABAE866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56" id="{38C0BB85-259A-4557-A0C1-23480F7E58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F34:F42</xm:sqref>
        </x14:conditionalFormatting>
        <x14:conditionalFormatting xmlns:xm="http://schemas.microsoft.com/office/excel/2006/main">
          <x14:cfRule type="iconSet" priority="63" id="{1AD68712-4CB4-42C2-8F6C-DC4FF00AB9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62" id="{F696792A-1250-4346-AA74-0B0CAEE70D0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68" id="{4351CBFF-D674-4F6C-8DE7-6765B24C2E8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69" id="{2721BD54-F179-4958-9A56-30DE5DEEFBD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F44:F52</xm:sqref>
        </x14:conditionalFormatting>
        <x14:conditionalFormatting xmlns:xm="http://schemas.microsoft.com/office/excel/2006/main">
          <x14:cfRule type="iconSet" priority="80" id="{4B9D2A1E-B532-483D-9EF1-090A32E462F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1" id="{50098BC7-3954-40F0-B3EC-5A6D8427495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75" id="{FE9095F7-6178-4FFA-A0D8-D776BDA024E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74" id="{1868F767-1A47-454F-99A0-A566F950DA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F54:F62</xm:sqref>
        </x14:conditionalFormatting>
        <x14:conditionalFormatting xmlns:xm="http://schemas.microsoft.com/office/excel/2006/main">
          <x14:cfRule type="iconSet" priority="3" id="{3E1AADD2-50DF-45DB-AA91-9962325FEF5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" id="{BFF304F0-23F6-41A6-8A77-10A72454503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9" id="{7A6AEB18-D1AB-4D2C-908E-80B48E96542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" id="{1D0DD011-1FFC-47DD-A54D-24D759394CD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F64:F72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3EC-107A-43F8-B5B4-599474F09443}">
  <sheetPr>
    <tabColor theme="0"/>
  </sheetPr>
  <dimension ref="B2:R37"/>
  <sheetViews>
    <sheetView showGridLines="0" zoomScale="130" zoomScaleNormal="130" workbookViewId="0">
      <selection activeCell="C7" sqref="C7"/>
    </sheetView>
  </sheetViews>
  <sheetFormatPr defaultRowHeight="15" x14ac:dyDescent="0.25"/>
  <cols>
    <col min="2" max="2" width="29.7109375" customWidth="1"/>
    <col min="3" max="3" width="8.140625" bestFit="1" customWidth="1"/>
    <col min="5" max="5" width="29.28515625" bestFit="1" customWidth="1"/>
    <col min="6" max="6" width="8.140625" bestFit="1" customWidth="1"/>
    <col min="8" max="8" width="29.7109375" customWidth="1"/>
    <col min="9" max="10" width="8.140625" bestFit="1" customWidth="1"/>
  </cols>
  <sheetData>
    <row r="2" spans="2:18" ht="15.75" thickBot="1" x14ac:dyDescent="0.3">
      <c r="B2" s="1" t="s">
        <v>2</v>
      </c>
      <c r="C2" s="1" t="s">
        <v>1</v>
      </c>
    </row>
    <row r="3" spans="2:18" ht="19.5" thickBot="1" x14ac:dyDescent="0.3">
      <c r="B3" s="5" t="s">
        <v>27</v>
      </c>
      <c r="C3" s="4">
        <f>COUNTIF(C4:C11,"ИСТИНА")/8</f>
        <v>0</v>
      </c>
      <c r="E3" s="5" t="s">
        <v>192</v>
      </c>
      <c r="F3" s="4">
        <f>COUNTIF(F4:F20,"ИСТИНА")/17</f>
        <v>0</v>
      </c>
      <c r="H3" s="5" t="s">
        <v>177</v>
      </c>
      <c r="I3" s="4">
        <f>COUNTIF(I4:I9,"ИСТИНА")/6</f>
        <v>0</v>
      </c>
      <c r="K3" s="22" t="s">
        <v>126</v>
      </c>
      <c r="L3" s="23"/>
      <c r="M3" s="23"/>
      <c r="N3" s="24"/>
      <c r="O3" s="2">
        <f>C3</f>
        <v>0</v>
      </c>
      <c r="P3" s="25">
        <f>(O3+O4)/2</f>
        <v>0</v>
      </c>
      <c r="Q3" s="26"/>
      <c r="R3" s="27"/>
    </row>
    <row r="4" spans="2:18" ht="16.5" thickBot="1" x14ac:dyDescent="0.3">
      <c r="B4" s="9" t="s">
        <v>223</v>
      </c>
      <c r="C4" s="12" t="b">
        <v>0</v>
      </c>
      <c r="E4" s="9" t="s">
        <v>193</v>
      </c>
      <c r="F4" s="12" t="b">
        <v>0</v>
      </c>
      <c r="H4" s="9" t="s">
        <v>178</v>
      </c>
      <c r="I4" s="12" t="b">
        <v>0</v>
      </c>
      <c r="K4" s="31" t="s">
        <v>127</v>
      </c>
      <c r="L4" s="32"/>
      <c r="M4" s="32"/>
      <c r="N4" s="33"/>
      <c r="O4" s="3">
        <f>(C3+C12+F3+F21+F25+I3+I10+I12)/8</f>
        <v>0</v>
      </c>
      <c r="P4" s="28"/>
      <c r="Q4" s="29"/>
      <c r="R4" s="30"/>
    </row>
    <row r="5" spans="2:18" x14ac:dyDescent="0.25">
      <c r="B5" s="7" t="s">
        <v>224</v>
      </c>
      <c r="C5" s="12" t="b">
        <v>0</v>
      </c>
      <c r="E5" s="7" t="s">
        <v>194</v>
      </c>
      <c r="F5" s="12" t="b">
        <v>0</v>
      </c>
      <c r="H5" s="7" t="s">
        <v>179</v>
      </c>
      <c r="I5" s="12" t="b">
        <v>0</v>
      </c>
    </row>
    <row r="6" spans="2:18" x14ac:dyDescent="0.25">
      <c r="B6" s="7" t="s">
        <v>225</v>
      </c>
      <c r="C6" s="12" t="b">
        <v>0</v>
      </c>
      <c r="E6" s="7" t="s">
        <v>195</v>
      </c>
      <c r="F6" s="12" t="b">
        <v>0</v>
      </c>
      <c r="H6" s="7" t="s">
        <v>180</v>
      </c>
      <c r="I6" s="12" t="b">
        <v>0</v>
      </c>
    </row>
    <row r="7" spans="2:18" x14ac:dyDescent="0.25">
      <c r="B7" s="7" t="s">
        <v>226</v>
      </c>
      <c r="C7" s="12" t="b">
        <v>0</v>
      </c>
      <c r="E7" s="7" t="s">
        <v>196</v>
      </c>
      <c r="F7" s="12" t="b">
        <v>0</v>
      </c>
      <c r="H7" s="7" t="s">
        <v>181</v>
      </c>
      <c r="I7" s="12" t="b">
        <v>0</v>
      </c>
    </row>
    <row r="8" spans="2:18" x14ac:dyDescent="0.25">
      <c r="B8" s="7" t="s">
        <v>227</v>
      </c>
      <c r="C8" s="12" t="b">
        <v>0</v>
      </c>
      <c r="E8" s="7" t="s">
        <v>197</v>
      </c>
      <c r="F8" s="12" t="b">
        <v>0</v>
      </c>
      <c r="H8" s="7" t="s">
        <v>182</v>
      </c>
      <c r="I8" s="12" t="b">
        <v>0</v>
      </c>
    </row>
    <row r="9" spans="2:18" x14ac:dyDescent="0.25">
      <c r="B9" s="7" t="s">
        <v>228</v>
      </c>
      <c r="C9" s="12" t="b">
        <v>0</v>
      </c>
      <c r="E9" s="7" t="s">
        <v>198</v>
      </c>
      <c r="F9" s="12" t="b">
        <v>0</v>
      </c>
      <c r="H9" s="8" t="s">
        <v>183</v>
      </c>
      <c r="I9" s="12" t="b">
        <v>0</v>
      </c>
    </row>
    <row r="10" spans="2:18" ht="18.75" x14ac:dyDescent="0.25">
      <c r="B10" s="7" t="s">
        <v>229</v>
      </c>
      <c r="C10" s="12" t="b">
        <v>0</v>
      </c>
      <c r="E10" s="7" t="s">
        <v>199</v>
      </c>
      <c r="F10" s="12" t="b">
        <v>0</v>
      </c>
      <c r="H10" s="5" t="s">
        <v>211</v>
      </c>
      <c r="I10" s="4">
        <f>COUNTIF(I11,"ИСТИНА")/1</f>
        <v>0</v>
      </c>
    </row>
    <row r="11" spans="2:18" x14ac:dyDescent="0.25">
      <c r="B11" s="8" t="s">
        <v>230</v>
      </c>
      <c r="C11" s="12" t="b">
        <v>0</v>
      </c>
      <c r="E11" s="7" t="s">
        <v>200</v>
      </c>
      <c r="F11" s="12" t="b">
        <v>0</v>
      </c>
      <c r="H11" s="9" t="s">
        <v>210</v>
      </c>
      <c r="I11" s="12" t="b">
        <v>0</v>
      </c>
    </row>
    <row r="12" spans="2:18" ht="18.75" x14ac:dyDescent="0.25">
      <c r="B12" s="5" t="s">
        <v>147</v>
      </c>
      <c r="C12" s="4">
        <f>COUNTIF(C13:C37,"ИСТИНА")/25</f>
        <v>0</v>
      </c>
      <c r="E12" s="7" t="s">
        <v>201</v>
      </c>
      <c r="F12" s="12" t="b">
        <v>0</v>
      </c>
      <c r="H12" s="5" t="s">
        <v>212</v>
      </c>
      <c r="I12" s="4">
        <f>COUNTIF(I13:I22,"ИСТИНА")/10</f>
        <v>0</v>
      </c>
    </row>
    <row r="13" spans="2:18" x14ac:dyDescent="0.25">
      <c r="B13" s="9" t="s">
        <v>148</v>
      </c>
      <c r="C13" s="12" t="b">
        <v>0</v>
      </c>
      <c r="E13" s="7" t="s">
        <v>202</v>
      </c>
      <c r="F13" s="12" t="b">
        <v>0</v>
      </c>
      <c r="H13" s="9" t="s">
        <v>213</v>
      </c>
      <c r="I13" s="12" t="b">
        <v>0</v>
      </c>
    </row>
    <row r="14" spans="2:18" x14ac:dyDescent="0.25">
      <c r="B14" s="7" t="s">
        <v>149</v>
      </c>
      <c r="C14" s="12" t="b">
        <v>0</v>
      </c>
      <c r="E14" s="7" t="s">
        <v>203</v>
      </c>
      <c r="F14" s="12" t="b">
        <v>0</v>
      </c>
      <c r="H14" s="7" t="s">
        <v>214</v>
      </c>
      <c r="I14" s="12" t="b">
        <v>0</v>
      </c>
    </row>
    <row r="15" spans="2:18" x14ac:dyDescent="0.25">
      <c r="B15" s="7" t="s">
        <v>150</v>
      </c>
      <c r="C15" s="12" t="b">
        <v>0</v>
      </c>
      <c r="E15" s="7" t="s">
        <v>204</v>
      </c>
      <c r="F15" s="12" t="b">
        <v>0</v>
      </c>
      <c r="H15" s="7" t="s">
        <v>215</v>
      </c>
      <c r="I15" s="12" t="b">
        <v>0</v>
      </c>
    </row>
    <row r="16" spans="2:18" x14ac:dyDescent="0.25">
      <c r="B16" s="7" t="s">
        <v>151</v>
      </c>
      <c r="C16" s="12" t="b">
        <v>0</v>
      </c>
      <c r="E16" s="7" t="s">
        <v>205</v>
      </c>
      <c r="F16" s="12" t="b">
        <v>0</v>
      </c>
      <c r="H16" s="7" t="s">
        <v>216</v>
      </c>
      <c r="I16" s="12" t="b">
        <v>0</v>
      </c>
    </row>
    <row r="17" spans="2:9" x14ac:dyDescent="0.25">
      <c r="B17" s="7" t="s">
        <v>152</v>
      </c>
      <c r="C17" s="12" t="b">
        <v>0</v>
      </c>
      <c r="E17" s="7" t="s">
        <v>206</v>
      </c>
      <c r="F17" s="12" t="b">
        <v>0</v>
      </c>
      <c r="H17" s="7" t="s">
        <v>217</v>
      </c>
      <c r="I17" s="12" t="b">
        <v>0</v>
      </c>
    </row>
    <row r="18" spans="2:9" x14ac:dyDescent="0.25">
      <c r="B18" s="7" t="s">
        <v>153</v>
      </c>
      <c r="C18" s="12" t="b">
        <v>0</v>
      </c>
      <c r="E18" s="7" t="s">
        <v>207</v>
      </c>
      <c r="F18" s="12" t="b">
        <v>0</v>
      </c>
      <c r="H18" s="7" t="s">
        <v>218</v>
      </c>
      <c r="I18" s="12" t="b">
        <v>0</v>
      </c>
    </row>
    <row r="19" spans="2:9" x14ac:dyDescent="0.25">
      <c r="B19" s="7" t="s">
        <v>154</v>
      </c>
      <c r="C19" s="12" t="b">
        <v>0</v>
      </c>
      <c r="D19" s="11" t="s">
        <v>233</v>
      </c>
      <c r="E19" s="7" t="s">
        <v>208</v>
      </c>
      <c r="F19" s="12" t="b">
        <v>0</v>
      </c>
      <c r="H19" s="7" t="s">
        <v>219</v>
      </c>
      <c r="I19" s="12" t="b">
        <v>0</v>
      </c>
    </row>
    <row r="20" spans="2:9" x14ac:dyDescent="0.25">
      <c r="B20" s="7" t="s">
        <v>155</v>
      </c>
      <c r="C20" s="12" t="b">
        <v>0</v>
      </c>
      <c r="E20" s="8" t="s">
        <v>209</v>
      </c>
      <c r="F20" s="12" t="b">
        <v>0</v>
      </c>
      <c r="H20" s="7" t="s">
        <v>220</v>
      </c>
      <c r="I20" s="12" t="b">
        <v>0</v>
      </c>
    </row>
    <row r="21" spans="2:9" ht="18.75" x14ac:dyDescent="0.25">
      <c r="B21" s="7" t="s">
        <v>156</v>
      </c>
      <c r="C21" s="12" t="b">
        <v>0</v>
      </c>
      <c r="E21" s="5" t="s">
        <v>176</v>
      </c>
      <c r="F21" s="4">
        <f>COUNTIF(F22:F24,"ИСТИНА")/3</f>
        <v>0</v>
      </c>
      <c r="H21" s="7" t="s">
        <v>221</v>
      </c>
      <c r="I21" s="12" t="b">
        <v>0</v>
      </c>
    </row>
    <row r="22" spans="2:9" x14ac:dyDescent="0.25">
      <c r="B22" s="7" t="s">
        <v>157</v>
      </c>
      <c r="C22" s="12" t="b">
        <v>0</v>
      </c>
      <c r="E22" s="9" t="s">
        <v>173</v>
      </c>
      <c r="F22" s="12" t="b">
        <v>0</v>
      </c>
      <c r="H22" s="8" t="s">
        <v>222</v>
      </c>
      <c r="I22" s="12" t="b">
        <v>0</v>
      </c>
    </row>
    <row r="23" spans="2:9" x14ac:dyDescent="0.25">
      <c r="B23" s="7" t="s">
        <v>158</v>
      </c>
      <c r="C23" s="12" t="b">
        <v>0</v>
      </c>
      <c r="E23" s="7" t="s">
        <v>174</v>
      </c>
      <c r="F23" s="12" t="b">
        <v>0</v>
      </c>
    </row>
    <row r="24" spans="2:9" x14ac:dyDescent="0.25">
      <c r="B24" s="7" t="s">
        <v>159</v>
      </c>
      <c r="C24" s="12" t="b">
        <v>0</v>
      </c>
      <c r="E24" s="8" t="s">
        <v>175</v>
      </c>
      <c r="F24" s="12" t="b">
        <v>0</v>
      </c>
    </row>
    <row r="25" spans="2:9" ht="18.75" x14ac:dyDescent="0.25">
      <c r="B25" s="7" t="s">
        <v>160</v>
      </c>
      <c r="C25" s="12" t="b">
        <v>0</v>
      </c>
      <c r="E25" s="5" t="s">
        <v>184</v>
      </c>
      <c r="F25" s="4">
        <f>COUNTIF(F26:F32,"ИСТИНА")/7</f>
        <v>0</v>
      </c>
    </row>
    <row r="26" spans="2:9" x14ac:dyDescent="0.25">
      <c r="B26" s="7" t="s">
        <v>161</v>
      </c>
      <c r="C26" s="12" t="b">
        <v>0</v>
      </c>
      <c r="E26" s="9" t="s">
        <v>185</v>
      </c>
      <c r="F26" s="12" t="b">
        <v>0</v>
      </c>
    </row>
    <row r="27" spans="2:9" x14ac:dyDescent="0.25">
      <c r="B27" s="7" t="s">
        <v>162</v>
      </c>
      <c r="C27" s="12" t="b">
        <v>0</v>
      </c>
      <c r="E27" s="7" t="s">
        <v>186</v>
      </c>
      <c r="F27" s="12" t="b">
        <v>0</v>
      </c>
    </row>
    <row r="28" spans="2:9" x14ac:dyDescent="0.25">
      <c r="B28" s="7" t="s">
        <v>163</v>
      </c>
      <c r="C28" s="12" t="b">
        <v>0</v>
      </c>
      <c r="E28" s="7" t="s">
        <v>187</v>
      </c>
      <c r="F28" s="12" t="b">
        <v>0</v>
      </c>
    </row>
    <row r="29" spans="2:9" x14ac:dyDescent="0.25">
      <c r="B29" s="7" t="s">
        <v>164</v>
      </c>
      <c r="C29" s="12" t="b">
        <v>0</v>
      </c>
      <c r="E29" s="7" t="s">
        <v>188</v>
      </c>
      <c r="F29" s="12" t="b">
        <v>0</v>
      </c>
    </row>
    <row r="30" spans="2:9" x14ac:dyDescent="0.25">
      <c r="B30" s="7" t="s">
        <v>165</v>
      </c>
      <c r="C30" s="12" t="b">
        <v>0</v>
      </c>
      <c r="E30" s="7" t="s">
        <v>189</v>
      </c>
      <c r="F30" s="12" t="b">
        <v>0</v>
      </c>
    </row>
    <row r="31" spans="2:9" x14ac:dyDescent="0.25">
      <c r="B31" s="7" t="s">
        <v>166</v>
      </c>
      <c r="C31" s="12" t="b">
        <v>0</v>
      </c>
      <c r="E31" s="7" t="s">
        <v>190</v>
      </c>
      <c r="F31" s="12" t="b">
        <v>0</v>
      </c>
    </row>
    <row r="32" spans="2:9" x14ac:dyDescent="0.25">
      <c r="B32" s="7" t="s">
        <v>167</v>
      </c>
      <c r="C32" s="12" t="b">
        <v>0</v>
      </c>
      <c r="E32" s="8" t="s">
        <v>191</v>
      </c>
      <c r="F32" s="12" t="b">
        <v>0</v>
      </c>
    </row>
    <row r="33" spans="2:3" x14ac:dyDescent="0.25">
      <c r="B33" s="7" t="s">
        <v>168</v>
      </c>
      <c r="C33" s="12" t="b">
        <v>0</v>
      </c>
    </row>
    <row r="34" spans="2:3" x14ac:dyDescent="0.25">
      <c r="B34" s="7" t="s">
        <v>169</v>
      </c>
      <c r="C34" s="12" t="b">
        <v>0</v>
      </c>
    </row>
    <row r="35" spans="2:3" x14ac:dyDescent="0.25">
      <c r="B35" s="7" t="s">
        <v>170</v>
      </c>
      <c r="C35" s="12" t="b">
        <v>0</v>
      </c>
    </row>
    <row r="36" spans="2:3" x14ac:dyDescent="0.25">
      <c r="B36" s="7" t="s">
        <v>171</v>
      </c>
      <c r="C36" s="12" t="b">
        <v>0</v>
      </c>
    </row>
    <row r="37" spans="2:3" x14ac:dyDescent="0.25">
      <c r="B37" s="8" t="s">
        <v>172</v>
      </c>
      <c r="C37" s="12" t="b">
        <v>0</v>
      </c>
    </row>
  </sheetData>
  <mergeCells count="3">
    <mergeCell ref="K3:N3"/>
    <mergeCell ref="P3:R4"/>
    <mergeCell ref="K4:N4"/>
  </mergeCells>
  <conditionalFormatting sqref="B4:B11">
    <cfRule type="expression" dxfId="7" priority="344">
      <formula>C4=1</formula>
    </cfRule>
  </conditionalFormatting>
  <conditionalFormatting sqref="B13:B37">
    <cfRule type="expression" dxfId="6" priority="305">
      <formula>C13=1</formula>
    </cfRule>
  </conditionalFormatting>
  <conditionalFormatting sqref="C4:C11">
    <cfRule type="iconSet" priority="376">
      <iconSet iconSet="3Symbols">
        <cfvo type="percent" val="0"/>
        <cfvo type="percent" val="33"/>
        <cfvo type="percent" val="67"/>
      </iconSet>
    </cfRule>
    <cfRule type="iconSet" priority="375">
      <iconSet iconSet="3Symbols">
        <cfvo type="percent" val="0"/>
        <cfvo type="percent" val="33"/>
        <cfvo type="percent" val="67"/>
      </iconSet>
    </cfRule>
    <cfRule type="iconSet" priority="374">
      <iconSet>
        <cfvo type="percent" val="0"/>
        <cfvo type="num" val="0"/>
        <cfvo type="num" val="0"/>
      </iconSet>
    </cfRule>
    <cfRule type="iconSet" priority="371">
      <iconSet iconSet="3Symbols" showValue="0">
        <cfvo type="percent" val="0"/>
        <cfvo type="num" val="0"/>
        <cfvo type="num" val="1"/>
      </iconSet>
    </cfRule>
    <cfRule type="iconSet" priority="381">
      <iconSet iconSet="3Symbols">
        <cfvo type="percent" val="0"/>
        <cfvo type="percent" val="33"/>
        <cfvo type="percent" val="67"/>
      </iconSet>
    </cfRule>
    <cfRule type="iconSet" priority="380">
      <iconSet>
        <cfvo type="percent" val="0"/>
        <cfvo type="num" val="0"/>
        <cfvo type="num" val="0"/>
      </iconSet>
    </cfRule>
    <cfRule type="iconSet" priority="377">
      <iconSet iconSet="3Symbols" showValue="0">
        <cfvo type="percent" val="0"/>
        <cfvo type="num" val="0"/>
        <cfvo type="num" val="1"/>
      </iconSet>
    </cfRule>
    <cfRule type="iconSet" priority="382">
      <iconSet iconSet="3Symbols">
        <cfvo type="percent" val="0"/>
        <cfvo type="percent" val="33"/>
        <cfvo type="percent" val="67"/>
      </iconSet>
    </cfRule>
  </conditionalFormatting>
  <conditionalFormatting sqref="C13:C37">
    <cfRule type="iconSet" priority="90">
      <iconSet iconSet="3Symbols">
        <cfvo type="percent" val="0"/>
        <cfvo type="percent" val="33"/>
        <cfvo type="percent" val="67"/>
      </iconSet>
    </cfRule>
    <cfRule type="iconSet" priority="96">
      <iconSet iconSet="3Symbols">
        <cfvo type="percent" val="0"/>
        <cfvo type="percent" val="33"/>
        <cfvo type="percent" val="67"/>
      </iconSet>
    </cfRule>
    <cfRule type="iconSet" priority="95">
      <iconSet iconSet="3Symbols">
        <cfvo type="percent" val="0"/>
        <cfvo type="percent" val="33"/>
        <cfvo type="percent" val="67"/>
      </iconSet>
    </cfRule>
    <cfRule type="iconSet" priority="94">
      <iconSet>
        <cfvo type="percent" val="0"/>
        <cfvo type="num" val="0"/>
        <cfvo type="num" val="0"/>
      </iconSet>
    </cfRule>
    <cfRule type="iconSet" priority="91">
      <iconSet iconSet="3Symbols" showValue="0">
        <cfvo type="percent" val="0"/>
        <cfvo type="num" val="0"/>
        <cfvo type="num" val="1"/>
      </iconSet>
    </cfRule>
    <cfRule type="iconSet" priority="89">
      <iconSet iconSet="3Symbols">
        <cfvo type="percent" val="0"/>
        <cfvo type="percent" val="33"/>
        <cfvo type="percent" val="67"/>
      </iconSet>
    </cfRule>
    <cfRule type="iconSet" priority="88">
      <iconSet>
        <cfvo type="percent" val="0"/>
        <cfvo type="num" val="0"/>
        <cfvo type="num" val="0"/>
      </iconSet>
    </cfRule>
    <cfRule type="iconSet" priority="85">
      <iconSet iconSet="3Symbols" showValue="0">
        <cfvo type="percent" val="0"/>
        <cfvo type="num" val="0"/>
        <cfvo type="num" val="1"/>
      </iconSet>
    </cfRule>
  </conditionalFormatting>
  <conditionalFormatting sqref="E4:E20">
    <cfRule type="expression" dxfId="5" priority="175">
      <formula>F4=1</formula>
    </cfRule>
  </conditionalFormatting>
  <conditionalFormatting sqref="E22:E24">
    <cfRule type="expression" dxfId="4" priority="136">
      <formula>F22=1</formula>
    </cfRule>
  </conditionalFormatting>
  <conditionalFormatting sqref="E26:E32">
    <cfRule type="expression" dxfId="3" priority="123">
      <formula>F26=1</formula>
    </cfRule>
  </conditionalFormatting>
  <conditionalFormatting sqref="F4:F20">
    <cfRule type="iconSet" priority="77">
      <iconSet iconSet="3Symbols">
        <cfvo type="percent" val="0"/>
        <cfvo type="percent" val="33"/>
        <cfvo type="percent" val="67"/>
      </iconSet>
    </cfRule>
    <cfRule type="iconSet" priority="76">
      <iconSet>
        <cfvo type="percent" val="0"/>
        <cfvo type="num" val="0"/>
        <cfvo type="num" val="0"/>
      </iconSet>
    </cfRule>
    <cfRule type="iconSet" priority="73">
      <iconSet iconSet="3Symbols" showValue="0">
        <cfvo type="percent" val="0"/>
        <cfvo type="num" val="0"/>
        <cfvo type="num" val="1"/>
      </iconSet>
    </cfRule>
    <cfRule type="iconSet" priority="79">
      <iconSet iconSet="3Symbols" showValue="0">
        <cfvo type="percent" val="0"/>
        <cfvo type="num" val="0"/>
        <cfvo type="num" val="1"/>
      </iconSet>
    </cfRule>
    <cfRule type="iconSet" priority="84">
      <iconSet iconSet="3Symbols">
        <cfvo type="percent" val="0"/>
        <cfvo type="percent" val="33"/>
        <cfvo type="percent" val="67"/>
      </iconSet>
    </cfRule>
    <cfRule type="iconSet" priority="83">
      <iconSet iconSet="3Symbols">
        <cfvo type="percent" val="0"/>
        <cfvo type="percent" val="33"/>
        <cfvo type="percent" val="67"/>
      </iconSet>
    </cfRule>
    <cfRule type="iconSet" priority="82">
      <iconSet>
        <cfvo type="percent" val="0"/>
        <cfvo type="num" val="0"/>
        <cfvo type="num" val="0"/>
      </iconSet>
    </cfRule>
    <cfRule type="iconSet" priority="78">
      <iconSet iconSet="3Symbols">
        <cfvo type="percent" val="0"/>
        <cfvo type="percent" val="33"/>
        <cfvo type="percent" val="67"/>
      </iconSet>
    </cfRule>
  </conditionalFormatting>
  <conditionalFormatting sqref="F22:F24">
    <cfRule type="iconSet" priority="66">
      <iconSet iconSet="3Symbols">
        <cfvo type="percent" val="0"/>
        <cfvo type="percent" val="33"/>
        <cfvo type="percent" val="67"/>
      </iconSet>
    </cfRule>
    <cfRule type="iconSet" priority="67">
      <iconSet iconSet="3Symbols" showValue="0">
        <cfvo type="percent" val="0"/>
        <cfvo type="num" val="0"/>
        <cfvo type="num" val="1"/>
      </iconSet>
    </cfRule>
    <cfRule type="iconSet" priority="70">
      <iconSet>
        <cfvo type="percent" val="0"/>
        <cfvo type="num" val="0"/>
        <cfvo type="num" val="0"/>
      </iconSet>
    </cfRule>
    <cfRule type="iconSet" priority="71">
      <iconSet iconSet="3Symbols">
        <cfvo type="percent" val="0"/>
        <cfvo type="percent" val="33"/>
        <cfvo type="percent" val="67"/>
      </iconSet>
    </cfRule>
    <cfRule type="iconSet" priority="72">
      <iconSet iconSet="3Symbols">
        <cfvo type="percent" val="0"/>
        <cfvo type="percent" val="33"/>
        <cfvo type="percent" val="67"/>
      </iconSet>
    </cfRule>
    <cfRule type="iconSet" priority="61">
      <iconSet iconSet="3Symbols" showValue="0">
        <cfvo type="percent" val="0"/>
        <cfvo type="num" val="0"/>
        <cfvo type="num" val="1"/>
      </iconSet>
    </cfRule>
    <cfRule type="iconSet" priority="64">
      <iconSet>
        <cfvo type="percent" val="0"/>
        <cfvo type="num" val="0"/>
        <cfvo type="num" val="0"/>
      </iconSet>
    </cfRule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F26:F32">
    <cfRule type="iconSet" priority="52">
      <iconSet>
        <cfvo type="percent" val="0"/>
        <cfvo type="num" val="0"/>
        <cfvo type="num" val="0"/>
      </iconSet>
    </cfRule>
    <cfRule type="iconSet" priority="53">
      <iconSet iconSet="3Symbols">
        <cfvo type="percent" val="0"/>
        <cfvo type="percent" val="33"/>
        <cfvo type="percent" val="67"/>
      </iconSet>
    </cfRule>
    <cfRule type="iconSet" priority="49">
      <iconSet iconSet="3Symbols" showValue="0">
        <cfvo type="percent" val="0"/>
        <cfvo type="num" val="0"/>
        <cfvo type="num" val="1"/>
      </iconSet>
    </cfRule>
    <cfRule type="iconSet" priority="60">
      <iconSet iconSet="3Symbols">
        <cfvo type="percent" val="0"/>
        <cfvo type="percent" val="33"/>
        <cfvo type="percent" val="67"/>
      </iconSet>
    </cfRule>
    <cfRule type="iconSet" priority="59">
      <iconSet iconSet="3Symbols">
        <cfvo type="percent" val="0"/>
        <cfvo type="percent" val="33"/>
        <cfvo type="percent" val="67"/>
      </iconSet>
    </cfRule>
    <cfRule type="iconSet" priority="58">
      <iconSet>
        <cfvo type="percent" val="0"/>
        <cfvo type="num" val="0"/>
        <cfvo type="num" val="0"/>
      </iconSet>
    </cfRule>
    <cfRule type="iconSet" priority="55">
      <iconSet iconSet="3Symbols" showValue="0">
        <cfvo type="percent" val="0"/>
        <cfvo type="num" val="0"/>
        <cfvo type="num" val="1"/>
      </iconSet>
    </cfRule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H4:H9">
    <cfRule type="expression" dxfId="2" priority="110">
      <formula>I4=1</formula>
    </cfRule>
  </conditionalFormatting>
  <conditionalFormatting sqref="H11">
    <cfRule type="expression" dxfId="1" priority="97">
      <formula>I11=1</formula>
    </cfRule>
  </conditionalFormatting>
  <conditionalFormatting sqref="H13:H22">
    <cfRule type="expression" dxfId="0" priority="149">
      <formula>I13=1</formula>
    </cfRule>
  </conditionalFormatting>
  <conditionalFormatting sqref="I4:I9">
    <cfRule type="iconSet" priority="28">
      <iconSet>
        <cfvo type="percent" val="0"/>
        <cfvo type="num" val="0"/>
        <cfvo type="num" val="0"/>
      </iconSet>
    </cfRule>
    <cfRule type="iconSet" priority="25">
      <iconSet iconSet="3Symbols" showValue="0">
        <cfvo type="percent" val="0"/>
        <cfvo type="num" val="0"/>
        <cfvo type="num" val="1"/>
      </iconSet>
    </cfRule>
    <cfRule type="iconSet" priority="30">
      <iconSet iconSet="3Symbols">
        <cfvo type="percent" val="0"/>
        <cfvo type="percent" val="33"/>
        <cfvo type="percent" val="67"/>
      </iconSet>
    </cfRule>
    <cfRule type="iconSet" priority="35">
      <iconSet iconSet="3Symbols">
        <cfvo type="percent" val="0"/>
        <cfvo type="percent" val="33"/>
        <cfvo type="percent" val="67"/>
      </iconSet>
    </cfRule>
    <cfRule type="iconSet" priority="34">
      <iconSet>
        <cfvo type="percent" val="0"/>
        <cfvo type="num" val="0"/>
        <cfvo type="num" val="0"/>
      </iconSet>
    </cfRule>
    <cfRule type="iconSet" priority="31">
      <iconSet iconSet="3Symbols" showValue="0">
        <cfvo type="percent" val="0"/>
        <cfvo type="num" val="0"/>
        <cfvo type="num" val="1"/>
      </iconSet>
    </cfRule>
    <cfRule type="iconSet" priority="36">
      <iconSet iconSet="3Symbols">
        <cfvo type="percent" val="0"/>
        <cfvo type="percent" val="33"/>
        <cfvo type="percent" val="67"/>
      </iconSet>
    </cfRule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I11">
    <cfRule type="iconSet" priority="24">
      <iconSet iconSet="3Symbols">
        <cfvo type="percent" val="0"/>
        <cfvo type="percent" val="33"/>
        <cfvo type="percent" val="67"/>
      </iconSet>
    </cfRule>
    <cfRule type="iconSet" priority="23">
      <iconSet iconSet="3Symbols">
        <cfvo type="percent" val="0"/>
        <cfvo type="percent" val="33"/>
        <cfvo type="percent" val="67"/>
      </iconSet>
    </cfRule>
    <cfRule type="iconSet" priority="22">
      <iconSet>
        <cfvo type="percent" val="0"/>
        <cfvo type="num" val="0"/>
        <cfvo type="num" val="0"/>
      </iconSet>
    </cfRule>
    <cfRule type="iconSet" priority="19">
      <iconSet iconSet="3Symbols" showValue="0">
        <cfvo type="percent" val="0"/>
        <cfvo type="num" val="0"/>
        <cfvo type="num" val="1"/>
      </iconSet>
    </cfRule>
    <cfRule type="iconSet" priority="18">
      <iconSet iconSet="3Symbols">
        <cfvo type="percent" val="0"/>
        <cfvo type="percent" val="33"/>
        <cfvo type="percent" val="67"/>
      </iconSet>
    </cfRule>
    <cfRule type="iconSet" priority="17">
      <iconSet iconSet="3Symbols">
        <cfvo type="percent" val="0"/>
        <cfvo type="percent" val="33"/>
        <cfvo type="percent" val="67"/>
      </iconSet>
    </cfRule>
    <cfRule type="iconSet" priority="16">
      <iconSet>
        <cfvo type="percent" val="0"/>
        <cfvo type="num" val="0"/>
        <cfvo type="num" val="0"/>
      </iconSet>
    </cfRule>
    <cfRule type="iconSet" priority="13">
      <iconSet iconSet="3Symbols" showValue="0">
        <cfvo type="percent" val="0"/>
        <cfvo type="num" val="0"/>
        <cfvo type="num" val="1"/>
      </iconSet>
    </cfRule>
  </conditionalFormatting>
  <conditionalFormatting sqref="I13:I22">
    <cfRule type="iconSet" priority="4">
      <iconSet>
        <cfvo type="percent" val="0"/>
        <cfvo type="num" val="0"/>
        <cfvo type="num" val="0"/>
      </iconSet>
    </cfRule>
    <cfRule type="iconSet" priority="5">
      <iconSet iconSet="3Symbols">
        <cfvo type="percent" val="0"/>
        <cfvo type="percent" val="33"/>
        <cfvo type="percent" val="67"/>
      </iconSet>
    </cfRule>
    <cfRule type="iconSet" priority="1">
      <iconSet iconSet="3Symbols" showValue="0">
        <cfvo type="percent" val="0"/>
        <cfvo type="num" val="0"/>
        <cfvo type="num" val="1"/>
      </iconSet>
    </cfRule>
    <cfRule type="iconSet" priority="7">
      <iconSet iconSet="3Symbols" showValue="0">
        <cfvo type="percent" val="0"/>
        <cfvo type="num" val="0"/>
        <cfvo type="num" val="1"/>
      </iconSet>
    </cfRule>
    <cfRule type="iconSet" priority="6">
      <iconSet iconSet="3Symbols">
        <cfvo type="percent" val="0"/>
        <cfvo type="percent" val="33"/>
        <cfvo type="percent" val="67"/>
      </iconSet>
    </cfRule>
    <cfRule type="iconSet" priority="12">
      <iconSet iconSet="3Symbols">
        <cfvo type="percent" val="0"/>
        <cfvo type="percent" val="33"/>
        <cfvo type="percent" val="67"/>
      </iconSet>
    </cfRule>
    <cfRule type="iconSet" priority="11">
      <iconSet iconSet="3Symbols">
        <cfvo type="percent" val="0"/>
        <cfvo type="percent" val="33"/>
        <cfvo type="percent" val="67"/>
      </iconSet>
    </cfRule>
    <cfRule type="iconSet" priority="10">
      <iconSet>
        <cfvo type="percent" val="0"/>
        <cfvo type="num" val="0"/>
        <cfvo type="num" val="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3" id="{4FCC3AE3-B8B1-4976-B0BD-199A9C3CAD8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72" id="{B7639218-8BBD-4460-B50C-E5A5AE48D6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79" id="{36F4512B-CB4F-4C9F-AB03-7E7F67B3515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78" id="{33423B70-9407-49E8-ACEF-DDC26143BB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C4:C11</xm:sqref>
        </x14:conditionalFormatting>
        <x14:conditionalFormatting xmlns:xm="http://schemas.microsoft.com/office/excel/2006/main">
          <x14:cfRule type="iconSet" priority="93" id="{6254D909-5070-4519-BFA3-3ED9B58CBEB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92" id="{446EDB7C-11B2-4EAC-8F39-79664186D60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7" id="{0EDE2507-6CA2-4EB7-BEC1-32486337752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6" id="{B0FC0622-41F5-4DA0-BA30-F26701BD93A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C13:C37</xm:sqref>
        </x14:conditionalFormatting>
        <x14:conditionalFormatting xmlns:xm="http://schemas.microsoft.com/office/excel/2006/main">
          <x14:cfRule type="iconSet" priority="75" id="{62F2AB74-12A0-445C-8EC8-7C4DE2C6EE5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74" id="{64C3766E-6C70-491E-A2FF-BA29206E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0" id="{D9B6F6C7-3748-4D69-B5C6-BE327CAFB02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1" id="{9DB0A3CA-41AB-4FA2-A8D4-4F12427FBA7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F4:F20</xm:sqref>
        </x14:conditionalFormatting>
        <x14:conditionalFormatting xmlns:xm="http://schemas.microsoft.com/office/excel/2006/main">
          <x14:cfRule type="iconSet" priority="68" id="{55636DEB-C2D0-490D-9AE2-2866626BDEC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69" id="{C72BABEF-82FE-4CDC-8B0D-3C5CC0A6C85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62" id="{5861F48B-572F-452B-9D22-A965AD7F314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63" id="{C2298BD2-5B59-464E-BC3F-FBEB8237834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F22:F24</xm:sqref>
        </x14:conditionalFormatting>
        <x14:conditionalFormatting xmlns:xm="http://schemas.microsoft.com/office/excel/2006/main">
          <x14:cfRule type="iconSet" priority="51" id="{27B8F8DF-8335-4092-965F-3D917B63763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50" id="{A36414B9-4767-473E-98B0-53853CDF01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57" id="{5FEF4122-85A4-4D4A-8132-249F7E5A832B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56" id="{8795D96E-FD98-4BD2-B4E3-AFA41A718F1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F26:F32</xm:sqref>
        </x14:conditionalFormatting>
        <x14:conditionalFormatting xmlns:xm="http://schemas.microsoft.com/office/excel/2006/main">
          <x14:cfRule type="iconSet" priority="26" id="{578C4DFF-DBE7-42E3-9FA3-A99DDF5F30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7" id="{6A78E4B1-DEAC-437E-8EDF-52E534A3BAA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3" id="{C1B629F0-B01F-4CFF-AA96-4E057A452CFF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2" id="{5BAD89ED-1F54-43C6-9C63-3176A4B0A34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I4:I9</xm:sqref>
        </x14:conditionalFormatting>
        <x14:conditionalFormatting xmlns:xm="http://schemas.microsoft.com/office/excel/2006/main">
          <x14:cfRule type="iconSet" priority="14" id="{A31057E8-A0FC-4B2A-9A12-182F0118328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1" id="{889CF355-E709-4F3A-9343-ECAA1F7D3E1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20" id="{1D29EFE0-EB7F-486D-A84D-3D151A3DE9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15" id="{9C792141-8D11-4B76-B8B0-4C2A9AEEEE3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m:sqref>I11</xm:sqref>
        </x14:conditionalFormatting>
        <x14:conditionalFormatting xmlns:xm="http://schemas.microsoft.com/office/excel/2006/main">
          <x14:cfRule type="iconSet" priority="2" id="{535DD08F-7126-4FCA-B4A9-C078A5B06A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3" id="{1A5F9F86-CE91-44EF-8501-EABFE14C84A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9" id="{1AB86729-2932-4C76-B0C5-B1CA4C07BD8E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3Symbols" iconId="1"/>
              <x14:cfIcon iconSet="3Symbols" iconId="2"/>
            </x14:iconSet>
          </x14:cfRule>
          <x14:cfRule type="iconSet" priority="8" id="{9F0E6041-9403-4141-859F-DD7ECAC018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I13:I22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Origins Main Quests</vt:lpstr>
      <vt:lpstr>Origins - Side Quests</vt:lpstr>
      <vt:lpstr>Awakening 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Joe Andrew Saji</dc:creator>
  <cp:lastModifiedBy>Павел Синяк</cp:lastModifiedBy>
  <dcterms:created xsi:type="dcterms:W3CDTF">2022-04-02T15:49:05Z</dcterms:created>
  <dcterms:modified xsi:type="dcterms:W3CDTF">2024-12-25T13:53:14Z</dcterms:modified>
</cp:coreProperties>
</file>