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long/Documents/School/"/>
    </mc:Choice>
  </mc:AlternateContent>
  <xr:revisionPtr revIDLastSave="0" documentId="13_ncr:1_{9F3BABCE-E960-9D4D-A176-B2B1CAB54EC5}" xr6:coauthVersionLast="47" xr6:coauthVersionMax="47" xr10:uidLastSave="{00000000-0000-0000-0000-000000000000}"/>
  <bookViews>
    <workbookView xWindow="0" yWindow="500" windowWidth="28800" windowHeight="16340" xr2:uid="{AB9D59B8-169B-FF48-B3D3-9FD8B2A92671}"/>
  </bookViews>
  <sheets>
    <sheet name="Sheet1" sheetId="1" r:id="rId1"/>
    <sheet name="Sheet2" sheetId="2" r:id="rId2"/>
  </sheets>
  <definedNames>
    <definedName name="_xlchart.v1.0" hidden="1">Sheet1!$A$7:$A$16</definedName>
    <definedName name="_xlchart.v1.1" hidden="1">Sheet1!$B$6</definedName>
    <definedName name="_xlchart.v1.10" hidden="1">Sheet1!$C$6</definedName>
    <definedName name="_xlchart.v1.11" hidden="1">Sheet1!$C$7:$C$16</definedName>
    <definedName name="_xlchart.v1.12" hidden="1">Sheet1!$D$6</definedName>
    <definedName name="_xlchart.v1.13" hidden="1">Sheet1!$D$7:$D$16</definedName>
    <definedName name="_xlchart.v1.14" hidden="1">Sheet1!$A$7:$A$16</definedName>
    <definedName name="_xlchart.v1.15" hidden="1">Sheet1!$B$6</definedName>
    <definedName name="_xlchart.v1.16" hidden="1">Sheet1!$B$7:$B$16</definedName>
    <definedName name="_xlchart.v1.17" hidden="1">Sheet1!$C$6</definedName>
    <definedName name="_xlchart.v1.18" hidden="1">Sheet1!$C$7:$C$16</definedName>
    <definedName name="_xlchart.v1.19" hidden="1">Sheet1!$D$6</definedName>
    <definedName name="_xlchart.v1.2" hidden="1">Sheet1!$B$7:$B$16</definedName>
    <definedName name="_xlchart.v1.20" hidden="1">Sheet1!$D$7:$D$16</definedName>
    <definedName name="_xlchart.v1.21" hidden="1">Sheet1!$A$7:$A$16</definedName>
    <definedName name="_xlchart.v1.22" hidden="1">Sheet1!$B$6</definedName>
    <definedName name="_xlchart.v1.23" hidden="1">Sheet1!$B$7:$B$16</definedName>
    <definedName name="_xlchart.v1.24" hidden="1">Sheet1!$C$6</definedName>
    <definedName name="_xlchart.v1.25" hidden="1">Sheet1!$C$7:$C$16</definedName>
    <definedName name="_xlchart.v1.26" hidden="1">Sheet1!$D$6</definedName>
    <definedName name="_xlchart.v1.27" hidden="1">Sheet1!$D$7:$D$16</definedName>
    <definedName name="_xlchart.v1.3" hidden="1">Sheet1!$C$6</definedName>
    <definedName name="_xlchart.v1.4" hidden="1">Sheet1!$C$7:$C$16</definedName>
    <definedName name="_xlchart.v1.5" hidden="1">Sheet1!$D$6</definedName>
    <definedName name="_xlchart.v1.6" hidden="1">Sheet1!$D$7:$D$16</definedName>
    <definedName name="_xlchart.v1.7" hidden="1">Sheet1!$A$7:$A$16</definedName>
    <definedName name="_xlchart.v1.8" hidden="1">Sheet1!$B$6</definedName>
    <definedName name="_xlchart.v1.9" hidden="1">Sheet1!$B$7:$B$16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22" i="2"/>
  <c r="B23" i="2" s="1"/>
  <c r="B24" i="2"/>
  <c r="F20" i="2"/>
  <c r="F18" i="2"/>
  <c r="F19" i="2"/>
  <c r="D19" i="2"/>
  <c r="D18" i="2"/>
  <c r="C20" i="2"/>
</calcChain>
</file>

<file path=xl/sharedStrings.xml><?xml version="1.0" encoding="utf-8"?>
<sst xmlns="http://schemas.openxmlformats.org/spreadsheetml/2006/main" count="102" uniqueCount="43">
  <si>
    <t>Texas A&amp;M University</t>
  </si>
  <si>
    <t>University of Central Florida</t>
  </si>
  <si>
    <t>Ohio State University</t>
  </si>
  <si>
    <t>New York University</t>
  </si>
  <si>
    <t>Arizona State University</t>
  </si>
  <si>
    <t>Top Fifth</t>
  </si>
  <si>
    <t>Bottom Fifth</t>
  </si>
  <si>
    <t xml:space="preserve">Data has been taken from the top 10 largest colleges by enrollment in the United States </t>
  </si>
  <si>
    <t>The percentages show the share of students whom have a family income in the top 5th ($110,000 or more) and the bottom 5th ($20,000 or less)</t>
  </si>
  <si>
    <t xml:space="preserve">University of Illinois </t>
  </si>
  <si>
    <t>Florida International University</t>
  </si>
  <si>
    <t>University of Florida</t>
  </si>
  <si>
    <t>University of Minnesota</t>
  </si>
  <si>
    <t>University of Texas, Austin</t>
  </si>
  <si>
    <t xml:space="preserve">Middle </t>
  </si>
  <si>
    <t>Median Parent Income (of enrolled student)</t>
  </si>
  <si>
    <t>Median Family Income (2013)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</si>
  <si>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</si>
  <si>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</si>
  <si>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</si>
  <si>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</si>
  <si>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</si>
  <si>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</si>
  <si>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</si>
  <si>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</si>
  <si>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</si>
  <si>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</si>
  <si>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</si>
  <si>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</si>
  <si>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</si>
  <si>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</si>
  <si>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Middle</t>
  </si>
  <si>
    <t>Median Income</t>
  </si>
  <si>
    <t xml:space="preserve">References: </t>
  </si>
  <si>
    <r>
      <t xml:space="preserve">The Upshot. (2017). </t>
    </r>
    <r>
      <rPr>
        <i/>
        <sz val="12"/>
        <color theme="1"/>
        <rFont val="Calibri"/>
        <family val="2"/>
        <scheme val="minor"/>
      </rPr>
      <t xml:space="preserve"> Some Colleges Have More Students From the Top 1 Percent Than the Bottom 60. Find Yours.</t>
    </r>
    <r>
      <rPr>
        <sz val="12"/>
        <color theme="1"/>
        <rFont val="Calibri"/>
        <family val="2"/>
        <scheme val="minor"/>
      </rPr>
      <t>The New York Times. https://www.nytimes.com/interactive/2017/01/18/upshot/some-colleges-have-more-students-from-the-top-1-percent-than-the-bottom-60.html</t>
    </r>
  </si>
  <si>
    <t xml:space="preserve"> </t>
  </si>
  <si>
    <r>
      <t xml:space="preserve">Chetty, R. &amp; Friedman, J. &amp; Saez, E. &amp; Turner, E. &amp; Yagan, D.  (2017). </t>
    </r>
    <r>
      <rPr>
        <i/>
        <sz val="12"/>
        <color theme="1"/>
        <rFont val="Calibri"/>
        <family val="2"/>
        <scheme val="minor"/>
      </rPr>
      <t xml:space="preserve">Mobility Report Cards: The Role of Colleges in Intergenerational Mobility. </t>
    </r>
    <r>
      <rPr>
        <sz val="12"/>
        <color theme="1"/>
        <rFont val="Calibri"/>
        <family val="2"/>
        <scheme val="minor"/>
      </rPr>
      <t>The Equality Mobility Project. http://www.equality-of-opportunity.org/papers/coll_mrc_paper.pdf</t>
    </r>
  </si>
  <si>
    <t xml:space="preserve">Observed </t>
  </si>
  <si>
    <t>Hypothesized Proportion</t>
  </si>
  <si>
    <t>Expected</t>
  </si>
  <si>
    <t>P-Value</t>
  </si>
  <si>
    <t>Test Statistic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</si>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</sst>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6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Median Parent Income of College Student vs Median 2013 Family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Median Parent Income (of enrolled student)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Sheet1!$E$7:$E$16</c:f>
              <c:numCache>
                <c:formatCode>"$"#,##0_);[Red]\("$"#,##0\)</c:formatCode>
                <c:ptCount val="10"/>
                <c:pt idx="0">
                  <c:v>130900</c:v>
                </c:pt>
                <c:pt idx="1">
                  <c:v>94500</c:v>
                </c:pt>
                <c:pt idx="2">
                  <c:v>104100</c:v>
                </c:pt>
                <c:pt idx="3">
                  <c:v>149300</c:v>
                </c:pt>
                <c:pt idx="4">
                  <c:v>104500</c:v>
                </c:pt>
                <c:pt idx="5">
                  <c:v>109000</c:v>
                </c:pt>
                <c:pt idx="6">
                  <c:v>57300</c:v>
                </c:pt>
                <c:pt idx="7">
                  <c:v>106700</c:v>
                </c:pt>
                <c:pt idx="8">
                  <c:v>110100</c:v>
                </c:pt>
                <c:pt idx="9">
                  <c:v>123900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3-314C-BEA5-F55CBB6B3051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Median Family Income (2013)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Sheet1!$F$7:$F$16</c:f>
              <c:numCache>
                <c:formatCode>"$"#,##0_);[Red]\("$"#,##0\)</c:formatCode>
                <c:ptCount val="10"/>
                <c:pt idx="0">
                  <c:v>52250</c:v>
                </c:pt>
                <c:pt idx="1">
                  <c:v>52250</c:v>
                </c:pt>
                <c:pt idx="2">
                  <c:v>52250</c:v>
                </c:pt>
                <c:pt idx="3">
                  <c:v>52250</c:v>
                </c:pt>
                <c:pt idx="4">
                  <c:v>52250</c:v>
                </c:pt>
                <c:pt idx="5">
                  <c:v>52250</c:v>
                </c:pt>
                <c:pt idx="6">
                  <c:v>52250</c:v>
                </c:pt>
                <c:pt idx="7">
                  <c:v>52250</c:v>
                </c:pt>
                <c:pt idx="8">
                  <c:v>52250</c:v>
                </c:pt>
                <c:pt idx="9">
                  <c:v>52250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3-314C-BEA5-F55CBB6B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5295"/>
        <c:axId val="93687023"/>
      </c:lineChart>
      <c:catAx>
        <c:axId val="93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7023"/>
        <c:crosses val="autoZero"/>
        <c:auto val="1"/>
        <c:lblAlgn val="ctr"/>
        <c:lblOffset val="100"/>
        <c:noMultiLvlLbl val="0"/>
      </c:catAx>
      <c:valAx>
        <c:axId val="936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</a:t>
            </a:r>
            <a:r>
              <a:rPr lang="en-US" baseline="0"/>
              <a:t> Income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Top Fifth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Sheet1!$B$7:$B$16</c:f>
              <c:numCache>
                <c:formatCode>0%</c:formatCode>
                <c:ptCount val="10"/>
                <c:pt idx="0">
                  <c:v>0.59</c:v>
                </c:pt>
                <c:pt idx="1">
                  <c:v>0.42</c:v>
                </c:pt>
                <c:pt idx="2">
                  <c:v>0.46</c:v>
                </c:pt>
                <c:pt idx="3">
                  <c:v>0.62</c:v>
                </c:pt>
                <c:pt idx="4">
                  <c:v>0.47</c:v>
                </c:pt>
                <c:pt idx="5">
                  <c:v>0.5</c:v>
                </c:pt>
                <c:pt idx="6">
                  <c:v>0.24</c:v>
                </c:pt>
                <c:pt idx="7">
                  <c:v>0.48</c:v>
                </c:pt>
                <c:pt idx="8">
                  <c:v>0.5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A44D-A3D8-67E9CE41C79E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Middle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Sheet1!$C$7:$C$16</c:f>
              <c:numCache>
                <c:formatCode>0.00%</c:formatCode>
                <c:ptCount val="10"/>
                <c:pt idx="0" formatCode="0%">
                  <c:v>0.37</c:v>
                </c:pt>
                <c:pt idx="1">
                  <c:v>0.50700000000000001</c:v>
                </c:pt>
                <c:pt idx="2" formatCode="0%">
                  <c:v>0.49</c:v>
                </c:pt>
                <c:pt idx="3">
                  <c:v>0.31900000000000001</c:v>
                </c:pt>
                <c:pt idx="4" formatCode="0%">
                  <c:v>0.47</c:v>
                </c:pt>
                <c:pt idx="5">
                  <c:v>0.439</c:v>
                </c:pt>
                <c:pt idx="6" formatCode="0%">
                  <c:v>0.61</c:v>
                </c:pt>
                <c:pt idx="7" formatCode="0%">
                  <c:v>0.46</c:v>
                </c:pt>
                <c:pt idx="8" formatCode="0%">
                  <c:v>0.46</c:v>
                </c:pt>
                <c:pt idx="9" formatCode="0%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B-A44D-A3D8-67E9CE41C79E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Bottom Fifth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Sheet1!$D$7:$D$16</c:f>
              <c:numCache>
                <c:formatCode>0.00%</c:formatCode>
                <c:ptCount val="10"/>
                <c:pt idx="0" formatCode="0%">
                  <c:v>0.04</c:v>
                </c:pt>
                <c:pt idx="1">
                  <c:v>7.2999999999999995E-2</c:v>
                </c:pt>
                <c:pt idx="2" formatCode="0%">
                  <c:v>0.05</c:v>
                </c:pt>
                <c:pt idx="3">
                  <c:v>6.0999999999999999E-2</c:v>
                </c:pt>
                <c:pt idx="4" formatCode="0%">
                  <c:v>0.06</c:v>
                </c:pt>
                <c:pt idx="5">
                  <c:v>6.0999999999999999E-2</c:v>
                </c:pt>
                <c:pt idx="6" formatCode="0%">
                  <c:v>0.15</c:v>
                </c:pt>
                <c:pt idx="7" formatCode="0%">
                  <c:v>0.06</c:v>
                </c:pt>
                <c:pt idx="8" formatCode="0%">
                  <c:v>3.5000000000000003E-2</c:v>
                </c:pt>
                <c:pt idx="9" formatCode="0%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B-A44D-A3D8-67E9CE41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30191"/>
        <c:axId val="93731919"/>
      </c:lineChart>
      <c:catAx>
        <c:axId val="937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1919"/>
        <c:crosses val="autoZero"/>
        <c:auto val="1"/>
        <c:lblAlgn val="ctr"/>
        <c:lblOffset val="100"/>
        <c:noMultiLvlLbl val="0"/>
      </c:catAx>
      <c:valAx>
        <c:axId val="937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</a:t>
            </a:r>
            <a:r>
              <a:rPr lang="en-US" baseline="0"/>
              <a:t> Income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Top Fifth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Sheet1!$B$7:$B$16</c:f>
              <c:numCache>
                <c:formatCode>0%</c:formatCode>
                <c:ptCount val="10"/>
                <c:pt idx="0">
                  <c:v>0.59</c:v>
                </c:pt>
                <c:pt idx="1">
                  <c:v>0.42</c:v>
                </c:pt>
                <c:pt idx="2">
                  <c:v>0.46</c:v>
                </c:pt>
                <c:pt idx="3">
                  <c:v>0.62</c:v>
                </c:pt>
                <c:pt idx="4">
                  <c:v>0.47</c:v>
                </c:pt>
                <c:pt idx="5">
                  <c:v>0.5</c:v>
                </c:pt>
                <c:pt idx="6">
                  <c:v>0.24</c:v>
                </c:pt>
                <c:pt idx="7">
                  <c:v>0.48</c:v>
                </c:pt>
                <c:pt idx="8">
                  <c:v>0.5</c:v>
                </c:pt>
                <c:pt idx="9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9-5B4A-9E45-5180B56AEB6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Middle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Sheet1!$C$7:$C$16</c:f>
              <c:numCache>
                <c:formatCode>0.00%</c:formatCode>
                <c:ptCount val="10"/>
                <c:pt idx="0" formatCode="0%">
                  <c:v>0.37</c:v>
                </c:pt>
                <c:pt idx="1">
                  <c:v>0.50700000000000001</c:v>
                </c:pt>
                <c:pt idx="2" formatCode="0%">
                  <c:v>0.49</c:v>
                </c:pt>
                <c:pt idx="3">
                  <c:v>0.31900000000000001</c:v>
                </c:pt>
                <c:pt idx="4" formatCode="0%">
                  <c:v>0.47</c:v>
                </c:pt>
                <c:pt idx="5">
                  <c:v>0.439</c:v>
                </c:pt>
                <c:pt idx="6" formatCode="0%">
                  <c:v>0.61</c:v>
                </c:pt>
                <c:pt idx="7" formatCode="0%">
                  <c:v>0.46</c:v>
                </c:pt>
                <c:pt idx="8" formatCode="0%">
                  <c:v>0.46</c:v>
                </c:pt>
                <c:pt idx="9" formatCode="0%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5B4A-9E45-5180B56AEB6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Bottom Fifth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Sheet1!$D$7:$D$16</c:f>
              <c:numCache>
                <c:formatCode>0.00%</c:formatCode>
                <c:ptCount val="10"/>
                <c:pt idx="0" formatCode="0%">
                  <c:v>0.04</c:v>
                </c:pt>
                <c:pt idx="1">
                  <c:v>7.2999999999999995E-2</c:v>
                </c:pt>
                <c:pt idx="2" formatCode="0%">
                  <c:v>0.05</c:v>
                </c:pt>
                <c:pt idx="3">
                  <c:v>6.0999999999999999E-2</c:v>
                </c:pt>
                <c:pt idx="4" formatCode="0%">
                  <c:v>0.06</c:v>
                </c:pt>
                <c:pt idx="5">
                  <c:v>6.0999999999999999E-2</c:v>
                </c:pt>
                <c:pt idx="6" formatCode="0%">
                  <c:v>0.15</c:v>
                </c:pt>
                <c:pt idx="7" formatCode="0%">
                  <c:v>0.06</c:v>
                </c:pt>
                <c:pt idx="8" formatCode="0%">
                  <c:v>3.5000000000000003E-2</c:v>
                </c:pt>
                <c:pt idx="9" formatCode="0%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5B4A-9E45-5180B56A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2047"/>
        <c:axId val="6480111"/>
      </c:barChart>
      <c:catAx>
        <c:axId val="663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111"/>
        <c:crosses val="autoZero"/>
        <c:auto val="1"/>
        <c:lblAlgn val="ctr"/>
        <c:lblOffset val="100"/>
        <c:noMultiLvlLbl val="0"/>
      </c:catAx>
      <c:valAx>
        <c:axId val="648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</a:t>
            </a:r>
            <a:r>
              <a:rPr lang="en-US" baseline="0"/>
              <a:t> Income Percentages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Top Fifth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Sheet1!$B$7:$B$16</c:f>
              <c:numCache>
                <c:formatCode>0%</c:formatCode>
                <c:ptCount val="10"/>
                <c:pt idx="0">
                  <c:v>0.59</c:v>
                </c:pt>
                <c:pt idx="1">
                  <c:v>0.42</c:v>
                </c:pt>
                <c:pt idx="2">
                  <c:v>0.46</c:v>
                </c:pt>
                <c:pt idx="3">
                  <c:v>0.62</c:v>
                </c:pt>
                <c:pt idx="4">
                  <c:v>0.47</c:v>
                </c:pt>
                <c:pt idx="5">
                  <c:v>0.5</c:v>
                </c:pt>
                <c:pt idx="6">
                  <c:v>0.24</c:v>
                </c:pt>
                <c:pt idx="7">
                  <c:v>0.48</c:v>
                </c:pt>
                <c:pt idx="8">
                  <c:v>0.5</c:v>
                </c:pt>
                <c:pt idx="9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E349-BFC0-6FC9AB113853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Middle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Sheet1!$C$7:$C$16</c:f>
              <c:numCache>
                <c:formatCode>0.00%</c:formatCode>
                <c:ptCount val="10"/>
                <c:pt idx="0" formatCode="0%">
                  <c:v>0.37</c:v>
                </c:pt>
                <c:pt idx="1">
                  <c:v>0.50700000000000001</c:v>
                </c:pt>
                <c:pt idx="2" formatCode="0%">
                  <c:v>0.49</c:v>
                </c:pt>
                <c:pt idx="3">
                  <c:v>0.31900000000000001</c:v>
                </c:pt>
                <c:pt idx="4" formatCode="0%">
                  <c:v>0.47</c:v>
                </c:pt>
                <c:pt idx="5">
                  <c:v>0.439</c:v>
                </c:pt>
                <c:pt idx="6" formatCode="0%">
                  <c:v>0.61</c:v>
                </c:pt>
                <c:pt idx="7" formatCode="0%">
                  <c:v>0.46</c:v>
                </c:pt>
                <c:pt idx="8" formatCode="0%">
                  <c:v>0.46</c:v>
                </c:pt>
                <c:pt idx="9" formatCode="0%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E349-BFC0-6FC9AB113853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Bottom Fifth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Texas A&amp;M University</c:v>
                </c:pt>
                <c:pt idx="1">
                  <c:v>University of Central Florida</c:v>
                </c:pt>
                <c:pt idx="2">
                  <c:v>Ohio State University</c:v>
                </c:pt>
                <c:pt idx="3">
                  <c:v>New York University</c:v>
                </c:pt>
                <c:pt idx="4">
                  <c:v>Arizona State University</c:v>
                </c:pt>
                <c:pt idx="5">
                  <c:v>University of Illinois </c:v>
                </c:pt>
                <c:pt idx="6">
                  <c:v>Florida International University</c:v>
                </c:pt>
                <c:pt idx="7">
                  <c:v>University of Florida</c:v>
                </c:pt>
                <c:pt idx="8">
                  <c:v>University of Minnesota</c:v>
                </c:pt>
                <c:pt idx="9">
                  <c:v>University of Texas, Austin</c:v>
                </c:pt>
              </c:strCache>
            </c:strRef>
          </c:cat>
          <c:val>
            <c:numRef>
              <c:f>Sheet1!$D$7:$D$16</c:f>
              <c:numCache>
                <c:formatCode>0.00%</c:formatCode>
                <c:ptCount val="10"/>
                <c:pt idx="0" formatCode="0%">
                  <c:v>0.04</c:v>
                </c:pt>
                <c:pt idx="1">
                  <c:v>7.2999999999999995E-2</c:v>
                </c:pt>
                <c:pt idx="2" formatCode="0%">
                  <c:v>0.05</c:v>
                </c:pt>
                <c:pt idx="3">
                  <c:v>6.0999999999999999E-2</c:v>
                </c:pt>
                <c:pt idx="4" formatCode="0%">
                  <c:v>0.06</c:v>
                </c:pt>
                <c:pt idx="5">
                  <c:v>6.0999999999999999E-2</c:v>
                </c:pt>
                <c:pt idx="6" formatCode="0%">
                  <c:v>0.15</c:v>
                </c:pt>
                <c:pt idx="7" formatCode="0%">
                  <c:v>0.06</c:v>
                </c:pt>
                <c:pt idx="8" formatCode="0%">
                  <c:v>3.5000000000000003E-2</c:v>
                </c:pt>
                <c:pt idx="9" formatCode="0%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E349-BFC0-6FC9AB11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78303"/>
        <c:axId val="73296335"/>
      </c:barChart>
      <c:catAx>
        <c:axId val="732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6335"/>
        <c:crosses val="autoZero"/>
        <c:auto val="1"/>
        <c:lblAlgn val="ctr"/>
        <c:lblOffset val="100"/>
        <c:noMultiLvlLbl val="0"/>
      </c:catAx>
      <c:valAx>
        <c:axId val="73296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438454</xdr:colOff>
      <xdr:row>20</xdr:row>
      <xdr:rowOff>90714</xdr:rowOff>
    </xdr:from>
    <xdr:to>
      <xdr:col>5</xdr:col>
      <xdr:colOff>529166</xdr:colOff>
      <xdr:row>45</xdr:row>
      <xdr:rowOff>45356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FF8C75-8B01-3DAF-C6A1-FA6C27229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760488</xdr:colOff>
      <xdr:row>43</xdr:row>
      <xdr:rowOff>147862</xdr:rowOff>
    </xdr:from>
    <xdr:to>
      <xdr:col>9</xdr:col>
      <xdr:colOff>952501</xdr:colOff>
      <xdr:row>68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E307A5-4BA2-F3BE-99AB-9453389EB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665238</xdr:colOff>
      <xdr:row>20</xdr:row>
      <xdr:rowOff>90714</xdr:rowOff>
    </xdr:from>
    <xdr:to>
      <xdr:col>9</xdr:col>
      <xdr:colOff>1149047</xdr:colOff>
      <xdr:row>42</xdr:row>
      <xdr:rowOff>90714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CF13BDF-913C-69FE-7ED7-15D089793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1153583</xdr:colOff>
      <xdr:row>47</xdr:row>
      <xdr:rowOff>117626</xdr:rowOff>
    </xdr:from>
    <xdr:to>
      <xdr:col>5</xdr:col>
      <xdr:colOff>45356</xdr:colOff>
      <xdr:row>67</xdr:row>
      <xdr:rowOff>120952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E2D524-81B9-765C-164F-058C2C4D1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3983-B536-1544-AC58-01E1EF13320E}">
  <dimension ref="A1:P18"/>
  <sheetViews>
    <sheetView tabSelected="1" topLeftCell="B1" zoomScale="84" workbookViewId="0">
      <selection activeCell="D7" sqref="D7:D16"/>
    </sheetView>
  </sheetViews>
  <sheetFormatPr baseColWidth="10" defaultRowHeight="16" x14ac:dyDescent="0.2"/>
  <cols>
    <col min="1" max="1" width="26.6640625" customWidth="1"/>
    <col min="2" max="2" width="19.5" customWidth="1"/>
    <col min="3" max="3" width="24.33203125" customWidth="1"/>
    <col min="4" max="4" width="18.83203125" customWidth="1"/>
    <col min="5" max="5" width="17.83203125" customWidth="1"/>
    <col min="6" max="6" width="26.1640625" customWidth="1"/>
    <col min="7" max="7" width="17.1640625" customWidth="1"/>
    <col min="8" max="8" width="26.33203125" customWidth="1"/>
    <col min="9" max="9" width="18" customWidth="1"/>
    <col min="10" max="10" width="21" customWidth="1"/>
    <col min="11" max="11" width="23.33203125" customWidth="1"/>
  </cols>
  <sheetData>
    <row r="1" spans="1:16" x14ac:dyDescent="0.2">
      <c r="A1" s="3" t="s">
        <v>7</v>
      </c>
    </row>
    <row r="2" spans="1:16" ht="17" thickBot="1" x14ac:dyDescent="0.25">
      <c r="A2" s="3" t="s">
        <v>8</v>
      </c>
    </row>
    <row r="3" spans="1:16" x14ac:dyDescent="0.2">
      <c r="A3" t="s">
        <v>33</v>
      </c>
      <c r="B3" t="s">
        <v>34</v>
      </c>
      <c r="G3" t="s">
        <v>35</v>
      </c>
      <c r="H3" s="6" t="s">
        <v>5</v>
      </c>
      <c r="I3" s="6"/>
      <c r="J3" s="6" t="s">
        <v>31</v>
      </c>
      <c r="K3" s="6"/>
      <c r="L3" s="6" t="s">
        <v>6</v>
      </c>
      <c r="M3" s="6"/>
      <c r="O3" s="7" t="s">
        <v>32</v>
      </c>
      <c r="P3" s="7"/>
    </row>
    <row r="4" spans="1:16" x14ac:dyDescent="0.2">
      <c r="B4" t="s">
        <v>36</v>
      </c>
      <c r="G4" t="s">
        <v>35</v>
      </c>
    </row>
    <row r="5" spans="1:16" x14ac:dyDescent="0.2">
      <c r="H5" t="s">
        <v>17</v>
      </c>
      <c r="I5">
        <v>0.48399999999999999</v>
      </c>
      <c r="J5" t="s">
        <v>17</v>
      </c>
      <c r="K5">
        <v>0.45050000000000001</v>
      </c>
      <c r="L5" t="s">
        <v>17</v>
      </c>
      <c r="M5">
        <v>6.5000000000000002E-2</v>
      </c>
      <c r="O5" t="s">
        <v>17</v>
      </c>
      <c r="P5">
        <v>109030</v>
      </c>
    </row>
    <row r="6" spans="1:16" x14ac:dyDescent="0.2">
      <c r="B6" t="s">
        <v>5</v>
      </c>
      <c r="C6" t="s">
        <v>14</v>
      </c>
      <c r="D6" t="s">
        <v>6</v>
      </c>
      <c r="E6" t="s">
        <v>15</v>
      </c>
      <c r="F6" t="s">
        <v>16</v>
      </c>
      <c r="H6" t="s">
        <v>18</v>
      </c>
      <c r="I6">
        <v>3.3406586176980252E-2</v>
      </c>
      <c r="J6" t="s">
        <v>18</v>
      </c>
      <c r="K6">
        <v>2.5739830785941265E-2</v>
      </c>
      <c r="L6" t="s">
        <v>18</v>
      </c>
      <c r="M6">
        <v>1.0080784801900208E-2</v>
      </c>
      <c r="O6" t="s">
        <v>18</v>
      </c>
      <c r="P6">
        <v>7644.6066681753555</v>
      </c>
    </row>
    <row r="7" spans="1:16" x14ac:dyDescent="0.2">
      <c r="A7" t="s">
        <v>0</v>
      </c>
      <c r="B7" s="1">
        <v>0.59</v>
      </c>
      <c r="C7" s="1">
        <v>0.37</v>
      </c>
      <c r="D7" s="1">
        <v>0.04</v>
      </c>
      <c r="E7" s="4">
        <v>130900</v>
      </c>
      <c r="F7" s="4">
        <v>52250</v>
      </c>
      <c r="G7" s="1"/>
      <c r="H7" t="s">
        <v>19</v>
      </c>
      <c r="I7">
        <v>0.49</v>
      </c>
      <c r="J7" t="s">
        <v>19</v>
      </c>
      <c r="K7">
        <v>0.46</v>
      </c>
      <c r="L7" t="s">
        <v>19</v>
      </c>
      <c r="M7">
        <v>0.06</v>
      </c>
      <c r="O7" t="s">
        <v>19</v>
      </c>
      <c r="P7">
        <v>107850</v>
      </c>
    </row>
    <row r="8" spans="1:16" x14ac:dyDescent="0.2">
      <c r="A8" t="s">
        <v>1</v>
      </c>
      <c r="B8" s="1">
        <v>0.42</v>
      </c>
      <c r="C8" s="2">
        <v>0.50700000000000001</v>
      </c>
      <c r="D8" s="2">
        <v>7.2999999999999995E-2</v>
      </c>
      <c r="E8" s="4">
        <v>94500</v>
      </c>
      <c r="F8" s="4">
        <v>52250</v>
      </c>
      <c r="G8" s="2"/>
      <c r="H8" t="s">
        <v>20</v>
      </c>
      <c r="I8">
        <v>0.5</v>
      </c>
      <c r="J8" t="s">
        <v>20</v>
      </c>
      <c r="K8">
        <v>0.46</v>
      </c>
      <c r="L8" t="s">
        <v>20</v>
      </c>
      <c r="M8">
        <v>0.06</v>
      </c>
      <c r="O8" t="s">
        <v>20</v>
      </c>
      <c r="P8" t="e">
        <v>#N/A</v>
      </c>
    </row>
    <row r="9" spans="1:16" x14ac:dyDescent="0.2">
      <c r="A9" t="s">
        <v>2</v>
      </c>
      <c r="B9" s="1">
        <v>0.46</v>
      </c>
      <c r="C9" s="1">
        <v>0.49</v>
      </c>
      <c r="D9" s="1">
        <v>0.05</v>
      </c>
      <c r="E9" s="4">
        <v>104100</v>
      </c>
      <c r="F9" s="4">
        <v>52250</v>
      </c>
      <c r="G9" s="2"/>
      <c r="H9" t="s">
        <v>21</v>
      </c>
      <c r="I9">
        <v>0.10564090116995445</v>
      </c>
      <c r="J9" t="s">
        <v>21</v>
      </c>
      <c r="K9">
        <v>8.139649187089637E-2</v>
      </c>
      <c r="L9" t="s">
        <v>21</v>
      </c>
      <c r="M9">
        <v>3.1878240576014003E-2</v>
      </c>
      <c r="O9" t="s">
        <v>21</v>
      </c>
      <c r="P9">
        <v>24174.368887545155</v>
      </c>
    </row>
    <row r="10" spans="1:16" x14ac:dyDescent="0.2">
      <c r="A10" t="s">
        <v>3</v>
      </c>
      <c r="B10" s="1">
        <v>0.62</v>
      </c>
      <c r="C10" s="2">
        <v>0.31900000000000001</v>
      </c>
      <c r="D10" s="2">
        <v>6.0999999999999999E-2</v>
      </c>
      <c r="E10" s="4">
        <v>149300</v>
      </c>
      <c r="F10" s="4">
        <v>52250</v>
      </c>
      <c r="H10" t="s">
        <v>22</v>
      </c>
      <c r="I10">
        <v>1.1160000000000083E-2</v>
      </c>
      <c r="J10" t="s">
        <v>22</v>
      </c>
      <c r="K10">
        <v>6.6253888888888985E-3</v>
      </c>
      <c r="L10" t="s">
        <v>22</v>
      </c>
      <c r="M10">
        <v>1.0162222222222224E-3</v>
      </c>
      <c r="O10" t="s">
        <v>22</v>
      </c>
      <c r="P10">
        <v>584400111.11111116</v>
      </c>
    </row>
    <row r="11" spans="1:16" x14ac:dyDescent="0.2">
      <c r="A11" t="s">
        <v>4</v>
      </c>
      <c r="B11" s="1">
        <v>0.47</v>
      </c>
      <c r="C11" s="1">
        <v>0.47</v>
      </c>
      <c r="D11" s="1">
        <v>0.06</v>
      </c>
      <c r="E11" s="4">
        <v>104500</v>
      </c>
      <c r="F11" s="4">
        <v>52250</v>
      </c>
      <c r="H11" t="s">
        <v>23</v>
      </c>
      <c r="I11">
        <v>2.7816455521970589</v>
      </c>
      <c r="J11" t="s">
        <v>23</v>
      </c>
      <c r="K11">
        <v>0.76073343415604811</v>
      </c>
      <c r="L11" t="s">
        <v>23</v>
      </c>
      <c r="M11">
        <v>6.9586835405632153</v>
      </c>
      <c r="O11" t="s">
        <v>23</v>
      </c>
      <c r="P11">
        <v>2.1241893135807004</v>
      </c>
    </row>
    <row r="12" spans="1:16" x14ac:dyDescent="0.2">
      <c r="A12" t="s">
        <v>9</v>
      </c>
      <c r="B12" s="1">
        <v>0.5</v>
      </c>
      <c r="C12" s="2">
        <v>0.439</v>
      </c>
      <c r="D12" s="2">
        <v>6.0999999999999999E-2</v>
      </c>
      <c r="E12" s="4">
        <v>109000</v>
      </c>
      <c r="F12" s="4">
        <v>52250</v>
      </c>
      <c r="H12" t="s">
        <v>24</v>
      </c>
      <c r="I12">
        <v>-1.2548710717536571</v>
      </c>
      <c r="J12" t="s">
        <v>24</v>
      </c>
      <c r="K12">
        <v>0.29909211525429569</v>
      </c>
      <c r="L12" t="s">
        <v>24</v>
      </c>
      <c r="M12">
        <v>2.4357642533311035</v>
      </c>
      <c r="O12" t="s">
        <v>24</v>
      </c>
      <c r="P12">
        <v>-0.61609312235927538</v>
      </c>
    </row>
    <row r="13" spans="1:16" x14ac:dyDescent="0.2">
      <c r="A13" t="s">
        <v>10</v>
      </c>
      <c r="B13" s="1">
        <v>0.24</v>
      </c>
      <c r="C13" s="1">
        <v>0.61</v>
      </c>
      <c r="D13" s="1">
        <v>0.15</v>
      </c>
      <c r="E13" s="4">
        <v>57300</v>
      </c>
      <c r="F13" s="4">
        <v>52250</v>
      </c>
      <c r="H13" t="s">
        <v>25</v>
      </c>
      <c r="I13">
        <v>0.38</v>
      </c>
      <c r="J13" t="s">
        <v>25</v>
      </c>
      <c r="K13">
        <v>0.29099999999999998</v>
      </c>
      <c r="L13" t="s">
        <v>25</v>
      </c>
      <c r="M13">
        <v>0.11499999999999999</v>
      </c>
      <c r="O13" t="s">
        <v>25</v>
      </c>
      <c r="P13">
        <v>92000</v>
      </c>
    </row>
    <row r="14" spans="1:16" x14ac:dyDescent="0.2">
      <c r="A14" t="s">
        <v>11</v>
      </c>
      <c r="B14" s="1">
        <v>0.48</v>
      </c>
      <c r="C14" s="1">
        <v>0.46</v>
      </c>
      <c r="D14" s="1">
        <v>0.06</v>
      </c>
      <c r="E14" s="4">
        <v>106700</v>
      </c>
      <c r="F14" s="4">
        <v>52250</v>
      </c>
      <c r="H14" t="s">
        <v>26</v>
      </c>
      <c r="I14">
        <v>0.24</v>
      </c>
      <c r="J14" t="s">
        <v>26</v>
      </c>
      <c r="K14">
        <v>0.31900000000000001</v>
      </c>
      <c r="L14" t="s">
        <v>26</v>
      </c>
      <c r="M14">
        <v>3.5000000000000003E-2</v>
      </c>
      <c r="O14" t="s">
        <v>26</v>
      </c>
      <c r="P14">
        <v>57300</v>
      </c>
    </row>
    <row r="15" spans="1:16" x14ac:dyDescent="0.2">
      <c r="A15" t="s">
        <v>12</v>
      </c>
      <c r="B15" s="1">
        <v>0.5</v>
      </c>
      <c r="C15" s="1">
        <v>0.46</v>
      </c>
      <c r="D15" s="1">
        <v>3.5000000000000003E-2</v>
      </c>
      <c r="E15" s="4">
        <v>110100</v>
      </c>
      <c r="F15" s="4">
        <v>52250</v>
      </c>
      <c r="H15" t="s">
        <v>27</v>
      </c>
      <c r="I15">
        <v>0.62</v>
      </c>
      <c r="J15" t="s">
        <v>27</v>
      </c>
      <c r="K15">
        <v>0.61</v>
      </c>
      <c r="L15" t="s">
        <v>27</v>
      </c>
      <c r="M15">
        <v>0.15</v>
      </c>
      <c r="O15" t="s">
        <v>27</v>
      </c>
      <c r="P15">
        <v>149300</v>
      </c>
    </row>
    <row r="16" spans="1:16" x14ac:dyDescent="0.2">
      <c r="A16" t="s">
        <v>13</v>
      </c>
      <c r="B16" s="1">
        <v>0.56000000000000005</v>
      </c>
      <c r="C16" s="1">
        <v>0.38</v>
      </c>
      <c r="D16" s="1">
        <v>0.06</v>
      </c>
      <c r="E16" s="4">
        <v>123900</v>
      </c>
      <c r="F16" s="4">
        <v>52250</v>
      </c>
      <c r="H16" t="s">
        <v>28</v>
      </c>
      <c r="I16">
        <v>4.84</v>
      </c>
      <c r="J16" t="s">
        <v>28</v>
      </c>
      <c r="K16">
        <v>4.5049999999999999</v>
      </c>
      <c r="L16" t="s">
        <v>28</v>
      </c>
      <c r="M16">
        <v>0.64999999999999991</v>
      </c>
      <c r="O16" t="s">
        <v>28</v>
      </c>
      <c r="P16">
        <v>1090300</v>
      </c>
    </row>
    <row r="17" spans="5:16" x14ac:dyDescent="0.2">
      <c r="E17" s="4">
        <f>MEDIAN(E7:E16)</f>
        <v>107850</v>
      </c>
      <c r="H17" t="s">
        <v>29</v>
      </c>
      <c r="I17">
        <v>10</v>
      </c>
      <c r="J17" t="s">
        <v>29</v>
      </c>
      <c r="K17">
        <v>10</v>
      </c>
      <c r="L17" t="s">
        <v>29</v>
      </c>
      <c r="M17">
        <v>10</v>
      </c>
      <c r="O17" t="s">
        <v>29</v>
      </c>
      <c r="P17">
        <v>10</v>
      </c>
    </row>
    <row r="18" spans="5:16" ht="17" thickBot="1" x14ac:dyDescent="0.25">
      <c r="H18" s="5" t="s">
        <v>30</v>
      </c>
      <c r="I18" s="5">
        <v>7.5570948204891381E-2</v>
      </c>
      <c r="J18" s="5" t="s">
        <v>30</v>
      </c>
      <c r="K18" s="5">
        <v>5.8227542581630778E-2</v>
      </c>
      <c r="L18" s="5" t="s">
        <v>30</v>
      </c>
      <c r="M18" s="5">
        <v>2.280431954624584E-2</v>
      </c>
      <c r="O18" s="5" t="s">
        <v>30</v>
      </c>
      <c r="P18" s="5">
        <v>17293.301731187799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B47C-0FD7-0D43-9246-7A02A6CBB560}">
  <dimension ref="A2:F24"/>
  <sheetViews>
    <sheetView workbookViewId="0">
      <selection activeCell="D29" sqref="D29"/>
    </sheetView>
  </sheetViews>
  <sheetFormatPr baseColWidth="10" defaultRowHeight="16" x14ac:dyDescent="0.2"/>
  <cols>
    <col min="1" max="1" width="18.33203125" customWidth="1"/>
  </cols>
  <sheetData>
    <row r="2" spans="1:3" x14ac:dyDescent="0.2">
      <c r="B2" t="s">
        <v>5</v>
      </c>
      <c r="C2" t="s">
        <v>6</v>
      </c>
    </row>
    <row r="3" spans="1:3" x14ac:dyDescent="0.2">
      <c r="A3" t="s">
        <v>0</v>
      </c>
      <c r="B3" s="1">
        <v>0.59</v>
      </c>
      <c r="C3" s="1">
        <v>0.04</v>
      </c>
    </row>
    <row r="4" spans="1:3" x14ac:dyDescent="0.2">
      <c r="A4" t="s">
        <v>1</v>
      </c>
      <c r="B4" s="1">
        <v>0.42</v>
      </c>
      <c r="C4" s="2">
        <v>7.2999999999999995E-2</v>
      </c>
    </row>
    <row r="5" spans="1:3" x14ac:dyDescent="0.2">
      <c r="A5" t="s">
        <v>2</v>
      </c>
      <c r="B5" s="1">
        <v>0.46</v>
      </c>
      <c r="C5" s="1">
        <v>0.05</v>
      </c>
    </row>
    <row r="6" spans="1:3" x14ac:dyDescent="0.2">
      <c r="A6" t="s">
        <v>3</v>
      </c>
      <c r="B6" s="1">
        <v>0.62</v>
      </c>
      <c r="C6" s="2">
        <v>6.0999999999999999E-2</v>
      </c>
    </row>
    <row r="7" spans="1:3" x14ac:dyDescent="0.2">
      <c r="A7" t="s">
        <v>4</v>
      </c>
      <c r="B7" s="1">
        <v>0.47</v>
      </c>
      <c r="C7" s="1">
        <v>0.06</v>
      </c>
    </row>
    <row r="8" spans="1:3" x14ac:dyDescent="0.2">
      <c r="A8" t="s">
        <v>9</v>
      </c>
      <c r="B8" s="1">
        <v>0.5</v>
      </c>
      <c r="C8" s="2">
        <v>6.0999999999999999E-2</v>
      </c>
    </row>
    <row r="9" spans="1:3" x14ac:dyDescent="0.2">
      <c r="A9" t="s">
        <v>10</v>
      </c>
      <c r="B9" s="1">
        <v>0.24</v>
      </c>
      <c r="C9" s="1">
        <v>0.15</v>
      </c>
    </row>
    <row r="10" spans="1:3" x14ac:dyDescent="0.2">
      <c r="A10" t="s">
        <v>11</v>
      </c>
      <c r="B10" s="1">
        <v>0.48</v>
      </c>
      <c r="C10" s="1">
        <v>0.06</v>
      </c>
    </row>
    <row r="11" spans="1:3" x14ac:dyDescent="0.2">
      <c r="A11" t="s">
        <v>12</v>
      </c>
      <c r="B11" s="1">
        <v>0.5</v>
      </c>
      <c r="C11" s="1">
        <v>3.5000000000000003E-2</v>
      </c>
    </row>
    <row r="12" spans="1:3" x14ac:dyDescent="0.2">
      <c r="A12" t="s">
        <v>13</v>
      </c>
      <c r="B12" s="1">
        <v>0.56000000000000005</v>
      </c>
      <c r="C12" s="1">
        <v>0.06</v>
      </c>
    </row>
    <row r="17" spans="1:6" x14ac:dyDescent="0.2">
      <c r="B17" t="s">
        <v>38</v>
      </c>
      <c r="C17" t="s">
        <v>37</v>
      </c>
      <c r="D17" t="s">
        <v>39</v>
      </c>
    </row>
    <row r="18" spans="1:6" x14ac:dyDescent="0.2">
      <c r="A18" t="s">
        <v>5</v>
      </c>
      <c r="B18">
        <v>0.05</v>
      </c>
      <c r="C18">
        <v>0.48399999999999999</v>
      </c>
      <c r="D18">
        <f>B18*C20</f>
        <v>2.7449999999999999E-2</v>
      </c>
      <c r="F18">
        <f>(C18-D18)^2/D18</f>
        <v>7.5933662112932616</v>
      </c>
    </row>
    <row r="19" spans="1:6" x14ac:dyDescent="0.2">
      <c r="A19" t="s">
        <v>6</v>
      </c>
      <c r="B19">
        <v>0.05</v>
      </c>
      <c r="C19">
        <v>6.4999999999999988E-2</v>
      </c>
      <c r="D19">
        <f>B19*C20</f>
        <v>2.7449999999999999E-2</v>
      </c>
      <c r="F19">
        <f>(C19-D19)^2/D19</f>
        <v>5.1366211293260439E-2</v>
      </c>
    </row>
    <row r="20" spans="1:6" x14ac:dyDescent="0.2">
      <c r="C20">
        <f>SUM(C18:C19)</f>
        <v>0.54899999999999993</v>
      </c>
      <c r="F20">
        <f>SUM(F18,F19)</f>
        <v>7.6447324225865216</v>
      </c>
    </row>
    <row r="22" spans="1:6" x14ac:dyDescent="0.2">
      <c r="A22" t="s">
        <v>40</v>
      </c>
      <c r="B22">
        <f>_xlfn.CHISQ.TEST(C18:C19,D18:D19)</f>
        <v>5.6938341507992239E-3</v>
      </c>
    </row>
    <row r="23" spans="1:6" x14ac:dyDescent="0.2">
      <c r="A23" t="s">
        <v>41</v>
      </c>
      <c r="B23">
        <f>_xlfn.CHISQ.INV.RT(B22,1)</f>
        <v>7.6447324225865083</v>
      </c>
    </row>
    <row r="24" spans="1:6" x14ac:dyDescent="0.2">
      <c r="A24" t="s">
        <v>42</v>
      </c>
      <c r="B24">
        <f>_xlfn.CHISQ.INV.RT(0.05,1)</f>
        <v>3.8414588206941236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Long</dc:creator>
  <cp:lastModifiedBy>Sydney Long</cp:lastModifiedBy>
  <dcterms:created xsi:type="dcterms:W3CDTF">2023-11-10T04:07:51Z</dcterms:created>
  <dcterms:modified xsi:type="dcterms:W3CDTF">2023-12-09T19:52:13Z</dcterms:modified>
</cp:coreProperties>
</file>