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Alpha" sheetId="1" r:id="rId1"/>
    <sheet name="Beta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65486_000</author>
  </authors>
  <commentList>
    <comment ref="F8" authorId="0">
      <text>
        <r>
          <rPr>
            <b/>
            <sz val="9"/>
            <rFont val="宋体"/>
            <charset val="134"/>
          </rPr>
          <t>65486_000:</t>
        </r>
        <r>
          <rPr>
            <sz val="9"/>
            <rFont val="宋体"/>
            <charset val="134"/>
          </rPr>
          <t xml:space="preserve">
修复Alpha阶段BUG，非完整性功能</t>
        </r>
      </text>
    </comment>
  </commentList>
</comments>
</file>

<file path=xl/sharedStrings.xml><?xml version="1.0" encoding="utf-8"?>
<sst xmlns="http://schemas.openxmlformats.org/spreadsheetml/2006/main" count="200">
  <si>
    <t>日贡献评分</t>
  </si>
  <si>
    <t>成员贡献评分</t>
  </si>
  <si>
    <t>日优化评分</t>
  </si>
  <si>
    <t>时间</t>
  </si>
  <si>
    <t>成员</t>
  </si>
  <si>
    <t>任务</t>
  </si>
  <si>
    <t>工作量(h)</t>
  </si>
  <si>
    <t>预估难度</t>
  </si>
  <si>
    <t>实际难度</t>
  </si>
  <si>
    <t>自评</t>
  </si>
  <si>
    <t>PM评</t>
  </si>
  <si>
    <t>最终分数</t>
  </si>
  <si>
    <t>方科栋</t>
  </si>
  <si>
    <t>刘畅</t>
  </si>
  <si>
    <t>辛德泰</t>
  </si>
  <si>
    <t>窦鑫泽</t>
  </si>
  <si>
    <t>张安澜</t>
  </si>
  <si>
    <t>赵奕</t>
  </si>
  <si>
    <t>工作量</t>
  </si>
  <si>
    <t>原负责人评价</t>
  </si>
  <si>
    <t>PM评价</t>
  </si>
  <si>
    <t>2017/10/25
（三）</t>
  </si>
  <si>
    <t>爬虫</t>
  </si>
  <si>
    <t>虚拟贡献分</t>
  </si>
  <si>
    <t>登录窗口前端错误提示</t>
  </si>
  <si>
    <t>导航及框架</t>
  </si>
  <si>
    <t>实际贡献分</t>
  </si>
  <si>
    <t>定义接口</t>
  </si>
  <si>
    <t>去重复</t>
  </si>
  <si>
    <t>团队成员贡献分分配规则</t>
  </si>
  <si>
    <t>项目功能规格说明书</t>
  </si>
  <si>
    <t>2017/10/26
（四）</t>
  </si>
  <si>
    <t>数据库ER图</t>
  </si>
  <si>
    <t>项目技术规格说明书</t>
  </si>
  <si>
    <t>Django与Mysql对接</t>
  </si>
  <si>
    <t>会议记录</t>
  </si>
  <si>
    <t>2017/10/27
（五）</t>
  </si>
  <si>
    <t>服务器配置</t>
  </si>
  <si>
    <t>根据ER图建表</t>
  </si>
  <si>
    <t>在vue.js上实现导航/登录窗口</t>
  </si>
  <si>
    <t>学习辛德泰代码，实现注册窗口</t>
  </si>
  <si>
    <t>会议记录及今后会议流程规划</t>
  </si>
  <si>
    <t>2017/10/28
（六）</t>
  </si>
  <si>
    <t>根据学院/类别id返回课程列表接口</t>
  </si>
  <si>
    <t>用户详细信息接口</t>
  </si>
  <si>
    <t>实现资源上传接口</t>
  </si>
  <si>
    <t>实现资源下载接口</t>
  </si>
  <si>
    <t>nginx配置服务器</t>
  </si>
  <si>
    <t>设置路由</t>
  </si>
  <si>
    <t>2017/10/29
（日）</t>
  </si>
  <si>
    <t>完善ER图并建表</t>
  </si>
  <si>
    <t xml:space="preserve">课程查找界面 </t>
  </si>
  <si>
    <t>个人中心页面</t>
  </si>
  <si>
    <t>2017/10/30
（一）2017/10/31
（二）</t>
  </si>
  <si>
    <t>资源界面</t>
  </si>
  <si>
    <t>自动化测试部署</t>
  </si>
  <si>
    <t>搜索准备工作</t>
  </si>
  <si>
    <t>登录/注册判断</t>
  </si>
  <si>
    <t>登录接口</t>
  </si>
  <si>
    <t>注册接口</t>
  </si>
  <si>
    <t>2017/11/1
（三）</t>
  </si>
  <si>
    <t>配置Solr环境</t>
  </si>
  <si>
    <t>课程页面</t>
  </si>
  <si>
    <t>资源窗口</t>
  </si>
  <si>
    <t>撰写会议记录*2</t>
  </si>
  <si>
    <t>远程数据库连接</t>
  </si>
  <si>
    <t>2017/11/2
（四）</t>
  </si>
  <si>
    <t>在Tomcat上链接本地mysql-solr搜索引擎</t>
  </si>
  <si>
    <t>实现个人信息Ajax接口</t>
  </si>
  <si>
    <t>实现课程信息Ajax接口</t>
  </si>
  <si>
    <t>实现资源信息Ajax接口</t>
  </si>
  <si>
    <t>实现课程分类Ajax接口</t>
  </si>
  <si>
    <t>实现登录/注册Ajax接口</t>
  </si>
  <si>
    <t>界面优化</t>
  </si>
  <si>
    <t>配置jmeter</t>
  </si>
  <si>
    <t>撰写会议记录</t>
  </si>
  <si>
    <t>2017/11/3
（五）</t>
  </si>
  <si>
    <t>连接远程数据库，实现搜索功能</t>
  </si>
  <si>
    <t>与前端衔接，初步实现登录/注册功能</t>
  </si>
  <si>
    <t>修复ajax的bug</t>
  </si>
  <si>
    <t>课程页面优化</t>
  </si>
  <si>
    <t>安装badboy，成功运行jmeter</t>
  </si>
  <si>
    <t>明日计划</t>
  </si>
  <si>
    <t>2017/11/4
（六）</t>
  </si>
  <si>
    <t>实现登出功能</t>
  </si>
  <si>
    <t>资源搜索接口，将课程信息、课程检索彻底实现</t>
  </si>
  <si>
    <t>搜索引擎的数据库自动更新</t>
  </si>
  <si>
    <t>利用session实现记录用户登录状态</t>
  </si>
  <si>
    <t>个人信息前端衔接</t>
  </si>
  <si>
    <t>学习并完成最初版本测试报告</t>
  </si>
  <si>
    <t>学习资源上传技术</t>
  </si>
  <si>
    <t>2017/11/5
（日）
2017/11/6
（一）</t>
  </si>
  <si>
    <t>文件大小判断</t>
  </si>
  <si>
    <t>文件上传/下载功能</t>
  </si>
  <si>
    <t>学习vuex，解决dev和实际有差别的问题</t>
  </si>
  <si>
    <t>简陋的上传界面</t>
  </si>
  <si>
    <t>界面的衔接</t>
  </si>
  <si>
    <t>注册失败样例/捕捉弹窗</t>
  </si>
  <si>
    <t>课程访问量统计</t>
  </si>
  <si>
    <t>获取课程资源id列表后端Ajax接口</t>
  </si>
  <si>
    <t>爬取更多数据</t>
  </si>
  <si>
    <t>2017/11/7
（二）</t>
  </si>
  <si>
    <t>课程资源界面资源列表前端衔接</t>
  </si>
  <si>
    <t>资源窗口信息前端衔接</t>
  </si>
  <si>
    <t>将爬取的数据填入数据库</t>
  </si>
  <si>
    <t>修复搜索回车问题</t>
  </si>
  <si>
    <t>编写测试用例（alert和搜索回车问题）</t>
  </si>
  <si>
    <t>链接课程和资源界面</t>
  </si>
  <si>
    <t>文件上传/下载后端Ajax接口</t>
  </si>
  <si>
    <t>2017/11/8
（三）</t>
  </si>
  <si>
    <t>课程页面资源加载前端衔接</t>
  </si>
  <si>
    <t>文件上传/下载功能优化</t>
  </si>
  <si>
    <t>前端下载接口</t>
  </si>
  <si>
    <t>搜索结果更严格</t>
  </si>
  <si>
    <t>举报功能</t>
  </si>
  <si>
    <t>修复邮箱登录bug</t>
  </si>
  <si>
    <t>性别女-保密bug</t>
  </si>
  <si>
    <t>admin账号</t>
  </si>
  <si>
    <t>修改资料接口</t>
  </si>
  <si>
    <t>前端上传接口</t>
  </si>
  <si>
    <t>处理上传文件的下载功能前端接口</t>
  </si>
  <si>
    <t>编写针对搜索功能的测试用例</t>
  </si>
  <si>
    <t>2017/11/9
（四）
至
2017/11/20
（日）</t>
  </si>
  <si>
    <t>下载量统计</t>
  </si>
  <si>
    <t>解决渲染三次界面问题</t>
  </si>
  <si>
    <t>上传输入介绍，完成上传功能</t>
  </si>
  <si>
    <t>成功下载上传的文件</t>
  </si>
  <si>
    <t>修复前端bug</t>
  </si>
  <si>
    <t>探索性测试</t>
  </si>
  <si>
    <t>压力测试/撰写测试报告</t>
  </si>
  <si>
    <t>资源分页</t>
  </si>
  <si>
    <t>课程页面上传接口</t>
  </si>
  <si>
    <t>更新爬虫数据</t>
  </si>
  <si>
    <t>Alpha阶段展示博客</t>
  </si>
  <si>
    <t>Alpha阶段事后总结</t>
  </si>
  <si>
    <t>任务量(h)</t>
  </si>
  <si>
    <t>难度</t>
  </si>
  <si>
    <t>完成度</t>
  </si>
  <si>
    <t>准备工作</t>
  </si>
  <si>
    <t>编写接口、数据库设计文档（细微功能相关）</t>
  </si>
  <si>
    <t>设计界面原型</t>
  </si>
  <si>
    <t>数据库备份</t>
  </si>
  <si>
    <t>github上建立issue</t>
  </si>
  <si>
    <t>成员贡献分分配文档</t>
  </si>
  <si>
    <t>2017/11/28（二）2017/11/29（二）</t>
  </si>
  <si>
    <t>修复ascii码导致的文件名显示问题（遗留问题）</t>
  </si>
  <si>
    <t>讨论版界面</t>
  </si>
  <si>
    <t>补充接口设计文档（博文相关）</t>
  </si>
  <si>
    <t>ScrumMeeting博客</t>
  </si>
  <si>
    <t>2017/11/30（四）2017/12/1（五）</t>
  </si>
  <si>
    <t>帖子发布功能/跟帖发布功能</t>
  </si>
  <si>
    <t>帖子界面（支持查看评论）</t>
  </si>
  <si>
    <t>更新学分、学时、教师等课程信息</t>
  </si>
  <si>
    <t>2017/12/2
(六)</t>
  </si>
  <si>
    <t>评论功能</t>
  </si>
  <si>
    <t>评价跟帖（赞同/反对）功能</t>
  </si>
  <si>
    <t>获取帖子/跟帖信息功能</t>
  </si>
  <si>
    <t>明日任务</t>
  </si>
  <si>
    <t>用户/课程贡献度</t>
  </si>
  <si>
    <t>博客部分前端衔接</t>
  </si>
  <si>
    <t>更新数据库/接口说明文档</t>
  </si>
  <si>
    <t>帖子点击量统计</t>
  </si>
  <si>
    <t>2017/12/3
(日)</t>
  </si>
  <si>
    <t>课程信息编辑</t>
  </si>
  <si>
    <t>资源/课程收藏</t>
  </si>
  <si>
    <t>发布博文界面与接口衔接</t>
  </si>
  <si>
    <t>资源/课程搜索</t>
  </si>
  <si>
    <t>发布评论界面与接口衔接</t>
  </si>
  <si>
    <t>文件名过长问题</t>
  </si>
  <si>
    <t>发布博文界面</t>
  </si>
  <si>
    <t>消息功能</t>
  </si>
  <si>
    <t>评论信息获取</t>
  </si>
  <si>
    <t>首页</t>
  </si>
  <si>
    <t>获取用户跟帖内容</t>
  </si>
  <si>
    <t>资源评价相关功能</t>
  </si>
  <si>
    <t>说明文档补全（见文档日志）</t>
  </si>
  <si>
    <t>消息文档</t>
  </si>
  <si>
    <t>2017/12/4
(一)</t>
  </si>
  <si>
    <t>贡献分获取</t>
  </si>
  <si>
    <t>jmeter脚本和功能测试</t>
  </si>
  <si>
    <t>发布跟帖界面与接口衔接</t>
  </si>
  <si>
    <t>方科栋2 举报 配置npm</t>
  </si>
  <si>
    <t>解决资源名过长的问题</t>
  </si>
  <si>
    <t>张安澜2.5 三个接口</t>
  </si>
  <si>
    <t>2017/12/5
(二)</t>
  </si>
  <si>
    <t>辛德泰8 衔接完毕</t>
  </si>
  <si>
    <t>资源分类功能</t>
  </si>
  <si>
    <t>赵奕2 资源评价相关</t>
  </si>
  <si>
    <t>按类别获取课程（接口文档变更）</t>
  </si>
  <si>
    <t>jmeter测试（+3BUG）</t>
  </si>
  <si>
    <t>帖子显示html问题解决</t>
  </si>
  <si>
    <t>消息功能学习</t>
  </si>
  <si>
    <t>审核功能</t>
  </si>
  <si>
    <t>讨论版界面接口衔接</t>
  </si>
  <si>
    <t>帖子界面接口衔接</t>
  </si>
  <si>
    <t>邮箱认证</t>
  </si>
  <si>
    <t>课程收藏功能</t>
  </si>
  <si>
    <t>课程收藏评分显示</t>
  </si>
  <si>
    <t>认证登录部分</t>
  </si>
  <si>
    <t>课程举报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</si>
</sst>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\ ?/?"/>
    <numFmt numFmtId="177" formatCode="0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0.5"/>
      <color rgb="FF444444"/>
      <name val="Tahoma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4" borderId="1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22" fillId="29" borderId="1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5"/>
  <sheetViews>
    <sheetView workbookViewId="0">
      <selection activeCell="C19" sqref="C19"/>
    </sheetView>
  </sheetViews>
  <sheetFormatPr defaultColWidth="9.25" defaultRowHeight="15" customHeight="1"/>
  <cols>
    <col min="1" max="1" width="11.875" customWidth="1"/>
    <col min="2" max="2" width="9" style="2" customWidth="1"/>
    <col min="3" max="3" width="37.25" customWidth="1"/>
    <col min="4" max="7" width="9.25" customWidth="1"/>
    <col min="8" max="8" width="13" customWidth="1"/>
    <col min="9" max="9" width="9.25" style="2" customWidth="1"/>
    <col min="10" max="10" width="11.625" style="2" customWidth="1"/>
    <col min="11" max="16" width="9.5" customWidth="1"/>
    <col min="17" max="17" width="9.25" customWidth="1"/>
    <col min="18" max="18" width="17.375" customWidth="1"/>
    <col min="19" max="19" width="9.25" style="2" customWidth="1"/>
    <col min="20" max="20" width="25.875" customWidth="1"/>
    <col min="21" max="21" width="9.25" customWidth="1"/>
    <col min="22" max="22" width="13" customWidth="1"/>
    <col min="23" max="16384" width="9.25" customWidth="1"/>
  </cols>
  <sheetData>
    <row r="1" ht="27" customHeight="1" spans="1:24">
      <c r="A1" s="3" t="s">
        <v>0</v>
      </c>
      <c r="B1" s="3"/>
      <c r="C1" s="3"/>
      <c r="D1" s="3"/>
      <c r="E1" s="3"/>
      <c r="F1" s="3"/>
      <c r="G1" s="3"/>
      <c r="H1" s="3"/>
      <c r="I1" s="3"/>
      <c r="J1" s="3" t="s">
        <v>1</v>
      </c>
      <c r="K1" s="3"/>
      <c r="L1" s="3"/>
      <c r="M1" s="3"/>
      <c r="N1" s="3"/>
      <c r="O1" s="3"/>
      <c r="P1" s="3"/>
      <c r="Q1" s="44"/>
      <c r="R1" s="50" t="s">
        <v>2</v>
      </c>
      <c r="S1" s="51"/>
      <c r="T1" s="51"/>
      <c r="U1" s="51"/>
      <c r="V1" s="51"/>
      <c r="W1" s="51"/>
      <c r="X1" s="52"/>
    </row>
    <row r="2" s="2" customFormat="1" customHeight="1" spans="1:24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7" t="s">
        <v>4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R2" s="4" t="s">
        <v>3</v>
      </c>
      <c r="S2" s="4" t="s">
        <v>4</v>
      </c>
      <c r="T2" s="4" t="s">
        <v>5</v>
      </c>
      <c r="U2" s="4" t="s">
        <v>18</v>
      </c>
      <c r="V2" s="4" t="s">
        <v>19</v>
      </c>
      <c r="W2" s="4" t="s">
        <v>20</v>
      </c>
      <c r="X2" s="4" t="s">
        <v>11</v>
      </c>
    </row>
    <row r="3" customHeight="1" spans="1:24">
      <c r="A3" s="45" t="s">
        <v>21</v>
      </c>
      <c r="B3" s="7" t="s">
        <v>14</v>
      </c>
      <c r="C3" s="8" t="s">
        <v>22</v>
      </c>
      <c r="D3" s="8">
        <v>8</v>
      </c>
      <c r="E3" s="8">
        <v>2</v>
      </c>
      <c r="F3" s="8">
        <v>2</v>
      </c>
      <c r="G3" s="8">
        <v>1</v>
      </c>
      <c r="H3" s="8">
        <v>1</v>
      </c>
      <c r="I3" s="7">
        <f t="shared" ref="I3:I18" si="0">((G3+H3)*0.5)*D3*10*(1+(E3+F3)*0.25)</f>
        <v>160</v>
      </c>
      <c r="J3" s="7" t="s">
        <v>23</v>
      </c>
      <c r="K3" s="38">
        <f>SUMIF($B$3:$B$105,K2,$I$3:$I$105)</f>
        <v>653.75</v>
      </c>
      <c r="L3" s="38">
        <f>SUMIF($B$3:$B$105,L2,$I$3:$I$105)</f>
        <v>606</v>
      </c>
      <c r="M3" s="38">
        <f>SUMIF($B$3:$B$105,M2,$I$3:$I$105)</f>
        <v>862.5</v>
      </c>
      <c r="N3" s="38">
        <f>SUMIF($B$3:$B$105,N2,$I$3:$I$105)</f>
        <v>663</v>
      </c>
      <c r="O3" s="38">
        <f>SUMIF($B$3:$B$105,O2,$I$3:$I$105)</f>
        <v>622.25</v>
      </c>
      <c r="P3" s="38">
        <f>SUMIF($B$3:$B$105,P2,$I$3:$I$105)</f>
        <v>652.5</v>
      </c>
      <c r="Q3">
        <f ca="1">SUM(K3:P3)</f>
        <v>4060</v>
      </c>
      <c r="R3" s="53"/>
      <c r="S3" s="54" t="s">
        <v>13</v>
      </c>
      <c r="T3" s="35" t="s">
        <v>24</v>
      </c>
      <c r="U3" s="35">
        <v>2</v>
      </c>
      <c r="V3" s="35"/>
      <c r="W3" s="35"/>
      <c r="X3" s="35"/>
    </row>
    <row r="4" customHeight="1" spans="1:24">
      <c r="A4" s="17"/>
      <c r="B4" s="7" t="s">
        <v>15</v>
      </c>
      <c r="C4" s="8" t="s">
        <v>25</v>
      </c>
      <c r="D4" s="8">
        <v>4</v>
      </c>
      <c r="E4" s="8">
        <v>0</v>
      </c>
      <c r="F4" s="8">
        <v>1</v>
      </c>
      <c r="G4" s="8">
        <v>1</v>
      </c>
      <c r="H4" s="8">
        <v>1</v>
      </c>
      <c r="I4" s="7">
        <f t="shared" si="0"/>
        <v>50</v>
      </c>
      <c r="J4" s="7" t="s">
        <v>26</v>
      </c>
      <c r="K4" s="39">
        <f ca="1">K3/$Q3*300</f>
        <v>48.3066502463054</v>
      </c>
      <c r="L4" s="39">
        <f ca="1">L3/$Q3*300</f>
        <v>44.7783251231527</v>
      </c>
      <c r="M4" s="39">
        <f ca="1" t="shared" ref="K4:P4" si="1">M3/$Q3*300</f>
        <v>63.7315270935961</v>
      </c>
      <c r="N4" s="39">
        <f ca="1" t="shared" si="1"/>
        <v>48.9901477832512</v>
      </c>
      <c r="O4" s="39">
        <f ca="1" t="shared" si="1"/>
        <v>45.9790640394089</v>
      </c>
      <c r="P4" s="39">
        <f ca="1" t="shared" si="1"/>
        <v>48.2142857142857</v>
      </c>
      <c r="Q4">
        <f ca="1">SUM(K4:P4)</f>
        <v>300</v>
      </c>
      <c r="R4" s="44"/>
      <c r="S4" s="1"/>
      <c r="T4" s="44"/>
      <c r="U4" s="44"/>
      <c r="V4" s="44"/>
      <c r="W4" s="44"/>
      <c r="X4" s="44"/>
    </row>
    <row r="5" customHeight="1" spans="1:24">
      <c r="A5" s="17"/>
      <c r="B5" s="7" t="s">
        <v>15</v>
      </c>
      <c r="C5" s="8" t="s">
        <v>27</v>
      </c>
      <c r="D5" s="8">
        <v>2</v>
      </c>
      <c r="E5" s="8">
        <v>0</v>
      </c>
      <c r="F5" s="8">
        <v>0</v>
      </c>
      <c r="G5" s="8">
        <v>1</v>
      </c>
      <c r="H5" s="8">
        <v>1</v>
      </c>
      <c r="I5" s="7">
        <f t="shared" si="0"/>
        <v>20</v>
      </c>
      <c r="J5" s="7" t="s">
        <v>28</v>
      </c>
      <c r="K5" s="39">
        <v>48</v>
      </c>
      <c r="L5" s="39">
        <v>45</v>
      </c>
      <c r="M5" s="39">
        <v>64</v>
      </c>
      <c r="N5" s="39">
        <v>50</v>
      </c>
      <c r="O5" s="39">
        <v>46</v>
      </c>
      <c r="P5" s="39">
        <v>47</v>
      </c>
      <c r="R5" s="44"/>
      <c r="S5" s="1"/>
      <c r="T5" s="44"/>
      <c r="U5" s="44"/>
      <c r="V5" s="44"/>
      <c r="W5" s="44"/>
      <c r="X5" s="44"/>
    </row>
    <row r="6" customHeight="1" spans="1:24">
      <c r="A6" s="17"/>
      <c r="B6" s="7" t="s">
        <v>13</v>
      </c>
      <c r="C6" s="8" t="s">
        <v>29</v>
      </c>
      <c r="D6" s="8">
        <v>2</v>
      </c>
      <c r="E6" s="8">
        <v>0</v>
      </c>
      <c r="F6" s="8">
        <v>0</v>
      </c>
      <c r="G6" s="8">
        <v>1</v>
      </c>
      <c r="H6" s="8">
        <v>1</v>
      </c>
      <c r="I6" s="7">
        <f t="shared" si="0"/>
        <v>20</v>
      </c>
      <c r="R6" s="44"/>
      <c r="S6" s="1"/>
      <c r="T6" s="44"/>
      <c r="U6" s="44"/>
      <c r="V6" s="44"/>
      <c r="W6" s="44"/>
      <c r="X6" s="44"/>
    </row>
    <row r="7" customHeight="1" spans="1:24">
      <c r="A7" s="17"/>
      <c r="B7" s="7" t="s">
        <v>13</v>
      </c>
      <c r="C7" s="8" t="s">
        <v>30</v>
      </c>
      <c r="D7" s="8">
        <v>6</v>
      </c>
      <c r="E7" s="8">
        <v>0</v>
      </c>
      <c r="F7" s="8">
        <v>0</v>
      </c>
      <c r="G7" s="8">
        <v>1</v>
      </c>
      <c r="H7" s="8">
        <v>1</v>
      </c>
      <c r="I7" s="7">
        <f t="shared" si="0"/>
        <v>60</v>
      </c>
      <c r="R7" s="44"/>
      <c r="S7" s="1"/>
      <c r="T7" s="44"/>
      <c r="U7" s="44"/>
      <c r="V7" s="44"/>
      <c r="W7" s="44"/>
      <c r="X7" s="44"/>
    </row>
    <row r="8" customHeight="1" spans="1:24">
      <c r="A8" s="33" t="s">
        <v>31</v>
      </c>
      <c r="B8" s="7" t="s">
        <v>16</v>
      </c>
      <c r="C8" s="8" t="s">
        <v>32</v>
      </c>
      <c r="D8" s="8">
        <v>2</v>
      </c>
      <c r="E8" s="8">
        <v>0</v>
      </c>
      <c r="F8" s="8">
        <v>0</v>
      </c>
      <c r="G8" s="8">
        <v>1</v>
      </c>
      <c r="H8" s="8">
        <v>0.8</v>
      </c>
      <c r="I8" s="7">
        <f t="shared" si="0"/>
        <v>18</v>
      </c>
      <c r="R8" s="44"/>
      <c r="S8" s="1"/>
      <c r="T8" s="44"/>
      <c r="U8" s="44"/>
      <c r="V8" s="44"/>
      <c r="W8" s="44"/>
      <c r="X8" s="44"/>
    </row>
    <row r="9" customHeight="1" spans="1:24">
      <c r="A9" s="33"/>
      <c r="B9" s="7" t="s">
        <v>13</v>
      </c>
      <c r="C9" s="8" t="s">
        <v>33</v>
      </c>
      <c r="D9" s="8">
        <v>2</v>
      </c>
      <c r="E9" s="8">
        <v>0</v>
      </c>
      <c r="F9" s="8">
        <v>0</v>
      </c>
      <c r="G9" s="8">
        <v>0.8</v>
      </c>
      <c r="H9" s="8">
        <v>0.8</v>
      </c>
      <c r="I9" s="7">
        <f t="shared" si="0"/>
        <v>16</v>
      </c>
      <c r="R9" s="44"/>
      <c r="S9" s="1"/>
      <c r="T9" s="44"/>
      <c r="U9" s="44"/>
      <c r="V9" s="44"/>
      <c r="W9" s="44"/>
      <c r="X9" s="44"/>
    </row>
    <row r="10" customHeight="1" spans="1:24">
      <c r="A10" s="33"/>
      <c r="B10" s="7" t="s">
        <v>12</v>
      </c>
      <c r="C10" s="8" t="s">
        <v>34</v>
      </c>
      <c r="D10" s="8">
        <v>4</v>
      </c>
      <c r="E10" s="8">
        <v>1</v>
      </c>
      <c r="F10" s="8">
        <v>1</v>
      </c>
      <c r="G10" s="8">
        <v>1</v>
      </c>
      <c r="H10" s="8">
        <v>1</v>
      </c>
      <c r="I10" s="7">
        <f t="shared" si="0"/>
        <v>60</v>
      </c>
      <c r="R10" s="44"/>
      <c r="S10" s="1"/>
      <c r="T10" s="44"/>
      <c r="U10" s="44"/>
      <c r="V10" s="44"/>
      <c r="W10" s="44"/>
      <c r="X10" s="44"/>
    </row>
    <row r="11" customHeight="1" spans="1:24">
      <c r="A11" s="33"/>
      <c r="B11" s="7" t="s">
        <v>13</v>
      </c>
      <c r="C11" s="8" t="s">
        <v>35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7">
        <f t="shared" si="0"/>
        <v>10</v>
      </c>
      <c r="R11" s="44"/>
      <c r="S11" s="1"/>
      <c r="T11" s="44"/>
      <c r="U11" s="44"/>
      <c r="V11" s="44"/>
      <c r="W11" s="44"/>
      <c r="X11" s="44"/>
    </row>
    <row r="12" customHeight="1" spans="1:24">
      <c r="A12" s="33" t="s">
        <v>36</v>
      </c>
      <c r="B12" s="31" t="s">
        <v>13</v>
      </c>
      <c r="C12" s="32" t="s">
        <v>37</v>
      </c>
      <c r="D12" s="32">
        <v>5</v>
      </c>
      <c r="E12" s="32">
        <v>1</v>
      </c>
      <c r="F12" s="32">
        <v>1</v>
      </c>
      <c r="G12" s="32">
        <v>1</v>
      </c>
      <c r="H12" s="32">
        <v>1</v>
      </c>
      <c r="I12" s="31">
        <f t="shared" si="0"/>
        <v>75</v>
      </c>
      <c r="R12" s="44"/>
      <c r="S12" s="1"/>
      <c r="T12" s="44"/>
      <c r="U12" s="44"/>
      <c r="V12" s="44"/>
      <c r="W12" s="44"/>
      <c r="X12" s="44"/>
    </row>
    <row r="13" customHeight="1" spans="1:24">
      <c r="A13" s="33"/>
      <c r="B13" s="31" t="s">
        <v>15</v>
      </c>
      <c r="C13" s="32" t="s">
        <v>37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1">
        <f t="shared" si="0"/>
        <v>15</v>
      </c>
      <c r="R13" s="44"/>
      <c r="S13" s="1"/>
      <c r="T13" s="44"/>
      <c r="U13" s="44"/>
      <c r="V13" s="44"/>
      <c r="W13" s="44"/>
      <c r="X13" s="44"/>
    </row>
    <row r="14" customHeight="1" spans="1:24">
      <c r="A14" s="33"/>
      <c r="B14" s="31" t="s">
        <v>12</v>
      </c>
      <c r="C14" s="32" t="s">
        <v>38</v>
      </c>
      <c r="D14" s="32">
        <v>4</v>
      </c>
      <c r="E14" s="32">
        <v>1</v>
      </c>
      <c r="F14" s="32">
        <v>1</v>
      </c>
      <c r="G14" s="32">
        <v>1</v>
      </c>
      <c r="H14" s="32">
        <v>1</v>
      </c>
      <c r="I14" s="31">
        <f t="shared" si="0"/>
        <v>60</v>
      </c>
      <c r="R14" s="44"/>
      <c r="S14" s="1"/>
      <c r="T14" s="44"/>
      <c r="U14" s="44"/>
      <c r="V14" s="44"/>
      <c r="W14" s="44"/>
      <c r="X14" s="44"/>
    </row>
    <row r="15" customHeight="1" spans="1:24">
      <c r="A15" s="33"/>
      <c r="B15" s="31" t="s">
        <v>14</v>
      </c>
      <c r="C15" s="32" t="s">
        <v>39</v>
      </c>
      <c r="D15" s="32">
        <v>4</v>
      </c>
      <c r="E15" s="32">
        <v>1</v>
      </c>
      <c r="F15" s="32">
        <v>2</v>
      </c>
      <c r="G15" s="32">
        <v>1</v>
      </c>
      <c r="H15" s="32">
        <v>1</v>
      </c>
      <c r="I15" s="31">
        <f t="shared" si="0"/>
        <v>70</v>
      </c>
      <c r="R15" s="44"/>
      <c r="S15" s="1"/>
      <c r="T15" s="44"/>
      <c r="U15" s="44"/>
      <c r="V15" s="44"/>
      <c r="W15" s="44"/>
      <c r="X15" s="44"/>
    </row>
    <row r="16" customHeight="1" spans="1:24">
      <c r="A16" s="33"/>
      <c r="B16" s="31" t="s">
        <v>15</v>
      </c>
      <c r="C16" s="32" t="s">
        <v>40</v>
      </c>
      <c r="D16" s="32">
        <v>2</v>
      </c>
      <c r="E16" s="32">
        <v>0</v>
      </c>
      <c r="F16" s="32">
        <v>1</v>
      </c>
      <c r="G16" s="32">
        <v>1</v>
      </c>
      <c r="H16" s="32">
        <v>1</v>
      </c>
      <c r="I16" s="31">
        <f t="shared" si="0"/>
        <v>25</v>
      </c>
      <c r="K16" s="2"/>
      <c r="R16" s="44"/>
      <c r="S16" s="1"/>
      <c r="T16" s="44"/>
      <c r="U16" s="44"/>
      <c r="V16" s="44"/>
      <c r="W16" s="44"/>
      <c r="X16" s="44"/>
    </row>
    <row r="17" customHeight="1" spans="1:24">
      <c r="A17" s="33"/>
      <c r="B17" s="31" t="s">
        <v>13</v>
      </c>
      <c r="C17" s="32" t="s">
        <v>41</v>
      </c>
      <c r="D17" s="32">
        <v>1</v>
      </c>
      <c r="E17" s="32">
        <v>0</v>
      </c>
      <c r="F17" s="32">
        <v>0</v>
      </c>
      <c r="G17" s="32">
        <v>1</v>
      </c>
      <c r="H17" s="32">
        <v>1</v>
      </c>
      <c r="I17" s="31">
        <f t="shared" si="0"/>
        <v>10</v>
      </c>
      <c r="R17" s="44"/>
      <c r="S17" s="1"/>
      <c r="T17" s="44"/>
      <c r="U17" s="44"/>
      <c r="V17" s="44"/>
      <c r="W17" s="44"/>
      <c r="X17" s="44"/>
    </row>
    <row r="18" customHeight="1" spans="1:24">
      <c r="A18" s="30" t="s">
        <v>42</v>
      </c>
      <c r="B18" s="31" t="s">
        <v>16</v>
      </c>
      <c r="C18" s="32" t="s">
        <v>43</v>
      </c>
      <c r="D18" s="32">
        <v>4</v>
      </c>
      <c r="E18" s="32">
        <v>1</v>
      </c>
      <c r="F18" s="32">
        <v>1</v>
      </c>
      <c r="G18" s="32">
        <v>1</v>
      </c>
      <c r="H18" s="32">
        <v>1</v>
      </c>
      <c r="I18" s="31">
        <f t="shared" si="0"/>
        <v>60</v>
      </c>
      <c r="R18" s="44"/>
      <c r="S18" s="1"/>
      <c r="T18" s="44"/>
      <c r="U18" s="44"/>
      <c r="V18" s="44"/>
      <c r="W18" s="44"/>
      <c r="X18" s="44"/>
    </row>
    <row r="19" customHeight="1" spans="1:24">
      <c r="A19" s="30"/>
      <c r="B19" s="31" t="s">
        <v>16</v>
      </c>
      <c r="C19" s="32" t="s">
        <v>44</v>
      </c>
      <c r="D19" s="32">
        <v>2</v>
      </c>
      <c r="E19" s="32">
        <v>0</v>
      </c>
      <c r="F19" s="32">
        <v>0</v>
      </c>
      <c r="G19" s="32">
        <v>1</v>
      </c>
      <c r="H19" s="32">
        <v>1</v>
      </c>
      <c r="I19" s="31">
        <f t="shared" ref="I19:I25" si="2">((G19+H19)*0.5)*D19*10*(1+(E19+F19)*0.25)</f>
        <v>20</v>
      </c>
      <c r="R19" s="44"/>
      <c r="S19" s="1"/>
      <c r="T19" s="44"/>
      <c r="U19" s="44"/>
      <c r="V19" s="44"/>
      <c r="W19" s="44"/>
      <c r="X19" s="44"/>
    </row>
    <row r="20" customHeight="1" spans="1:9">
      <c r="A20" s="30"/>
      <c r="B20" s="31" t="s">
        <v>12</v>
      </c>
      <c r="C20" s="32" t="s">
        <v>45</v>
      </c>
      <c r="D20" s="32">
        <v>2</v>
      </c>
      <c r="E20" s="32">
        <v>1</v>
      </c>
      <c r="F20" s="32">
        <v>1</v>
      </c>
      <c r="G20" s="32">
        <v>1</v>
      </c>
      <c r="H20" s="32">
        <v>1</v>
      </c>
      <c r="I20" s="31">
        <f t="shared" si="2"/>
        <v>30</v>
      </c>
    </row>
    <row r="21" customHeight="1" spans="1:9">
      <c r="A21" s="30"/>
      <c r="B21" s="31" t="s">
        <v>12</v>
      </c>
      <c r="C21" s="32" t="s">
        <v>46</v>
      </c>
      <c r="D21" s="32">
        <v>2</v>
      </c>
      <c r="E21" s="32">
        <v>1</v>
      </c>
      <c r="F21" s="32">
        <v>1</v>
      </c>
      <c r="G21" s="32">
        <v>1</v>
      </c>
      <c r="H21" s="32">
        <v>1</v>
      </c>
      <c r="I21" s="31">
        <f t="shared" si="2"/>
        <v>30</v>
      </c>
    </row>
    <row r="22" customHeight="1" spans="1:9">
      <c r="A22" s="30"/>
      <c r="B22" s="31" t="s">
        <v>13</v>
      </c>
      <c r="C22" s="32" t="s">
        <v>47</v>
      </c>
      <c r="D22" s="32">
        <v>4</v>
      </c>
      <c r="E22" s="32">
        <v>1</v>
      </c>
      <c r="F22" s="32">
        <v>2</v>
      </c>
      <c r="G22" s="32">
        <v>1</v>
      </c>
      <c r="H22" s="32">
        <v>1</v>
      </c>
      <c r="I22" s="31">
        <f t="shared" si="2"/>
        <v>70</v>
      </c>
    </row>
    <row r="23" customHeight="1" spans="1:9">
      <c r="A23" s="30"/>
      <c r="B23" s="31" t="s">
        <v>14</v>
      </c>
      <c r="C23" s="32" t="s">
        <v>48</v>
      </c>
      <c r="D23" s="32">
        <v>1</v>
      </c>
      <c r="E23" s="32">
        <v>2</v>
      </c>
      <c r="F23" s="32">
        <v>2</v>
      </c>
      <c r="G23" s="32">
        <v>1</v>
      </c>
      <c r="H23" s="32">
        <v>1</v>
      </c>
      <c r="I23" s="31">
        <f t="shared" si="2"/>
        <v>20</v>
      </c>
    </row>
    <row r="24" customHeight="1" spans="1:9">
      <c r="A24" s="30"/>
      <c r="B24" s="31" t="s">
        <v>15</v>
      </c>
      <c r="C24" s="32" t="s">
        <v>48</v>
      </c>
      <c r="D24" s="32">
        <v>1</v>
      </c>
      <c r="E24" s="32">
        <v>2</v>
      </c>
      <c r="F24" s="32">
        <v>2</v>
      </c>
      <c r="G24" s="32">
        <v>0.6</v>
      </c>
      <c r="H24" s="32">
        <v>0.6</v>
      </c>
      <c r="I24" s="31">
        <f t="shared" si="2"/>
        <v>12</v>
      </c>
    </row>
    <row r="25" customHeight="1" spans="1:9">
      <c r="A25" s="30"/>
      <c r="B25" s="31" t="s">
        <v>13</v>
      </c>
      <c r="C25" s="32" t="s">
        <v>35</v>
      </c>
      <c r="D25" s="32">
        <v>0.5</v>
      </c>
      <c r="E25" s="32">
        <v>0</v>
      </c>
      <c r="F25" s="32">
        <v>0</v>
      </c>
      <c r="G25" s="32">
        <v>1</v>
      </c>
      <c r="H25" s="32">
        <v>1</v>
      </c>
      <c r="I25" s="31">
        <f t="shared" si="2"/>
        <v>5</v>
      </c>
    </row>
    <row r="26" customHeight="1" spans="1:9">
      <c r="A26" s="30" t="s">
        <v>49</v>
      </c>
      <c r="B26" s="31" t="s">
        <v>13</v>
      </c>
      <c r="C26" s="32" t="s">
        <v>50</v>
      </c>
      <c r="D26" s="32">
        <v>3</v>
      </c>
      <c r="E26" s="32">
        <v>0</v>
      </c>
      <c r="F26" s="32">
        <v>0</v>
      </c>
      <c r="G26" s="32">
        <v>1</v>
      </c>
      <c r="H26" s="32">
        <v>1</v>
      </c>
      <c r="I26" s="31">
        <f t="shared" ref="I26:I36" si="3">((G26+H26)*0.5)*D26*10*(1+(E26+F26)*0.25)</f>
        <v>30</v>
      </c>
    </row>
    <row r="27" customHeight="1" spans="1:9">
      <c r="A27" s="18"/>
      <c r="B27" s="31" t="s">
        <v>14</v>
      </c>
      <c r="C27" s="32" t="s">
        <v>51</v>
      </c>
      <c r="D27" s="32">
        <v>8</v>
      </c>
      <c r="E27" s="32">
        <v>0</v>
      </c>
      <c r="F27" s="32">
        <v>1</v>
      </c>
      <c r="G27" s="32">
        <v>1</v>
      </c>
      <c r="H27" s="32">
        <v>1</v>
      </c>
      <c r="I27" s="31">
        <v>100</v>
      </c>
    </row>
    <row r="28" customHeight="1" spans="1:9">
      <c r="A28" s="18"/>
      <c r="B28" s="31" t="s">
        <v>15</v>
      </c>
      <c r="C28" s="32" t="s">
        <v>52</v>
      </c>
      <c r="D28" s="32">
        <v>6</v>
      </c>
      <c r="E28" s="32">
        <v>0</v>
      </c>
      <c r="F28" s="32">
        <v>1</v>
      </c>
      <c r="G28" s="32">
        <v>1</v>
      </c>
      <c r="H28" s="32">
        <v>1</v>
      </c>
      <c r="I28" s="31">
        <f t="shared" si="3"/>
        <v>75</v>
      </c>
    </row>
    <row r="29" customHeight="1" spans="1:9">
      <c r="A29" s="18"/>
      <c r="B29" s="31" t="s">
        <v>13</v>
      </c>
      <c r="C29" s="32" t="s">
        <v>35</v>
      </c>
      <c r="D29" s="32">
        <v>0.5</v>
      </c>
      <c r="E29" s="32">
        <v>0</v>
      </c>
      <c r="F29" s="32">
        <v>0</v>
      </c>
      <c r="G29" s="32">
        <v>1</v>
      </c>
      <c r="H29" s="32">
        <v>1</v>
      </c>
      <c r="I29" s="31">
        <f t="shared" si="3"/>
        <v>5</v>
      </c>
    </row>
    <row r="30" customHeight="1" spans="1:9">
      <c r="A30" s="46" t="s">
        <v>53</v>
      </c>
      <c r="B30" s="31" t="s">
        <v>15</v>
      </c>
      <c r="C30" s="32" t="s">
        <v>54</v>
      </c>
      <c r="D30" s="32">
        <v>6</v>
      </c>
      <c r="E30" s="32">
        <v>1</v>
      </c>
      <c r="F30" s="32">
        <v>1</v>
      </c>
      <c r="G30" s="32">
        <v>1</v>
      </c>
      <c r="H30" s="32">
        <v>0.8</v>
      </c>
      <c r="I30" s="31">
        <f t="shared" si="3"/>
        <v>81</v>
      </c>
    </row>
    <row r="31" customHeight="1" spans="1:9">
      <c r="A31" s="18"/>
      <c r="B31" s="31" t="s">
        <v>12</v>
      </c>
      <c r="C31" s="32" t="s">
        <v>55</v>
      </c>
      <c r="D31" s="32">
        <v>4</v>
      </c>
      <c r="E31" s="32">
        <v>1</v>
      </c>
      <c r="F31" s="32">
        <v>2</v>
      </c>
      <c r="G31" s="32">
        <v>1</v>
      </c>
      <c r="H31" s="32">
        <v>1</v>
      </c>
      <c r="I31" s="31">
        <f t="shared" si="3"/>
        <v>70</v>
      </c>
    </row>
    <row r="32" customHeight="1" spans="1:9">
      <c r="A32" s="18"/>
      <c r="B32" s="31" t="s">
        <v>17</v>
      </c>
      <c r="C32" s="32" t="s">
        <v>56</v>
      </c>
      <c r="D32" s="32">
        <v>3</v>
      </c>
      <c r="E32" s="32">
        <v>2</v>
      </c>
      <c r="F32" s="32">
        <v>2</v>
      </c>
      <c r="G32" s="32">
        <v>1</v>
      </c>
      <c r="H32" s="32">
        <v>1</v>
      </c>
      <c r="I32" s="31">
        <f t="shared" si="3"/>
        <v>60</v>
      </c>
    </row>
    <row r="33" customHeight="1" spans="1:9">
      <c r="A33" s="18"/>
      <c r="B33" s="31" t="s">
        <v>14</v>
      </c>
      <c r="C33" s="32" t="s">
        <v>57</v>
      </c>
      <c r="D33" s="32">
        <v>2</v>
      </c>
      <c r="E33" s="32">
        <v>0</v>
      </c>
      <c r="F33" s="32">
        <v>1</v>
      </c>
      <c r="G33" s="32">
        <v>1</v>
      </c>
      <c r="H33" s="32">
        <v>1</v>
      </c>
      <c r="I33" s="31">
        <f t="shared" si="3"/>
        <v>25</v>
      </c>
    </row>
    <row r="34" customHeight="1" spans="1:9">
      <c r="A34" s="18"/>
      <c r="B34" s="31" t="s">
        <v>12</v>
      </c>
      <c r="C34" s="32" t="s">
        <v>58</v>
      </c>
      <c r="D34" s="32">
        <v>1</v>
      </c>
      <c r="E34" s="32">
        <v>0</v>
      </c>
      <c r="F34" s="32">
        <v>1</v>
      </c>
      <c r="G34" s="32">
        <v>1</v>
      </c>
      <c r="H34" s="32">
        <v>1</v>
      </c>
      <c r="I34" s="31">
        <f t="shared" si="3"/>
        <v>12.5</v>
      </c>
    </row>
    <row r="35" customHeight="1" spans="1:9">
      <c r="A35" s="18"/>
      <c r="B35" s="31" t="s">
        <v>16</v>
      </c>
      <c r="C35" s="32" t="s">
        <v>59</v>
      </c>
      <c r="D35" s="32">
        <v>4.5</v>
      </c>
      <c r="E35" s="32">
        <v>0</v>
      </c>
      <c r="F35" s="32">
        <v>1</v>
      </c>
      <c r="G35" s="32">
        <v>1</v>
      </c>
      <c r="H35" s="32">
        <v>1</v>
      </c>
      <c r="I35" s="31">
        <f t="shared" si="3"/>
        <v>56.25</v>
      </c>
    </row>
    <row r="36" customHeight="1" spans="1:9">
      <c r="A36" s="30" t="s">
        <v>60</v>
      </c>
      <c r="B36" s="31" t="s">
        <v>17</v>
      </c>
      <c r="C36" s="32" t="s">
        <v>61</v>
      </c>
      <c r="D36" s="32">
        <v>1.5</v>
      </c>
      <c r="E36" s="32">
        <v>2</v>
      </c>
      <c r="F36" s="32">
        <v>2</v>
      </c>
      <c r="G36" s="32">
        <v>1</v>
      </c>
      <c r="H36" s="32">
        <v>1</v>
      </c>
      <c r="I36" s="31">
        <f t="shared" si="3"/>
        <v>30</v>
      </c>
    </row>
    <row r="37" customHeight="1" spans="1:9">
      <c r="A37" s="18"/>
      <c r="B37" s="31" t="s">
        <v>14</v>
      </c>
      <c r="C37" s="32" t="s">
        <v>62</v>
      </c>
      <c r="D37" s="32">
        <v>6</v>
      </c>
      <c r="E37" s="32">
        <v>1</v>
      </c>
      <c r="F37" s="32">
        <v>2</v>
      </c>
      <c r="G37" s="32">
        <v>1</v>
      </c>
      <c r="H37" s="32">
        <v>1</v>
      </c>
      <c r="I37" s="31">
        <f t="shared" ref="I37:I44" si="4">((G37+H37)*0.5)*D37*10*(1+(E37+F37)*0.25)</f>
        <v>105</v>
      </c>
    </row>
    <row r="38" customHeight="1" spans="1:9">
      <c r="A38" s="18"/>
      <c r="B38" s="31" t="s">
        <v>15</v>
      </c>
      <c r="C38" s="32" t="s">
        <v>63</v>
      </c>
      <c r="D38" s="32">
        <v>2</v>
      </c>
      <c r="E38" s="32">
        <v>1</v>
      </c>
      <c r="F38" s="32">
        <v>1</v>
      </c>
      <c r="G38" s="32">
        <v>1</v>
      </c>
      <c r="H38" s="32">
        <v>1</v>
      </c>
      <c r="I38" s="31">
        <f t="shared" si="4"/>
        <v>30</v>
      </c>
    </row>
    <row r="39" customHeight="1" spans="1:9">
      <c r="A39" s="18"/>
      <c r="B39" s="31" t="s">
        <v>13</v>
      </c>
      <c r="C39" s="32" t="s">
        <v>64</v>
      </c>
      <c r="D39" s="32">
        <v>1</v>
      </c>
      <c r="E39" s="32">
        <v>0</v>
      </c>
      <c r="F39" s="32">
        <v>0</v>
      </c>
      <c r="G39" s="32">
        <v>1</v>
      </c>
      <c r="H39" s="32">
        <v>1</v>
      </c>
      <c r="I39" s="31">
        <f t="shared" si="4"/>
        <v>10</v>
      </c>
    </row>
    <row r="40" customHeight="1" spans="1:9">
      <c r="A40" s="18"/>
      <c r="B40" s="31" t="s">
        <v>13</v>
      </c>
      <c r="C40" s="32" t="s">
        <v>65</v>
      </c>
      <c r="D40" s="32">
        <v>0.5</v>
      </c>
      <c r="E40" s="32">
        <v>0</v>
      </c>
      <c r="F40" s="32">
        <v>0</v>
      </c>
      <c r="G40" s="32">
        <v>1</v>
      </c>
      <c r="H40" s="32">
        <v>1</v>
      </c>
      <c r="I40" s="31">
        <f t="shared" si="4"/>
        <v>5</v>
      </c>
    </row>
    <row r="41" customHeight="1" spans="1:9">
      <c r="A41" s="30" t="s">
        <v>66</v>
      </c>
      <c r="B41" s="31" t="s">
        <v>17</v>
      </c>
      <c r="C41" s="32" t="s">
        <v>67</v>
      </c>
      <c r="D41" s="32">
        <v>6</v>
      </c>
      <c r="E41" s="32">
        <v>1</v>
      </c>
      <c r="F41" s="32">
        <v>2</v>
      </c>
      <c r="G41" s="32">
        <v>1</v>
      </c>
      <c r="H41" s="32">
        <v>1</v>
      </c>
      <c r="I41" s="31">
        <f t="shared" si="4"/>
        <v>105</v>
      </c>
    </row>
    <row r="42" customHeight="1" spans="1:9">
      <c r="A42" s="18"/>
      <c r="B42" s="47" t="s">
        <v>16</v>
      </c>
      <c r="C42" s="32" t="s">
        <v>68</v>
      </c>
      <c r="D42" s="18">
        <v>10</v>
      </c>
      <c r="E42" s="18">
        <v>0</v>
      </c>
      <c r="F42" s="18">
        <v>1</v>
      </c>
      <c r="G42" s="18">
        <v>1</v>
      </c>
      <c r="H42" s="18">
        <v>1</v>
      </c>
      <c r="I42" s="48">
        <f t="shared" si="4"/>
        <v>125</v>
      </c>
    </row>
    <row r="43" customHeight="1" spans="1:9">
      <c r="A43" s="18"/>
      <c r="B43" s="47"/>
      <c r="C43" s="32" t="s">
        <v>69</v>
      </c>
      <c r="D43" s="18"/>
      <c r="E43" s="18"/>
      <c r="F43" s="18"/>
      <c r="G43" s="18"/>
      <c r="H43" s="18"/>
      <c r="I43" s="48"/>
    </row>
    <row r="44" customHeight="1" spans="1:9">
      <c r="A44" s="18"/>
      <c r="B44" s="47"/>
      <c r="C44" s="32" t="s">
        <v>70</v>
      </c>
      <c r="D44" s="18"/>
      <c r="E44" s="18"/>
      <c r="F44" s="18"/>
      <c r="G44" s="18"/>
      <c r="H44" s="18"/>
      <c r="I44" s="48"/>
    </row>
    <row r="45" customHeight="1" spans="1:9">
      <c r="A45" s="18"/>
      <c r="B45" s="47"/>
      <c r="C45" s="32" t="s">
        <v>71</v>
      </c>
      <c r="D45" s="18"/>
      <c r="E45" s="18"/>
      <c r="F45" s="18"/>
      <c r="G45" s="18"/>
      <c r="H45" s="18"/>
      <c r="I45" s="48"/>
    </row>
    <row r="46" customHeight="1" spans="1:9">
      <c r="A46" s="18"/>
      <c r="B46" s="47"/>
      <c r="C46" s="32" t="s">
        <v>72</v>
      </c>
      <c r="D46" s="18"/>
      <c r="E46" s="18"/>
      <c r="F46" s="18"/>
      <c r="G46" s="18"/>
      <c r="H46" s="18"/>
      <c r="I46" s="48"/>
    </row>
    <row r="47" customHeight="1" spans="1:9">
      <c r="A47" s="18"/>
      <c r="B47" s="31" t="s">
        <v>14</v>
      </c>
      <c r="C47" s="32" t="s">
        <v>73</v>
      </c>
      <c r="D47" s="32">
        <v>4</v>
      </c>
      <c r="E47" s="32">
        <v>1</v>
      </c>
      <c r="F47" s="32">
        <v>2</v>
      </c>
      <c r="G47" s="32">
        <v>1</v>
      </c>
      <c r="H47" s="32">
        <v>1</v>
      </c>
      <c r="I47" s="31">
        <f t="shared" ref="I47:I53" si="5">((G47+H47)*0.5)*D47*10*(1+(E47+F47)*0.25)</f>
        <v>70</v>
      </c>
    </row>
    <row r="48" customHeight="1" spans="1:9">
      <c r="A48" s="18"/>
      <c r="B48" s="31" t="s">
        <v>12</v>
      </c>
      <c r="C48" s="32" t="s">
        <v>74</v>
      </c>
      <c r="D48" s="32">
        <v>2</v>
      </c>
      <c r="E48" s="32">
        <v>1</v>
      </c>
      <c r="F48" s="32">
        <v>1</v>
      </c>
      <c r="G48" s="32">
        <v>1</v>
      </c>
      <c r="H48" s="32">
        <v>1</v>
      </c>
      <c r="I48" s="31">
        <f t="shared" si="5"/>
        <v>30</v>
      </c>
    </row>
    <row r="49" customHeight="1" spans="1:9">
      <c r="A49" s="18"/>
      <c r="B49" s="31" t="s">
        <v>13</v>
      </c>
      <c r="C49" s="32" t="s">
        <v>75</v>
      </c>
      <c r="D49" s="32">
        <v>0.5</v>
      </c>
      <c r="E49" s="32">
        <v>0</v>
      </c>
      <c r="F49" s="32">
        <v>0</v>
      </c>
      <c r="G49" s="32">
        <v>1</v>
      </c>
      <c r="H49" s="32">
        <v>1</v>
      </c>
      <c r="I49" s="31">
        <f t="shared" si="5"/>
        <v>5</v>
      </c>
    </row>
    <row r="50" customHeight="1" spans="1:9">
      <c r="A50" s="30" t="s">
        <v>76</v>
      </c>
      <c r="B50" s="31" t="s">
        <v>17</v>
      </c>
      <c r="C50" s="32" t="s">
        <v>77</v>
      </c>
      <c r="D50" s="32">
        <v>8</v>
      </c>
      <c r="E50" s="32">
        <v>1</v>
      </c>
      <c r="F50" s="32">
        <v>2</v>
      </c>
      <c r="G50" s="32">
        <v>1</v>
      </c>
      <c r="H50" s="32">
        <v>1</v>
      </c>
      <c r="I50" s="49">
        <f t="shared" si="5"/>
        <v>140</v>
      </c>
    </row>
    <row r="51" customHeight="1" spans="1:9">
      <c r="A51" s="18"/>
      <c r="B51" s="31" t="s">
        <v>13</v>
      </c>
      <c r="C51" s="32" t="s">
        <v>78</v>
      </c>
      <c r="D51" s="32">
        <v>2</v>
      </c>
      <c r="E51" s="32">
        <v>1</v>
      </c>
      <c r="F51" s="32">
        <v>1</v>
      </c>
      <c r="G51" s="32">
        <v>1</v>
      </c>
      <c r="H51" s="32">
        <v>1</v>
      </c>
      <c r="I51" s="31">
        <f t="shared" si="5"/>
        <v>30</v>
      </c>
    </row>
    <row r="52" customHeight="1" spans="1:9">
      <c r="A52" s="18"/>
      <c r="B52" s="31" t="s">
        <v>15</v>
      </c>
      <c r="C52" s="32" t="s">
        <v>79</v>
      </c>
      <c r="D52" s="32">
        <v>1</v>
      </c>
      <c r="E52" s="32">
        <v>2</v>
      </c>
      <c r="F52" s="32">
        <v>2</v>
      </c>
      <c r="G52" s="32">
        <v>1</v>
      </c>
      <c r="H52" s="32">
        <v>1</v>
      </c>
      <c r="I52" s="31">
        <f t="shared" si="5"/>
        <v>20</v>
      </c>
    </row>
    <row r="53" customHeight="1" spans="1:9">
      <c r="A53" s="18"/>
      <c r="B53" s="31" t="s">
        <v>14</v>
      </c>
      <c r="C53" s="32" t="s">
        <v>80</v>
      </c>
      <c r="D53" s="32">
        <v>2</v>
      </c>
      <c r="E53" s="32">
        <v>0</v>
      </c>
      <c r="F53" s="32">
        <v>1</v>
      </c>
      <c r="G53" s="32">
        <v>1</v>
      </c>
      <c r="H53" s="32">
        <v>1</v>
      </c>
      <c r="I53" s="31">
        <f t="shared" ref="I53:I72" si="6">((G53+H53)*0.5)*D53*10*(1+(E53+F53)*0.25)</f>
        <v>25</v>
      </c>
    </row>
    <row r="54" customHeight="1" spans="1:9">
      <c r="A54" s="18"/>
      <c r="B54" s="31" t="s">
        <v>16</v>
      </c>
      <c r="C54" s="32" t="s">
        <v>79</v>
      </c>
      <c r="D54" s="32">
        <v>1</v>
      </c>
      <c r="E54" s="32">
        <v>2</v>
      </c>
      <c r="F54" s="32">
        <v>2</v>
      </c>
      <c r="G54" s="32">
        <v>1</v>
      </c>
      <c r="H54" s="32">
        <v>0.8</v>
      </c>
      <c r="I54" s="31">
        <f t="shared" si="6"/>
        <v>18</v>
      </c>
    </row>
    <row r="55" customHeight="1" spans="1:11">
      <c r="A55" s="18"/>
      <c r="B55" s="31" t="s">
        <v>12</v>
      </c>
      <c r="C55" s="32" t="s">
        <v>81</v>
      </c>
      <c r="D55" s="32">
        <v>2</v>
      </c>
      <c r="E55" s="32">
        <v>1</v>
      </c>
      <c r="F55" s="32">
        <v>1</v>
      </c>
      <c r="G55" s="32">
        <v>1</v>
      </c>
      <c r="H55" s="32">
        <v>1</v>
      </c>
      <c r="I55" s="31">
        <f t="shared" si="6"/>
        <v>30</v>
      </c>
      <c r="K55" t="s">
        <v>82</v>
      </c>
    </row>
    <row r="56" customHeight="1" spans="1:12">
      <c r="A56" s="30" t="s">
        <v>83</v>
      </c>
      <c r="B56" s="31" t="s">
        <v>13</v>
      </c>
      <c r="C56" s="32" t="s">
        <v>84</v>
      </c>
      <c r="D56" s="32">
        <v>1</v>
      </c>
      <c r="E56" s="32">
        <v>0</v>
      </c>
      <c r="F56" s="32">
        <v>0</v>
      </c>
      <c r="G56" s="32">
        <v>1</v>
      </c>
      <c r="H56" s="32">
        <v>1</v>
      </c>
      <c r="I56" s="31">
        <f t="shared" si="6"/>
        <v>10</v>
      </c>
      <c r="K56" t="s">
        <v>13</v>
      </c>
      <c r="L56" t="s">
        <v>85</v>
      </c>
    </row>
    <row r="57" customHeight="1" spans="1:9">
      <c r="A57" s="18"/>
      <c r="B57" s="31" t="s">
        <v>17</v>
      </c>
      <c r="C57" s="32" t="s">
        <v>86</v>
      </c>
      <c r="D57" s="32">
        <v>2</v>
      </c>
      <c r="E57" s="32">
        <v>2</v>
      </c>
      <c r="F57" s="32">
        <v>2</v>
      </c>
      <c r="G57" s="32">
        <v>1</v>
      </c>
      <c r="H57" s="32">
        <v>1</v>
      </c>
      <c r="I57" s="31">
        <f t="shared" si="6"/>
        <v>40</v>
      </c>
    </row>
    <row r="58" customHeight="1" spans="1:9">
      <c r="A58" s="18"/>
      <c r="B58" s="31" t="s">
        <v>14</v>
      </c>
      <c r="C58" s="32" t="s">
        <v>69</v>
      </c>
      <c r="D58" s="32">
        <v>3</v>
      </c>
      <c r="E58" s="32">
        <v>1</v>
      </c>
      <c r="F58" s="32">
        <v>1</v>
      </c>
      <c r="G58" s="32">
        <v>1</v>
      </c>
      <c r="H58" s="32">
        <v>1</v>
      </c>
      <c r="I58" s="31">
        <f t="shared" si="6"/>
        <v>45</v>
      </c>
    </row>
    <row r="59" customHeight="1" spans="1:9">
      <c r="A59" s="18"/>
      <c r="B59" s="31" t="s">
        <v>13</v>
      </c>
      <c r="C59" s="32" t="s">
        <v>87</v>
      </c>
      <c r="D59" s="32">
        <v>1</v>
      </c>
      <c r="E59" s="32">
        <v>0</v>
      </c>
      <c r="F59" s="32">
        <v>1</v>
      </c>
      <c r="G59" s="32">
        <v>1</v>
      </c>
      <c r="H59" s="32">
        <v>1</v>
      </c>
      <c r="I59" s="31">
        <f t="shared" si="6"/>
        <v>12.5</v>
      </c>
    </row>
    <row r="60" customHeight="1" spans="1:9">
      <c r="A60" s="18"/>
      <c r="B60" s="31" t="s">
        <v>15</v>
      </c>
      <c r="C60" s="32" t="s">
        <v>88</v>
      </c>
      <c r="D60" s="32">
        <v>3</v>
      </c>
      <c r="E60" s="32">
        <v>1</v>
      </c>
      <c r="F60" s="32">
        <v>1</v>
      </c>
      <c r="G60" s="32">
        <v>1</v>
      </c>
      <c r="H60" s="32">
        <v>1</v>
      </c>
      <c r="I60" s="31">
        <f t="shared" si="6"/>
        <v>45</v>
      </c>
    </row>
    <row r="61" customHeight="1" spans="1:9">
      <c r="A61" s="18"/>
      <c r="B61" s="31" t="s">
        <v>12</v>
      </c>
      <c r="C61" s="32" t="s">
        <v>89</v>
      </c>
      <c r="D61" s="32">
        <v>2</v>
      </c>
      <c r="E61" s="32">
        <v>1</v>
      </c>
      <c r="F61" s="32">
        <v>2</v>
      </c>
      <c r="G61" s="32">
        <v>1</v>
      </c>
      <c r="H61" s="32">
        <v>1</v>
      </c>
      <c r="I61" s="31">
        <f t="shared" si="6"/>
        <v>35</v>
      </c>
    </row>
    <row r="62" customHeight="1" spans="1:9">
      <c r="A62" s="18"/>
      <c r="B62" s="31" t="s">
        <v>16</v>
      </c>
      <c r="C62" s="32" t="s">
        <v>90</v>
      </c>
      <c r="D62" s="32">
        <v>1</v>
      </c>
      <c r="E62" s="32">
        <v>0</v>
      </c>
      <c r="F62" s="32">
        <v>0</v>
      </c>
      <c r="G62" s="32">
        <v>1</v>
      </c>
      <c r="H62" s="32">
        <v>1</v>
      </c>
      <c r="I62" s="31">
        <f t="shared" si="6"/>
        <v>10</v>
      </c>
    </row>
    <row r="63" customHeight="1" spans="1:9">
      <c r="A63" s="30" t="s">
        <v>91</v>
      </c>
      <c r="B63" s="31" t="s">
        <v>17</v>
      </c>
      <c r="C63" s="32" t="s">
        <v>92</v>
      </c>
      <c r="D63" s="32">
        <v>2</v>
      </c>
      <c r="E63" s="32">
        <v>0</v>
      </c>
      <c r="F63" s="32">
        <v>1</v>
      </c>
      <c r="G63" s="32">
        <v>1</v>
      </c>
      <c r="H63" s="32">
        <v>1</v>
      </c>
      <c r="I63" s="31">
        <f t="shared" si="6"/>
        <v>25</v>
      </c>
    </row>
    <row r="64" customHeight="1" spans="1:9">
      <c r="A64" s="30"/>
      <c r="B64" s="31" t="s">
        <v>16</v>
      </c>
      <c r="C64" s="32" t="s">
        <v>93</v>
      </c>
      <c r="D64" s="32">
        <v>8</v>
      </c>
      <c r="E64" s="32">
        <v>1</v>
      </c>
      <c r="F64" s="32">
        <v>2</v>
      </c>
      <c r="G64" s="32">
        <v>1</v>
      </c>
      <c r="H64" s="32">
        <v>1</v>
      </c>
      <c r="I64" s="31">
        <f t="shared" si="6"/>
        <v>140</v>
      </c>
    </row>
    <row r="65" customHeight="1" spans="1:19">
      <c r="A65" s="30"/>
      <c r="B65" s="31" t="s">
        <v>14</v>
      </c>
      <c r="C65" s="32" t="s">
        <v>94</v>
      </c>
      <c r="D65" s="32">
        <v>2</v>
      </c>
      <c r="E65" s="32">
        <v>1</v>
      </c>
      <c r="F65" s="32">
        <v>2</v>
      </c>
      <c r="G65" s="32">
        <v>1</v>
      </c>
      <c r="H65" s="32">
        <v>1</v>
      </c>
      <c r="I65" s="31">
        <f t="shared" si="6"/>
        <v>35</v>
      </c>
      <c r="K65" s="33"/>
      <c r="L65" s="7"/>
      <c r="M65" s="8"/>
      <c r="N65" s="8"/>
      <c r="O65" s="8"/>
      <c r="P65" s="8"/>
      <c r="Q65" s="8"/>
      <c r="R65" s="8"/>
      <c r="S65" s="31"/>
    </row>
    <row r="66" customHeight="1" spans="1:19">
      <c r="A66" s="30"/>
      <c r="B66" s="31" t="s">
        <v>15</v>
      </c>
      <c r="C66" s="32" t="s">
        <v>95</v>
      </c>
      <c r="D66" s="32">
        <v>2</v>
      </c>
      <c r="E66" s="32">
        <v>0</v>
      </c>
      <c r="F66" s="32">
        <v>1</v>
      </c>
      <c r="G66" s="32">
        <v>1</v>
      </c>
      <c r="H66" s="32">
        <v>1</v>
      </c>
      <c r="I66" s="31">
        <f t="shared" si="6"/>
        <v>25</v>
      </c>
      <c r="K66" s="33"/>
      <c r="L66" s="7"/>
      <c r="M66" s="8"/>
      <c r="N66" s="8"/>
      <c r="O66" s="8"/>
      <c r="P66" s="8"/>
      <c r="Q66" s="8"/>
      <c r="R66" s="8"/>
      <c r="S66" s="31"/>
    </row>
    <row r="67" customHeight="1" spans="1:19">
      <c r="A67" s="30"/>
      <c r="B67" s="31" t="s">
        <v>13</v>
      </c>
      <c r="C67" s="32" t="s">
        <v>96</v>
      </c>
      <c r="D67" s="32">
        <v>4</v>
      </c>
      <c r="E67" s="32">
        <v>0</v>
      </c>
      <c r="F67" s="32">
        <v>1</v>
      </c>
      <c r="G67" s="32">
        <v>1</v>
      </c>
      <c r="H67" s="32">
        <v>1</v>
      </c>
      <c r="I67" s="31">
        <f t="shared" si="6"/>
        <v>50</v>
      </c>
      <c r="K67" s="33"/>
      <c r="L67" s="7"/>
      <c r="M67" s="8"/>
      <c r="N67" s="8"/>
      <c r="O67" s="8"/>
      <c r="P67" s="8"/>
      <c r="Q67" s="8"/>
      <c r="R67" s="8"/>
      <c r="S67" s="31"/>
    </row>
    <row r="68" customHeight="1" spans="1:19">
      <c r="A68" s="30"/>
      <c r="B68" s="31" t="s">
        <v>12</v>
      </c>
      <c r="C68" s="32" t="s">
        <v>97</v>
      </c>
      <c r="D68" s="32">
        <v>6</v>
      </c>
      <c r="E68" s="32">
        <v>1</v>
      </c>
      <c r="F68" s="32">
        <v>1</v>
      </c>
      <c r="G68" s="32">
        <v>1</v>
      </c>
      <c r="H68" s="32">
        <v>1</v>
      </c>
      <c r="I68" s="31">
        <f t="shared" si="6"/>
        <v>90</v>
      </c>
      <c r="K68" s="33"/>
      <c r="L68" s="7"/>
      <c r="M68" s="8"/>
      <c r="N68" s="8"/>
      <c r="O68" s="8"/>
      <c r="P68" s="8"/>
      <c r="Q68" s="8"/>
      <c r="R68" s="8"/>
      <c r="S68" s="31"/>
    </row>
    <row r="69" customHeight="1" spans="1:19">
      <c r="A69" s="30"/>
      <c r="B69" s="31" t="s">
        <v>13</v>
      </c>
      <c r="C69" s="32" t="s">
        <v>98</v>
      </c>
      <c r="D69" s="32">
        <v>4</v>
      </c>
      <c r="E69" s="32">
        <v>1</v>
      </c>
      <c r="F69" s="32">
        <v>1</v>
      </c>
      <c r="G69" s="32">
        <v>1</v>
      </c>
      <c r="H69" s="32">
        <v>1</v>
      </c>
      <c r="I69" s="31">
        <f t="shared" si="6"/>
        <v>60</v>
      </c>
      <c r="K69" s="33"/>
      <c r="L69" s="7"/>
      <c r="M69" s="8"/>
      <c r="N69" s="8"/>
      <c r="O69" s="8"/>
      <c r="P69" s="8"/>
      <c r="Q69" s="8"/>
      <c r="R69" s="8"/>
      <c r="S69" s="31"/>
    </row>
    <row r="70" customHeight="1" spans="1:19">
      <c r="A70" s="30"/>
      <c r="B70" s="31" t="s">
        <v>13</v>
      </c>
      <c r="C70" s="32" t="s">
        <v>75</v>
      </c>
      <c r="D70" s="32">
        <v>1</v>
      </c>
      <c r="E70" s="32">
        <v>0</v>
      </c>
      <c r="F70" s="32">
        <v>0</v>
      </c>
      <c r="G70" s="32">
        <v>1</v>
      </c>
      <c r="H70" s="32">
        <v>1</v>
      </c>
      <c r="I70" s="31">
        <f t="shared" si="6"/>
        <v>10</v>
      </c>
      <c r="K70" s="33"/>
      <c r="L70" s="7"/>
      <c r="M70" s="8"/>
      <c r="N70" s="8"/>
      <c r="O70" s="8"/>
      <c r="P70" s="8"/>
      <c r="Q70" s="8"/>
      <c r="R70" s="8"/>
      <c r="S70" s="31"/>
    </row>
    <row r="71" customHeight="1" spans="1:19">
      <c r="A71" s="30"/>
      <c r="B71" s="31" t="s">
        <v>17</v>
      </c>
      <c r="C71" s="32" t="s">
        <v>99</v>
      </c>
      <c r="D71" s="32">
        <v>4</v>
      </c>
      <c r="E71" s="32">
        <v>1</v>
      </c>
      <c r="F71" s="32">
        <v>1</v>
      </c>
      <c r="G71" s="32">
        <v>1</v>
      </c>
      <c r="H71" s="32">
        <v>1</v>
      </c>
      <c r="I71" s="31">
        <f t="shared" si="6"/>
        <v>60</v>
      </c>
      <c r="K71" s="33"/>
      <c r="L71" s="7"/>
      <c r="M71" s="8"/>
      <c r="N71" s="8"/>
      <c r="O71" s="8"/>
      <c r="P71" s="8"/>
      <c r="Q71" s="8"/>
      <c r="R71" s="8"/>
      <c r="S71" s="31"/>
    </row>
    <row r="72" customHeight="1" spans="1:19">
      <c r="A72" s="30"/>
      <c r="B72" s="31" t="s">
        <v>14</v>
      </c>
      <c r="C72" s="32" t="s">
        <v>100</v>
      </c>
      <c r="D72" s="32">
        <v>3</v>
      </c>
      <c r="E72" s="32">
        <v>2</v>
      </c>
      <c r="F72" s="32">
        <v>2</v>
      </c>
      <c r="G72" s="32">
        <v>1</v>
      </c>
      <c r="H72" s="32">
        <v>1</v>
      </c>
      <c r="I72" s="31">
        <f t="shared" si="6"/>
        <v>60</v>
      </c>
      <c r="K72" s="33"/>
      <c r="L72" s="7"/>
      <c r="M72" s="8"/>
      <c r="N72" s="8"/>
      <c r="O72" s="8"/>
      <c r="P72" s="8"/>
      <c r="Q72" s="8"/>
      <c r="R72" s="8"/>
      <c r="S72" s="31"/>
    </row>
    <row r="73" customHeight="1" spans="1:19">
      <c r="A73" s="30" t="s">
        <v>101</v>
      </c>
      <c r="B73" s="31" t="s">
        <v>15</v>
      </c>
      <c r="C73" s="32" t="s">
        <v>102</v>
      </c>
      <c r="D73" s="32">
        <v>4</v>
      </c>
      <c r="E73" s="32">
        <v>1</v>
      </c>
      <c r="F73" s="32">
        <v>1</v>
      </c>
      <c r="G73" s="32">
        <v>1</v>
      </c>
      <c r="H73" s="32">
        <v>1</v>
      </c>
      <c r="I73" s="31">
        <f t="shared" ref="I73:I84" si="7">((G73+H73)*0.5)*D73*10*(1+(E73+F73)*0.25)</f>
        <v>60</v>
      </c>
      <c r="K73" s="33"/>
      <c r="L73" s="7"/>
      <c r="M73" s="8"/>
      <c r="N73" s="8"/>
      <c r="O73" s="8"/>
      <c r="P73" s="8"/>
      <c r="Q73" s="8"/>
      <c r="R73" s="8"/>
      <c r="S73" s="31"/>
    </row>
    <row r="74" customHeight="1" spans="1:19">
      <c r="A74" s="18"/>
      <c r="B74" s="31" t="s">
        <v>15</v>
      </c>
      <c r="C74" s="32" t="s">
        <v>103</v>
      </c>
      <c r="D74" s="32">
        <v>3</v>
      </c>
      <c r="E74" s="32">
        <v>0</v>
      </c>
      <c r="F74" s="32">
        <v>1</v>
      </c>
      <c r="G74" s="32">
        <v>1</v>
      </c>
      <c r="H74" s="32">
        <v>1</v>
      </c>
      <c r="I74" s="31">
        <f t="shared" si="7"/>
        <v>37.5</v>
      </c>
      <c r="S74" s="31"/>
    </row>
    <row r="75" customHeight="1" spans="1:9">
      <c r="A75" s="18"/>
      <c r="B75" s="31" t="s">
        <v>17</v>
      </c>
      <c r="C75" s="32" t="s">
        <v>104</v>
      </c>
      <c r="D75" s="32">
        <v>10</v>
      </c>
      <c r="E75" s="32">
        <v>1</v>
      </c>
      <c r="F75" s="32">
        <v>2</v>
      </c>
      <c r="G75" s="32">
        <v>1</v>
      </c>
      <c r="H75" s="32">
        <v>1</v>
      </c>
      <c r="I75" s="31">
        <f t="shared" si="7"/>
        <v>175</v>
      </c>
    </row>
    <row r="76" customHeight="1" spans="1:9">
      <c r="A76" s="18"/>
      <c r="B76" s="31" t="s">
        <v>14</v>
      </c>
      <c r="C76" s="32" t="s">
        <v>105</v>
      </c>
      <c r="D76" s="32">
        <v>1</v>
      </c>
      <c r="E76" s="32">
        <v>0</v>
      </c>
      <c r="F76" s="32">
        <v>1</v>
      </c>
      <c r="G76" s="32">
        <v>1</v>
      </c>
      <c r="H76" s="32">
        <v>1</v>
      </c>
      <c r="I76" s="31">
        <f t="shared" si="7"/>
        <v>12.5</v>
      </c>
    </row>
    <row r="77" customHeight="1" spans="1:9">
      <c r="A77" s="18"/>
      <c r="B77" s="31" t="s">
        <v>12</v>
      </c>
      <c r="C77" s="32" t="s">
        <v>106</v>
      </c>
      <c r="D77" s="32">
        <v>1.5</v>
      </c>
      <c r="E77" s="32">
        <v>1</v>
      </c>
      <c r="F77" s="32">
        <v>2</v>
      </c>
      <c r="G77" s="32">
        <v>1</v>
      </c>
      <c r="H77" s="32">
        <v>1</v>
      </c>
      <c r="I77" s="31">
        <f t="shared" si="7"/>
        <v>26.25</v>
      </c>
    </row>
    <row r="78" customHeight="1" spans="1:9">
      <c r="A78" s="18"/>
      <c r="B78" s="31" t="s">
        <v>13</v>
      </c>
      <c r="C78" s="32" t="s">
        <v>107</v>
      </c>
      <c r="D78" s="32">
        <v>1</v>
      </c>
      <c r="E78" s="32">
        <v>0</v>
      </c>
      <c r="F78" s="32">
        <v>1</v>
      </c>
      <c r="G78" s="32">
        <v>1</v>
      </c>
      <c r="H78" s="32">
        <v>1</v>
      </c>
      <c r="I78" s="31">
        <f t="shared" si="7"/>
        <v>12.5</v>
      </c>
    </row>
    <row r="79" customHeight="1" spans="1:9">
      <c r="A79" s="18"/>
      <c r="B79" s="31" t="s">
        <v>16</v>
      </c>
      <c r="C79" s="32" t="s">
        <v>108</v>
      </c>
      <c r="D79" s="32">
        <v>4</v>
      </c>
      <c r="E79" s="32">
        <v>2</v>
      </c>
      <c r="F79" s="32">
        <v>2</v>
      </c>
      <c r="G79" s="32">
        <v>1</v>
      </c>
      <c r="H79" s="32">
        <v>1</v>
      </c>
      <c r="I79" s="31">
        <f t="shared" si="7"/>
        <v>80</v>
      </c>
    </row>
    <row r="80" customHeight="1" spans="1:9">
      <c r="A80" s="33" t="s">
        <v>109</v>
      </c>
      <c r="B80" s="7" t="s">
        <v>14</v>
      </c>
      <c r="C80" s="8" t="s">
        <v>110</v>
      </c>
      <c r="D80" s="8">
        <v>3</v>
      </c>
      <c r="E80" s="8">
        <v>1</v>
      </c>
      <c r="F80" s="8">
        <v>1</v>
      </c>
      <c r="G80" s="8">
        <v>1</v>
      </c>
      <c r="H80" s="8">
        <v>1</v>
      </c>
      <c r="I80" s="31">
        <f t="shared" si="7"/>
        <v>45</v>
      </c>
    </row>
    <row r="81" customHeight="1" spans="1:9">
      <c r="A81" s="33"/>
      <c r="B81" s="7" t="s">
        <v>16</v>
      </c>
      <c r="C81" s="8" t="s">
        <v>111</v>
      </c>
      <c r="D81" s="8">
        <v>2</v>
      </c>
      <c r="E81" s="8">
        <v>1</v>
      </c>
      <c r="F81" s="8">
        <v>2</v>
      </c>
      <c r="G81" s="8">
        <v>1</v>
      </c>
      <c r="H81" s="8">
        <v>1</v>
      </c>
      <c r="I81" s="31">
        <f t="shared" si="7"/>
        <v>35</v>
      </c>
    </row>
    <row r="82" customHeight="1" spans="1:9">
      <c r="A82" s="33"/>
      <c r="B82" s="7" t="s">
        <v>15</v>
      </c>
      <c r="C82" s="8" t="s">
        <v>112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31">
        <f t="shared" si="7"/>
        <v>15</v>
      </c>
    </row>
    <row r="83" customHeight="1" spans="1:9">
      <c r="A83" s="33"/>
      <c r="B83" s="7" t="s">
        <v>17</v>
      </c>
      <c r="C83" s="8" t="s">
        <v>113</v>
      </c>
      <c r="D83" s="8">
        <v>1</v>
      </c>
      <c r="E83" s="8">
        <v>1</v>
      </c>
      <c r="F83" s="8">
        <v>2</v>
      </c>
      <c r="G83" s="8">
        <v>1</v>
      </c>
      <c r="H83" s="8">
        <v>1</v>
      </c>
      <c r="I83" s="31">
        <f t="shared" si="7"/>
        <v>17.5</v>
      </c>
    </row>
    <row r="84" customHeight="1" spans="1:9">
      <c r="A84" s="33"/>
      <c r="B84" s="4" t="s">
        <v>16</v>
      </c>
      <c r="C84" s="8" t="s">
        <v>114</v>
      </c>
      <c r="D84" s="17">
        <v>4</v>
      </c>
      <c r="E84" s="17">
        <v>1</v>
      </c>
      <c r="F84" s="17">
        <v>1</v>
      </c>
      <c r="G84" s="17">
        <v>1</v>
      </c>
      <c r="H84" s="17">
        <v>1</v>
      </c>
      <c r="I84" s="47">
        <f t="shared" si="7"/>
        <v>60</v>
      </c>
    </row>
    <row r="85" customHeight="1" spans="1:9">
      <c r="A85" s="33"/>
      <c r="B85" s="4"/>
      <c r="C85" s="8" t="s">
        <v>115</v>
      </c>
      <c r="D85" s="17"/>
      <c r="E85" s="17"/>
      <c r="F85" s="17">
        <v>2</v>
      </c>
      <c r="G85" s="17">
        <v>2</v>
      </c>
      <c r="H85" s="17">
        <v>2</v>
      </c>
      <c r="I85" s="47"/>
    </row>
    <row r="86" customHeight="1" spans="1:9">
      <c r="A86" s="33"/>
      <c r="B86" s="4"/>
      <c r="C86" s="8" t="s">
        <v>116</v>
      </c>
      <c r="D86" s="17"/>
      <c r="E86" s="17"/>
      <c r="F86" s="17">
        <v>3</v>
      </c>
      <c r="G86" s="17">
        <v>3</v>
      </c>
      <c r="H86" s="17">
        <v>3</v>
      </c>
      <c r="I86" s="47"/>
    </row>
    <row r="87" customHeight="1" spans="1:9">
      <c r="A87" s="33"/>
      <c r="B87" s="4"/>
      <c r="C87" s="8" t="s">
        <v>117</v>
      </c>
      <c r="D87" s="17"/>
      <c r="E87" s="17"/>
      <c r="F87" s="17"/>
      <c r="G87" s="17"/>
      <c r="H87" s="17"/>
      <c r="I87" s="47"/>
    </row>
    <row r="88" customHeight="1" spans="1:9">
      <c r="A88" s="33"/>
      <c r="B88" s="4"/>
      <c r="C88" s="8" t="s">
        <v>118</v>
      </c>
      <c r="D88" s="17"/>
      <c r="E88" s="17"/>
      <c r="F88" s="17"/>
      <c r="G88" s="17"/>
      <c r="H88" s="17"/>
      <c r="I88" s="47"/>
    </row>
    <row r="89" customHeight="1" spans="1:9">
      <c r="A89" s="33"/>
      <c r="B89" s="7" t="s">
        <v>15</v>
      </c>
      <c r="C89" s="8" t="s">
        <v>119</v>
      </c>
      <c r="D89" s="8">
        <v>2</v>
      </c>
      <c r="E89" s="8">
        <v>1</v>
      </c>
      <c r="F89" s="8">
        <v>2</v>
      </c>
      <c r="G89" s="8">
        <v>1</v>
      </c>
      <c r="H89" s="8">
        <v>1</v>
      </c>
      <c r="I89" s="31">
        <f>((G89+H89)*0.5)*D89*10*(1+(E89+F89)*0.25)</f>
        <v>35</v>
      </c>
    </row>
    <row r="90" customHeight="1" spans="1:9">
      <c r="A90" s="33"/>
      <c r="B90" s="7" t="s">
        <v>15</v>
      </c>
      <c r="C90" s="8" t="s">
        <v>120</v>
      </c>
      <c r="D90" s="8">
        <v>1</v>
      </c>
      <c r="E90" s="8">
        <v>1</v>
      </c>
      <c r="F90" s="8">
        <v>2</v>
      </c>
      <c r="G90" s="8">
        <v>1</v>
      </c>
      <c r="H90" s="8">
        <v>1</v>
      </c>
      <c r="I90" s="31">
        <f>((G90+H90)*0.5)*D90*10*(1+(E90+F90)*0.25)</f>
        <v>17.5</v>
      </c>
    </row>
    <row r="91" customHeight="1" spans="1:9">
      <c r="A91" s="33"/>
      <c r="B91" s="7" t="s">
        <v>12</v>
      </c>
      <c r="C91" s="8" t="s">
        <v>121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31">
        <f>((G91+H91)*0.5)*D91*10*(1+(E91+F91)*0.25)</f>
        <v>15</v>
      </c>
    </row>
    <row r="92" customHeight="1" spans="1:9">
      <c r="A92" s="33" t="s">
        <v>122</v>
      </c>
      <c r="B92" s="7" t="s">
        <v>13</v>
      </c>
      <c r="C92" s="8" t="s">
        <v>123</v>
      </c>
      <c r="D92" s="8">
        <v>1</v>
      </c>
      <c r="E92" s="8">
        <v>0</v>
      </c>
      <c r="F92" s="8">
        <v>1</v>
      </c>
      <c r="G92" s="8">
        <v>1</v>
      </c>
      <c r="H92" s="8">
        <v>1</v>
      </c>
      <c r="I92" s="31">
        <f t="shared" ref="I92:I105" si="8">((G92+H92)*0.5)*D92*10*(1+(E92+F92)*0.25)</f>
        <v>12.5</v>
      </c>
    </row>
    <row r="93" customHeight="1" spans="1:9">
      <c r="A93" s="17"/>
      <c r="B93" s="7" t="s">
        <v>13</v>
      </c>
      <c r="C93" s="8" t="s">
        <v>124</v>
      </c>
      <c r="D93" s="8">
        <v>1</v>
      </c>
      <c r="E93" s="8">
        <v>1</v>
      </c>
      <c r="F93" s="8">
        <v>2</v>
      </c>
      <c r="G93" s="8">
        <v>1</v>
      </c>
      <c r="H93" s="8">
        <v>1</v>
      </c>
      <c r="I93" s="31">
        <f t="shared" si="8"/>
        <v>17.5</v>
      </c>
    </row>
    <row r="94" customHeight="1" spans="1:9">
      <c r="A94" s="17"/>
      <c r="B94" s="7" t="s">
        <v>15</v>
      </c>
      <c r="C94" s="8" t="s">
        <v>125</v>
      </c>
      <c r="D94" s="8">
        <v>2</v>
      </c>
      <c r="E94" s="8">
        <v>1</v>
      </c>
      <c r="F94" s="8">
        <v>1</v>
      </c>
      <c r="G94" s="8">
        <v>1</v>
      </c>
      <c r="H94" s="8">
        <v>1</v>
      </c>
      <c r="I94" s="31">
        <f t="shared" si="8"/>
        <v>30</v>
      </c>
    </row>
    <row r="95" customHeight="1" spans="1:9">
      <c r="A95" s="17"/>
      <c r="B95" s="7" t="s">
        <v>15</v>
      </c>
      <c r="C95" s="8" t="s">
        <v>126</v>
      </c>
      <c r="D95" s="8">
        <v>1</v>
      </c>
      <c r="E95" s="8">
        <v>0</v>
      </c>
      <c r="F95" s="8">
        <v>0</v>
      </c>
      <c r="G95" s="8">
        <v>1</v>
      </c>
      <c r="H95" s="8">
        <v>1</v>
      </c>
      <c r="I95" s="31">
        <f t="shared" si="8"/>
        <v>10</v>
      </c>
    </row>
    <row r="96" customHeight="1" spans="1:9">
      <c r="A96" s="17"/>
      <c r="B96" s="7" t="s">
        <v>15</v>
      </c>
      <c r="C96" s="8" t="s">
        <v>127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31">
        <f t="shared" si="8"/>
        <v>15</v>
      </c>
    </row>
    <row r="97" customHeight="1" spans="1:9">
      <c r="A97" s="17"/>
      <c r="B97" s="7" t="s">
        <v>12</v>
      </c>
      <c r="C97" s="8" t="s">
        <v>128</v>
      </c>
      <c r="D97" s="8">
        <v>2</v>
      </c>
      <c r="E97" s="8">
        <v>1</v>
      </c>
      <c r="F97" s="8">
        <v>1</v>
      </c>
      <c r="G97" s="8">
        <v>1</v>
      </c>
      <c r="H97" s="8">
        <v>1</v>
      </c>
      <c r="I97" s="31">
        <f t="shared" si="8"/>
        <v>30</v>
      </c>
    </row>
    <row r="98" customHeight="1" spans="1:9">
      <c r="A98" s="17"/>
      <c r="B98" s="7" t="s">
        <v>12</v>
      </c>
      <c r="C98" s="8" t="s">
        <v>129</v>
      </c>
      <c r="D98" s="8">
        <v>9</v>
      </c>
      <c r="E98" s="8">
        <v>1</v>
      </c>
      <c r="F98" s="8">
        <v>1</v>
      </c>
      <c r="G98" s="8">
        <v>1</v>
      </c>
      <c r="H98" s="8">
        <v>1</v>
      </c>
      <c r="I98" s="31">
        <f t="shared" si="8"/>
        <v>135</v>
      </c>
    </row>
    <row r="99" customHeight="1" spans="1:9">
      <c r="A99" s="17"/>
      <c r="B99" s="7" t="s">
        <v>15</v>
      </c>
      <c r="C99" s="8" t="s">
        <v>130</v>
      </c>
      <c r="D99" s="8">
        <v>2</v>
      </c>
      <c r="E99" s="8">
        <v>1</v>
      </c>
      <c r="F99" s="8">
        <v>1</v>
      </c>
      <c r="G99" s="8">
        <v>1</v>
      </c>
      <c r="H99" s="8">
        <v>1</v>
      </c>
      <c r="I99" s="31">
        <f t="shared" si="8"/>
        <v>30</v>
      </c>
    </row>
    <row r="100" customHeight="1" spans="1:9">
      <c r="A100" s="17"/>
      <c r="B100" s="7" t="s">
        <v>15</v>
      </c>
      <c r="C100" s="8" t="s">
        <v>131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31">
        <f t="shared" si="8"/>
        <v>15</v>
      </c>
    </row>
    <row r="101" customHeight="1" spans="1:9">
      <c r="A101" s="17"/>
      <c r="B101" s="7" t="s">
        <v>14</v>
      </c>
      <c r="C101" s="8" t="s">
        <v>132</v>
      </c>
      <c r="D101" s="8">
        <v>6</v>
      </c>
      <c r="E101" s="8">
        <v>1</v>
      </c>
      <c r="F101" s="8">
        <v>1</v>
      </c>
      <c r="G101" s="8">
        <v>1</v>
      </c>
      <c r="H101" s="8">
        <v>1</v>
      </c>
      <c r="I101" s="31">
        <f t="shared" si="8"/>
        <v>90</v>
      </c>
    </row>
    <row r="102" customHeight="1" spans="1:9">
      <c r="A102" s="17"/>
      <c r="B102" s="7" t="s">
        <v>13</v>
      </c>
      <c r="C102" s="8" t="s">
        <v>133</v>
      </c>
      <c r="D102" s="8">
        <v>5</v>
      </c>
      <c r="E102" s="8">
        <v>0</v>
      </c>
      <c r="F102" s="8">
        <v>0</v>
      </c>
      <c r="G102" s="8">
        <v>1</v>
      </c>
      <c r="H102" s="8">
        <v>1</v>
      </c>
      <c r="I102" s="31">
        <f t="shared" si="8"/>
        <v>50</v>
      </c>
    </row>
    <row r="103" customHeight="1" spans="1:9">
      <c r="A103" s="17"/>
      <c r="B103" s="7" t="s">
        <v>13</v>
      </c>
      <c r="C103" s="8" t="s">
        <v>134</v>
      </c>
      <c r="D103" s="8">
        <v>2</v>
      </c>
      <c r="E103" s="8">
        <v>0</v>
      </c>
      <c r="F103" s="8">
        <v>0</v>
      </c>
      <c r="G103" s="8">
        <v>1</v>
      </c>
      <c r="H103" s="8">
        <v>1</v>
      </c>
      <c r="I103" s="31">
        <f t="shared" si="8"/>
        <v>20</v>
      </c>
    </row>
    <row r="104" customHeight="1" spans="9:9">
      <c r="I104" s="31">
        <f t="shared" si="8"/>
        <v>0</v>
      </c>
    </row>
    <row r="105" customHeight="1" spans="9:9">
      <c r="I105" s="31">
        <f t="shared" si="8"/>
        <v>0</v>
      </c>
    </row>
  </sheetData>
  <mergeCells count="32">
    <mergeCell ref="A1:I1"/>
    <mergeCell ref="J1:P1"/>
    <mergeCell ref="R1:X1"/>
    <mergeCell ref="A3:A7"/>
    <mergeCell ref="A8:A11"/>
    <mergeCell ref="A12:A17"/>
    <mergeCell ref="A18:A25"/>
    <mergeCell ref="A26:A29"/>
    <mergeCell ref="A30:A35"/>
    <mergeCell ref="A36:A40"/>
    <mergeCell ref="A41:A49"/>
    <mergeCell ref="A50:A55"/>
    <mergeCell ref="A56:A62"/>
    <mergeCell ref="A63:A72"/>
    <mergeCell ref="A73:A79"/>
    <mergeCell ref="A80:A91"/>
    <mergeCell ref="A92:A103"/>
    <mergeCell ref="B42:B46"/>
    <mergeCell ref="B84:B88"/>
    <mergeCell ref="D42:D46"/>
    <mergeCell ref="D84:D88"/>
    <mergeCell ref="E42:E46"/>
    <mergeCell ref="E84:E88"/>
    <mergeCell ref="F42:F46"/>
    <mergeCell ref="F84:F88"/>
    <mergeCell ref="G42:G46"/>
    <mergeCell ref="G84:G88"/>
    <mergeCell ref="H42:H46"/>
    <mergeCell ref="H84:H88"/>
    <mergeCell ref="I42:I46"/>
    <mergeCell ref="I84:I88"/>
    <mergeCell ref="K65:K7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85" zoomScaleNormal="85" topLeftCell="A16" workbookViewId="0">
      <selection activeCell="J33" sqref="J33"/>
    </sheetView>
  </sheetViews>
  <sheetFormatPr defaultColWidth="9" defaultRowHeight="15" customHeight="1"/>
  <cols>
    <col min="1" max="1" width="11.625" customWidth="1"/>
    <col min="2" max="2" width="9" style="2"/>
    <col min="3" max="3" width="41" customWidth="1"/>
    <col min="4" max="4" width="9.5" customWidth="1"/>
    <col min="8" max="8" width="12.875" customWidth="1"/>
  </cols>
  <sheetData>
    <row r="1" ht="27" customHeight="1" spans="1:14">
      <c r="A1" s="3" t="s">
        <v>0</v>
      </c>
      <c r="B1" s="3"/>
      <c r="C1" s="3"/>
      <c r="D1" s="3"/>
      <c r="E1" s="3"/>
      <c r="F1" s="3"/>
      <c r="G1" s="3"/>
      <c r="H1" s="3" t="s">
        <v>1</v>
      </c>
      <c r="I1" s="3"/>
      <c r="J1" s="3"/>
      <c r="K1" s="3"/>
      <c r="L1" s="3"/>
      <c r="M1" s="3"/>
      <c r="N1" s="37"/>
    </row>
    <row r="2" s="1" customFormat="1" customHeight="1" spans="1:13">
      <c r="A2" s="4" t="s">
        <v>3</v>
      </c>
      <c r="B2" s="4" t="s">
        <v>4</v>
      </c>
      <c r="C2" s="4" t="s">
        <v>5</v>
      </c>
      <c r="D2" s="4" t="s">
        <v>135</v>
      </c>
      <c r="E2" s="4" t="s">
        <v>136</v>
      </c>
      <c r="F2" s="4" t="s">
        <v>137</v>
      </c>
      <c r="G2" s="4" t="s">
        <v>11</v>
      </c>
      <c r="H2" s="5" t="s">
        <v>4</v>
      </c>
      <c r="I2" s="4" t="s">
        <v>12</v>
      </c>
      <c r="J2" s="4" t="s">
        <v>13</v>
      </c>
      <c r="K2" s="4" t="s">
        <v>14</v>
      </c>
      <c r="L2" s="4" t="s">
        <v>16</v>
      </c>
      <c r="M2" s="4" t="s">
        <v>17</v>
      </c>
    </row>
    <row r="3" customHeight="1" spans="1:14">
      <c r="A3" s="6" t="s">
        <v>138</v>
      </c>
      <c r="B3" s="7" t="s">
        <v>13</v>
      </c>
      <c r="C3" s="8" t="s">
        <v>139</v>
      </c>
      <c r="D3" s="8">
        <v>2</v>
      </c>
      <c r="E3" s="8">
        <v>1</v>
      </c>
      <c r="F3" s="8">
        <v>1</v>
      </c>
      <c r="G3" s="8">
        <f t="shared" ref="G3:G8" si="0">F3*D3*(1+E3)*5</f>
        <v>20</v>
      </c>
      <c r="H3" s="9" t="s">
        <v>23</v>
      </c>
      <c r="I3" s="38">
        <f ca="1">SUMIF($B$3:$B$105,I2,$G3:$G45)</f>
        <v>45</v>
      </c>
      <c r="J3" s="38">
        <f ca="1">SUMIF($B$3:$B$105,J2,$G3:$G45)</f>
        <v>147</v>
      </c>
      <c r="K3" s="38">
        <f ca="1">SUMIF($B$3:$B$105,K2,$G3:$G45)</f>
        <v>308</v>
      </c>
      <c r="L3" s="38">
        <f ca="1">SUMIF($B$3:$B$105,L2,$G3:$G45)</f>
        <v>212.8</v>
      </c>
      <c r="M3" s="38">
        <f ca="1">SUMIF($B$3:$B$105,M2,$G3:$G45)</f>
        <v>126</v>
      </c>
      <c r="N3">
        <f ca="1">SUM(I3:M3)</f>
        <v>838.8</v>
      </c>
    </row>
    <row r="4" customHeight="1" spans="1:13">
      <c r="A4" s="10"/>
      <c r="B4" s="7" t="s">
        <v>13</v>
      </c>
      <c r="C4" s="8" t="s">
        <v>140</v>
      </c>
      <c r="D4" s="8">
        <v>2</v>
      </c>
      <c r="E4" s="8">
        <v>1</v>
      </c>
      <c r="F4" s="8">
        <v>1</v>
      </c>
      <c r="G4" s="8">
        <f t="shared" si="0"/>
        <v>20</v>
      </c>
      <c r="H4" s="9" t="s">
        <v>26</v>
      </c>
      <c r="I4" s="39">
        <f ca="1">I3/$N3*300</f>
        <v>16.0944206008584</v>
      </c>
      <c r="J4" s="39">
        <f ca="1">J3/$N3*300</f>
        <v>52.5751072961373</v>
      </c>
      <c r="K4" s="39">
        <f ca="1">K3/$N3*300</f>
        <v>110.157367668097</v>
      </c>
      <c r="L4" s="39">
        <f ca="1">L3/$N3*300</f>
        <v>76.1087267525036</v>
      </c>
      <c r="M4" s="39">
        <f ca="1">M3/$N3*300</f>
        <v>45.0643776824034</v>
      </c>
    </row>
    <row r="5" customHeight="1" spans="1:13">
      <c r="A5" s="10"/>
      <c r="B5" s="7" t="s">
        <v>13</v>
      </c>
      <c r="C5" s="8" t="s">
        <v>141</v>
      </c>
      <c r="D5" s="8">
        <v>1</v>
      </c>
      <c r="E5" s="8">
        <v>1</v>
      </c>
      <c r="F5" s="8">
        <v>1</v>
      </c>
      <c r="G5" s="8">
        <f t="shared" si="0"/>
        <v>10</v>
      </c>
      <c r="H5" s="9" t="s">
        <v>28</v>
      </c>
      <c r="I5" s="39"/>
      <c r="J5" s="39"/>
      <c r="K5" s="39"/>
      <c r="L5" s="39"/>
      <c r="M5" s="39"/>
    </row>
    <row r="6" customHeight="1" spans="1:7">
      <c r="A6" s="10"/>
      <c r="B6" s="7" t="s">
        <v>13</v>
      </c>
      <c r="C6" s="8" t="s">
        <v>142</v>
      </c>
      <c r="D6" s="8">
        <v>1</v>
      </c>
      <c r="E6" s="8">
        <v>1</v>
      </c>
      <c r="F6" s="8">
        <v>0.6</v>
      </c>
      <c r="G6" s="8">
        <f t="shared" si="0"/>
        <v>6</v>
      </c>
    </row>
    <row r="7" customHeight="1" spans="1:7">
      <c r="A7" s="11"/>
      <c r="B7" s="7" t="s">
        <v>13</v>
      </c>
      <c r="C7" s="8" t="s">
        <v>143</v>
      </c>
      <c r="D7" s="8">
        <v>1</v>
      </c>
      <c r="E7" s="8">
        <v>1</v>
      </c>
      <c r="F7" s="8">
        <v>1</v>
      </c>
      <c r="G7" s="8">
        <f t="shared" si="0"/>
        <v>10</v>
      </c>
    </row>
    <row r="8" customHeight="1" spans="1:7">
      <c r="A8" s="12" t="s">
        <v>144</v>
      </c>
      <c r="B8" s="7" t="s">
        <v>16</v>
      </c>
      <c r="C8" s="8" t="s">
        <v>145</v>
      </c>
      <c r="D8" s="8">
        <v>4</v>
      </c>
      <c r="E8" s="8">
        <v>1.2</v>
      </c>
      <c r="F8" s="8">
        <v>0.2</v>
      </c>
      <c r="G8" s="8">
        <f t="shared" si="0"/>
        <v>8.8</v>
      </c>
    </row>
    <row r="9" customHeight="1" spans="1:7">
      <c r="A9" s="13"/>
      <c r="B9" s="7" t="s">
        <v>14</v>
      </c>
      <c r="C9" s="8" t="s">
        <v>146</v>
      </c>
      <c r="D9" s="8">
        <v>6</v>
      </c>
      <c r="E9" s="8">
        <v>1</v>
      </c>
      <c r="F9" s="8">
        <v>1</v>
      </c>
      <c r="G9" s="8">
        <f t="shared" ref="G8:G16" si="1">F9*D9*(1+E9)*5</f>
        <v>60</v>
      </c>
    </row>
    <row r="10" customHeight="1" spans="1:7">
      <c r="A10" s="13"/>
      <c r="B10" s="7" t="s">
        <v>13</v>
      </c>
      <c r="C10" s="8" t="s">
        <v>147</v>
      </c>
      <c r="D10" s="8">
        <v>2.5</v>
      </c>
      <c r="E10" s="8">
        <v>1</v>
      </c>
      <c r="F10" s="8">
        <v>1</v>
      </c>
      <c r="G10" s="8">
        <f t="shared" si="1"/>
        <v>25</v>
      </c>
    </row>
    <row r="11" customHeight="1" spans="1:7">
      <c r="A11" s="14"/>
      <c r="B11" s="7" t="s">
        <v>13</v>
      </c>
      <c r="C11" s="8" t="s">
        <v>148</v>
      </c>
      <c r="D11" s="8">
        <v>0.5</v>
      </c>
      <c r="E11" s="8">
        <v>0.8</v>
      </c>
      <c r="F11" s="8">
        <v>1</v>
      </c>
      <c r="G11" s="8">
        <f t="shared" si="1"/>
        <v>4.5</v>
      </c>
    </row>
    <row r="12" customHeight="1" spans="1:7">
      <c r="A12" s="15" t="s">
        <v>149</v>
      </c>
      <c r="B12" s="7" t="s">
        <v>13</v>
      </c>
      <c r="C12" s="8" t="s">
        <v>148</v>
      </c>
      <c r="D12" s="8">
        <v>1</v>
      </c>
      <c r="E12" s="8">
        <v>0.8</v>
      </c>
      <c r="F12" s="8">
        <v>1</v>
      </c>
      <c r="G12" s="8">
        <f t="shared" si="1"/>
        <v>9</v>
      </c>
    </row>
    <row r="13" customHeight="1" spans="1:7">
      <c r="A13" s="15"/>
      <c r="B13" s="7" t="s">
        <v>16</v>
      </c>
      <c r="C13" s="8" t="s">
        <v>150</v>
      </c>
      <c r="D13" s="8">
        <v>2</v>
      </c>
      <c r="E13" s="8">
        <v>1</v>
      </c>
      <c r="F13" s="8">
        <v>1</v>
      </c>
      <c r="G13" s="8">
        <f t="shared" si="1"/>
        <v>20</v>
      </c>
    </row>
    <row r="14" customHeight="1" spans="1:7">
      <c r="A14" s="15"/>
      <c r="B14" s="7" t="s">
        <v>14</v>
      </c>
      <c r="C14" s="8" t="s">
        <v>151</v>
      </c>
      <c r="D14" s="8">
        <v>8</v>
      </c>
      <c r="E14" s="8">
        <v>1.5</v>
      </c>
      <c r="F14" s="8">
        <v>1</v>
      </c>
      <c r="G14" s="8">
        <f t="shared" si="1"/>
        <v>100</v>
      </c>
    </row>
    <row r="15" customHeight="1" spans="1:7">
      <c r="A15" s="15"/>
      <c r="B15" s="7" t="s">
        <v>17</v>
      </c>
      <c r="C15" s="8" t="s">
        <v>152</v>
      </c>
      <c r="D15" s="8">
        <v>4</v>
      </c>
      <c r="E15" s="8">
        <v>1.5</v>
      </c>
      <c r="F15" s="8">
        <v>1</v>
      </c>
      <c r="G15" s="8">
        <f t="shared" si="1"/>
        <v>50</v>
      </c>
    </row>
    <row r="16" customHeight="1" spans="1:7">
      <c r="A16" s="15" t="s">
        <v>153</v>
      </c>
      <c r="B16" s="4" t="s">
        <v>16</v>
      </c>
      <c r="C16" s="16" t="s">
        <v>154</v>
      </c>
      <c r="D16" s="17">
        <v>3</v>
      </c>
      <c r="E16" s="17">
        <v>1</v>
      </c>
      <c r="F16" s="18">
        <v>1.2</v>
      </c>
      <c r="G16" s="18">
        <f t="shared" si="1"/>
        <v>36</v>
      </c>
    </row>
    <row r="17" customHeight="1" spans="1:7">
      <c r="A17" s="15"/>
      <c r="B17" s="4"/>
      <c r="C17" s="16" t="s">
        <v>155</v>
      </c>
      <c r="D17" s="17"/>
      <c r="E17" s="17"/>
      <c r="F17" s="18"/>
      <c r="G17" s="18"/>
    </row>
    <row r="18" customHeight="1" spans="1:15">
      <c r="A18" s="15"/>
      <c r="B18" s="4"/>
      <c r="C18" s="16" t="s">
        <v>156</v>
      </c>
      <c r="D18" s="17"/>
      <c r="E18" s="17"/>
      <c r="F18" s="18"/>
      <c r="G18" s="18"/>
      <c r="I18" t="s">
        <v>157</v>
      </c>
      <c r="J18" s="40" t="s">
        <v>158</v>
      </c>
      <c r="K18" s="40"/>
      <c r="L18" s="40"/>
      <c r="M18" s="40"/>
      <c r="N18" s="40"/>
      <c r="O18" s="41"/>
    </row>
    <row r="19" customHeight="1" spans="1:15">
      <c r="A19" s="15"/>
      <c r="B19" s="7" t="s">
        <v>13</v>
      </c>
      <c r="C19" s="8" t="s">
        <v>148</v>
      </c>
      <c r="D19" s="8">
        <v>0.5</v>
      </c>
      <c r="E19" s="8">
        <v>1</v>
      </c>
      <c r="F19" s="8">
        <v>1</v>
      </c>
      <c r="G19" s="8">
        <f>F19*D19*(1+E19)*5</f>
        <v>5</v>
      </c>
      <c r="J19" s="42" t="s">
        <v>159</v>
      </c>
      <c r="K19" s="42"/>
      <c r="L19" s="42"/>
      <c r="M19" s="42"/>
      <c r="N19" s="42"/>
      <c r="O19" s="41"/>
    </row>
    <row r="20" customHeight="1" spans="1:14">
      <c r="A20" s="15"/>
      <c r="B20" s="7" t="s">
        <v>13</v>
      </c>
      <c r="C20" s="8" t="s">
        <v>160</v>
      </c>
      <c r="D20" s="8">
        <v>1</v>
      </c>
      <c r="E20" s="8">
        <v>1</v>
      </c>
      <c r="F20" s="8">
        <v>1</v>
      </c>
      <c r="G20" s="8">
        <f>F20*D20*(1+E20)*5</f>
        <v>10</v>
      </c>
      <c r="J20" s="40" t="s">
        <v>161</v>
      </c>
      <c r="K20" s="40"/>
      <c r="L20" s="40"/>
      <c r="M20" s="40"/>
      <c r="N20" s="40"/>
    </row>
    <row r="21" customHeight="1" spans="1:14">
      <c r="A21" s="19" t="s">
        <v>162</v>
      </c>
      <c r="B21" s="7" t="s">
        <v>16</v>
      </c>
      <c r="C21" s="8" t="s">
        <v>114</v>
      </c>
      <c r="D21" s="8">
        <v>2</v>
      </c>
      <c r="E21" s="8">
        <v>1.2</v>
      </c>
      <c r="F21" s="8">
        <v>1</v>
      </c>
      <c r="G21" s="8">
        <f>F21*D21*(1+E21)*5</f>
        <v>22</v>
      </c>
      <c r="J21" s="43" t="s">
        <v>163</v>
      </c>
      <c r="K21" s="43"/>
      <c r="L21" s="43"/>
      <c r="M21" s="43"/>
      <c r="N21" s="43"/>
    </row>
    <row r="22" customHeight="1" spans="1:14">
      <c r="A22" s="20"/>
      <c r="B22" s="7" t="s">
        <v>12</v>
      </c>
      <c r="C22" s="8" t="s">
        <v>114</v>
      </c>
      <c r="D22" s="8">
        <v>1</v>
      </c>
      <c r="E22" s="8">
        <v>1</v>
      </c>
      <c r="F22" s="8">
        <v>1</v>
      </c>
      <c r="G22" s="8">
        <f>F22*D22*(1+E22)*5</f>
        <v>10</v>
      </c>
      <c r="J22" s="40" t="s">
        <v>164</v>
      </c>
      <c r="K22" s="40"/>
      <c r="L22" s="40"/>
      <c r="M22" s="40"/>
      <c r="N22" s="40"/>
    </row>
    <row r="23" customHeight="1" spans="1:14">
      <c r="A23" s="20"/>
      <c r="B23" s="21" t="s">
        <v>14</v>
      </c>
      <c r="C23" s="8" t="s">
        <v>165</v>
      </c>
      <c r="D23" s="6">
        <v>6</v>
      </c>
      <c r="E23" s="6">
        <v>1</v>
      </c>
      <c r="F23" s="22">
        <v>1.3</v>
      </c>
      <c r="G23" s="22">
        <f>F23*D23*(1+E23)*5</f>
        <v>78</v>
      </c>
      <c r="J23" s="43" t="s">
        <v>166</v>
      </c>
      <c r="K23" s="43"/>
      <c r="L23" s="43"/>
      <c r="M23" s="43"/>
      <c r="N23" s="43"/>
    </row>
    <row r="24" customHeight="1" spans="1:14">
      <c r="A24" s="20"/>
      <c r="B24" s="23"/>
      <c r="C24" s="8" t="s">
        <v>167</v>
      </c>
      <c r="D24" s="10"/>
      <c r="E24" s="10"/>
      <c r="F24" s="24"/>
      <c r="G24" s="24"/>
      <c r="J24" s="42" t="s">
        <v>168</v>
      </c>
      <c r="K24" s="42"/>
      <c r="L24" s="42"/>
      <c r="M24" s="42"/>
      <c r="N24" s="42"/>
    </row>
    <row r="25" customHeight="1" spans="1:15">
      <c r="A25" s="20"/>
      <c r="B25" s="25"/>
      <c r="C25" s="8" t="s">
        <v>169</v>
      </c>
      <c r="D25" s="11"/>
      <c r="E25" s="11"/>
      <c r="F25" s="26"/>
      <c r="G25" s="26"/>
      <c r="J25" s="43" t="s">
        <v>170</v>
      </c>
      <c r="K25" s="43"/>
      <c r="L25" s="43"/>
      <c r="M25" s="43"/>
      <c r="N25" s="43"/>
      <c r="O25" s="41"/>
    </row>
    <row r="26" customHeight="1" spans="1:14">
      <c r="A26" s="20"/>
      <c r="B26" s="4" t="s">
        <v>16</v>
      </c>
      <c r="C26" s="8" t="s">
        <v>171</v>
      </c>
      <c r="D26" s="17">
        <v>3</v>
      </c>
      <c r="E26" s="17">
        <v>1</v>
      </c>
      <c r="F26" s="18">
        <v>1.2</v>
      </c>
      <c r="G26" s="27">
        <f>F26*D26*(1+E26)*5</f>
        <v>36</v>
      </c>
      <c r="J26" s="44" t="s">
        <v>172</v>
      </c>
      <c r="K26" s="44"/>
      <c r="L26" s="44"/>
      <c r="M26" s="44"/>
      <c r="N26" s="44"/>
    </row>
    <row r="27" customHeight="1" spans="1:7">
      <c r="A27" s="20"/>
      <c r="B27" s="4"/>
      <c r="C27" s="8" t="s">
        <v>173</v>
      </c>
      <c r="D27" s="17"/>
      <c r="E27" s="17"/>
      <c r="F27" s="18"/>
      <c r="G27" s="28"/>
    </row>
    <row r="28" customHeight="1" spans="1:7">
      <c r="A28" s="20"/>
      <c r="B28" s="7" t="s">
        <v>17</v>
      </c>
      <c r="C28" s="8" t="s">
        <v>174</v>
      </c>
      <c r="D28" s="8">
        <v>2</v>
      </c>
      <c r="E28" s="8">
        <v>1</v>
      </c>
      <c r="F28" s="8">
        <v>1</v>
      </c>
      <c r="G28" s="8">
        <f t="shared" ref="G28:G36" si="2">F28*D28*(1+E28)*5</f>
        <v>20</v>
      </c>
    </row>
    <row r="29" customHeight="1" spans="1:7">
      <c r="A29" s="20"/>
      <c r="B29" s="7" t="s">
        <v>13</v>
      </c>
      <c r="C29" s="8" t="s">
        <v>175</v>
      </c>
      <c r="D29" s="8">
        <v>1</v>
      </c>
      <c r="E29" s="8">
        <v>1</v>
      </c>
      <c r="F29" s="8">
        <v>1</v>
      </c>
      <c r="G29" s="8">
        <f t="shared" si="2"/>
        <v>10</v>
      </c>
    </row>
    <row r="30" customHeight="1" spans="1:7">
      <c r="A30" s="20"/>
      <c r="B30" s="7" t="s">
        <v>13</v>
      </c>
      <c r="C30" s="8" t="s">
        <v>176</v>
      </c>
      <c r="D30" s="8">
        <v>0.5</v>
      </c>
      <c r="E30" s="8">
        <v>1</v>
      </c>
      <c r="F30" s="8">
        <v>0.5</v>
      </c>
      <c r="G30" s="8">
        <f t="shared" si="2"/>
        <v>2.5</v>
      </c>
    </row>
    <row r="31" customHeight="1" spans="1:7">
      <c r="A31" s="29"/>
      <c r="B31" s="7" t="s">
        <v>13</v>
      </c>
      <c r="C31" s="8" t="s">
        <v>148</v>
      </c>
      <c r="D31" s="8">
        <v>0.5</v>
      </c>
      <c r="E31" s="8">
        <v>1</v>
      </c>
      <c r="F31" s="8">
        <v>1</v>
      </c>
      <c r="G31" s="8">
        <f t="shared" si="2"/>
        <v>5</v>
      </c>
    </row>
    <row r="32" customHeight="1" spans="1:7">
      <c r="A32" s="30" t="s">
        <v>177</v>
      </c>
      <c r="B32" s="31" t="s">
        <v>17</v>
      </c>
      <c r="C32" s="32" t="s">
        <v>178</v>
      </c>
      <c r="D32" s="32">
        <v>3</v>
      </c>
      <c r="E32" s="32">
        <v>1</v>
      </c>
      <c r="F32" s="32">
        <v>1.2</v>
      </c>
      <c r="G32" s="32">
        <f t="shared" si="2"/>
        <v>36</v>
      </c>
    </row>
    <row r="33" customHeight="1" spans="1:7">
      <c r="A33" s="30"/>
      <c r="B33" s="31" t="s">
        <v>12</v>
      </c>
      <c r="C33" s="32" t="s">
        <v>179</v>
      </c>
      <c r="D33" s="32">
        <v>1</v>
      </c>
      <c r="E33" s="32">
        <v>1</v>
      </c>
      <c r="F33" s="32">
        <v>1</v>
      </c>
      <c r="G33" s="32">
        <f t="shared" si="2"/>
        <v>10</v>
      </c>
    </row>
    <row r="34" customHeight="1" spans="1:7">
      <c r="A34" s="30"/>
      <c r="B34" s="31" t="s">
        <v>13</v>
      </c>
      <c r="C34" s="32" t="s">
        <v>148</v>
      </c>
      <c r="D34" s="32">
        <v>0.5</v>
      </c>
      <c r="E34" s="32">
        <v>1</v>
      </c>
      <c r="F34" s="32">
        <v>1</v>
      </c>
      <c r="G34" s="32">
        <f t="shared" si="2"/>
        <v>5</v>
      </c>
    </row>
    <row r="35" customHeight="1" spans="1:12">
      <c r="A35" s="30"/>
      <c r="B35" s="31" t="s">
        <v>14</v>
      </c>
      <c r="C35" s="32" t="s">
        <v>180</v>
      </c>
      <c r="D35" s="32">
        <v>2</v>
      </c>
      <c r="E35" s="32">
        <v>1</v>
      </c>
      <c r="F35" s="32">
        <v>1.3</v>
      </c>
      <c r="G35" s="32">
        <f t="shared" si="2"/>
        <v>26</v>
      </c>
      <c r="I35" s="36" t="s">
        <v>181</v>
      </c>
      <c r="J35" s="36"/>
      <c r="K35" s="36"/>
      <c r="L35">
        <v>2</v>
      </c>
    </row>
    <row r="36" customHeight="1" spans="1:11">
      <c r="A36" s="30"/>
      <c r="B36" s="31" t="s">
        <v>14</v>
      </c>
      <c r="C36" s="32" t="s">
        <v>182</v>
      </c>
      <c r="D36" s="32">
        <v>2</v>
      </c>
      <c r="E36" s="32">
        <v>1</v>
      </c>
      <c r="F36" s="32">
        <v>1.2</v>
      </c>
      <c r="G36" s="32">
        <f t="shared" ref="G36:G42" si="3">F36*D36*(1+E36)*5</f>
        <v>24</v>
      </c>
      <c r="I36" s="36" t="s">
        <v>183</v>
      </c>
      <c r="J36" s="36"/>
      <c r="K36" s="36"/>
    </row>
    <row r="37" customHeight="1" spans="1:11">
      <c r="A37" s="33" t="s">
        <v>184</v>
      </c>
      <c r="B37" s="7" t="s">
        <v>16</v>
      </c>
      <c r="C37" s="34" t="s">
        <v>170</v>
      </c>
      <c r="D37" s="34">
        <v>6</v>
      </c>
      <c r="E37" s="34">
        <v>1</v>
      </c>
      <c r="F37" s="34">
        <v>1.5</v>
      </c>
      <c r="G37" s="34">
        <f t="shared" si="3"/>
        <v>90</v>
      </c>
      <c r="I37" s="36" t="s">
        <v>185</v>
      </c>
      <c r="J37" s="36"/>
      <c r="K37" s="36"/>
    </row>
    <row r="38" customHeight="1" spans="1:12">
      <c r="A38" s="33"/>
      <c r="B38" s="7" t="s">
        <v>17</v>
      </c>
      <c r="C38" s="34" t="s">
        <v>186</v>
      </c>
      <c r="D38" s="35">
        <v>2</v>
      </c>
      <c r="E38" s="35">
        <v>1</v>
      </c>
      <c r="F38" s="35">
        <v>1</v>
      </c>
      <c r="G38" s="34">
        <f t="shared" si="3"/>
        <v>20</v>
      </c>
      <c r="I38" s="36" t="s">
        <v>187</v>
      </c>
      <c r="J38" s="36"/>
      <c r="K38" s="36"/>
      <c r="L38">
        <v>2</v>
      </c>
    </row>
    <row r="39" customHeight="1" spans="1:11">
      <c r="A39" s="33"/>
      <c r="B39" s="7" t="s">
        <v>17</v>
      </c>
      <c r="C39" s="34" t="s">
        <v>188</v>
      </c>
      <c r="D39" s="35"/>
      <c r="E39" s="35"/>
      <c r="F39" s="35"/>
      <c r="G39" s="34">
        <f t="shared" si="3"/>
        <v>0</v>
      </c>
      <c r="H39" s="36"/>
      <c r="I39" s="36"/>
      <c r="J39" s="36"/>
      <c r="K39" s="36"/>
    </row>
    <row r="40" customHeight="1" spans="1:7">
      <c r="A40" s="33"/>
      <c r="B40" s="7" t="s">
        <v>12</v>
      </c>
      <c r="C40" s="34" t="s">
        <v>189</v>
      </c>
      <c r="D40" s="34">
        <v>1</v>
      </c>
      <c r="E40" s="34">
        <v>1</v>
      </c>
      <c r="F40" s="34">
        <v>1</v>
      </c>
      <c r="G40" s="34">
        <f>F40*D40*(1+E40)*5+15</f>
        <v>25</v>
      </c>
    </row>
    <row r="41" customHeight="1" spans="1:7">
      <c r="A41" s="33"/>
      <c r="B41" s="7" t="s">
        <v>14</v>
      </c>
      <c r="C41" s="34" t="s">
        <v>190</v>
      </c>
      <c r="D41" s="34">
        <v>2</v>
      </c>
      <c r="E41" s="34">
        <v>1</v>
      </c>
      <c r="F41" s="34">
        <v>1</v>
      </c>
      <c r="G41" s="34">
        <f t="shared" si="3"/>
        <v>20</v>
      </c>
    </row>
    <row r="42" customHeight="1" spans="1:7">
      <c r="A42" s="33"/>
      <c r="B42" s="7" t="s">
        <v>13</v>
      </c>
      <c r="C42" s="8" t="s">
        <v>148</v>
      </c>
      <c r="D42" s="8">
        <v>0.5</v>
      </c>
      <c r="E42" s="8">
        <v>1</v>
      </c>
      <c r="F42" s="8">
        <v>1</v>
      </c>
      <c r="G42" s="8">
        <f t="shared" si="3"/>
        <v>5</v>
      </c>
    </row>
    <row r="44" customHeight="1" spans="2:4">
      <c r="B44" s="2" t="s">
        <v>16</v>
      </c>
      <c r="C44" t="s">
        <v>191</v>
      </c>
      <c r="D44">
        <v>1.5</v>
      </c>
    </row>
    <row r="45" customHeight="1" spans="2:4">
      <c r="B45" s="7" t="s">
        <v>12</v>
      </c>
      <c r="C45" s="8" t="s">
        <v>192</v>
      </c>
      <c r="D45" s="8">
        <v>6</v>
      </c>
    </row>
    <row r="46" customHeight="1" spans="2:4">
      <c r="B46" s="7" t="s">
        <v>14</v>
      </c>
      <c r="C46" s="8" t="s">
        <v>193</v>
      </c>
      <c r="D46" s="8">
        <v>2</v>
      </c>
    </row>
    <row r="47" customHeight="1" spans="2:4">
      <c r="B47" s="7" t="s">
        <v>14</v>
      </c>
      <c r="C47" s="8" t="s">
        <v>194</v>
      </c>
      <c r="D47">
        <v>2</v>
      </c>
    </row>
    <row r="48" customHeight="1" spans="2:3">
      <c r="B48" s="2" t="s">
        <v>12</v>
      </c>
      <c r="C48" t="s">
        <v>195</v>
      </c>
    </row>
    <row r="49" customHeight="1" spans="2:4">
      <c r="B49" s="2" t="s">
        <v>17</v>
      </c>
      <c r="C49" t="s">
        <v>196</v>
      </c>
      <c r="D49">
        <v>2</v>
      </c>
    </row>
    <row r="50" customHeight="1" spans="2:4">
      <c r="B50" s="2" t="s">
        <v>14</v>
      </c>
      <c r="C50" t="s">
        <v>197</v>
      </c>
      <c r="D50">
        <v>4</v>
      </c>
    </row>
    <row r="51" customHeight="1" spans="2:3">
      <c r="B51" s="2" t="s">
        <v>17</v>
      </c>
      <c r="C51" t="s">
        <v>198</v>
      </c>
    </row>
    <row r="52" customHeight="1" spans="2:2">
      <c r="B52" s="2" t="s">
        <v>199</v>
      </c>
    </row>
  </sheetData>
  <mergeCells count="36">
    <mergeCell ref="A1:G1"/>
    <mergeCell ref="H1:M1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A3:A7"/>
    <mergeCell ref="A8:A11"/>
    <mergeCell ref="A12:A15"/>
    <mergeCell ref="A16:A20"/>
    <mergeCell ref="A21:A31"/>
    <mergeCell ref="A32:A36"/>
    <mergeCell ref="A37:A42"/>
    <mergeCell ref="B16:B18"/>
    <mergeCell ref="B23:B25"/>
    <mergeCell ref="B26:B27"/>
    <mergeCell ref="D16:D18"/>
    <mergeCell ref="D23:D25"/>
    <mergeCell ref="D26:D27"/>
    <mergeCell ref="D38:D39"/>
    <mergeCell ref="E16:E18"/>
    <mergeCell ref="E23:E25"/>
    <mergeCell ref="E26:E27"/>
    <mergeCell ref="E38:E39"/>
    <mergeCell ref="F16:F18"/>
    <mergeCell ref="F23:F25"/>
    <mergeCell ref="F26:F27"/>
    <mergeCell ref="F38:F39"/>
    <mergeCell ref="G16:G18"/>
    <mergeCell ref="G23:G25"/>
    <mergeCell ref="G26:G27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Alpha</vt:lpstr>
      <vt:lpstr>Beta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Slontia</cp:lastModifiedBy>
  <dcterms:created xsi:type="dcterms:W3CDTF">2017-10-26T06:25:00Z</dcterms:created>
  <dcterms:modified xsi:type="dcterms:W3CDTF">2017-12-06T18:29:20Z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