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5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<sst xmlns="http://schemas.openxmlformats.org/spreadsheetml/2006/main" count="715" uniqueCount="367">
  <si>
    <t>总分情况</t>
  </si>
  <si>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</si>
  <si>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</si>
  <si>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</si>
  <si>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</si>
  <si>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</si>
  <si>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</si>
  <si>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</si>
  <si>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</si>
  <si>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</si>
  <si>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</si>
  <si>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</si>
  <si>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</si>
  <si>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</si>
  <si>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近一周收益</t>
  </si>
  <si>
    <t>4月收益</t>
  </si>
  <si>
    <t>2025收益</t>
  </si>
  <si>
    <t>2024收益</t>
  </si>
  <si>
    <t>2023收益</t>
  </si>
  <si>
    <t>2022收益</t>
  </si>
  <si>
    <t>2021收益</t>
  </si>
  <si>
    <t>2020收益</t>
  </si>
  <si>
    <t>2019收益</t>
  </si>
  <si>
    <t>2025表现较好</t>
  </si>
  <si>
    <t>本周表现较好</t>
  </si>
  <si>
    <t>备注</t>
  </si>
  <si>
    <t>平均收益</t>
  </si>
  <si>
    <t>基准收益</t>
  </si>
  <si>
    <t>超额情况</t>
  </si>
  <si>
    <t>灵活配置</t>
  </si>
  <si>
    <t>来兴元品</t>
  </si>
  <si>
    <t>/</t>
  </si>
  <si>
    <t>主观股票</t>
  </si>
  <si>
    <t>来兴元品、彤源、景林高云程、景林田峰、景林蒋彤、易同、静瑞、六禾、睿郡王晓明、睿郡董承非</t>
  </si>
  <si>
    <t>主观成长</t>
  </si>
  <si>
    <t>彤源</t>
  </si>
  <si>
    <t>弘尚、华安合鑫</t>
  </si>
  <si>
    <t>300指增</t>
  </si>
  <si>
    <t>明汯</t>
  </si>
  <si>
    <t>年内超额5-6%</t>
  </si>
  <si>
    <t>主观价值</t>
  </si>
  <si>
    <t>易同</t>
  </si>
  <si>
    <t>宽远、易同、六禾、东方港湾、利檀</t>
  </si>
  <si>
    <t>500指增</t>
  </si>
  <si>
    <t>正定</t>
  </si>
  <si>
    <t>年内超额5-11%</t>
  </si>
  <si>
    <t>主观逆向</t>
  </si>
  <si>
    <t>睿郡董承非</t>
  </si>
  <si>
    <t>远信</t>
  </si>
  <si>
    <t>A500指增</t>
  </si>
  <si>
    <t>宽德</t>
  </si>
  <si>
    <t>年内超额6%左右</t>
  </si>
  <si>
    <t>1000指增</t>
  </si>
  <si>
    <t>年内超额7-10%</t>
  </si>
  <si>
    <t>正定、明汯</t>
  </si>
  <si>
    <t>正定、赫富、明汯、诚奇</t>
  </si>
  <si>
    <t>年内超额6-12%</t>
  </si>
  <si>
    <t>2000指增</t>
  </si>
  <si>
    <t>年内超额8%左右</t>
  </si>
  <si>
    <t>年内超额5%左右</t>
  </si>
  <si>
    <t>小市值指增</t>
  </si>
  <si>
    <t>宽德、衍复</t>
  </si>
  <si>
    <t>年内超额6-7%左右</t>
  </si>
  <si>
    <t>宽德、稳博、黑翼</t>
  </si>
  <si>
    <t>稳博</t>
  </si>
  <si>
    <t>年内超额8-12%</t>
  </si>
  <si>
    <t>中证全指指增</t>
  </si>
  <si>
    <t>年内超额12%左右</t>
  </si>
  <si>
    <t>量化选股</t>
  </si>
  <si>
    <t>黑翼、宽德、明汯</t>
  </si>
  <si>
    <t>年内超额6-8%左右</t>
  </si>
  <si>
    <t>市场中性</t>
  </si>
  <si>
    <t>宽德、黑翼</t>
  </si>
  <si>
    <t>年化收益3-15%</t>
  </si>
  <si>
    <t>黑翼、明汯、宽德</t>
  </si>
  <si>
    <t>明汯、黑翼</t>
  </si>
  <si>
    <t>套利</t>
  </si>
  <si>
    <t>盛泉恒元</t>
  </si>
  <si>
    <t>量派</t>
  </si>
  <si>
    <t>CTA</t>
  </si>
  <si>
    <t>细水</t>
  </si>
  <si>
    <t>多策略</t>
  </si>
  <si>
    <t>黑翼、龙旗</t>
  </si>
  <si>
    <t>龙旗、黑翼</t>
  </si>
  <si>
    <t>注：仅供内部使用，请勿外传。净值根据成立日期净值做归一化处理。</t>
  </si>
  <si>
    <t>指数</t>
  </si>
  <si>
    <t>5月收益</t>
  </si>
  <si>
    <t>分公司</t>
  </si>
  <si>
    <t>SSS087</t>
  </si>
  <si>
    <t>元品南星A</t>
  </si>
  <si>
    <t>2022-01-14</t>
  </si>
  <si>
    <t>2025-05-09</t>
  </si>
  <si>
    <t>SGV993</t>
  </si>
  <si>
    <t>聚鸣涌金8号A期</t>
  </si>
  <si>
    <t>2020-02-14</t>
  </si>
  <si>
    <t>SLZ483</t>
  </si>
  <si>
    <t>循远安心十三号A</t>
  </si>
  <si>
    <t>2021-05-14</t>
  </si>
  <si>
    <t>SLY951</t>
  </si>
  <si>
    <t>山楂树五期</t>
  </si>
  <si>
    <t>2021-03-26</t>
  </si>
  <si>
    <t>SGJ508</t>
  </si>
  <si>
    <t>玄元元丰2号A</t>
  </si>
  <si>
    <t>2021-11-03</t>
  </si>
  <si>
    <t>SNV630</t>
  </si>
  <si>
    <t>彤源同裕1期1号</t>
  </si>
  <si>
    <t>2021-03-05</t>
  </si>
  <si>
    <t>STD157</t>
  </si>
  <si>
    <t>弘尚资产弘利2号1期</t>
  </si>
  <si>
    <t>2022-01-28</t>
  </si>
  <si>
    <t>NM798C</t>
  </si>
  <si>
    <t>健顺云6号C</t>
  </si>
  <si>
    <t>2021-02-05</t>
  </si>
  <si>
    <t>SSJ285</t>
  </si>
  <si>
    <t>聚鸣匠传11号</t>
  </si>
  <si>
    <t>2021-09-17</t>
  </si>
  <si>
    <t>SXG650</t>
  </si>
  <si>
    <t>勤辰金选森裕弘享1号</t>
  </si>
  <si>
    <t>2022-11-18</t>
  </si>
  <si>
    <t>2025-04-30</t>
  </si>
  <si>
    <t>SJQ355</t>
  </si>
  <si>
    <t>重阳福享1期</t>
  </si>
  <si>
    <t>2020-06-05</t>
  </si>
  <si>
    <t>SLY430</t>
  </si>
  <si>
    <t>翊安投资可转债2号</t>
  </si>
  <si>
    <t>2020-11-06</t>
  </si>
  <si>
    <t>SVM265</t>
  </si>
  <si>
    <t>勤辰创赢成长6号1期</t>
  </si>
  <si>
    <t>2022-08-12</t>
  </si>
  <si>
    <t>STM350</t>
  </si>
  <si>
    <t>仁布积极进取14号A</t>
  </si>
  <si>
    <t>2022-02-11</t>
  </si>
  <si>
    <t>SNL974</t>
  </si>
  <si>
    <t>石锋资产笃行7号A期</t>
  </si>
  <si>
    <t>2021-02-10</t>
  </si>
  <si>
    <t>2025-05-08</t>
  </si>
  <si>
    <t>XH489B</t>
  </si>
  <si>
    <t>格雷长期价值16号B</t>
  </si>
  <si>
    <t>2023-03-10</t>
  </si>
  <si>
    <t>STA888</t>
  </si>
  <si>
    <t>源乐晟-晟世10号8期</t>
  </si>
  <si>
    <t>2022-01-21</t>
  </si>
  <si>
    <t>AQF95B</t>
  </si>
  <si>
    <t>华安合鑫远行十八号B</t>
  </si>
  <si>
    <t>2025-03-07</t>
  </si>
  <si>
    <t>总部</t>
  </si>
  <si>
    <t>AQF95A</t>
  </si>
  <si>
    <t>华安合鑫远行十八号A</t>
  </si>
  <si>
    <t>SAJH67</t>
  </si>
  <si>
    <t>聚鸣章玉价值成长3号A</t>
  </si>
  <si>
    <t>2024-07-05</t>
  </si>
  <si>
    <t>S25534</t>
  </si>
  <si>
    <t>易同精选2号</t>
  </si>
  <si>
    <t>2015-02-06</t>
  </si>
  <si>
    <t>SND877</t>
  </si>
  <si>
    <t>景林景泰优选GJ2期</t>
  </si>
  <si>
    <t>2020-11-20</t>
  </si>
  <si>
    <t>2025-05-06</t>
  </si>
  <si>
    <t>SQW547</t>
  </si>
  <si>
    <t>景林精选FOF子基金GJ2期</t>
  </si>
  <si>
    <t>2021-07-30</t>
  </si>
  <si>
    <t>SQJ763</t>
  </si>
  <si>
    <t>睿郡财富11号1期</t>
  </si>
  <si>
    <t>2021-06-25</t>
  </si>
  <si>
    <t>AAS63A</t>
  </si>
  <si>
    <t>六禾谦安A</t>
  </si>
  <si>
    <t>2025-01-03</t>
  </si>
  <si>
    <t>SB2582</t>
  </si>
  <si>
    <t>静瑞灵动增长安泰1号</t>
  </si>
  <si>
    <t>2023-09-08</t>
  </si>
  <si>
    <t>SNS136</t>
  </si>
  <si>
    <t>景林景泰丰收GJ2期</t>
  </si>
  <si>
    <t>2021-04-01</t>
  </si>
  <si>
    <t>SY2054</t>
  </si>
  <si>
    <t>合撰价值精选贰号</t>
  </si>
  <si>
    <t>2018-02-09</t>
  </si>
  <si>
    <t>SQD496</t>
  </si>
  <si>
    <t>宽远安泰成长2号</t>
  </si>
  <si>
    <t>2021-04-23</t>
  </si>
  <si>
    <t>APG65A</t>
  </si>
  <si>
    <t>石溪沃土A</t>
  </si>
  <si>
    <t>2025-03-21</t>
  </si>
  <si>
    <t>SGN468</t>
  </si>
  <si>
    <t>旭鑫价值成长7期</t>
  </si>
  <si>
    <t>2019-08-23</t>
  </si>
  <si>
    <t>SSB692</t>
  </si>
  <si>
    <t>高毅任昊致福25期A</t>
  </si>
  <si>
    <t>2021-08-27</t>
  </si>
  <si>
    <t>B0537A</t>
  </si>
  <si>
    <t>盛天国华1号A</t>
  </si>
  <si>
    <t>2023-12-08</t>
  </si>
  <si>
    <t>SCQ830</t>
  </si>
  <si>
    <t>兴聚投资可换股债券1号</t>
  </si>
  <si>
    <t>2018-07-27</t>
  </si>
  <si>
    <t>ANG80A</t>
  </si>
  <si>
    <t>利檀扬明A</t>
  </si>
  <si>
    <t>2025-01-24</t>
  </si>
  <si>
    <t>SGA864</t>
  </si>
  <si>
    <t>沣京公司精选2期</t>
  </si>
  <si>
    <t>2019-06-14</t>
  </si>
  <si>
    <t>SSR924</t>
  </si>
  <si>
    <t>明达精选V号1期</t>
  </si>
  <si>
    <t>SNK918</t>
  </si>
  <si>
    <t>东方港湾汉韵一期</t>
  </si>
  <si>
    <t>2021-03-12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</si>
  <si>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</si>
  <si>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</si>
  <si>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</si>
  <si>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</si>
  <si>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</si>
  <si>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</si>
  <si>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SJG630</t>
  </si>
  <si>
    <t>明汯乐享300指数增强1号1期</t>
  </si>
  <si>
    <t>2019-12-13</t>
  </si>
  <si>
    <t>AAB62B</t>
  </si>
  <si>
    <t>宽德沪深300指数增强8号B</t>
  </si>
  <si>
    <t>2024-03-15</t>
  </si>
  <si>
    <t>SARL59</t>
  </si>
  <si>
    <t>正定民安中证500指数增强2号2期</t>
  </si>
  <si>
    <t>2024-12-20</t>
  </si>
  <si>
    <t>SJU513</t>
  </si>
  <si>
    <t>明汯乐享500指增1号2期</t>
  </si>
  <si>
    <t>2020-06-12</t>
  </si>
  <si>
    <t>SNS444</t>
  </si>
  <si>
    <t>灵均君迎指数增强6号</t>
  </si>
  <si>
    <t>SQF469</t>
  </si>
  <si>
    <t>赫富乐想500指数增强1号</t>
  </si>
  <si>
    <t>2021-09-30</t>
  </si>
  <si>
    <t>SQD760</t>
  </si>
  <si>
    <t>诚奇优选中证500指数增强2期</t>
  </si>
  <si>
    <t>2021-12-31</t>
  </si>
  <si>
    <t>GB777B</t>
  </si>
  <si>
    <t>卓识中证500指数增强四十三号B</t>
  </si>
  <si>
    <t>2023-11-14</t>
  </si>
  <si>
    <t>2025-05-07</t>
  </si>
  <si>
    <t>SJY709</t>
  </si>
  <si>
    <t>衍复新擎A号</t>
  </si>
  <si>
    <t>2020-08-07</t>
  </si>
  <si>
    <t>ASQ78A</t>
  </si>
  <si>
    <t>宽德中证A500指数增强28号六期A</t>
  </si>
  <si>
    <t>2025-01-17</t>
  </si>
  <si>
    <t>VZ606B</t>
  </si>
  <si>
    <t>宽德中证1000指数增强7号B</t>
  </si>
  <si>
    <t>2022-09-09</t>
  </si>
  <si>
    <t>SQT558</t>
  </si>
  <si>
    <t>稳博前沿1000指数增强系列一号</t>
  </si>
  <si>
    <t>2021-08-13</t>
  </si>
  <si>
    <t>SXJ577</t>
  </si>
  <si>
    <t>黑翼中证1000指数增强5号1期</t>
  </si>
  <si>
    <t>2023-01-13</t>
  </si>
  <si>
    <t>SAHV07</t>
  </si>
  <si>
    <t>玄信星选1000指数增强1号1期</t>
  </si>
  <si>
    <t>2024-07-02</t>
  </si>
  <si>
    <t>SQB871</t>
  </si>
  <si>
    <t>衍复新擎1000增强一号A期</t>
  </si>
  <si>
    <t>2021-08-06</t>
  </si>
  <si>
    <t>SAGF01</t>
  </si>
  <si>
    <t>乾象中证1000指数增强35号1期</t>
  </si>
  <si>
    <t>2024-04-03</t>
  </si>
  <si>
    <t>B4634A</t>
  </si>
  <si>
    <t>宽德鸿图1号一期国证2000指数增强A</t>
  </si>
  <si>
    <t>2023-10-13</t>
  </si>
  <si>
    <t>B7800B</t>
  </si>
  <si>
    <t>宽德小洞天3号B</t>
  </si>
  <si>
    <t>2023-09-28</t>
  </si>
  <si>
    <t>SZZ812</t>
  </si>
  <si>
    <t>衍复新擎小市值增强一号A期</t>
  </si>
  <si>
    <t>2023-07-21</t>
  </si>
  <si>
    <t>AQH50A</t>
  </si>
  <si>
    <t>衍复新擎中证全指指数增强1号A</t>
  </si>
  <si>
    <t>SACZ89</t>
  </si>
  <si>
    <t>黑翼量化成长18S1期</t>
  </si>
  <si>
    <t>2023-12-15</t>
  </si>
  <si>
    <t>SZX403</t>
  </si>
  <si>
    <t>黑翼量化成长9号1期</t>
  </si>
  <si>
    <t>2023-06-16</t>
  </si>
  <si>
    <t>SSG488</t>
  </si>
  <si>
    <t>明汯乐享股票精选2号</t>
  </si>
  <si>
    <t>2021-11-12</t>
  </si>
  <si>
    <t>SAJE52</t>
  </si>
  <si>
    <t>宽德飞虹26号一期</t>
  </si>
  <si>
    <t>2024-05-10</t>
  </si>
  <si>
    <t>SAFE06</t>
  </si>
  <si>
    <t>茂源量化选股15号1期</t>
  </si>
  <si>
    <t>2024-06-07</t>
  </si>
  <si>
    <t>SST242</t>
  </si>
  <si>
    <t>天演国睿量化精选6期</t>
  </si>
  <si>
    <t>SGK063</t>
  </si>
  <si>
    <t>致远精选六号A</t>
  </si>
  <si>
    <t>2021-09-24</t>
  </si>
  <si>
    <t>SQW111</t>
  </si>
  <si>
    <t>九坤股票量化优选42号</t>
  </si>
  <si>
    <t>2021-09-03</t>
  </si>
  <si>
    <t>SZK318</t>
  </si>
  <si>
    <t>乾象股票进取17号1期</t>
  </si>
  <si>
    <t>2023-04-14</t>
  </si>
  <si>
    <t>SZF629</t>
  </si>
  <si>
    <t>纽达投资可转债十一号1期</t>
  </si>
  <si>
    <t>2023-05-26</t>
  </si>
  <si>
    <t>SVP717</t>
  </si>
  <si>
    <t>上海宽德量化中性1号二期</t>
  </si>
  <si>
    <t>SAGF97</t>
  </si>
  <si>
    <t>黑翼中性策略18号1期</t>
  </si>
  <si>
    <t>2024-04-30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</si>
  <si>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</si>
  <si>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</si>
  <si>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</si>
  <si>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</si>
  <si>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</si>
  <si>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</si>
  <si>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</si>
  <si>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</si>
  <si>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2023-06-02</t>
  </si>
  <si>
    <t>SAFP48</t>
  </si>
  <si>
    <t>涵德和光淳德量化对冲1号1期</t>
  </si>
  <si>
    <t>SATQ88</t>
  </si>
  <si>
    <t>量派对冲56号2期</t>
  </si>
  <si>
    <t>2025-03-14</t>
  </si>
  <si>
    <t>STB288</t>
  </si>
  <si>
    <t>盛泉恒元量化均衡89号</t>
  </si>
  <si>
    <t>2023-08-25</t>
  </si>
  <si>
    <t>AHS76B</t>
  </si>
  <si>
    <t>博普安兴私享一号</t>
  </si>
  <si>
    <t>2024-07-12</t>
  </si>
  <si>
    <t>TW548B</t>
  </si>
  <si>
    <t>细水居20号B</t>
  </si>
  <si>
    <t>2022-08-26</t>
  </si>
  <si>
    <t>ACZ97B</t>
  </si>
  <si>
    <t>黑翼CTA28号B</t>
  </si>
  <si>
    <t>SAFG55</t>
  </si>
  <si>
    <t>均成均享1号1期</t>
  </si>
  <si>
    <t>2024-06-28</t>
  </si>
  <si>
    <t>STR499</t>
  </si>
  <si>
    <t>黑翼优选成长1号1期</t>
  </si>
  <si>
    <t>2022-05-06</t>
  </si>
  <si>
    <t>SLZ237</t>
  </si>
  <si>
    <t>龙旗群星1号</t>
  </si>
  <si>
    <t>2020-12-18</t>
  </si>
  <si>
    <t>SVE049</t>
  </si>
  <si>
    <t>佳期海港1号</t>
  </si>
  <si>
    <t>2022-06-24</t>
  </si>
  <si>
    <t>STJ882</t>
  </si>
  <si>
    <t>千宜乐享精选CTA2号</t>
  </si>
  <si>
    <t>2022-03-03</t>
  </si>
  <si>
    <t>其他</t>
  </si>
  <si>
    <t>SXA265</t>
  </si>
  <si>
    <t>玖鹏宏远3号</t>
  </si>
  <si>
    <t>2022-08-23</t>
  </si>
  <si>
    <t>SSB167</t>
  </si>
  <si>
    <t>天演天睿</t>
  </si>
  <si>
    <t>2021-09-10</t>
  </si>
  <si>
    <t>SLN678</t>
  </si>
  <si>
    <t>均成盈佳1号A</t>
  </si>
  <si>
    <t>2023-12-18</t>
  </si>
  <si>
    <t>STU233</t>
  </si>
  <si>
    <t>博普凤祥13号</t>
  </si>
  <si>
    <t>指数名称</t>
  </si>
  <si>
    <t>万得全A</t>
  </si>
  <si>
    <t>沪深300</t>
  </si>
  <si>
    <t>中证500</t>
  </si>
  <si>
    <t>中证A500</t>
  </si>
  <si>
    <t>中证1000</t>
  </si>
  <si>
    <t>国证2000</t>
  </si>
  <si>
    <t>万得小市值指数</t>
  </si>
  <si>
    <t>中证全指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</si>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</sst>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30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0"/>
      <color theme="1"/>
      <name val="楷体"/>
      <charset val="134"/>
    </font>
    <font>
      <sz val="20"/>
      <color theme="1"/>
      <name val="宋体"/>
      <charset val="134"/>
      <scheme val="minor"/>
    </font>
    <font>
      <b/>
      <sz val="11"/>
      <color theme="0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double">
        <color theme="1"/>
      </bottom>
      <diagonal/>
    </border>
    <border>
      <left style="thin">
        <color theme="4"/>
      </left>
      <right/>
      <top/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/>
      <bottom style="double">
        <color theme="1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double">
        <color theme="1"/>
      </bottom>
      <diagonal/>
    </border>
    <border>
      <left/>
      <right style="thin">
        <color theme="4"/>
      </right>
      <top style="thin">
        <color theme="4" tint="0.399975585192419"/>
      </top>
      <bottom style="double">
        <color theme="1"/>
      </bottom>
      <diagonal/>
    </border>
    <border>
      <left/>
      <right/>
      <top/>
      <bottom style="thin">
        <color theme="4" tint="0.399975585192419"/>
      </bottom>
      <diagonal/>
    </border>
    <border>
      <left/>
      <right style="thin">
        <color theme="4"/>
      </right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theme="1"/>
      </bottom>
      <diagonal/>
    </border>
    <border>
      <left/>
      <right style="thin">
        <color theme="4"/>
      </right>
      <top/>
      <bottom style="double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5" borderId="19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20">
      <alignment vertical="center"/>
    </xf>
    <xf numFmtId="0" fontId="16" fillId="0" borderId="20">
      <alignment vertical="center"/>
    </xf>
    <xf numFmtId="0" fontId="17" fillId="0" borderId="21">
      <alignment vertical="center"/>
    </xf>
    <xf numFmtId="0" fontId="17" fillId="0" borderId="0">
      <alignment vertical="center"/>
    </xf>
    <xf numFmtId="0" fontId="18" fillId="6" borderId="22">
      <alignment vertical="center"/>
    </xf>
    <xf numFmtId="0" fontId="19" fillId="7" borderId="23">
      <alignment vertical="center"/>
    </xf>
    <xf numFmtId="0" fontId="20" fillId="7" borderId="22">
      <alignment vertical="center"/>
    </xf>
    <xf numFmtId="0" fontId="21" fillId="8" borderId="24">
      <alignment vertical="center"/>
    </xf>
    <xf numFmtId="0" fontId="22" fillId="0" borderId="25">
      <alignment vertical="center"/>
    </xf>
    <xf numFmtId="0" fontId="23" fillId="0" borderId="26">
      <alignment vertical="center"/>
    </xf>
    <xf numFmtId="0" fontId="24" fillId="9" borderId="0">
      <alignment vertical="center"/>
    </xf>
    <xf numFmtId="0" fontId="25" fillId="10" borderId="0">
      <alignment vertical="center"/>
    </xf>
    <xf numFmtId="0" fontId="26" fillId="11" borderId="0">
      <alignment vertical="center"/>
    </xf>
    <xf numFmtId="0" fontId="27" fillId="12" borderId="0">
      <alignment vertical="center"/>
    </xf>
    <xf numFmtId="0" fontId="28" fillId="13" borderId="0">
      <alignment vertical="center"/>
    </xf>
    <xf numFmtId="0" fontId="28" fillId="14" borderId="0">
      <alignment vertical="center"/>
    </xf>
    <xf numFmtId="0" fontId="27" fillId="15" borderId="0">
      <alignment vertical="center"/>
    </xf>
    <xf numFmtId="0" fontId="27" fillId="16" borderId="0">
      <alignment vertical="center"/>
    </xf>
    <xf numFmtId="0" fontId="28" fillId="17" borderId="0">
      <alignment vertical="center"/>
    </xf>
    <xf numFmtId="0" fontId="28" fillId="18" borderId="0">
      <alignment vertical="center"/>
    </xf>
    <xf numFmtId="0" fontId="27" fillId="19" borderId="0">
      <alignment vertical="center"/>
    </xf>
    <xf numFmtId="0" fontId="27" fillId="20" borderId="0">
      <alignment vertical="center"/>
    </xf>
    <xf numFmtId="0" fontId="28" fillId="21" borderId="0">
      <alignment vertical="center"/>
    </xf>
    <xf numFmtId="0" fontId="28" fillId="22" borderId="0">
      <alignment vertical="center"/>
    </xf>
    <xf numFmtId="0" fontId="27" fillId="23" borderId="0">
      <alignment vertical="center"/>
    </xf>
    <xf numFmtId="0" fontId="27" fillId="24" borderId="0">
      <alignment vertical="center"/>
    </xf>
    <xf numFmtId="0" fontId="28" fillId="25" borderId="0">
      <alignment vertical="center"/>
    </xf>
    <xf numFmtId="0" fontId="28" fillId="26" borderId="0">
      <alignment vertical="center"/>
    </xf>
    <xf numFmtId="0" fontId="27" fillId="27" borderId="0">
      <alignment vertical="center"/>
    </xf>
    <xf numFmtId="0" fontId="27" fillId="28" borderId="0">
      <alignment vertical="center"/>
    </xf>
    <xf numFmtId="0" fontId="28" fillId="29" borderId="0">
      <alignment vertical="center"/>
    </xf>
    <xf numFmtId="0" fontId="28" fillId="30" borderId="0">
      <alignment vertical="center"/>
    </xf>
    <xf numFmtId="0" fontId="27" fillId="31" borderId="0">
      <alignment vertical="center"/>
    </xf>
    <xf numFmtId="0" fontId="27" fillId="32" borderId="0">
      <alignment vertical="center"/>
    </xf>
    <xf numFmtId="0" fontId="28" fillId="33" borderId="0">
      <alignment vertical="center"/>
    </xf>
    <xf numFmtId="0" fontId="28" fillId="34" borderId="0">
      <alignment vertical="center"/>
    </xf>
    <xf numFmtId="0" fontId="27" fillId="35" borderId="0">
      <alignment vertical="center"/>
    </xf>
    <xf numFmtId="9" fontId="29" fillId="0" borderId="0">
      <alignment vertical="center"/>
    </xf>
    <xf numFmtId="9" fontId="29" fillId="0" borderId="0">
      <alignment vertical="center"/>
    </xf>
    <xf numFmtId="0" fontId="29" fillId="0" borderId="0">
      <alignment vertical="center"/>
    </xf>
    <xf numFmtId="0" fontId="0" fillId="0" borderId="0"/>
    <xf numFmtId="0" fontId="0" fillId="0" borderId="0">
      <alignment vertical="center"/>
    </xf>
  </cellStyleXfs>
  <cellXfs count="7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4" fillId="0" borderId="0" xfId="0" applyNumberFormat="1" applyFont="1"/>
    <xf numFmtId="10" fontId="5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0" fontId="9" fillId="0" borderId="2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76" fontId="7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0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4" borderId="15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4" borderId="17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8" fillId="0" borderId="0" xfId="0" applyNumberFormat="1" applyFont="1" applyAlignment="1">
      <alignment vertical="center"/>
    </xf>
    <xf numFmtId="0" fontId="0" fillId="2" borderId="2" xfId="0" applyFill="1" applyBorder="1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百分比 3" xfId="50"/>
    <cellStyle name="常规 2" xfId="51"/>
    <cellStyle name="常规 2 2" xfId="52"/>
    <cellStyle name="常规 2 3" xfId="53"/>
  </cellStyles>
  <dxfs count="26"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0" formatCode="General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rgb="FFFF0000"/>
      </font>
      <alignment horizontal="center"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1" defaultTableStyle="TableStyleMedium9" defaultPivotStyle="PivotStyleLight16">
    <tableStyle name="TableStylePreset3_Accent1" pivot="0" count="7" xr9:uid="{59DB682C-5494-4EDE-A608-00C9E5F0F923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2:X104">
  <tableColumns count="23">
    <tableColumn id="1" name="总分情况" dataDxfId="0" totalsRowLabel="汇总">
      <calculatedColumnFormula>Sheet2!A2</calculatedColumnFormula>
    </tableColumn>
    <tableColumn id="2" name="策略类型" dataDxfId="1">
      <calculatedColumnFormula>Sheet2!B2</calculatedColumnFormula>
    </tableColumn>
    <tableColumn id="3" name="基金代码" dataDxfId="2">
      <calculatedColumnFormula>Sheet2!C2</calculatedColumnFormula>
    </tableColumn>
    <tableColumn id="4" name="基金产品" dataDxfId="3">
      <calculatedColumnFormula>Sheet2!D2</calculatedColumnFormula>
    </tableColumn>
    <tableColumn id="5" name="成立日期" dataDxfId="4">
      <calculatedColumnFormula>Sheet2!E2</calculatedColumnFormula>
    </tableColumn>
    <tableColumn id="6" name="最新净值日期" dataDxfId="5">
      <calculatedColumnFormula>Sheet2!F2</calculatedColumnFormula>
    </tableColumn>
    <tableColumn id="7" name="单位净值" dataDxfId="6">
      <calculatedColumnFormula>Sheet2!G2</calculatedColumnFormula>
    </tableColumn>
    <tableColumn id="8" name="累计净值" dataDxfId="7">
      <calculatedColumnFormula>Sheet2!H2</calculatedColumnFormula>
    </tableColumn>
    <tableColumn id="9" name="复权净值" dataDxfId="8">
      <calculatedColumnFormula>Sheet2!I2</calculatedColumnFormula>
    </tableColumn>
    <tableColumn id="10" name="总收益率" dataDxfId="9">
      <calculatedColumnFormula>Sheet2!J2</calculatedColumnFormula>
    </tableColumn>
    <tableColumn id="11" name="年化收益率" dataDxfId="10">
      <calculatedColumnFormula>Sheet2!K2</calculatedColumnFormula>
    </tableColumn>
    <tableColumn id="12" name="最大回撤" dataDxfId="11">
      <calculatedColumnFormula>Sheet2!L2</calculatedColumnFormula>
    </tableColumn>
    <tableColumn id="13" name="年化波动率" dataDxfId="12">
      <calculatedColumnFormula>Sheet2!M2</calculatedColumnFormula>
    </tableColumn>
    <tableColumn id="14" name="夏普比率" dataDxfId="13">
      <calculatedColumnFormula>Sheet2!N2</calculatedColumnFormula>
    </tableColumn>
    <tableColumn id="24" name="近一周收益"/>
    <tableColumn id="16" name="4月收益"/>
    <tableColumn id="25" name="2025收益"/>
    <tableColumn id="26" name="2024收益"/>
    <tableColumn id="27" name="2023收益"/>
    <tableColumn id="28" name="2022收益"/>
    <tableColumn id="29" name="2021收益"/>
    <tableColumn id="30" name="2020收益"/>
    <tableColumn id="15" name="2019收益" dataDxfId="14">
      <calculatedColumnFormula>Sheet2!O2</calculatedColumnFormula>
    </tableColumn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表4" displayName="表4" ref="Z2:AC17" totalsRowShown="0">
  <tableColumns count="4">
    <tableColumn id="1" name="策略类型" dataDxfId="15"/>
    <tableColumn id="2" name="2025表现较好" dataDxfId="16"/>
    <tableColumn id="3" name="本周表现较好" dataDxfId="17"/>
    <tableColumn id="4" name="备注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X105"/>
  <sheetViews>
    <sheetView tabSelected="1" zoomScale="80" zoomScaleNormal="80" topLeftCell="P1" workbookViewId="0">
      <selection activeCell="Z1" sqref="Z1:AC18"/>
    </sheetView>
  </sheetViews>
  <sheetFormatPr defaultColWidth="9" defaultRowHeight="13.5"/>
  <cols>
    <col min="2" max="2" width="11.4416666666667" style="5" customWidth="1"/>
    <col min="3" max="3" width="12" style="5" customWidth="1"/>
    <col min="4" max="4" width="11.5583333333333" style="5" customWidth="1"/>
    <col min="5" max="5" width="35.5583333333333" style="5" customWidth="1"/>
    <col min="6" max="6" width="12.8833333333333" style="5" customWidth="1"/>
    <col min="7" max="7" width="15" style="5" customWidth="1"/>
    <col min="8" max="9" width="9.33333333333333" style="5" customWidth="1"/>
    <col min="10" max="11" width="9.33333333333333" style="6" hidden="1" customWidth="1"/>
    <col min="12" max="12" width="11.4416666666667" style="6" hidden="1" customWidth="1"/>
    <col min="13" max="13" width="9.33333333333333" style="6" hidden="1" customWidth="1"/>
    <col min="14" max="14" width="11.4416666666667" style="5" hidden="1" customWidth="1"/>
    <col min="15" max="15" width="9.33333333333333" style="6" hidden="1" customWidth="1"/>
    <col min="16" max="16" width="11.4416666666667" style="2" customWidth="1"/>
    <col min="17" max="17" width="9.44166666666667" style="2" hidden="1" customWidth="1"/>
    <col min="18" max="18" width="11" style="2" customWidth="1"/>
    <col min="19" max="20" width="9.88333333333333" style="6" customWidth="1"/>
    <col min="21" max="24" width="9.88333333333333" style="6" hidden="1" customWidth="1"/>
    <col min="25" max="25" width="11.4416666666667" customWidth="1"/>
    <col min="26" max="26" width="12.2166666666667" style="5" customWidth="1"/>
    <col min="27" max="27" width="57.3333333333333" customWidth="1"/>
    <col min="28" max="28" width="33.1083333333333" customWidth="1"/>
    <col min="29" max="29" width="20.2166666666667" customWidth="1"/>
    <col min="32" max="32" width="12.875" customWidth="1"/>
    <col min="33" max="34" width="10.875" customWidth="1"/>
    <col min="35" max="35" width="50.625" customWidth="1"/>
    <col min="36" max="36" width="17.375" customWidth="1"/>
  </cols>
  <sheetData>
    <row r="1" ht="33" customHeight="1" spans="2:29">
      <c r="B1" s="7" t="str">
        <f>"分公司保有私募周净值跟踪"&amp;"("&amp;TEXT(Z20,"yyyy/mm/dd")&amp;"-"&amp;TEXT(Z21,"yyyy/mm/dd")&amp;")"</f>
        <v>分公司保有私募周净值跟踪(2025/05/06-2025/05/09)</v>
      </c>
      <c r="C1" s="8"/>
      <c r="D1" s="8"/>
      <c r="E1" s="8"/>
      <c r="F1" s="8"/>
      <c r="G1" s="8"/>
      <c r="H1" s="8"/>
      <c r="I1" s="8"/>
      <c r="J1" s="18"/>
      <c r="K1" s="18"/>
      <c r="L1" s="18"/>
      <c r="M1" s="18"/>
      <c r="N1" s="8"/>
      <c r="O1" s="18"/>
      <c r="P1" s="19"/>
      <c r="Q1" s="19"/>
      <c r="R1" s="19"/>
      <c r="S1" s="18"/>
      <c r="T1" s="18"/>
      <c r="U1" s="18"/>
      <c r="V1" s="18"/>
      <c r="W1" s="18"/>
      <c r="X1" s="18"/>
      <c r="Z1" s="32" t="str">
        <f>"分公司保有私募周表现梳理"&amp;"("&amp;TEXT(Z20,"yyyy/mm/dd")&amp;"-"&amp;TEXT(Z21,"yyyy/mm/dd")&amp;")"</f>
        <v>分公司保有私募周表现梳理(2025/05/06-2025/05/09)</v>
      </c>
      <c r="AA1" s="33"/>
      <c r="AB1" s="33"/>
      <c r="AC1" s="33"/>
    </row>
    <row r="2" s="4" customFormat="1" ht="25.05" customHeight="1" spans="2:36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20" t="s">
        <v>8</v>
      </c>
      <c r="K2" s="20" t="s">
        <v>9</v>
      </c>
      <c r="L2" s="20" t="s">
        <v>10</v>
      </c>
      <c r="M2" s="20" t="s">
        <v>11</v>
      </c>
      <c r="N2" s="9" t="s">
        <v>12</v>
      </c>
      <c r="O2" s="20" t="s">
        <v>13</v>
      </c>
      <c r="P2" s="21" t="s">
        <v>14</v>
      </c>
      <c r="Q2" s="21" t="s">
        <v>15</v>
      </c>
      <c r="R2" s="27" t="s">
        <v>16</v>
      </c>
      <c r="S2" s="20" t="s">
        <v>17</v>
      </c>
      <c r="T2" s="20" t="s">
        <v>18</v>
      </c>
      <c r="U2" s="28" t="s">
        <v>19</v>
      </c>
      <c r="V2" s="28" t="s">
        <v>20</v>
      </c>
      <c r="W2" s="28" t="s">
        <v>21</v>
      </c>
      <c r="X2" s="28" t="s">
        <v>22</v>
      </c>
      <c r="Z2" s="34" t="s">
        <v>1</v>
      </c>
      <c r="AA2" s="34" t="s">
        <v>23</v>
      </c>
      <c r="AB2" s="34" t="s">
        <v>24</v>
      </c>
      <c r="AC2" s="34" t="s">
        <v>25</v>
      </c>
      <c r="AF2" s="35" t="s">
        <v>1</v>
      </c>
      <c r="AG2" s="51" t="s">
        <v>26</v>
      </c>
      <c r="AH2" s="51" t="s">
        <v>27</v>
      </c>
      <c r="AI2" s="51" t="s">
        <v>23</v>
      </c>
      <c r="AJ2" s="52" t="s">
        <v>28</v>
      </c>
    </row>
    <row r="3" ht="25.5" customHeight="1" spans="2:36">
      <c r="B3" s="5" t="str">
        <f>Sheet2!A2</f>
        <v>分公司</v>
      </c>
      <c r="C3" s="5" t="str">
        <f>Sheet2!B2</f>
        <v>灵活配置</v>
      </c>
      <c r="D3" s="5" t="str">
        <f>Sheet2!C2</f>
        <v>SSS087</v>
      </c>
      <c r="E3" s="5" t="str">
        <f>Sheet2!D2</f>
        <v>元品南星A</v>
      </c>
      <c r="F3" s="5" t="str">
        <f>Sheet2!E2</f>
        <v>2022-01-14</v>
      </c>
      <c r="G3" s="5" t="str">
        <f>Sheet2!F2</f>
        <v>2025-05-09</v>
      </c>
      <c r="H3" s="5">
        <f>Sheet2!G2</f>
        <v>1.0242</v>
      </c>
      <c r="I3" s="5">
        <f>Sheet2!H2</f>
        <v>1.2603</v>
      </c>
      <c r="J3" s="5">
        <f>Sheet2!I2</f>
        <v>1.266</v>
      </c>
      <c r="K3" s="5">
        <f>Sheet2!J2</f>
        <v>0.266</v>
      </c>
      <c r="L3" s="5">
        <f>Sheet2!K2</f>
        <v>0.0737</v>
      </c>
      <c r="M3" s="5">
        <f>Sheet2!L2</f>
        <v>-0.5188</v>
      </c>
      <c r="N3" s="5">
        <f>Sheet2!M2</f>
        <v>0.329</v>
      </c>
      <c r="O3" s="5">
        <f>Sheet2!N2</f>
        <v>0.16</v>
      </c>
      <c r="P3" s="6">
        <f>IF(Sheet2!W2="","",Sheet2!W2)</f>
        <v>0.0026</v>
      </c>
      <c r="Q3" s="6">
        <f>IF(Sheet2!V2="","",Sheet2!V2)</f>
        <v>0.0026</v>
      </c>
      <c r="R3" s="6">
        <f>IF(Sheet2!U2="","",Sheet2!U2)</f>
        <v>0.4745</v>
      </c>
      <c r="S3" s="29">
        <f>IF(Sheet2!T2="","",Sheet2!T2)</f>
        <v>-0.0532</v>
      </c>
      <c r="T3" s="29">
        <f>IF(Sheet2!S2="","",Sheet2!S2)</f>
        <v>-0.0959</v>
      </c>
      <c r="U3" s="24">
        <f>IF(Sheet2!R2="","",Sheet2!R2)</f>
        <v>0.003</v>
      </c>
      <c r="V3" s="24" t="str">
        <f>IF(Sheet2!Q2="","",Sheet2!Q2)</f>
        <v/>
      </c>
      <c r="W3" s="24" t="str">
        <f>IF(Sheet2!P2="","",Sheet2!P2)</f>
        <v/>
      </c>
      <c r="X3" s="24" t="str">
        <f>IF(Sheet2!O2="","",Sheet2!O2)</f>
        <v/>
      </c>
      <c r="Z3" s="5" t="s">
        <v>29</v>
      </c>
      <c r="AA3" s="5" t="s">
        <v>30</v>
      </c>
      <c r="AB3" s="5" t="s">
        <v>31</v>
      </c>
      <c r="AC3" s="12" t="s">
        <v>31</v>
      </c>
      <c r="AF3" s="36" t="s">
        <v>32</v>
      </c>
      <c r="AG3" s="53">
        <v>-0.0004</v>
      </c>
      <c r="AH3" s="54"/>
      <c r="AI3" s="55" t="s">
        <v>33</v>
      </c>
      <c r="AJ3" s="56"/>
    </row>
    <row r="4" ht="25.05" customHeight="1" spans="2:36">
      <c r="B4" s="5" t="str">
        <f>Sheet2!A3</f>
        <v>分公司</v>
      </c>
      <c r="C4" s="5" t="str">
        <f>Sheet2!B3</f>
        <v>灵活配置</v>
      </c>
      <c r="D4" s="5" t="str">
        <f>Sheet2!C3</f>
        <v>SGV993</v>
      </c>
      <c r="E4" s="5" t="str">
        <f>Sheet2!D3</f>
        <v>聚鸣涌金8号A期</v>
      </c>
      <c r="F4" s="5" t="str">
        <f>Sheet2!E3</f>
        <v>2020-02-14</v>
      </c>
      <c r="G4" s="5" t="str">
        <f>Sheet2!F3</f>
        <v>2025-05-09</v>
      </c>
      <c r="H4" s="5">
        <f>Sheet2!G3</f>
        <v>0.975</v>
      </c>
      <c r="I4" s="5">
        <f>Sheet2!H3</f>
        <v>1.349</v>
      </c>
      <c r="J4" s="5">
        <f>Sheet2!I3</f>
        <v>1.2921</v>
      </c>
      <c r="K4" s="5">
        <f>Sheet2!J3</f>
        <v>0.2921</v>
      </c>
      <c r="L4" s="5">
        <f>Sheet2!K3</f>
        <v>0.0502</v>
      </c>
      <c r="M4" s="5">
        <f>Sheet2!L3</f>
        <v>-0.3525</v>
      </c>
      <c r="N4" s="5">
        <f>Sheet2!M3</f>
        <v>0.192</v>
      </c>
      <c r="O4" s="5">
        <f>Sheet2!N3</f>
        <v>0.16</v>
      </c>
      <c r="P4" s="6">
        <f>IF(Sheet2!W3="","",Sheet2!W3)</f>
        <v>0.0177</v>
      </c>
      <c r="Q4" s="6">
        <f>IF(Sheet2!V3="","",Sheet2!V3)</f>
        <v>0.0177</v>
      </c>
      <c r="R4" s="6">
        <f>IF(Sheet2!U3="","",Sheet2!U3)</f>
        <v>0.0495</v>
      </c>
      <c r="S4" s="6">
        <f>IF(Sheet2!T3="","",Sheet2!T3)</f>
        <v>0.0533</v>
      </c>
      <c r="T4" s="6">
        <f>IF(Sheet2!S3="","",Sheet2!S3)</f>
        <v>-0.1293</v>
      </c>
      <c r="U4" s="6">
        <f>IF(Sheet2!R3="","",Sheet2!R3)</f>
        <v>-0.1719</v>
      </c>
      <c r="V4" s="6">
        <f>IF(Sheet2!Q3="","",Sheet2!Q3)</f>
        <v>0.1546</v>
      </c>
      <c r="W4" s="6">
        <f>IF(Sheet2!P3="","",Sheet2!P3)</f>
        <v>0.404</v>
      </c>
      <c r="X4" s="6" t="str">
        <f>IF(Sheet2!O3="","",Sheet2!O3)</f>
        <v/>
      </c>
      <c r="Z4" s="5" t="s">
        <v>34</v>
      </c>
      <c r="AA4" s="5" t="s">
        <v>35</v>
      </c>
      <c r="AB4" s="5" t="s">
        <v>36</v>
      </c>
      <c r="AC4" s="12" t="s">
        <v>31</v>
      </c>
      <c r="AF4" s="37" t="s">
        <v>37</v>
      </c>
      <c r="AG4" s="57">
        <v>0.0025</v>
      </c>
      <c r="AH4" s="57">
        <v>-0.0487</v>
      </c>
      <c r="AI4" s="58" t="s">
        <v>38</v>
      </c>
      <c r="AJ4" s="59" t="s">
        <v>39</v>
      </c>
    </row>
    <row r="5" ht="25.05" customHeight="1" spans="2:36">
      <c r="B5" s="5" t="str">
        <f>Sheet2!A4</f>
        <v>分公司</v>
      </c>
      <c r="C5" s="5" t="str">
        <f>Sheet2!B4</f>
        <v>灵活配置</v>
      </c>
      <c r="D5" s="5" t="str">
        <f>Sheet2!C4</f>
        <v>SLZ483</v>
      </c>
      <c r="E5" s="5" t="str">
        <f>Sheet2!D4</f>
        <v>循远安心十三号A</v>
      </c>
      <c r="F5" s="5" t="str">
        <f>Sheet2!E4</f>
        <v>2021-05-14</v>
      </c>
      <c r="G5" s="5" t="str">
        <f>Sheet2!F4</f>
        <v>2025-05-09</v>
      </c>
      <c r="H5" s="5">
        <f>Sheet2!G4</f>
        <v>0.8932</v>
      </c>
      <c r="I5" s="5">
        <f>Sheet2!H4</f>
        <v>0.8932</v>
      </c>
      <c r="J5" s="5">
        <f>Sheet2!I4</f>
        <v>0.8932</v>
      </c>
      <c r="K5" s="5">
        <f>Sheet2!J4</f>
        <v>-0.1068</v>
      </c>
      <c r="L5" s="5">
        <f>Sheet2!K4</f>
        <v>-0.0279</v>
      </c>
      <c r="M5" s="5">
        <f>Sheet2!L4</f>
        <v>-0.2657</v>
      </c>
      <c r="N5" s="5">
        <f>Sheet2!M4</f>
        <v>0.1484</v>
      </c>
      <c r="O5" s="5">
        <f>Sheet2!N4</f>
        <v>-0.32</v>
      </c>
      <c r="P5" s="6">
        <f>IF(Sheet2!W4="","",Sheet2!W4)</f>
        <v>-0.0087</v>
      </c>
      <c r="Q5" s="6">
        <f>IF(Sheet2!V4="","",Sheet2!V4)</f>
        <v>-0.0087</v>
      </c>
      <c r="R5" s="6">
        <f>IF(Sheet2!U4="","",Sheet2!U4)</f>
        <v>0.0463</v>
      </c>
      <c r="S5" s="6">
        <f>IF(Sheet2!T4="","",Sheet2!T4)</f>
        <v>-0.0044</v>
      </c>
      <c r="T5" s="6">
        <f>IF(Sheet2!S4="","",Sheet2!S4)</f>
        <v>-0.0423</v>
      </c>
      <c r="U5" s="6">
        <f>IF(Sheet2!R4="","",Sheet2!R4)</f>
        <v>-0.1222</v>
      </c>
      <c r="V5" s="6">
        <f>IF(Sheet2!Q4="","",Sheet2!Q4)</f>
        <v>0.02</v>
      </c>
      <c r="W5" s="6" t="str">
        <f>IF(Sheet2!P4="","",Sheet2!P4)</f>
        <v/>
      </c>
      <c r="X5" s="6" t="str">
        <f>IF(Sheet2!O4="","",Sheet2!O4)</f>
        <v/>
      </c>
      <c r="Z5" s="5" t="s">
        <v>40</v>
      </c>
      <c r="AA5" s="5" t="s">
        <v>41</v>
      </c>
      <c r="AB5" s="5" t="s">
        <v>42</v>
      </c>
      <c r="AC5" s="12" t="s">
        <v>31</v>
      </c>
      <c r="AF5" s="38" t="s">
        <v>43</v>
      </c>
      <c r="AG5" s="60">
        <v>0.028</v>
      </c>
      <c r="AH5" s="60">
        <v>-0.0461</v>
      </c>
      <c r="AI5" s="61" t="s">
        <v>44</v>
      </c>
      <c r="AJ5" s="62" t="s">
        <v>45</v>
      </c>
    </row>
    <row r="6" ht="25.05" customHeight="1" spans="2:36">
      <c r="B6" s="5" t="str">
        <f>Sheet2!A5</f>
        <v>分公司</v>
      </c>
      <c r="C6" s="5" t="str">
        <f>Sheet2!B5</f>
        <v>灵活配置</v>
      </c>
      <c r="D6" s="5" t="str">
        <f>Sheet2!C5</f>
        <v>SLY951</v>
      </c>
      <c r="E6" s="5" t="str">
        <f>Sheet2!D5</f>
        <v>山楂树五期</v>
      </c>
      <c r="F6" s="5" t="str">
        <f>Sheet2!E5</f>
        <v>2021-03-26</v>
      </c>
      <c r="G6" s="5" t="str">
        <f>Sheet2!F5</f>
        <v>2025-05-09</v>
      </c>
      <c r="H6" s="5">
        <f>Sheet2!G5</f>
        <v>0.8734</v>
      </c>
      <c r="I6" s="5">
        <f>Sheet2!H5</f>
        <v>1.3734</v>
      </c>
      <c r="J6" s="5">
        <f>Sheet2!I5</f>
        <v>1.2205</v>
      </c>
      <c r="K6" s="5">
        <f>Sheet2!J5</f>
        <v>0.2205</v>
      </c>
      <c r="L6" s="5">
        <f>Sheet2!K5</f>
        <v>0.0495</v>
      </c>
      <c r="M6" s="5">
        <f>Sheet2!L5</f>
        <v>-0.4617</v>
      </c>
      <c r="N6" s="5">
        <f>Sheet2!M5</f>
        <v>0.2041</v>
      </c>
      <c r="O6" s="5">
        <f>Sheet2!N5</f>
        <v>0.14</v>
      </c>
      <c r="P6" s="6">
        <f>IF(Sheet2!W5="","",Sheet2!W5)</f>
        <v>-0.0002</v>
      </c>
      <c r="Q6" s="6">
        <f>IF(Sheet2!V5="","",Sheet2!V5)</f>
        <v>-0.0002</v>
      </c>
      <c r="R6" s="6">
        <f>IF(Sheet2!U5="","",Sheet2!U5)</f>
        <v>-0.0207</v>
      </c>
      <c r="S6" s="6">
        <f>IF(Sheet2!T5="","",Sheet2!T5)</f>
        <v>0.1807</v>
      </c>
      <c r="T6" s="6">
        <f>IF(Sheet2!S5="","",Sheet2!S5)</f>
        <v>-0.1081</v>
      </c>
      <c r="U6" s="6">
        <f>IF(Sheet2!R5="","",Sheet2!R5)</f>
        <v>-0.2702</v>
      </c>
      <c r="V6" s="6">
        <f>IF(Sheet2!Q5="","",Sheet2!Q5)</f>
        <v>0.6216</v>
      </c>
      <c r="W6" s="6" t="str">
        <f>IF(Sheet2!P5="","",Sheet2!P5)</f>
        <v/>
      </c>
      <c r="X6" s="6" t="str">
        <f>IF(Sheet2!O5="","",Sheet2!O5)</f>
        <v/>
      </c>
      <c r="Z6" s="39" t="s">
        <v>46</v>
      </c>
      <c r="AA6" s="39" t="s">
        <v>47</v>
      </c>
      <c r="AB6" s="39" t="s">
        <v>48</v>
      </c>
      <c r="AC6" s="40" t="s">
        <v>31</v>
      </c>
      <c r="AF6" s="41" t="s">
        <v>49</v>
      </c>
      <c r="AG6" s="63">
        <v>-0.0152</v>
      </c>
      <c r="AH6" s="63">
        <v>-0.0503</v>
      </c>
      <c r="AI6" s="64" t="s">
        <v>50</v>
      </c>
      <c r="AJ6" s="65" t="s">
        <v>51</v>
      </c>
    </row>
    <row r="7" ht="25.05" customHeight="1" spans="2:36">
      <c r="B7" s="10" t="str">
        <f>Sheet2!A6</f>
        <v>分公司</v>
      </c>
      <c r="C7" s="10" t="str">
        <f>Sheet2!B6</f>
        <v>灵活配置</v>
      </c>
      <c r="D7" s="10" t="str">
        <f>Sheet2!C6</f>
        <v>SGJ508</v>
      </c>
      <c r="E7" s="10" t="str">
        <f>Sheet2!D6</f>
        <v>玄元元丰2号A</v>
      </c>
      <c r="F7" s="10" t="str">
        <f>Sheet2!E6</f>
        <v>2021-11-03</v>
      </c>
      <c r="G7" s="10" t="str">
        <f>Sheet2!F6</f>
        <v>2025-05-09</v>
      </c>
      <c r="H7" s="10">
        <f>Sheet2!G6</f>
        <v>0.872</v>
      </c>
      <c r="I7" s="10">
        <f>Sheet2!H6</f>
        <v>1.875</v>
      </c>
      <c r="J7" s="10">
        <f>Sheet2!I6</f>
        <v>1.6971</v>
      </c>
      <c r="K7" s="10">
        <f>Sheet2!J6</f>
        <v>0.6971</v>
      </c>
      <c r="L7" s="10">
        <f>Sheet2!K6</f>
        <v>0.1624</v>
      </c>
      <c r="M7" s="10">
        <f>Sheet2!L6</f>
        <v>-0.2266</v>
      </c>
      <c r="N7" s="10">
        <f>Sheet2!M6</f>
        <v>0.59</v>
      </c>
      <c r="O7" s="10">
        <f>Sheet2!N6</f>
        <v>0.24</v>
      </c>
      <c r="P7" s="22">
        <f>IF(Sheet2!W6="","",Sheet2!W6)</f>
        <v>0</v>
      </c>
      <c r="Q7" s="22">
        <f>IF(Sheet2!V6="","",Sheet2!V6)</f>
        <v>0</v>
      </c>
      <c r="R7" s="22">
        <f>IF(Sheet2!U6="","",Sheet2!U6)</f>
        <v>-0.1517</v>
      </c>
      <c r="S7" s="22">
        <f>IF(Sheet2!T6="","",Sheet2!T6)</f>
        <v>0.1789</v>
      </c>
      <c r="T7" s="22">
        <f>IF(Sheet2!S6="","",Sheet2!S6)</f>
        <v>-0.0773</v>
      </c>
      <c r="U7" s="30">
        <f>IF(Sheet2!R6="","",Sheet2!R6)</f>
        <v>-0.0771</v>
      </c>
      <c r="V7" s="30">
        <f>IF(Sheet2!Q6="","",Sheet2!Q6)</f>
        <v>0.9929</v>
      </c>
      <c r="W7" s="30" t="str">
        <f>IF(Sheet2!P6="","",Sheet2!P6)</f>
        <v/>
      </c>
      <c r="X7" s="30" t="str">
        <f>IF(Sheet2!O6="","",Sheet2!O6)</f>
        <v/>
      </c>
      <c r="Z7" s="5" t="s">
        <v>37</v>
      </c>
      <c r="AA7" s="5" t="s">
        <v>38</v>
      </c>
      <c r="AB7" s="5" t="s">
        <v>31</v>
      </c>
      <c r="AC7" s="12" t="s">
        <v>39</v>
      </c>
      <c r="AF7" s="38" t="s">
        <v>52</v>
      </c>
      <c r="AG7" s="60">
        <v>0.052</v>
      </c>
      <c r="AH7" s="60">
        <v>-0.0376</v>
      </c>
      <c r="AI7" s="61" t="s">
        <v>50</v>
      </c>
      <c r="AJ7" s="62" t="s">
        <v>53</v>
      </c>
    </row>
    <row r="8" ht="25.05" customHeight="1" spans="2:36">
      <c r="B8" s="5" t="str">
        <f>Sheet2!A7</f>
        <v>分公司</v>
      </c>
      <c r="C8" s="5" t="str">
        <f>Sheet2!B7</f>
        <v>主观成长</v>
      </c>
      <c r="D8" s="5" t="str">
        <f>Sheet2!C7</f>
        <v>SNV630</v>
      </c>
      <c r="E8" s="5" t="str">
        <f>Sheet2!D7</f>
        <v>彤源同裕1期1号</v>
      </c>
      <c r="F8" s="5" t="str">
        <f>Sheet2!E7</f>
        <v>2021-03-05</v>
      </c>
      <c r="G8" s="5" t="str">
        <f>Sheet2!F7</f>
        <v>2025-05-09</v>
      </c>
      <c r="H8" s="5">
        <f>Sheet2!G7</f>
        <v>1.011</v>
      </c>
      <c r="I8" s="5">
        <f>Sheet2!H7</f>
        <v>1.011</v>
      </c>
      <c r="J8" s="5">
        <f>Sheet2!I7</f>
        <v>1.011</v>
      </c>
      <c r="K8" s="5">
        <f>Sheet2!J7</f>
        <v>0.011</v>
      </c>
      <c r="L8" s="5">
        <f>Sheet2!K7</f>
        <v>0.0026</v>
      </c>
      <c r="M8" s="5">
        <f>Sheet2!L7</f>
        <v>-0.3987</v>
      </c>
      <c r="N8" s="5">
        <f>Sheet2!M7</f>
        <v>0.1936</v>
      </c>
      <c r="O8" s="5">
        <f>Sheet2!N7</f>
        <v>-0.09</v>
      </c>
      <c r="P8" s="6">
        <f>IF(Sheet2!W7="","",Sheet2!W7)</f>
        <v>0.01</v>
      </c>
      <c r="Q8" s="6">
        <f>IF(Sheet2!V7="","",Sheet2!V7)</f>
        <v>0.01</v>
      </c>
      <c r="R8" s="6">
        <f>IF(Sheet2!U7="","",Sheet2!U7)</f>
        <v>0.1196</v>
      </c>
      <c r="S8" s="24">
        <f>IF(Sheet2!T7="","",Sheet2!T7)</f>
        <v>0.0203</v>
      </c>
      <c r="T8" s="24">
        <f>IF(Sheet2!S7="","",Sheet2!S7)</f>
        <v>-0.1264</v>
      </c>
      <c r="U8" s="24">
        <f>IF(Sheet2!R7="","",Sheet2!R7)</f>
        <v>-0.1593</v>
      </c>
      <c r="V8" s="24">
        <f>IF(Sheet2!Q7="","",Sheet2!Q7)</f>
        <v>0.205</v>
      </c>
      <c r="W8" s="24" t="str">
        <f>IF(Sheet2!P7="","",Sheet2!P7)</f>
        <v/>
      </c>
      <c r="X8" s="24" t="str">
        <f>IF(Sheet2!O7="","",Sheet2!O7)</f>
        <v/>
      </c>
      <c r="Z8" s="5" t="s">
        <v>43</v>
      </c>
      <c r="AA8" s="5" t="s">
        <v>54</v>
      </c>
      <c r="AB8" s="5" t="s">
        <v>55</v>
      </c>
      <c r="AC8" s="12" t="s">
        <v>56</v>
      </c>
      <c r="AF8" s="41" t="s">
        <v>57</v>
      </c>
      <c r="AG8" s="63">
        <v>0.0625</v>
      </c>
      <c r="AH8" s="63">
        <v>-0.0227</v>
      </c>
      <c r="AI8" s="64" t="s">
        <v>50</v>
      </c>
      <c r="AJ8" s="65" t="s">
        <v>58</v>
      </c>
    </row>
    <row r="9" ht="25.05" customHeight="1" spans="2:36">
      <c r="B9" s="5" t="str">
        <f>Sheet2!A8</f>
        <v>分公司</v>
      </c>
      <c r="C9" s="5" t="str">
        <f>Sheet2!B8</f>
        <v>主观成长</v>
      </c>
      <c r="D9" s="5" t="str">
        <f>Sheet2!C8</f>
        <v>STD157</v>
      </c>
      <c r="E9" s="5" t="str">
        <f>Sheet2!D8</f>
        <v>弘尚资产弘利2号1期</v>
      </c>
      <c r="F9" s="5" t="str">
        <f>Sheet2!E8</f>
        <v>2022-01-28</v>
      </c>
      <c r="G9" s="5" t="str">
        <f>Sheet2!F8</f>
        <v>2025-05-09</v>
      </c>
      <c r="H9" s="5">
        <f>Sheet2!G8</f>
        <v>0.72</v>
      </c>
      <c r="I9" s="5">
        <f>Sheet2!H8</f>
        <v>0.72</v>
      </c>
      <c r="J9" s="5">
        <f>Sheet2!I8</f>
        <v>0.72</v>
      </c>
      <c r="K9" s="5">
        <f>Sheet2!J8</f>
        <v>-0.28</v>
      </c>
      <c r="L9" s="5">
        <f>Sheet2!K8</f>
        <v>-0.0953</v>
      </c>
      <c r="M9" s="5">
        <f>Sheet2!L8</f>
        <v>-0.4966</v>
      </c>
      <c r="N9" s="5">
        <f>Sheet2!M8</f>
        <v>0.2374</v>
      </c>
      <c r="O9" s="5">
        <f>Sheet2!N8</f>
        <v>-0.49</v>
      </c>
      <c r="P9" s="6">
        <f>IF(Sheet2!W8="","",Sheet2!W8)</f>
        <v>0.0408</v>
      </c>
      <c r="Q9" s="6">
        <f>IF(Sheet2!V8="","",Sheet2!V8)</f>
        <v>0.0408</v>
      </c>
      <c r="R9" s="6">
        <f>IF(Sheet2!U8="","",Sheet2!U8)</f>
        <v>0.0468</v>
      </c>
      <c r="S9" s="6">
        <f>IF(Sheet2!T8="","",Sheet2!T8)</f>
        <v>-0.1014</v>
      </c>
      <c r="T9" s="6">
        <f>IF(Sheet2!S8="","",Sheet2!S8)</f>
        <v>-0.1854</v>
      </c>
      <c r="U9" s="6">
        <f>IF(Sheet2!R8="","",Sheet2!R8)</f>
        <v>-0.0604</v>
      </c>
      <c r="V9" s="6" t="str">
        <f>IF(Sheet2!Q8="","",Sheet2!Q8)</f>
        <v/>
      </c>
      <c r="W9" s="6" t="str">
        <f>IF(Sheet2!P8="","",Sheet2!P8)</f>
        <v/>
      </c>
      <c r="X9" s="6" t="str">
        <f>IF(Sheet2!O8="","",Sheet2!O8)</f>
        <v/>
      </c>
      <c r="Z9" s="5" t="s">
        <v>49</v>
      </c>
      <c r="AA9" s="5" t="s">
        <v>50</v>
      </c>
      <c r="AB9" s="5" t="s">
        <v>31</v>
      </c>
      <c r="AC9" s="12" t="s">
        <v>59</v>
      </c>
      <c r="AF9" s="38" t="s">
        <v>60</v>
      </c>
      <c r="AG9" s="60">
        <v>0.097</v>
      </c>
      <c r="AH9" s="60">
        <v>0.0367</v>
      </c>
      <c r="AI9" s="61" t="s">
        <v>61</v>
      </c>
      <c r="AJ9" s="62" t="s">
        <v>62</v>
      </c>
    </row>
    <row r="10" ht="25.05" customHeight="1" spans="2:36">
      <c r="B10" s="5" t="str">
        <f>Sheet2!A9</f>
        <v>分公司</v>
      </c>
      <c r="C10" s="5" t="str">
        <f>Sheet2!B9</f>
        <v>主观成长</v>
      </c>
      <c r="D10" s="5" t="str">
        <f>Sheet2!C9</f>
        <v>NM798C</v>
      </c>
      <c r="E10" s="5" t="str">
        <f>Sheet2!D9</f>
        <v>健顺云6号C</v>
      </c>
      <c r="F10" s="5" t="str">
        <f>Sheet2!E9</f>
        <v>2021-02-05</v>
      </c>
      <c r="G10" s="5" t="str">
        <f>Sheet2!F9</f>
        <v>2025-05-09</v>
      </c>
      <c r="H10" s="5">
        <f>Sheet2!G9</f>
        <v>1.056</v>
      </c>
      <c r="I10" s="5">
        <f>Sheet2!H9</f>
        <v>1.056</v>
      </c>
      <c r="J10" s="5">
        <f>Sheet2!I9</f>
        <v>1.056</v>
      </c>
      <c r="K10" s="5">
        <f>Sheet2!J9</f>
        <v>0.056</v>
      </c>
      <c r="L10" s="5">
        <f>Sheet2!K9</f>
        <v>0.0129</v>
      </c>
      <c r="M10" s="5">
        <f>Sheet2!L9</f>
        <v>-0.5034</v>
      </c>
      <c r="N10" s="5">
        <f>Sheet2!M9</f>
        <v>0.282</v>
      </c>
      <c r="O10" s="5">
        <f>Sheet2!N9</f>
        <v>-0.03</v>
      </c>
      <c r="P10" s="6">
        <f>IF(Sheet2!W9="","",Sheet2!W9)</f>
        <v>0.0067</v>
      </c>
      <c r="Q10" s="6">
        <f>IF(Sheet2!V9="","",Sheet2!V9)</f>
        <v>0.0067</v>
      </c>
      <c r="R10" s="6">
        <f>IF(Sheet2!U9="","",Sheet2!U9)</f>
        <v>0.0292</v>
      </c>
      <c r="S10" s="6">
        <f>IF(Sheet2!T9="","",Sheet2!T9)</f>
        <v>0.3188</v>
      </c>
      <c r="T10" s="6">
        <f>IF(Sheet2!S9="","",Sheet2!S9)</f>
        <v>-0.0995</v>
      </c>
      <c r="U10" s="6">
        <f>IF(Sheet2!R9="","",Sheet2!R9)</f>
        <v>-0.3712</v>
      </c>
      <c r="V10" s="6">
        <f>IF(Sheet2!Q9="","",Sheet2!Q9)</f>
        <v>0.374</v>
      </c>
      <c r="W10" s="6" t="str">
        <f>IF(Sheet2!P9="","",Sheet2!P9)</f>
        <v/>
      </c>
      <c r="X10" s="6" t="str">
        <f>IF(Sheet2!O9="","",Sheet2!O9)</f>
        <v/>
      </c>
      <c r="Z10" s="5" t="s">
        <v>52</v>
      </c>
      <c r="AA10" s="5" t="s">
        <v>63</v>
      </c>
      <c r="AB10" s="5" t="s">
        <v>64</v>
      </c>
      <c r="AC10" s="12" t="s">
        <v>65</v>
      </c>
      <c r="AF10" s="41" t="s">
        <v>66</v>
      </c>
      <c r="AG10" s="63">
        <v>0.0074</v>
      </c>
      <c r="AH10" s="63">
        <v>-0.0404</v>
      </c>
      <c r="AI10" s="64"/>
      <c r="AJ10" s="65"/>
    </row>
    <row r="11" ht="25.05" customHeight="1" spans="2:36">
      <c r="B11" s="5" t="str">
        <f>Sheet2!A10</f>
        <v>分公司</v>
      </c>
      <c r="C11" s="5" t="str">
        <f>Sheet2!B10</f>
        <v>主观成长</v>
      </c>
      <c r="D11" s="5" t="str">
        <f>Sheet2!C10</f>
        <v>SSJ285</v>
      </c>
      <c r="E11" s="5" t="str">
        <f>Sheet2!D10</f>
        <v>聚鸣匠传11号</v>
      </c>
      <c r="F11" s="5" t="str">
        <f>Sheet2!E10</f>
        <v>2021-09-17</v>
      </c>
      <c r="G11" s="5" t="str">
        <f>Sheet2!F10</f>
        <v>2025-05-09</v>
      </c>
      <c r="H11" s="5">
        <f>Sheet2!G10</f>
        <v>1.0864</v>
      </c>
      <c r="I11" s="5">
        <f>Sheet2!H10</f>
        <v>1.0864</v>
      </c>
      <c r="J11" s="5">
        <f>Sheet2!I10</f>
        <v>1.0864</v>
      </c>
      <c r="K11" s="5">
        <f>Sheet2!J10</f>
        <v>0.0864</v>
      </c>
      <c r="L11" s="5">
        <f>Sheet2!K10</f>
        <v>0.023</v>
      </c>
      <c r="M11" s="5">
        <f>Sheet2!L10</f>
        <v>-0.3082</v>
      </c>
      <c r="N11" s="5">
        <f>Sheet2!M10</f>
        <v>0.217</v>
      </c>
      <c r="O11" s="5">
        <f>Sheet2!N10</f>
        <v>0.01</v>
      </c>
      <c r="P11" s="6">
        <f>IF(Sheet2!W10="","",Sheet2!W10)</f>
        <v>0.0189</v>
      </c>
      <c r="Q11" s="6">
        <f>IF(Sheet2!V10="","",Sheet2!V10)</f>
        <v>0.0189</v>
      </c>
      <c r="R11" s="6">
        <f>IF(Sheet2!U10="","",Sheet2!U10)</f>
        <v>0.0283</v>
      </c>
      <c r="S11" s="6">
        <f>IF(Sheet2!T10="","",Sheet2!T10)</f>
        <v>0.1188</v>
      </c>
      <c r="T11" s="6">
        <f>IF(Sheet2!S10="","",Sheet2!S10)</f>
        <v>-0.0128</v>
      </c>
      <c r="U11" s="6">
        <f>IF(Sheet2!R10="","",Sheet2!R10)</f>
        <v>-0.1161</v>
      </c>
      <c r="V11" s="6">
        <f>IF(Sheet2!Q10="","",Sheet2!Q10)</f>
        <v>0.0821</v>
      </c>
      <c r="W11" s="6" t="str">
        <f>IF(Sheet2!P10="","",Sheet2!P10)</f>
        <v/>
      </c>
      <c r="X11" s="6" t="str">
        <f>IF(Sheet2!O10="","",Sheet2!O10)</f>
        <v/>
      </c>
      <c r="Z11" s="5" t="s">
        <v>57</v>
      </c>
      <c r="AA11" s="5" t="s">
        <v>50</v>
      </c>
      <c r="AB11" s="5" t="s">
        <v>31</v>
      </c>
      <c r="AC11" s="12" t="s">
        <v>67</v>
      </c>
      <c r="AF11" s="38" t="s">
        <v>68</v>
      </c>
      <c r="AG11" s="60">
        <v>0.0614</v>
      </c>
      <c r="AH11" s="60"/>
      <c r="AI11" s="61" t="s">
        <v>69</v>
      </c>
      <c r="AJ11" s="62"/>
    </row>
    <row r="12" ht="25.05" customHeight="1" spans="2:36">
      <c r="B12" s="5" t="str">
        <f>Sheet2!A11</f>
        <v>分公司</v>
      </c>
      <c r="C12" s="5" t="str">
        <f>Sheet2!B11</f>
        <v>主观成长</v>
      </c>
      <c r="D12" s="5" t="str">
        <f>Sheet2!C11</f>
        <v>SXG650</v>
      </c>
      <c r="E12" s="5" t="str">
        <f>Sheet2!D11</f>
        <v>勤辰金选森裕弘享1号</v>
      </c>
      <c r="F12" s="5" t="str">
        <f>Sheet2!E11</f>
        <v>2022-11-18</v>
      </c>
      <c r="G12" s="11" t="str">
        <f>Sheet2!F11</f>
        <v>2025-04-30</v>
      </c>
      <c r="H12" s="5">
        <f>Sheet2!G11</f>
        <v>1.2026</v>
      </c>
      <c r="I12" s="5">
        <f>Sheet2!H11</f>
        <v>1.2026</v>
      </c>
      <c r="J12" s="5">
        <f>Sheet2!I11</f>
        <v>1.2026</v>
      </c>
      <c r="K12" s="5">
        <f>Sheet2!J11</f>
        <v>0.2026</v>
      </c>
      <c r="L12" s="5">
        <f>Sheet2!K11</f>
        <v>0.0782</v>
      </c>
      <c r="M12" s="5">
        <f>Sheet2!L11</f>
        <v>-0.1598</v>
      </c>
      <c r="N12" s="5">
        <f>Sheet2!M11</f>
        <v>0.2064</v>
      </c>
      <c r="O12" s="5">
        <f>Sheet2!N11</f>
        <v>0.28</v>
      </c>
      <c r="P12" s="6">
        <f>IF(Sheet2!W11="","",Sheet2!W11)</f>
        <v>0.0032</v>
      </c>
      <c r="Q12" s="6" t="str">
        <f>IF(Sheet2!V11="","",Sheet2!V11)</f>
        <v/>
      </c>
      <c r="R12" s="6">
        <f>IF(Sheet2!U11="","",Sheet2!U11)</f>
        <v>0.0245</v>
      </c>
      <c r="S12" s="6">
        <f>IF(Sheet2!T11="","",Sheet2!T11)</f>
        <v>0.157</v>
      </c>
      <c r="T12" s="6">
        <f>IF(Sheet2!S11="","",Sheet2!S11)</f>
        <v>0.0066</v>
      </c>
      <c r="U12" s="6">
        <f>IF(Sheet2!R11="","",Sheet2!R11)</f>
        <v>0.0078</v>
      </c>
      <c r="V12" s="6" t="str">
        <f>IF(Sheet2!Q11="","",Sheet2!Q11)</f>
        <v/>
      </c>
      <c r="W12" s="6" t="str">
        <f>IF(Sheet2!P11="","",Sheet2!P11)</f>
        <v/>
      </c>
      <c r="X12" s="6" t="str">
        <f>IF(Sheet2!O11="","",Sheet2!O11)</f>
        <v/>
      </c>
      <c r="Z12" s="5" t="s">
        <v>60</v>
      </c>
      <c r="AA12" s="5" t="s">
        <v>61</v>
      </c>
      <c r="AB12" s="5" t="s">
        <v>31</v>
      </c>
      <c r="AC12" s="12" t="s">
        <v>70</v>
      </c>
      <c r="AF12" s="42" t="s">
        <v>71</v>
      </c>
      <c r="AG12" s="66">
        <v>0.0258</v>
      </c>
      <c r="AH12" s="66"/>
      <c r="AI12" s="67" t="s">
        <v>72</v>
      </c>
      <c r="AJ12" s="68" t="s">
        <v>73</v>
      </c>
    </row>
    <row r="13" ht="25.05" customHeight="1" spans="2:36">
      <c r="B13" s="5" t="str">
        <f>Sheet2!A12</f>
        <v>分公司</v>
      </c>
      <c r="C13" s="5" t="str">
        <f>Sheet2!B12</f>
        <v>主观成长</v>
      </c>
      <c r="D13" s="5" t="str">
        <f>Sheet2!C12</f>
        <v>SJQ355</v>
      </c>
      <c r="E13" s="5" t="str">
        <f>Sheet2!D12</f>
        <v>重阳福享1期</v>
      </c>
      <c r="F13" s="5" t="str">
        <f>Sheet2!E12</f>
        <v>2020-06-05</v>
      </c>
      <c r="G13" s="5" t="str">
        <f>Sheet2!F12</f>
        <v>2025-05-09</v>
      </c>
      <c r="H13" s="5">
        <f>Sheet2!G12</f>
        <v>1.223</v>
      </c>
      <c r="I13" s="5">
        <f>Sheet2!H12</f>
        <v>1.223</v>
      </c>
      <c r="J13" s="5">
        <f>Sheet2!I12</f>
        <v>1.223</v>
      </c>
      <c r="K13" s="5">
        <f>Sheet2!J12</f>
        <v>0.223</v>
      </c>
      <c r="L13" s="5">
        <f>Sheet2!K12</f>
        <v>0.0417</v>
      </c>
      <c r="M13" s="5">
        <f>Sheet2!L12</f>
        <v>-0.3455</v>
      </c>
      <c r="N13" s="5">
        <f>Sheet2!M12</f>
        <v>0.1834</v>
      </c>
      <c r="O13" s="5">
        <f>Sheet2!N12</f>
        <v>0.12</v>
      </c>
      <c r="P13" s="6">
        <f>IF(Sheet2!W12="","",Sheet2!W12)</f>
        <v>0.0149</v>
      </c>
      <c r="Q13" s="6">
        <f>IF(Sheet2!V12="","",Sheet2!V12)</f>
        <v>0.0149</v>
      </c>
      <c r="R13" s="6">
        <f>IF(Sheet2!U12="","",Sheet2!U12)</f>
        <v>0.0183</v>
      </c>
      <c r="S13" s="6">
        <f>IF(Sheet2!T12="","",Sheet2!T12)</f>
        <v>0.1266</v>
      </c>
      <c r="T13" s="6">
        <f>IF(Sheet2!S12="","",Sheet2!S12)</f>
        <v>-0.0997</v>
      </c>
      <c r="U13" s="6">
        <f>IF(Sheet2!R12="","",Sheet2!R12)</f>
        <v>-0.0311</v>
      </c>
      <c r="V13" s="6">
        <f>IF(Sheet2!Q12="","",Sheet2!Q12)</f>
        <v>0.0534</v>
      </c>
      <c r="W13" s="6">
        <f>IF(Sheet2!P12="","",Sheet2!P12)</f>
        <v>0.16</v>
      </c>
      <c r="X13" s="6" t="str">
        <f>IF(Sheet2!O12="","",Sheet2!O12)</f>
        <v/>
      </c>
      <c r="Z13" s="5" t="s">
        <v>68</v>
      </c>
      <c r="AA13" s="5" t="s">
        <v>74</v>
      </c>
      <c r="AB13" s="5" t="s">
        <v>75</v>
      </c>
      <c r="AC13" s="12" t="s">
        <v>31</v>
      </c>
      <c r="AF13" s="43" t="s">
        <v>76</v>
      </c>
      <c r="AG13" s="69">
        <v>0.018</v>
      </c>
      <c r="AH13" s="69"/>
      <c r="AI13" s="70" t="s">
        <v>77</v>
      </c>
      <c r="AJ13" s="71"/>
    </row>
    <row r="14" ht="25.05" customHeight="1" spans="2:36">
      <c r="B14" s="5" t="str">
        <f>Sheet2!A13</f>
        <v>分公司</v>
      </c>
      <c r="C14" s="5" t="str">
        <f>Sheet2!B13</f>
        <v>主观成长</v>
      </c>
      <c r="D14" s="5" t="str">
        <f>Sheet2!C13</f>
        <v>SLY430</v>
      </c>
      <c r="E14" s="5" t="str">
        <f>Sheet2!D13</f>
        <v>翊安投资可转债2号</v>
      </c>
      <c r="F14" s="5" t="str">
        <f>Sheet2!E13</f>
        <v>2020-11-06</v>
      </c>
      <c r="G14" s="5" t="str">
        <f>Sheet2!F13</f>
        <v>2025-05-09</v>
      </c>
      <c r="H14" s="5">
        <f>Sheet2!G13</f>
        <v>1.332</v>
      </c>
      <c r="I14" s="5">
        <f>Sheet2!H13</f>
        <v>1.332</v>
      </c>
      <c r="J14" s="5">
        <f>Sheet2!I13</f>
        <v>1.332</v>
      </c>
      <c r="K14" s="5">
        <f>Sheet2!J13</f>
        <v>0.332</v>
      </c>
      <c r="L14" s="5">
        <f>Sheet2!K13</f>
        <v>0.0657</v>
      </c>
      <c r="M14" s="5">
        <f>Sheet2!L13</f>
        <v>-0.233</v>
      </c>
      <c r="N14" s="5">
        <f>Sheet2!M13</f>
        <v>0.1179</v>
      </c>
      <c r="O14" s="5">
        <f>Sheet2!N13</f>
        <v>0.39</v>
      </c>
      <c r="P14" s="6">
        <f>IF(Sheet2!W13="","",Sheet2!W13)</f>
        <v>-0.0015</v>
      </c>
      <c r="Q14" s="6">
        <f>IF(Sheet2!V13="","",Sheet2!V13)</f>
        <v>-0.0015</v>
      </c>
      <c r="R14" s="6">
        <f>IF(Sheet2!U13="","",Sheet2!U13)</f>
        <v>0.0091</v>
      </c>
      <c r="S14" s="6">
        <f>IF(Sheet2!T13="","",Sheet2!T13)</f>
        <v>0.0377</v>
      </c>
      <c r="T14" s="6">
        <f>IF(Sheet2!S13="","",Sheet2!S13)</f>
        <v>-0.0749</v>
      </c>
      <c r="U14" s="6">
        <f>IF(Sheet2!R13="","",Sheet2!R13)</f>
        <v>0.0448</v>
      </c>
      <c r="V14" s="6">
        <f>IF(Sheet2!Q13="","",Sheet2!Q13)</f>
        <v>0.2666</v>
      </c>
      <c r="W14" s="6">
        <f>IF(Sheet2!P13="","",Sheet2!P13)</f>
        <v>0.039</v>
      </c>
      <c r="X14" s="6" t="str">
        <f>IF(Sheet2!O13="","",Sheet2!O13)</f>
        <v/>
      </c>
      <c r="Z14" s="39" t="s">
        <v>71</v>
      </c>
      <c r="AA14" s="39" t="s">
        <v>72</v>
      </c>
      <c r="AB14" s="39" t="s">
        <v>78</v>
      </c>
      <c r="AC14" s="40" t="s">
        <v>73</v>
      </c>
      <c r="AF14" s="44" t="s">
        <v>79</v>
      </c>
      <c r="AG14" s="72">
        <v>0.0501</v>
      </c>
      <c r="AH14" s="72"/>
      <c r="AI14" s="73" t="s">
        <v>80</v>
      </c>
      <c r="AJ14" s="74"/>
    </row>
    <row r="15" ht="25.05" customHeight="1" spans="2:36">
      <c r="B15" s="5" t="str">
        <f>Sheet2!A14</f>
        <v>分公司</v>
      </c>
      <c r="C15" s="5" t="str">
        <f>Sheet2!B14</f>
        <v>主观成长</v>
      </c>
      <c r="D15" s="5" t="str">
        <f>Sheet2!C14</f>
        <v>SVM265</v>
      </c>
      <c r="E15" s="5" t="str">
        <f>Sheet2!D14</f>
        <v>勤辰创赢成长6号1期</v>
      </c>
      <c r="F15" s="5" t="str">
        <f>Sheet2!E14</f>
        <v>2022-08-12</v>
      </c>
      <c r="G15" s="5" t="str">
        <f>Sheet2!F14</f>
        <v>2025-05-09</v>
      </c>
      <c r="H15" s="5">
        <f>Sheet2!G14</f>
        <v>1.1159</v>
      </c>
      <c r="I15" s="5">
        <f>Sheet2!H14</f>
        <v>1.1159</v>
      </c>
      <c r="J15" s="5">
        <f>Sheet2!I14</f>
        <v>1.1159</v>
      </c>
      <c r="K15" s="5">
        <f>Sheet2!J14</f>
        <v>0.1159</v>
      </c>
      <c r="L15" s="5">
        <f>Sheet2!K14</f>
        <v>0.0408</v>
      </c>
      <c r="M15" s="5">
        <f>Sheet2!L14</f>
        <v>-0.1272</v>
      </c>
      <c r="N15" s="5">
        <f>Sheet2!M14</f>
        <v>0.1137</v>
      </c>
      <c r="O15" s="5">
        <f>Sheet2!N14</f>
        <v>0.18</v>
      </c>
      <c r="P15" s="6">
        <f>IF(Sheet2!W14="","",Sheet2!W14)</f>
        <v>0.0123</v>
      </c>
      <c r="Q15" s="6">
        <f>IF(Sheet2!V14="","",Sheet2!V14)</f>
        <v>0.0123</v>
      </c>
      <c r="R15" s="6">
        <f>IF(Sheet2!U14="","",Sheet2!U14)</f>
        <v>0.0063</v>
      </c>
      <c r="S15" s="6">
        <f>IF(Sheet2!T14="","",Sheet2!T14)</f>
        <v>0.1899</v>
      </c>
      <c r="T15" s="6">
        <f>IF(Sheet2!S14="","",Sheet2!S14)</f>
        <v>-0.0102</v>
      </c>
      <c r="U15" s="6">
        <f>IF(Sheet2!R14="","",Sheet2!R14)</f>
        <v>-0.0585</v>
      </c>
      <c r="V15" s="6" t="str">
        <f>IF(Sheet2!Q14="","",Sheet2!Q14)</f>
        <v/>
      </c>
      <c r="W15" s="6" t="str">
        <f>IF(Sheet2!P14="","",Sheet2!P14)</f>
        <v/>
      </c>
      <c r="X15" s="6" t="str">
        <f>IF(Sheet2!O14="","",Sheet2!O14)</f>
        <v/>
      </c>
      <c r="Z15" s="39" t="s">
        <v>76</v>
      </c>
      <c r="AA15" s="39" t="s">
        <v>77</v>
      </c>
      <c r="AB15" s="39" t="s">
        <v>77</v>
      </c>
      <c r="AC15" s="40" t="s">
        <v>31</v>
      </c>
      <c r="AF15" s="43" t="s">
        <v>81</v>
      </c>
      <c r="AG15" s="69">
        <v>0.0173</v>
      </c>
      <c r="AH15" s="69"/>
      <c r="AI15" s="70" t="s">
        <v>82</v>
      </c>
      <c r="AJ15" s="71"/>
    </row>
    <row r="16" ht="25.05" customHeight="1" spans="2:36">
      <c r="B16" s="5" t="str">
        <f>Sheet2!A15</f>
        <v>分公司</v>
      </c>
      <c r="C16" s="5" t="str">
        <f>Sheet2!B15</f>
        <v>主观成长</v>
      </c>
      <c r="D16" s="5" t="str">
        <f>Sheet2!C15</f>
        <v>STM350</v>
      </c>
      <c r="E16" s="5" t="str">
        <f>Sheet2!D15</f>
        <v>仁布积极进取14号A</v>
      </c>
      <c r="F16" s="5" t="str">
        <f>Sheet2!E15</f>
        <v>2022-02-11</v>
      </c>
      <c r="G16" s="12" t="str">
        <f>Sheet2!F15</f>
        <v>2025-05-09</v>
      </c>
      <c r="H16" s="5">
        <f>Sheet2!G15</f>
        <v>0.8895</v>
      </c>
      <c r="I16" s="5">
        <f>Sheet2!H15</f>
        <v>0.8895</v>
      </c>
      <c r="J16" s="5">
        <f>Sheet2!I15</f>
        <v>0.8895</v>
      </c>
      <c r="K16" s="5">
        <f>Sheet2!J15</f>
        <v>-0.1105</v>
      </c>
      <c r="L16" s="5">
        <f>Sheet2!K15</f>
        <v>-0.0355</v>
      </c>
      <c r="M16" s="5">
        <f>Sheet2!L15</f>
        <v>-0.2126</v>
      </c>
      <c r="N16" s="5">
        <f>Sheet2!M15</f>
        <v>0.112</v>
      </c>
      <c r="O16" s="5">
        <f>Sheet2!N15</f>
        <v>-0.5</v>
      </c>
      <c r="P16" s="6">
        <f>IF(Sheet2!W15="","",Sheet2!W15)</f>
        <v>0.0087</v>
      </c>
      <c r="Q16" s="6">
        <f>IF(Sheet2!V15="","",Sheet2!V15)</f>
        <v>0.0087</v>
      </c>
      <c r="R16" s="6">
        <f>IF(Sheet2!U15="","",Sheet2!U15)</f>
        <v>-0.0019</v>
      </c>
      <c r="S16" s="6">
        <f>IF(Sheet2!T15="","",Sheet2!T15)</f>
        <v>0.0504</v>
      </c>
      <c r="T16" s="6">
        <f>IF(Sheet2!S15="","",Sheet2!S15)</f>
        <v>-0.1321</v>
      </c>
      <c r="U16" s="6">
        <f>IF(Sheet2!R15="","",Sheet2!R15)</f>
        <v>-0.0225</v>
      </c>
      <c r="V16" s="6" t="str">
        <f>IF(Sheet2!Q15="","",Sheet2!Q15)</f>
        <v/>
      </c>
      <c r="W16" s="6" t="str">
        <f>IF(Sheet2!P15="","",Sheet2!P15)</f>
        <v/>
      </c>
      <c r="X16" s="6" t="str">
        <f>IF(Sheet2!O15="","",Sheet2!O15)</f>
        <v/>
      </c>
      <c r="Z16" s="39" t="s">
        <v>79</v>
      </c>
      <c r="AA16" s="39" t="s">
        <v>80</v>
      </c>
      <c r="AB16" s="39" t="s">
        <v>80</v>
      </c>
      <c r="AC16" s="40" t="s">
        <v>31</v>
      </c>
      <c r="AF16" s="45"/>
      <c r="AI16" s="45"/>
      <c r="AJ16" s="45"/>
    </row>
    <row r="17" ht="25.05" customHeight="1" spans="2:29">
      <c r="B17" s="5" t="str">
        <f>Sheet2!A16</f>
        <v>分公司</v>
      </c>
      <c r="C17" s="5" t="str">
        <f>Sheet2!B16</f>
        <v>主观成长</v>
      </c>
      <c r="D17" s="5" t="str">
        <f>Sheet2!C16</f>
        <v>SNL974</v>
      </c>
      <c r="E17" s="5" t="str">
        <f>Sheet2!D16</f>
        <v>石锋资产笃行7号A期</v>
      </c>
      <c r="F17" s="5" t="str">
        <f>Sheet2!E16</f>
        <v>2021-02-10</v>
      </c>
      <c r="G17" s="12" t="str">
        <f>Sheet2!F16</f>
        <v>2025-05-08</v>
      </c>
      <c r="H17" s="5">
        <f>Sheet2!G16</f>
        <v>0.8119</v>
      </c>
      <c r="I17" s="5">
        <f>Sheet2!H16</f>
        <v>0.8119</v>
      </c>
      <c r="J17" s="5">
        <f>Sheet2!I16</f>
        <v>0.8119</v>
      </c>
      <c r="K17" s="5">
        <f>Sheet2!J16</f>
        <v>-0.1881</v>
      </c>
      <c r="L17" s="5">
        <f>Sheet2!K16</f>
        <v>-0.0479</v>
      </c>
      <c r="M17" s="5">
        <f>Sheet2!L16</f>
        <v>-0.1986</v>
      </c>
      <c r="N17" s="5">
        <f>Sheet2!M16</f>
        <v>0.0649</v>
      </c>
      <c r="O17" s="5">
        <f>Sheet2!N16</f>
        <v>-1.05</v>
      </c>
      <c r="P17" s="6">
        <f>IF(Sheet2!W16="","",Sheet2!W16)</f>
        <v>0.0014</v>
      </c>
      <c r="Q17" s="6">
        <f>IF(Sheet2!V16="","",Sheet2!V16)</f>
        <v>0.0014</v>
      </c>
      <c r="R17" s="6">
        <f>IF(Sheet2!U16="","",Sheet2!U16)</f>
        <v>-0.0116</v>
      </c>
      <c r="S17" s="6">
        <f>IF(Sheet2!T16="","",Sheet2!T16)</f>
        <v>0.0191</v>
      </c>
      <c r="T17" s="6">
        <f>IF(Sheet2!S16="","",Sheet2!S16)</f>
        <v>-0.0108</v>
      </c>
      <c r="U17" s="6">
        <f>IF(Sheet2!R16="","",Sheet2!R16)</f>
        <v>-0.1046</v>
      </c>
      <c r="V17" s="6">
        <f>IF(Sheet2!Q16="","",Sheet2!Q16)</f>
        <v>-0.09</v>
      </c>
      <c r="W17" s="6" t="str">
        <f>IF(Sheet2!P16="","",Sheet2!P16)</f>
        <v/>
      </c>
      <c r="X17" s="6" t="str">
        <f>IF(Sheet2!O16="","",Sheet2!O16)</f>
        <v/>
      </c>
      <c r="Z17" s="39" t="s">
        <v>81</v>
      </c>
      <c r="AA17" s="39" t="s">
        <v>82</v>
      </c>
      <c r="AB17" s="39" t="s">
        <v>83</v>
      </c>
      <c r="AC17" s="40" t="s">
        <v>31</v>
      </c>
    </row>
    <row r="18" ht="25.05" customHeight="1" spans="2:50">
      <c r="B18" s="5" t="str">
        <f>Sheet2!A17</f>
        <v>分公司</v>
      </c>
      <c r="C18" s="5" t="str">
        <f>Sheet2!B17</f>
        <v>主观成长</v>
      </c>
      <c r="D18" s="5" t="str">
        <f>Sheet2!C17</f>
        <v>XH489B</v>
      </c>
      <c r="E18" s="5" t="str">
        <f>Sheet2!D17</f>
        <v>格雷长期价值16号B</v>
      </c>
      <c r="F18" s="5" t="str">
        <f>Sheet2!E17</f>
        <v>2023-03-10</v>
      </c>
      <c r="G18" s="5" t="str">
        <f>Sheet2!F17</f>
        <v>2025-05-09</v>
      </c>
      <c r="H18" s="5">
        <f>Sheet2!G17</f>
        <v>0.7236</v>
      </c>
      <c r="I18" s="5">
        <f>Sheet2!H17</f>
        <v>0.7236</v>
      </c>
      <c r="J18" s="5">
        <f>Sheet2!I17</f>
        <v>0.7236</v>
      </c>
      <c r="K18" s="5">
        <f>Sheet2!J17</f>
        <v>-0.2764</v>
      </c>
      <c r="L18" s="5">
        <f>Sheet2!K17</f>
        <v>-0.1387</v>
      </c>
      <c r="M18" s="5">
        <f>Sheet2!L17</f>
        <v>-0.3242</v>
      </c>
      <c r="N18" s="5">
        <f>Sheet2!M17</f>
        <v>0.1491</v>
      </c>
      <c r="O18" s="5">
        <f>Sheet2!N17</f>
        <v>-1.06</v>
      </c>
      <c r="P18" s="6">
        <f>IF(Sheet2!W17="","",Sheet2!W17)</f>
        <v>0.0125</v>
      </c>
      <c r="Q18" s="6">
        <f>IF(Sheet2!V17="","",Sheet2!V17)</f>
        <v>0.0125</v>
      </c>
      <c r="R18" s="6">
        <f>IF(Sheet2!U17="","",Sheet2!U17)</f>
        <v>-0.0279</v>
      </c>
      <c r="S18" s="6">
        <f>IF(Sheet2!T17="","",Sheet2!T17)</f>
        <v>-0.1498</v>
      </c>
      <c r="T18" s="6">
        <f>IF(Sheet2!S17="","",Sheet2!S17)</f>
        <v>-0.1244</v>
      </c>
      <c r="U18" s="6" t="str">
        <f>IF(Sheet2!R17="","",Sheet2!R17)</f>
        <v/>
      </c>
      <c r="V18" s="6" t="str">
        <f>IF(Sheet2!Q17="","",Sheet2!Q17)</f>
        <v/>
      </c>
      <c r="W18" s="6" t="str">
        <f>IF(Sheet2!P17="","",Sheet2!P17)</f>
        <v/>
      </c>
      <c r="X18" s="6" t="str">
        <f>IF(Sheet2!O17="","",Sheet2!O17)</f>
        <v/>
      </c>
      <c r="Z18" s="46" t="s">
        <v>84</v>
      </c>
      <c r="AD18" s="45"/>
      <c r="AE18" s="45"/>
      <c r="AK18" s="75"/>
      <c r="AL18" s="75"/>
      <c r="AM18" s="75"/>
      <c r="AN18" s="75"/>
      <c r="AO18" s="75"/>
      <c r="AP18" s="45"/>
      <c r="AQ18" s="75"/>
      <c r="AR18" s="75"/>
      <c r="AS18" s="75"/>
      <c r="AT18" s="75"/>
      <c r="AU18" s="75"/>
      <c r="AV18" s="75"/>
      <c r="AW18" s="75"/>
      <c r="AX18" s="75"/>
    </row>
    <row r="19" ht="25.05" customHeight="1" spans="2:24">
      <c r="B19" s="5" t="str">
        <f>Sheet2!A18</f>
        <v>分公司</v>
      </c>
      <c r="C19" s="5" t="str">
        <f>Sheet2!B18</f>
        <v>主观成长</v>
      </c>
      <c r="D19" s="5" t="str">
        <f>Sheet2!C18</f>
        <v>STA888</v>
      </c>
      <c r="E19" s="5" t="str">
        <f>Sheet2!D18</f>
        <v>源乐晟-晟世10号8期</v>
      </c>
      <c r="F19" s="5" t="str">
        <f>Sheet2!E18</f>
        <v>2022-01-21</v>
      </c>
      <c r="G19" s="5" t="str">
        <f>Sheet2!F18</f>
        <v>2025-05-09</v>
      </c>
      <c r="H19" s="5">
        <f>Sheet2!G18</f>
        <v>0.5956</v>
      </c>
      <c r="I19" s="5">
        <f>Sheet2!H18</f>
        <v>0.5956</v>
      </c>
      <c r="J19" s="5">
        <f>Sheet2!I18</f>
        <v>0.5956</v>
      </c>
      <c r="K19" s="5">
        <f>Sheet2!J18</f>
        <v>-0.4044</v>
      </c>
      <c r="L19" s="5">
        <f>Sheet2!K18</f>
        <v>-0.1454</v>
      </c>
      <c r="M19" s="5">
        <f>Sheet2!L18</f>
        <v>-0.4516</v>
      </c>
      <c r="N19" s="5">
        <f>Sheet2!M18</f>
        <v>0.2235</v>
      </c>
      <c r="O19" s="5">
        <f>Sheet2!N18</f>
        <v>-0.74</v>
      </c>
      <c r="P19" s="6">
        <f>IF(Sheet2!W18="","",Sheet2!W18)</f>
        <v>0.0005</v>
      </c>
      <c r="Q19" s="6">
        <f>IF(Sheet2!V18="","",Sheet2!V18)</f>
        <v>0.0005</v>
      </c>
      <c r="R19" s="6">
        <f>IF(Sheet2!U18="","",Sheet2!U18)</f>
        <v>-0.0292</v>
      </c>
      <c r="S19" s="6">
        <f>IF(Sheet2!T18="","",Sheet2!T18)</f>
        <v>0.0203</v>
      </c>
      <c r="T19" s="6">
        <f>IF(Sheet2!S18="","",Sheet2!S18)</f>
        <v>-0.2514</v>
      </c>
      <c r="U19" s="6">
        <f>IF(Sheet2!R18="","",Sheet2!R18)</f>
        <v>-0.1968</v>
      </c>
      <c r="V19" s="6" t="str">
        <f>IF(Sheet2!Q18="","",Sheet2!Q18)</f>
        <v/>
      </c>
      <c r="W19" s="6" t="str">
        <f>IF(Sheet2!P18="","",Sheet2!P18)</f>
        <v/>
      </c>
      <c r="X19" s="6" t="str">
        <f>IF(Sheet2!O18="","",Sheet2!O18)</f>
        <v/>
      </c>
    </row>
    <row r="20" ht="25.05" customHeight="1" spans="2:26">
      <c r="B20" s="5" t="str">
        <f>Sheet2!A19</f>
        <v>分公司</v>
      </c>
      <c r="C20" s="5" t="str">
        <f>Sheet2!B19</f>
        <v>主观成长</v>
      </c>
      <c r="D20" s="5" t="str">
        <f>Sheet2!C19</f>
        <v>AQF95B</v>
      </c>
      <c r="E20" s="5" t="str">
        <f>Sheet2!D19</f>
        <v>华安合鑫远行十八号B</v>
      </c>
      <c r="F20" s="5" t="str">
        <f>Sheet2!E19</f>
        <v>2025-03-07</v>
      </c>
      <c r="G20" s="5" t="str">
        <f>Sheet2!F19</f>
        <v>2025-05-09</v>
      </c>
      <c r="H20" s="5">
        <f>Sheet2!G19</f>
        <v>0.9496</v>
      </c>
      <c r="I20" s="5">
        <f>Sheet2!H19</f>
        <v>0.9496</v>
      </c>
      <c r="J20" s="5">
        <f>Sheet2!I19</f>
        <v>0.9496</v>
      </c>
      <c r="K20" s="5">
        <f>Sheet2!J19</f>
        <v>-0.0505</v>
      </c>
      <c r="L20" s="5">
        <f>Sheet2!K19</f>
        <v>-0.2593</v>
      </c>
      <c r="M20" s="5">
        <f>Sheet2!L19</f>
        <v>-0.0795</v>
      </c>
      <c r="N20" s="5">
        <f>Sheet2!M19</f>
        <v>0.1236</v>
      </c>
      <c r="O20" s="5">
        <f>Sheet2!N19</f>
        <v>-2.26</v>
      </c>
      <c r="P20" s="6">
        <f>IF(Sheet2!W19="","",Sheet2!W19)</f>
        <v>0.0313</v>
      </c>
      <c r="Q20" s="6">
        <f>IF(Sheet2!V19="","",Sheet2!V19)</f>
        <v>0.0313</v>
      </c>
      <c r="R20" s="6">
        <f>IF(Sheet2!U19="","",Sheet2!U19)</f>
        <v>-0.0505</v>
      </c>
      <c r="S20" s="6" t="str">
        <f>IF(Sheet2!T19="","",Sheet2!T19)</f>
        <v/>
      </c>
      <c r="T20" s="6" t="str">
        <f>IF(Sheet2!S19="","",Sheet2!S19)</f>
        <v/>
      </c>
      <c r="U20" s="6" t="str">
        <f>IF(Sheet2!R19="","",Sheet2!R19)</f>
        <v/>
      </c>
      <c r="V20" s="6" t="str">
        <f>IF(Sheet2!Q19="","",Sheet2!Q19)</f>
        <v/>
      </c>
      <c r="W20" s="6" t="str">
        <f>IF(Sheet2!P19="","",Sheet2!P19)</f>
        <v/>
      </c>
      <c r="X20" s="6" t="str">
        <f>IF(Sheet2!O19="","",Sheet2!O19)</f>
        <v/>
      </c>
      <c r="Z20" s="47">
        <f>Z21-3</f>
        <v>45783</v>
      </c>
    </row>
    <row r="21" ht="25.05" customHeight="1" spans="2:26">
      <c r="B21" s="13" t="str">
        <f>Sheet2!A20</f>
        <v>总部</v>
      </c>
      <c r="C21" s="13" t="str">
        <f>Sheet2!B20</f>
        <v>主观成长</v>
      </c>
      <c r="D21" s="13" t="str">
        <f>Sheet2!C20</f>
        <v>AQF95A</v>
      </c>
      <c r="E21" s="13" t="str">
        <f>Sheet2!D20</f>
        <v>华安合鑫远行十八号A</v>
      </c>
      <c r="F21" s="13" t="str">
        <f>Sheet2!E20</f>
        <v>2025-03-07</v>
      </c>
      <c r="G21" s="13" t="str">
        <f>Sheet2!F20</f>
        <v>2025-05-09</v>
      </c>
      <c r="H21" s="13">
        <f>Sheet2!G20</f>
        <v>0.9487</v>
      </c>
      <c r="I21" s="13">
        <f>Sheet2!H20</f>
        <v>0.9487</v>
      </c>
      <c r="J21" s="13">
        <f>Sheet2!I20</f>
        <v>0.9487</v>
      </c>
      <c r="K21" s="13">
        <f>Sheet2!J20</f>
        <v>-0.0514</v>
      </c>
      <c r="L21" s="13">
        <f>Sheet2!K20</f>
        <v>-0.2634</v>
      </c>
      <c r="M21" s="13">
        <f>Sheet2!L20</f>
        <v>-0.08</v>
      </c>
      <c r="N21" s="13">
        <f>Sheet2!M20</f>
        <v>0.1234</v>
      </c>
      <c r="O21" s="13">
        <f>Sheet2!N20</f>
        <v>-2.3</v>
      </c>
      <c r="P21" s="23">
        <f>IF(Sheet2!W20="","",Sheet2!W20)</f>
        <v>0.0311</v>
      </c>
      <c r="Q21" s="23">
        <f>IF(Sheet2!V20="","",Sheet2!V20)</f>
        <v>0.0311</v>
      </c>
      <c r="R21" s="23">
        <f>IF(Sheet2!U20="","",Sheet2!U20)</f>
        <v>-0.0514</v>
      </c>
      <c r="S21" s="23" t="str">
        <f>IF(Sheet2!T20="","",Sheet2!T20)</f>
        <v/>
      </c>
      <c r="T21" s="23" t="str">
        <f>IF(Sheet2!S20="","",Sheet2!S20)</f>
        <v/>
      </c>
      <c r="U21" s="6" t="str">
        <f>IF(Sheet2!R20="","",Sheet2!R20)</f>
        <v/>
      </c>
      <c r="V21" s="6" t="str">
        <f>IF(Sheet2!Q20="","",Sheet2!Q20)</f>
        <v/>
      </c>
      <c r="W21" s="6" t="str">
        <f>IF(Sheet2!P20="","",Sheet2!P20)</f>
        <v/>
      </c>
      <c r="X21" s="6" t="str">
        <f>IF(Sheet2!O20="","",Sheet2!O20)</f>
        <v/>
      </c>
      <c r="Z21" s="48" t="str">
        <f>G3</f>
        <v>2025-05-09</v>
      </c>
    </row>
    <row r="22" ht="25.05" customHeight="1" spans="2:24">
      <c r="B22" s="10" t="str">
        <f>Sheet2!A21</f>
        <v>分公司</v>
      </c>
      <c r="C22" s="10" t="str">
        <f>Sheet2!B21</f>
        <v>主观成长</v>
      </c>
      <c r="D22" s="10" t="str">
        <f>Sheet2!C21</f>
        <v>SAJH67</v>
      </c>
      <c r="E22" s="10" t="str">
        <f>Sheet2!D21</f>
        <v>聚鸣章玉价值成长3号A</v>
      </c>
      <c r="F22" s="10" t="str">
        <f>Sheet2!E21</f>
        <v>2024-07-05</v>
      </c>
      <c r="G22" s="10" t="str">
        <f>Sheet2!F21</f>
        <v>2025-05-09</v>
      </c>
      <c r="H22" s="10">
        <f>Sheet2!G21</f>
        <v>0.9421</v>
      </c>
      <c r="I22" s="10">
        <f>Sheet2!H21</f>
        <v>0.9421</v>
      </c>
      <c r="J22" s="10">
        <f>Sheet2!I21</f>
        <v>0.9421</v>
      </c>
      <c r="K22" s="10">
        <f>Sheet2!J21</f>
        <v>-0.0579</v>
      </c>
      <c r="L22" s="10">
        <f>Sheet2!K21</f>
        <v>-0.0682</v>
      </c>
      <c r="M22" s="10">
        <f>Sheet2!L21</f>
        <v>-0.1691</v>
      </c>
      <c r="N22" s="10">
        <f>Sheet2!M21</f>
        <v>0.1508</v>
      </c>
      <c r="O22" s="10">
        <f>Sheet2!N21</f>
        <v>-0.59</v>
      </c>
      <c r="P22" s="22">
        <f>IF(Sheet2!W21="","",Sheet2!W21)</f>
        <v>0.0004</v>
      </c>
      <c r="Q22" s="22">
        <f>IF(Sheet2!V21="","",Sheet2!V21)</f>
        <v>0.0004</v>
      </c>
      <c r="R22" s="22">
        <f>IF(Sheet2!U21="","",Sheet2!U21)</f>
        <v>-0.0712</v>
      </c>
      <c r="S22" s="22">
        <f>IF(Sheet2!T21="","",Sheet2!T21)</f>
        <v>0.0143</v>
      </c>
      <c r="T22" s="22" t="str">
        <f>IF(Sheet2!S21="","",Sheet2!S21)</f>
        <v/>
      </c>
      <c r="U22" s="30" t="str">
        <f>IF(Sheet2!R21="","",Sheet2!R21)</f>
        <v/>
      </c>
      <c r="V22" s="30" t="str">
        <f>IF(Sheet2!Q21="","",Sheet2!Q21)</f>
        <v/>
      </c>
      <c r="W22" s="30" t="str">
        <f>IF(Sheet2!P21="","",Sheet2!P21)</f>
        <v/>
      </c>
      <c r="X22" s="30" t="str">
        <f>IF(Sheet2!O21="","",Sheet2!O21)</f>
        <v/>
      </c>
    </row>
    <row r="23" ht="25.05" customHeight="1" spans="2:24">
      <c r="B23" s="5" t="str">
        <f>Sheet2!A22</f>
        <v>分公司</v>
      </c>
      <c r="C23" s="5" t="str">
        <f>Sheet2!B22</f>
        <v>主观价值</v>
      </c>
      <c r="D23" s="5" t="str">
        <f>Sheet2!C22</f>
        <v>S25534</v>
      </c>
      <c r="E23" s="5" t="str">
        <f>Sheet2!D22</f>
        <v>易同精选2号</v>
      </c>
      <c r="F23" s="5" t="str">
        <f>Sheet2!E22</f>
        <v>2015-02-06</v>
      </c>
      <c r="G23" s="5" t="str">
        <f>Sheet2!F22</f>
        <v>2025-05-09</v>
      </c>
      <c r="H23" s="5">
        <f>Sheet2!G22</f>
        <v>2.548</v>
      </c>
      <c r="I23" s="5">
        <f>Sheet2!H22</f>
        <v>2.648</v>
      </c>
      <c r="J23" s="5">
        <f>Sheet2!I22</f>
        <v>2.7337</v>
      </c>
      <c r="K23" s="5">
        <f>Sheet2!J22</f>
        <v>1.7585</v>
      </c>
      <c r="L23" s="5">
        <f>Sheet2!K22</f>
        <v>0.104</v>
      </c>
      <c r="M23" s="5">
        <f>Sheet2!L22</f>
        <v>-0.3096</v>
      </c>
      <c r="N23" s="5">
        <f>Sheet2!M22</f>
        <v>0.2122</v>
      </c>
      <c r="O23" s="5">
        <f>Sheet2!N22</f>
        <v>0.4</v>
      </c>
      <c r="P23" s="6">
        <f>IF(Sheet2!W22="","",Sheet2!W22)</f>
        <v>0.027</v>
      </c>
      <c r="Q23" s="6">
        <f>IF(Sheet2!V22="","",Sheet2!V22)</f>
        <v>0.027</v>
      </c>
      <c r="R23" s="6">
        <f>IF(Sheet2!U22="","",Sheet2!U22)</f>
        <v>0.139</v>
      </c>
      <c r="S23" s="24">
        <f>IF(Sheet2!T22="","",Sheet2!T22)</f>
        <v>0.2211</v>
      </c>
      <c r="T23" s="24">
        <f>IF(Sheet2!S22="","",Sheet2!S22)</f>
        <v>-0.079</v>
      </c>
      <c r="U23" s="24">
        <f>IF(Sheet2!R22="","",Sheet2!R22)</f>
        <v>-0.1471</v>
      </c>
      <c r="V23" s="24">
        <f>IF(Sheet2!Q22="","",Sheet2!Q22)</f>
        <v>0.1672</v>
      </c>
      <c r="W23" s="24">
        <f>IF(Sheet2!P22="","",Sheet2!P22)</f>
        <v>0.2566</v>
      </c>
      <c r="X23" s="24">
        <f>IF(Sheet2!O22="","",Sheet2!O22)</f>
        <v>0.2917</v>
      </c>
    </row>
    <row r="24" ht="25.05" customHeight="1" spans="2:24">
      <c r="B24" s="14" t="str">
        <f>Sheet2!A23</f>
        <v>分公司</v>
      </c>
      <c r="C24" s="14" t="str">
        <f>Sheet2!B23</f>
        <v>主观价值</v>
      </c>
      <c r="D24" s="14" t="str">
        <f>Sheet2!C23</f>
        <v>SND877</v>
      </c>
      <c r="E24" s="14" t="str">
        <f>Sheet2!D23</f>
        <v>景林景泰优选GJ2期</v>
      </c>
      <c r="F24" s="14" t="str">
        <f>Sheet2!E23</f>
        <v>2020-11-20</v>
      </c>
      <c r="G24" s="14" t="str">
        <f>Sheet2!F23</f>
        <v>2025-05-06</v>
      </c>
      <c r="H24" s="14">
        <f>Sheet2!G23</f>
        <v>1.1374</v>
      </c>
      <c r="I24" s="14">
        <f>Sheet2!H23</f>
        <v>1.1374</v>
      </c>
      <c r="J24" s="5">
        <f>Sheet2!I23</f>
        <v>1.1374</v>
      </c>
      <c r="K24" s="5">
        <f>Sheet2!J23</f>
        <v>0.1374</v>
      </c>
      <c r="L24" s="5">
        <f>Sheet2!K23</f>
        <v>0.0293</v>
      </c>
      <c r="M24" s="5">
        <f>Sheet2!L23</f>
        <v>-0.5611</v>
      </c>
      <c r="N24" s="5">
        <f>Sheet2!M23</f>
        <v>0.2624</v>
      </c>
      <c r="O24" s="5">
        <f>Sheet2!N23</f>
        <v>0.04</v>
      </c>
      <c r="P24" s="6" t="str">
        <f>IF(Sheet2!W23="","",Sheet2!W23)</f>
        <v/>
      </c>
      <c r="Q24" s="6">
        <f>IF(Sheet2!V23="","",Sheet2!V23)</f>
        <v>0.0253</v>
      </c>
      <c r="R24" s="6">
        <f>IF(Sheet2!U23="","",Sheet2!U23)</f>
        <v>0.0721</v>
      </c>
      <c r="S24" s="6">
        <f>IF(Sheet2!T23="","",Sheet2!T23)</f>
        <v>0.2037</v>
      </c>
      <c r="T24" s="6">
        <f>IF(Sheet2!S23="","",Sheet2!S23)</f>
        <v>0.2362</v>
      </c>
      <c r="U24" s="6">
        <f>IF(Sheet2!R23="","",Sheet2!R23)</f>
        <v>-0.2278</v>
      </c>
      <c r="V24" s="6">
        <f>IF(Sheet2!Q23="","",Sheet2!Q23)</f>
        <v>-0.1429</v>
      </c>
      <c r="W24" s="6">
        <f>IF(Sheet2!P23="","",Sheet2!P23)</f>
        <v>0.0773</v>
      </c>
      <c r="X24" s="6" t="str">
        <f>IF(Sheet2!O23="","",Sheet2!O23)</f>
        <v/>
      </c>
    </row>
    <row r="25" ht="25.05" customHeight="1" spans="2:24">
      <c r="B25" s="5" t="str">
        <f>Sheet2!A24</f>
        <v>分公司</v>
      </c>
      <c r="C25" s="5" t="str">
        <f>Sheet2!B24</f>
        <v>主观价值</v>
      </c>
      <c r="D25" s="5" t="str">
        <f>Sheet2!C24</f>
        <v>SQW547</v>
      </c>
      <c r="E25" s="5" t="str">
        <f>Sheet2!D24</f>
        <v>景林精选FOF子基金GJ2期</v>
      </c>
      <c r="F25" s="5" t="str">
        <f>Sheet2!E24</f>
        <v>2021-07-30</v>
      </c>
      <c r="G25" s="5" t="str">
        <f>Sheet2!F24</f>
        <v>2025-05-06</v>
      </c>
      <c r="H25" s="5">
        <f>Sheet2!G24</f>
        <v>1.2081</v>
      </c>
      <c r="I25" s="5">
        <f>Sheet2!H24</f>
        <v>1.2081</v>
      </c>
      <c r="J25" s="5">
        <f>Sheet2!I24</f>
        <v>1.2081</v>
      </c>
      <c r="K25" s="5">
        <f>Sheet2!J24</f>
        <v>0.2081</v>
      </c>
      <c r="L25" s="5">
        <f>Sheet2!K24</f>
        <v>0.0514</v>
      </c>
      <c r="M25" s="5">
        <f>Sheet2!L24</f>
        <v>-0.2999</v>
      </c>
      <c r="N25" s="5">
        <f>Sheet2!M24</f>
        <v>0.197</v>
      </c>
      <c r="O25" s="5">
        <f>Sheet2!N24</f>
        <v>0.16</v>
      </c>
      <c r="P25" s="6" t="str">
        <f>IF(Sheet2!W24="","",Sheet2!W24)</f>
        <v/>
      </c>
      <c r="Q25" s="6">
        <f>IF(Sheet2!V24="","",Sheet2!V24)</f>
        <v>0.0237</v>
      </c>
      <c r="R25" s="6">
        <f>IF(Sheet2!U24="","",Sheet2!U24)</f>
        <v>0.0702</v>
      </c>
      <c r="S25" s="6">
        <f>IF(Sheet2!T24="","",Sheet2!T24)</f>
        <v>0.1549</v>
      </c>
      <c r="T25" s="6">
        <f>IF(Sheet2!S24="","",Sheet2!S24)</f>
        <v>0.1185</v>
      </c>
      <c r="U25" s="6">
        <f>IF(Sheet2!R24="","",Sheet2!R24)</f>
        <v>-0.1315</v>
      </c>
      <c r="V25" s="6">
        <f>IF(Sheet2!Q24="","",Sheet2!Q24)</f>
        <v>0.0062</v>
      </c>
      <c r="W25" s="6" t="str">
        <f>IF(Sheet2!P24="","",Sheet2!P24)</f>
        <v/>
      </c>
      <c r="X25" s="6" t="str">
        <f>IF(Sheet2!O24="","",Sheet2!O24)</f>
        <v/>
      </c>
    </row>
    <row r="26" ht="25.05" customHeight="1" spans="2:24">
      <c r="B26" s="14" t="str">
        <f>Sheet2!A25</f>
        <v>分公司</v>
      </c>
      <c r="C26" s="14" t="str">
        <f>Sheet2!B25</f>
        <v>主观价值</v>
      </c>
      <c r="D26" s="14" t="str">
        <f>Sheet2!C25</f>
        <v>SQJ763</v>
      </c>
      <c r="E26" s="14" t="str">
        <f>Sheet2!D25</f>
        <v>睿郡财富11号1期</v>
      </c>
      <c r="F26" s="14" t="str">
        <f>Sheet2!E25</f>
        <v>2021-06-25</v>
      </c>
      <c r="G26" s="14" t="str">
        <f>Sheet2!F25</f>
        <v>2025-05-09</v>
      </c>
      <c r="H26" s="14">
        <f>Sheet2!G25</f>
        <v>1.409</v>
      </c>
      <c r="I26" s="14">
        <f>Sheet2!H25</f>
        <v>1.409</v>
      </c>
      <c r="J26" s="5">
        <f>Sheet2!I25</f>
        <v>1.409</v>
      </c>
      <c r="K26" s="5">
        <f>Sheet2!J25</f>
        <v>0.409</v>
      </c>
      <c r="L26" s="5">
        <f>Sheet2!K25</f>
        <v>0.0925</v>
      </c>
      <c r="M26" s="5">
        <f>Sheet2!L25</f>
        <v>-0.1264</v>
      </c>
      <c r="N26" s="5">
        <f>Sheet2!M25</f>
        <v>0.1142</v>
      </c>
      <c r="O26" s="5">
        <f>Sheet2!N25</f>
        <v>0.64</v>
      </c>
      <c r="P26" s="6">
        <f>IF(Sheet2!W25="","",Sheet2!W25)</f>
        <v>0.0151</v>
      </c>
      <c r="Q26" s="6">
        <f>IF(Sheet2!V25="","",Sheet2!V25)</f>
        <v>0.0151</v>
      </c>
      <c r="R26" s="6">
        <f>IF(Sheet2!U25="","",Sheet2!U25)</f>
        <v>0.0642</v>
      </c>
      <c r="S26" s="6">
        <f>IF(Sheet2!T25="","",Sheet2!T25)</f>
        <v>0.2586</v>
      </c>
      <c r="T26" s="6">
        <f>IF(Sheet2!S25="","",Sheet2!S25)</f>
        <v>0.0509</v>
      </c>
      <c r="U26" s="6">
        <f>IF(Sheet2!R25="","",Sheet2!R25)</f>
        <v>-0.0338</v>
      </c>
      <c r="V26" s="6">
        <f>IF(Sheet2!Q25="","",Sheet2!Q25)</f>
        <v>0.036</v>
      </c>
      <c r="W26" s="6" t="str">
        <f>IF(Sheet2!P25="","",Sheet2!P25)</f>
        <v/>
      </c>
      <c r="X26" s="6" t="str">
        <f>IF(Sheet2!O25="","",Sheet2!O25)</f>
        <v/>
      </c>
    </row>
    <row r="27" ht="25.05" customHeight="1" spans="2:24">
      <c r="B27" s="5" t="str">
        <f>Sheet2!A26</f>
        <v>分公司</v>
      </c>
      <c r="C27" s="5" t="str">
        <f>Sheet2!B26</f>
        <v>主观价值</v>
      </c>
      <c r="D27" s="5" t="str">
        <f>Sheet2!C26</f>
        <v>AAS63A</v>
      </c>
      <c r="E27" s="5" t="str">
        <f>Sheet2!D26</f>
        <v>六禾谦安A</v>
      </c>
      <c r="F27" s="5" t="str">
        <f>Sheet2!E26</f>
        <v>2025-01-03</v>
      </c>
      <c r="G27" s="5" t="str">
        <f>Sheet2!F26</f>
        <v>2025-05-09</v>
      </c>
      <c r="H27" s="5">
        <f>Sheet2!G26</f>
        <v>1.0631</v>
      </c>
      <c r="I27" s="5">
        <f>Sheet2!H26</f>
        <v>1.0631</v>
      </c>
      <c r="J27" s="5">
        <f>Sheet2!I26</f>
        <v>1.0631</v>
      </c>
      <c r="K27" s="5">
        <f>Sheet2!J26</f>
        <v>0.0631</v>
      </c>
      <c r="L27" s="5">
        <f>Sheet2!K26</f>
        <v>0.1939</v>
      </c>
      <c r="M27" s="5">
        <f>Sheet2!L26</f>
        <v>-0.0709</v>
      </c>
      <c r="N27" s="5">
        <f>Sheet2!M26</f>
        <v>0.1415</v>
      </c>
      <c r="O27" s="5">
        <f>Sheet2!N26</f>
        <v>1.23</v>
      </c>
      <c r="P27" s="6">
        <f>IF(Sheet2!W26="","",Sheet2!W26)</f>
        <v>0.0266</v>
      </c>
      <c r="Q27" s="6">
        <f>IF(Sheet2!V26="","",Sheet2!V26)</f>
        <v>0.0266</v>
      </c>
      <c r="R27" s="6">
        <f>IF(Sheet2!U26="","",Sheet2!U26)</f>
        <v>0.0631</v>
      </c>
      <c r="S27" s="6" t="str">
        <f>IF(Sheet2!T26="","",Sheet2!T26)</f>
        <v/>
      </c>
      <c r="T27" s="6" t="str">
        <f>IF(Sheet2!S26="","",Sheet2!S26)</f>
        <v/>
      </c>
      <c r="U27" s="6" t="str">
        <f>IF(Sheet2!R26="","",Sheet2!R26)</f>
        <v/>
      </c>
      <c r="V27" s="6" t="str">
        <f>IF(Sheet2!Q26="","",Sheet2!Q26)</f>
        <v/>
      </c>
      <c r="W27" s="6" t="str">
        <f>IF(Sheet2!P26="","",Sheet2!P26)</f>
        <v/>
      </c>
      <c r="X27" s="6" t="str">
        <f>IF(Sheet2!O26="","",Sheet2!O26)</f>
        <v/>
      </c>
    </row>
    <row r="28" ht="25.05" customHeight="1" spans="2:24">
      <c r="B28" s="5" t="str">
        <f>Sheet2!A27</f>
        <v>总部</v>
      </c>
      <c r="C28" s="5" t="str">
        <f>Sheet2!B27</f>
        <v>主观价值</v>
      </c>
      <c r="D28" s="5" t="str">
        <f>Sheet2!C27</f>
        <v>SB2582</v>
      </c>
      <c r="E28" s="5" t="str">
        <f>Sheet2!D27</f>
        <v>静瑞灵动增长安泰1号</v>
      </c>
      <c r="F28" s="5" t="str">
        <f>Sheet2!E27</f>
        <v>2023-09-08</v>
      </c>
      <c r="G28" s="5" t="str">
        <f>Sheet2!F27</f>
        <v>2025-05-09</v>
      </c>
      <c r="H28" s="5">
        <f>Sheet2!G27</f>
        <v>1.0622</v>
      </c>
      <c r="I28" s="5">
        <f>Sheet2!H27</f>
        <v>1.2188</v>
      </c>
      <c r="J28" s="5">
        <f>Sheet2!I27</f>
        <v>1.2285</v>
      </c>
      <c r="K28" s="5">
        <f>Sheet2!J27</f>
        <v>0.2283</v>
      </c>
      <c r="L28" s="5">
        <f>Sheet2!K27</f>
        <v>0.1311</v>
      </c>
      <c r="M28" s="5">
        <f>Sheet2!L27</f>
        <v>-0.193</v>
      </c>
      <c r="N28" s="5">
        <f>Sheet2!M27</f>
        <v>0.2523</v>
      </c>
      <c r="O28" s="5">
        <f>Sheet2!N27</f>
        <v>0.44</v>
      </c>
      <c r="P28" s="6">
        <f>IF(Sheet2!W27="","",Sheet2!W27)</f>
        <v>0.0093</v>
      </c>
      <c r="Q28" s="6">
        <f>IF(Sheet2!V27="","",Sheet2!V27)</f>
        <v>0.0093</v>
      </c>
      <c r="R28" s="6">
        <f>IF(Sheet2!U27="","",Sheet2!U27)</f>
        <v>0.0553</v>
      </c>
      <c r="S28" s="6">
        <f>IF(Sheet2!T27="","",Sheet2!T27)</f>
        <v>0.2743</v>
      </c>
      <c r="T28" s="6">
        <f>IF(Sheet2!S27="","",Sheet2!S27)</f>
        <v>-0.0867</v>
      </c>
      <c r="U28" s="6" t="str">
        <f>IF(Sheet2!R27="","",Sheet2!R27)</f>
        <v/>
      </c>
      <c r="V28" s="6" t="str">
        <f>IF(Sheet2!Q27="","",Sheet2!Q27)</f>
        <v/>
      </c>
      <c r="W28" s="6" t="str">
        <f>IF(Sheet2!P27="","",Sheet2!P27)</f>
        <v/>
      </c>
      <c r="X28" s="6" t="str">
        <f>IF(Sheet2!O27="","",Sheet2!O27)</f>
        <v/>
      </c>
    </row>
    <row r="29" ht="25.05" customHeight="1" spans="2:24">
      <c r="B29" s="5" t="str">
        <f>Sheet2!A28</f>
        <v>分公司</v>
      </c>
      <c r="C29" s="5" t="str">
        <f>Sheet2!B28</f>
        <v>主观价值</v>
      </c>
      <c r="D29" s="5" t="str">
        <f>Sheet2!C28</f>
        <v>SNS136</v>
      </c>
      <c r="E29" s="5" t="str">
        <f>Sheet2!D28</f>
        <v>景林景泰丰收GJ2期</v>
      </c>
      <c r="F29" s="5" t="str">
        <f>Sheet2!E28</f>
        <v>2021-04-01</v>
      </c>
      <c r="G29" s="15" t="str">
        <f>Sheet2!F28</f>
        <v>2025-05-06</v>
      </c>
      <c r="H29" s="5">
        <f>Sheet2!G28</f>
        <v>1.0155</v>
      </c>
      <c r="I29" s="5">
        <f>Sheet2!H28</f>
        <v>1.0155</v>
      </c>
      <c r="J29" s="5">
        <f>Sheet2!I28</f>
        <v>1.0155</v>
      </c>
      <c r="K29" s="5">
        <f>Sheet2!J28</f>
        <v>0.0156</v>
      </c>
      <c r="L29" s="5">
        <f>Sheet2!K28</f>
        <v>0.0038</v>
      </c>
      <c r="M29" s="5">
        <f>Sheet2!L28</f>
        <v>-0.3864</v>
      </c>
      <c r="N29" s="5">
        <f>Sheet2!M28</f>
        <v>0.1965</v>
      </c>
      <c r="O29" s="5">
        <f>Sheet2!N28</f>
        <v>-0.08</v>
      </c>
      <c r="P29" s="6" t="str">
        <f>IF(Sheet2!W28="","",Sheet2!W28)</f>
        <v/>
      </c>
      <c r="Q29" s="6">
        <f>IF(Sheet2!V28="","",Sheet2!V28)</f>
        <v>0.0225</v>
      </c>
      <c r="R29" s="6">
        <f>IF(Sheet2!U28="","",Sheet2!U28)</f>
        <v>0.0552</v>
      </c>
      <c r="S29" s="6">
        <f>IF(Sheet2!T28="","",Sheet2!T28)</f>
        <v>0.1222</v>
      </c>
      <c r="T29" s="6">
        <f>IF(Sheet2!S28="","",Sheet2!S28)</f>
        <v>0.1424</v>
      </c>
      <c r="U29" s="6">
        <f>IF(Sheet2!R28="","",Sheet2!R28)</f>
        <v>-0.2496</v>
      </c>
      <c r="V29" s="6">
        <f>IF(Sheet2!Q28="","",Sheet2!Q28)</f>
        <v>0.0005</v>
      </c>
      <c r="W29" s="6" t="str">
        <f>IF(Sheet2!P28="","",Sheet2!P28)</f>
        <v/>
      </c>
      <c r="X29" s="6" t="str">
        <f>IF(Sheet2!O28="","",Sheet2!O28)</f>
        <v/>
      </c>
    </row>
    <row r="30" ht="25.05" customHeight="1" spans="2:24">
      <c r="B30" s="5" t="str">
        <f>Sheet2!A29</f>
        <v>分公司</v>
      </c>
      <c r="C30" s="5" t="str">
        <f>Sheet2!B29</f>
        <v>主观价值</v>
      </c>
      <c r="D30" s="5" t="str">
        <f>Sheet2!C29</f>
        <v>SY2054</v>
      </c>
      <c r="E30" s="5" t="str">
        <f>Sheet2!D29</f>
        <v>合撰价值精选贰号</v>
      </c>
      <c r="F30" s="5" t="str">
        <f>Sheet2!E29</f>
        <v>2018-02-09</v>
      </c>
      <c r="G30" s="5" t="str">
        <f>Sheet2!F29</f>
        <v>2025-05-09</v>
      </c>
      <c r="H30" s="5">
        <f>Sheet2!G29</f>
        <v>0.97</v>
      </c>
      <c r="I30" s="5">
        <f>Sheet2!H29</f>
        <v>0.97</v>
      </c>
      <c r="J30" s="5">
        <f>Sheet2!I29</f>
        <v>0.97</v>
      </c>
      <c r="K30" s="5">
        <f>Sheet2!J29</f>
        <v>-0.03</v>
      </c>
      <c r="L30" s="5">
        <f>Sheet2!K29</f>
        <v>-0.0042</v>
      </c>
      <c r="M30" s="5">
        <f>Sheet2!L29</f>
        <v>-0.6128</v>
      </c>
      <c r="N30" s="5">
        <f>Sheet2!M29</f>
        <v>0.2128</v>
      </c>
      <c r="O30" s="5">
        <f>Sheet2!N29</f>
        <v>-0.11</v>
      </c>
      <c r="P30" s="6">
        <f>IF(Sheet2!W29="","",Sheet2!W29)</f>
        <v>0.0189</v>
      </c>
      <c r="Q30" s="6">
        <f>IF(Sheet2!V29="","",Sheet2!V29)</f>
        <v>0.0189</v>
      </c>
      <c r="R30" s="6">
        <f>IF(Sheet2!U29="","",Sheet2!U29)</f>
        <v>0.0441</v>
      </c>
      <c r="S30" s="6">
        <f>IF(Sheet2!T29="","",Sheet2!T29)</f>
        <v>-0.0011</v>
      </c>
      <c r="T30" s="6">
        <f>IF(Sheet2!S29="","",Sheet2!S29)</f>
        <v>-0.239</v>
      </c>
      <c r="U30" s="6">
        <f>IF(Sheet2!R29="","",Sheet2!R29)</f>
        <v>-0.2329</v>
      </c>
      <c r="V30" s="6">
        <f>IF(Sheet2!Q29="","",Sheet2!Q29)</f>
        <v>-0.0754</v>
      </c>
      <c r="W30" s="6">
        <f>IF(Sheet2!P29="","",Sheet2!P29)</f>
        <v>0.4853</v>
      </c>
      <c r="X30" s="6">
        <f>IF(Sheet2!O29="","",Sheet2!O29)</f>
        <v>0.3182</v>
      </c>
    </row>
    <row r="31" ht="25.05" customHeight="1" spans="2:24">
      <c r="B31" s="5" t="str">
        <f>Sheet2!A30</f>
        <v>分公司</v>
      </c>
      <c r="C31" s="5" t="str">
        <f>Sheet2!B30</f>
        <v>主观价值</v>
      </c>
      <c r="D31" s="5" t="str">
        <f>Sheet2!C30</f>
        <v>SQD496</v>
      </c>
      <c r="E31" s="5" t="str">
        <f>Sheet2!D30</f>
        <v>宽远安泰成长2号</v>
      </c>
      <c r="F31" s="5" t="str">
        <f>Sheet2!E30</f>
        <v>2021-04-23</v>
      </c>
      <c r="G31" s="5" t="str">
        <f>Sheet2!F30</f>
        <v>2025-05-09</v>
      </c>
      <c r="H31" s="5">
        <f>Sheet2!G30</f>
        <v>1.014</v>
      </c>
      <c r="I31" s="5">
        <f>Sheet2!H30</f>
        <v>1.014</v>
      </c>
      <c r="J31" s="5">
        <f>Sheet2!I30</f>
        <v>1.014</v>
      </c>
      <c r="K31" s="5">
        <f>Sheet2!J30</f>
        <v>0.014</v>
      </c>
      <c r="L31" s="5">
        <f>Sheet2!K30</f>
        <v>0.0034</v>
      </c>
      <c r="M31" s="5">
        <f>Sheet2!L30</f>
        <v>-0.2011</v>
      </c>
      <c r="N31" s="5">
        <f>Sheet2!M30</f>
        <v>0.1418</v>
      </c>
      <c r="O31" s="5">
        <f>Sheet2!N30</f>
        <v>-0.12</v>
      </c>
      <c r="P31" s="6">
        <f>IF(Sheet2!W30="","",Sheet2!W30)</f>
        <v>0.0294</v>
      </c>
      <c r="Q31" s="6">
        <f>IF(Sheet2!V30="","",Sheet2!V30)</f>
        <v>0.0294</v>
      </c>
      <c r="R31" s="6">
        <f>IF(Sheet2!U30="","",Sheet2!U30)</f>
        <v>0.0242</v>
      </c>
      <c r="S31" s="6">
        <f>IF(Sheet2!T30="","",Sheet2!T30)</f>
        <v>0.0432</v>
      </c>
      <c r="T31" s="6">
        <f>IF(Sheet2!S30="","",Sheet2!S30)</f>
        <v>-0.0723</v>
      </c>
      <c r="U31" s="6">
        <f>IF(Sheet2!R30="","",Sheet2!R30)</f>
        <v>-0.0087</v>
      </c>
      <c r="V31" s="6">
        <f>IF(Sheet2!Q30="","",Sheet2!Q30)</f>
        <v>0.032</v>
      </c>
      <c r="W31" s="6" t="str">
        <f>IF(Sheet2!P30="","",Sheet2!P30)</f>
        <v/>
      </c>
      <c r="X31" s="6" t="str">
        <f>IF(Sheet2!O30="","",Sheet2!O30)</f>
        <v/>
      </c>
    </row>
    <row r="32" ht="25.05" customHeight="1" spans="2:24">
      <c r="B32" s="5" t="str">
        <f>Sheet2!A31</f>
        <v>分公司</v>
      </c>
      <c r="C32" s="5" t="str">
        <f>Sheet2!B31</f>
        <v>主观价值</v>
      </c>
      <c r="D32" s="5" t="str">
        <f>Sheet2!C31</f>
        <v>APG65A</v>
      </c>
      <c r="E32" s="5" t="str">
        <f>Sheet2!D31</f>
        <v>石溪沃土A</v>
      </c>
      <c r="F32" s="5" t="str">
        <f>Sheet2!E31</f>
        <v>2025-03-21</v>
      </c>
      <c r="G32" s="5" t="str">
        <f>Sheet2!F31</f>
        <v>2025-05-09</v>
      </c>
      <c r="H32" s="5">
        <f>Sheet2!G31</f>
        <v>1.0036</v>
      </c>
      <c r="I32" s="5">
        <f>Sheet2!H31</f>
        <v>1.0036</v>
      </c>
      <c r="J32" s="5">
        <f>Sheet2!I31</f>
        <v>1.0036</v>
      </c>
      <c r="K32" s="5">
        <f>Sheet2!J31</f>
        <v>0.0036</v>
      </c>
      <c r="L32" s="5">
        <f>Sheet2!K31</f>
        <v>0.0271</v>
      </c>
      <c r="M32" s="5">
        <f>Sheet2!L31</f>
        <v>-0.0124</v>
      </c>
      <c r="N32" s="5">
        <f>Sheet2!M31</f>
        <v>0.0508</v>
      </c>
      <c r="O32" s="5">
        <f>Sheet2!N31</f>
        <v>0.14</v>
      </c>
      <c r="P32" s="6">
        <f>IF(Sheet2!W31="","",Sheet2!W31)</f>
        <v>0.0162</v>
      </c>
      <c r="Q32" s="6">
        <f>IF(Sheet2!V31="","",Sheet2!V31)</f>
        <v>0.0162</v>
      </c>
      <c r="R32" s="6">
        <f>IF(Sheet2!U31="","",Sheet2!U31)</f>
        <v>0.0036</v>
      </c>
      <c r="S32" s="6" t="str">
        <f>IF(Sheet2!T31="","",Sheet2!T31)</f>
        <v/>
      </c>
      <c r="T32" s="6" t="str">
        <f>IF(Sheet2!S31="","",Sheet2!S31)</f>
        <v/>
      </c>
      <c r="U32" s="6" t="str">
        <f>IF(Sheet2!R31="","",Sheet2!R31)</f>
        <v/>
      </c>
      <c r="V32" s="6" t="str">
        <f>IF(Sheet2!Q31="","",Sheet2!Q31)</f>
        <v/>
      </c>
      <c r="W32" s="6" t="str">
        <f>IF(Sheet2!P31="","",Sheet2!P31)</f>
        <v/>
      </c>
      <c r="X32" s="6" t="str">
        <f>IF(Sheet2!O31="","",Sheet2!O31)</f>
        <v/>
      </c>
    </row>
    <row r="33" ht="25.05" customHeight="1" spans="2:24">
      <c r="B33" s="5" t="str">
        <f>Sheet2!A32</f>
        <v>分公司</v>
      </c>
      <c r="C33" s="5" t="str">
        <f>Sheet2!B32</f>
        <v>主观价值</v>
      </c>
      <c r="D33" s="5" t="str">
        <f>Sheet2!C32</f>
        <v>SGN468</v>
      </c>
      <c r="E33" s="5" t="str">
        <f>Sheet2!D32</f>
        <v>旭鑫价值成长7期</v>
      </c>
      <c r="F33" s="5" t="str">
        <f>Sheet2!E32</f>
        <v>2019-08-23</v>
      </c>
      <c r="G33" s="5" t="str">
        <f>Sheet2!F32</f>
        <v>2025-05-09</v>
      </c>
      <c r="H33" s="5">
        <f>Sheet2!G32</f>
        <v>1.121</v>
      </c>
      <c r="I33" s="5">
        <f>Sheet2!H32</f>
        <v>1.522</v>
      </c>
      <c r="J33" s="5">
        <f>Sheet2!I32</f>
        <v>1.5553</v>
      </c>
      <c r="K33" s="5">
        <f>Sheet2!J32</f>
        <v>0.5553</v>
      </c>
      <c r="L33" s="5">
        <f>Sheet2!K32</f>
        <v>0.0803</v>
      </c>
      <c r="M33" s="5">
        <f>Sheet2!L32</f>
        <v>-0.1317</v>
      </c>
      <c r="N33" s="5">
        <f>Sheet2!M32</f>
        <v>0.0967</v>
      </c>
      <c r="O33" s="5">
        <f>Sheet2!N32</f>
        <v>0.62</v>
      </c>
      <c r="P33" s="6">
        <f>IF(Sheet2!W32="","",Sheet2!W32)</f>
        <v>-0.0045</v>
      </c>
      <c r="Q33" s="6">
        <f>IF(Sheet2!V32="","",Sheet2!V32)</f>
        <v>-0.0045</v>
      </c>
      <c r="R33" s="6">
        <f>IF(Sheet2!U32="","",Sheet2!U32)</f>
        <v>0.0009</v>
      </c>
      <c r="S33" s="6">
        <f>IF(Sheet2!T32="","",Sheet2!T32)</f>
        <v>0.1417</v>
      </c>
      <c r="T33" s="6">
        <f>IF(Sheet2!S32="","",Sheet2!S32)</f>
        <v>0.0041</v>
      </c>
      <c r="U33" s="6">
        <f>IF(Sheet2!R32="","",Sheet2!R32)</f>
        <v>-0.0339</v>
      </c>
      <c r="V33" s="6">
        <f>IF(Sheet2!Q32="","",Sheet2!Q32)</f>
        <v>0.0226</v>
      </c>
      <c r="W33" s="6">
        <f>IF(Sheet2!P32="","",Sheet2!P32)</f>
        <v>0.3017</v>
      </c>
      <c r="X33" s="6">
        <f>IF(Sheet2!O32="","",Sheet2!O32)</f>
        <v>0.054</v>
      </c>
    </row>
    <row r="34" ht="25.05" customHeight="1" spans="2:24">
      <c r="B34" s="5" t="str">
        <f>Sheet2!A33</f>
        <v>分公司</v>
      </c>
      <c r="C34" s="5" t="str">
        <f>Sheet2!B33</f>
        <v>主观价值</v>
      </c>
      <c r="D34" s="5" t="str">
        <f>Sheet2!C33</f>
        <v>SSB692</v>
      </c>
      <c r="E34" s="5" t="str">
        <f>Sheet2!D33</f>
        <v>高毅任昊致福25期A</v>
      </c>
      <c r="F34" s="5" t="str">
        <f>Sheet2!E33</f>
        <v>2021-08-27</v>
      </c>
      <c r="G34" s="5" t="str">
        <f>Sheet2!F33</f>
        <v>2025-05-09</v>
      </c>
      <c r="H34" s="5">
        <f>Sheet2!G33</f>
        <v>0.8298</v>
      </c>
      <c r="I34" s="5">
        <f>Sheet2!H33</f>
        <v>0.8298</v>
      </c>
      <c r="J34" s="5">
        <f>Sheet2!I33</f>
        <v>0.8298</v>
      </c>
      <c r="K34" s="5">
        <f>Sheet2!J33</f>
        <v>-0.1702</v>
      </c>
      <c r="L34" s="5">
        <f>Sheet2!K33</f>
        <v>-0.0492</v>
      </c>
      <c r="M34" s="5">
        <f>Sheet2!L33</f>
        <v>-0.2871</v>
      </c>
      <c r="N34" s="5">
        <f>Sheet2!M33</f>
        <v>0.1494</v>
      </c>
      <c r="O34" s="5">
        <f>Sheet2!N33</f>
        <v>-0.46</v>
      </c>
      <c r="P34" s="6">
        <f>IF(Sheet2!W33="","",Sheet2!W33)</f>
        <v>0.0116</v>
      </c>
      <c r="Q34" s="6">
        <f>IF(Sheet2!V33="","",Sheet2!V33)</f>
        <v>0.0116</v>
      </c>
      <c r="R34" s="6">
        <f>IF(Sheet2!U33="","",Sheet2!U33)</f>
        <v>-0.0073</v>
      </c>
      <c r="S34" s="6">
        <f>IF(Sheet2!T33="","",Sheet2!T33)</f>
        <v>0.1334</v>
      </c>
      <c r="T34" s="6">
        <f>IF(Sheet2!S33="","",Sheet2!S33)</f>
        <v>-0.0269</v>
      </c>
      <c r="U34" s="6">
        <f>IF(Sheet2!R33="","",Sheet2!R33)</f>
        <v>-0.2005</v>
      </c>
      <c r="V34" s="6">
        <f>IF(Sheet2!Q33="","",Sheet2!Q33)</f>
        <v>-0.052</v>
      </c>
      <c r="W34" s="6" t="str">
        <f>IF(Sheet2!P33="","",Sheet2!P33)</f>
        <v/>
      </c>
      <c r="X34" s="6" t="str">
        <f>IF(Sheet2!O33="","",Sheet2!O33)</f>
        <v/>
      </c>
    </row>
    <row r="35" ht="25.05" customHeight="1" spans="2:24">
      <c r="B35" s="5" t="str">
        <f>Sheet2!A34</f>
        <v>分公司</v>
      </c>
      <c r="C35" s="5" t="str">
        <f>Sheet2!B34</f>
        <v>主观价值</v>
      </c>
      <c r="D35" s="5" t="str">
        <f>Sheet2!C34</f>
        <v>B0537A</v>
      </c>
      <c r="E35" s="5" t="str">
        <f>Sheet2!D34</f>
        <v>盛天国华1号A</v>
      </c>
      <c r="F35" s="5" t="str">
        <f>Sheet2!E34</f>
        <v>2023-12-08</v>
      </c>
      <c r="G35" s="12" t="str">
        <f>Sheet2!F34</f>
        <v>2025-05-08</v>
      </c>
      <c r="H35" s="5">
        <f>Sheet2!G34</f>
        <v>0.9769</v>
      </c>
      <c r="I35" s="5">
        <f>Sheet2!H34</f>
        <v>0.9769</v>
      </c>
      <c r="J35" s="5">
        <f>Sheet2!I34</f>
        <v>0.9769</v>
      </c>
      <c r="K35" s="5">
        <f>Sheet2!J34</f>
        <v>-0.0231</v>
      </c>
      <c r="L35" s="5">
        <f>Sheet2!K34</f>
        <v>-0.0164</v>
      </c>
      <c r="M35" s="5">
        <f>Sheet2!L34</f>
        <v>-0.2012</v>
      </c>
      <c r="N35" s="5">
        <f>Sheet2!M34</f>
        <v>0.1961</v>
      </c>
      <c r="O35" s="5">
        <f>Sheet2!N34</f>
        <v>-0.19</v>
      </c>
      <c r="P35" s="6">
        <f>IF(Sheet2!W34="","",Sheet2!W34)</f>
        <v>0.0006</v>
      </c>
      <c r="Q35" s="6">
        <f>IF(Sheet2!V34="","",Sheet2!V34)</f>
        <v>-0.0005</v>
      </c>
      <c r="R35" s="6">
        <f>IF(Sheet2!U34="","",Sheet2!U34)</f>
        <v>-0.0146</v>
      </c>
      <c r="S35" s="6">
        <f>IF(Sheet2!T34="","",Sheet2!T34)</f>
        <v>-0.0114</v>
      </c>
      <c r="T35" s="6">
        <f>IF(Sheet2!S34="","",Sheet2!S34)</f>
        <v>0.0028</v>
      </c>
      <c r="U35" s="6" t="str">
        <f>IF(Sheet2!R34="","",Sheet2!R34)</f>
        <v/>
      </c>
      <c r="V35" s="6" t="str">
        <f>IF(Sheet2!Q34="","",Sheet2!Q34)</f>
        <v/>
      </c>
      <c r="W35" s="6" t="str">
        <f>IF(Sheet2!P34="","",Sheet2!P34)</f>
        <v/>
      </c>
      <c r="X35" s="6" t="str">
        <f>IF(Sheet2!O34="","",Sheet2!O34)</f>
        <v/>
      </c>
    </row>
    <row r="36" ht="25.05" customHeight="1" spans="2:24">
      <c r="B36" s="5" t="str">
        <f>Sheet2!A35</f>
        <v>分公司</v>
      </c>
      <c r="C36" s="5" t="str">
        <f>Sheet2!B35</f>
        <v>主观价值</v>
      </c>
      <c r="D36" s="5" t="str">
        <f>Sheet2!C35</f>
        <v>SCQ830</v>
      </c>
      <c r="E36" s="5" t="str">
        <f>Sheet2!D35</f>
        <v>兴聚投资可换股债券1号</v>
      </c>
      <c r="F36" s="5" t="str">
        <f>Sheet2!E35</f>
        <v>2018-07-27</v>
      </c>
      <c r="G36" s="5" t="str">
        <f>Sheet2!F35</f>
        <v>2025-05-09</v>
      </c>
      <c r="H36" s="5">
        <f>Sheet2!G35</f>
        <v>2.3</v>
      </c>
      <c r="I36" s="5">
        <f>Sheet2!H35</f>
        <v>3.292</v>
      </c>
      <c r="J36" s="5">
        <f>Sheet2!I35</f>
        <v>3.4408</v>
      </c>
      <c r="K36" s="5">
        <f>Sheet2!J35</f>
        <v>2.4408</v>
      </c>
      <c r="L36" s="5">
        <f>Sheet2!K35</f>
        <v>0.1996</v>
      </c>
      <c r="M36" s="5">
        <f>Sheet2!L35</f>
        <v>-0.1405</v>
      </c>
      <c r="N36" s="5">
        <f>Sheet2!M35</f>
        <v>0.146</v>
      </c>
      <c r="O36" s="5">
        <f>Sheet2!N35</f>
        <v>1.23</v>
      </c>
      <c r="P36" s="6">
        <f>IF(Sheet2!W35="","",Sheet2!W35)</f>
        <v>0.0132</v>
      </c>
      <c r="Q36" s="6">
        <f>IF(Sheet2!V35="","",Sheet2!V35)</f>
        <v>0.0132</v>
      </c>
      <c r="R36" s="6">
        <f>IF(Sheet2!U35="","",Sheet2!U35)</f>
        <v>-0.0316</v>
      </c>
      <c r="S36" s="6">
        <f>IF(Sheet2!T35="","",Sheet2!T35)</f>
        <v>0.1109</v>
      </c>
      <c r="T36" s="6">
        <f>IF(Sheet2!S35="","",Sheet2!S35)</f>
        <v>0.0235</v>
      </c>
      <c r="U36" s="6">
        <f>IF(Sheet2!R35="","",Sheet2!R35)</f>
        <v>-0.0333</v>
      </c>
      <c r="V36" s="6">
        <f>IF(Sheet2!Q35="","",Sheet2!Q35)</f>
        <v>0.561</v>
      </c>
      <c r="W36" s="6">
        <f>IF(Sheet2!P35="","",Sheet2!P35)</f>
        <v>0.6269</v>
      </c>
      <c r="X36" s="6">
        <f>IF(Sheet2!O35="","",Sheet2!O35)</f>
        <v>0.2717</v>
      </c>
    </row>
    <row r="37" ht="25.05" customHeight="1" spans="2:24">
      <c r="B37" s="5" t="str">
        <f>Sheet2!A36</f>
        <v>分公司</v>
      </c>
      <c r="C37" s="5" t="str">
        <f>Sheet2!B36</f>
        <v>主观价值</v>
      </c>
      <c r="D37" s="5" t="str">
        <f>Sheet2!C36</f>
        <v>ANG80A</v>
      </c>
      <c r="E37" s="5" t="str">
        <f>Sheet2!D36</f>
        <v>利檀扬明A</v>
      </c>
      <c r="F37" s="5" t="str">
        <f>Sheet2!E36</f>
        <v>2025-01-24</v>
      </c>
      <c r="G37" s="5" t="str">
        <f>Sheet2!F36</f>
        <v>2025-05-09</v>
      </c>
      <c r="H37" s="5">
        <f>Sheet2!G36</f>
        <v>0.9525</v>
      </c>
      <c r="I37" s="5">
        <f>Sheet2!H36</f>
        <v>0.9525</v>
      </c>
      <c r="J37" s="5">
        <f>Sheet2!I36</f>
        <v>0.9525</v>
      </c>
      <c r="K37" s="5">
        <f>Sheet2!J36</f>
        <v>-0.0475</v>
      </c>
      <c r="L37" s="5">
        <f>Sheet2!K36</f>
        <v>-0.1556</v>
      </c>
      <c r="M37" s="5">
        <f>Sheet2!L36</f>
        <v>-0.0983</v>
      </c>
      <c r="N37" s="5">
        <f>Sheet2!M36</f>
        <v>0.1388</v>
      </c>
      <c r="O37" s="5">
        <f>Sheet2!N36</f>
        <v>-1.27</v>
      </c>
      <c r="P37" s="6">
        <f>IF(Sheet2!W36="","",Sheet2!W36)</f>
        <v>0.0257</v>
      </c>
      <c r="Q37" s="6">
        <f>IF(Sheet2!V36="","",Sheet2!V36)</f>
        <v>0.0257</v>
      </c>
      <c r="R37" s="6">
        <f>IF(Sheet2!U36="","",Sheet2!U36)</f>
        <v>-0.0475</v>
      </c>
      <c r="S37" s="6" t="str">
        <f>IF(Sheet2!T36="","",Sheet2!T36)</f>
        <v/>
      </c>
      <c r="T37" s="6" t="str">
        <f>IF(Sheet2!S36="","",Sheet2!S36)</f>
        <v/>
      </c>
      <c r="U37" s="6" t="str">
        <f>IF(Sheet2!R36="","",Sheet2!R36)</f>
        <v/>
      </c>
      <c r="V37" s="6" t="str">
        <f>IF(Sheet2!Q36="","",Sheet2!Q36)</f>
        <v/>
      </c>
      <c r="W37" s="6" t="str">
        <f>IF(Sheet2!P36="","",Sheet2!P36)</f>
        <v/>
      </c>
      <c r="X37" s="6" t="str">
        <f>IF(Sheet2!O36="","",Sheet2!O36)</f>
        <v/>
      </c>
    </row>
    <row r="38" ht="25.05" customHeight="1" spans="2:24">
      <c r="B38" s="5" t="str">
        <f>Sheet2!A37</f>
        <v>分公司</v>
      </c>
      <c r="C38" s="5" t="str">
        <f>Sheet2!B37</f>
        <v>主观价值</v>
      </c>
      <c r="D38" s="5" t="str">
        <f>Sheet2!C37</f>
        <v>SGA864</v>
      </c>
      <c r="E38" s="5" t="str">
        <f>Sheet2!D37</f>
        <v>沣京公司精选2期</v>
      </c>
      <c r="F38" s="5" t="str">
        <f>Sheet2!E37</f>
        <v>2019-06-14</v>
      </c>
      <c r="G38" s="5" t="str">
        <f>Sheet2!F37</f>
        <v>2025-05-09</v>
      </c>
      <c r="H38" s="5">
        <f>Sheet2!G37</f>
        <v>1.914</v>
      </c>
      <c r="I38" s="5">
        <f>Sheet2!H37</f>
        <v>1.914</v>
      </c>
      <c r="J38" s="5">
        <f>Sheet2!I37</f>
        <v>1.914</v>
      </c>
      <c r="K38" s="5">
        <f>Sheet2!J37</f>
        <v>0.914</v>
      </c>
      <c r="L38" s="5">
        <f>Sheet2!K37</f>
        <v>0.1162</v>
      </c>
      <c r="M38" s="5">
        <f>Sheet2!L37</f>
        <v>-0.2234</v>
      </c>
      <c r="N38" s="5">
        <f>Sheet2!M37</f>
        <v>0.1654</v>
      </c>
      <c r="O38" s="5">
        <f>Sheet2!N37</f>
        <v>0.58</v>
      </c>
      <c r="P38" s="6">
        <f>IF(Sheet2!W37="","",Sheet2!W37)</f>
        <v>0.0053</v>
      </c>
      <c r="Q38" s="6">
        <f>IF(Sheet2!V37="","",Sheet2!V37)</f>
        <v>0.0053</v>
      </c>
      <c r="R38" s="6">
        <f>IF(Sheet2!U37="","",Sheet2!U37)</f>
        <v>-0.0718</v>
      </c>
      <c r="S38" s="6">
        <f>IF(Sheet2!T37="","",Sheet2!T37)</f>
        <v>0.1539</v>
      </c>
      <c r="T38" s="6">
        <f>IF(Sheet2!S37="","",Sheet2!S37)</f>
        <v>-0.0138</v>
      </c>
      <c r="U38" s="6">
        <f>IF(Sheet2!R37="","",Sheet2!R37)</f>
        <v>-0.12</v>
      </c>
      <c r="V38" s="6">
        <f>IF(Sheet2!Q37="","",Sheet2!Q37)</f>
        <v>0.1653</v>
      </c>
      <c r="W38" s="6">
        <f>IF(Sheet2!P37="","",Sheet2!P37)</f>
        <v>0.5167</v>
      </c>
      <c r="X38" s="6">
        <f>IF(Sheet2!O37="","",Sheet2!O37)</f>
        <v>0.165</v>
      </c>
    </row>
    <row r="39" ht="25.05" customHeight="1" spans="2:24">
      <c r="B39" s="5" t="str">
        <f>Sheet2!A38</f>
        <v>分公司</v>
      </c>
      <c r="C39" s="5" t="str">
        <f>Sheet2!B38</f>
        <v>主观价值</v>
      </c>
      <c r="D39" s="5" t="str">
        <f>Sheet2!C38</f>
        <v>SSR924</v>
      </c>
      <c r="E39" s="5" t="str">
        <f>Sheet2!D38</f>
        <v>明达精选V号1期</v>
      </c>
      <c r="F39" s="5" t="str">
        <f>Sheet2!E38</f>
        <v>2022-02-11</v>
      </c>
      <c r="G39" s="5" t="str">
        <f>Sheet2!F38</f>
        <v>2025-05-09</v>
      </c>
      <c r="H39" s="5">
        <f>Sheet2!G38</f>
        <v>0.678</v>
      </c>
      <c r="I39" s="5">
        <f>Sheet2!H38</f>
        <v>0.678</v>
      </c>
      <c r="J39" s="5">
        <f>Sheet2!I38</f>
        <v>0.678</v>
      </c>
      <c r="K39" s="5">
        <f>Sheet2!J38</f>
        <v>-0.322</v>
      </c>
      <c r="L39" s="5">
        <f>Sheet2!K38</f>
        <v>-0.113</v>
      </c>
      <c r="M39" s="5">
        <f>Sheet2!L38</f>
        <v>-0.54</v>
      </c>
      <c r="N39" s="5">
        <f>Sheet2!M38</f>
        <v>0.2675</v>
      </c>
      <c r="O39" s="5">
        <f>Sheet2!N38</f>
        <v>-0.5</v>
      </c>
      <c r="P39" s="6">
        <f>IF(Sheet2!W38="","",Sheet2!W38)</f>
        <v>0.003</v>
      </c>
      <c r="Q39" s="6">
        <f>IF(Sheet2!V38="","",Sheet2!V38)</f>
        <v>0.003</v>
      </c>
      <c r="R39" s="6">
        <f>IF(Sheet2!U38="","",Sheet2!U38)</f>
        <v>-0.1909</v>
      </c>
      <c r="S39" s="6">
        <f>IF(Sheet2!T38="","",Sheet2!T38)</f>
        <v>0.2992</v>
      </c>
      <c r="T39" s="6">
        <f>IF(Sheet2!S38="","",Sheet2!S38)</f>
        <v>-0.3035</v>
      </c>
      <c r="U39" s="6">
        <f>IF(Sheet2!R38="","",Sheet2!R38)</f>
        <v>-0.074</v>
      </c>
      <c r="V39" s="6" t="str">
        <f>IF(Sheet2!Q38="","",Sheet2!Q38)</f>
        <v/>
      </c>
      <c r="W39" s="6" t="str">
        <f>IF(Sheet2!P38="","",Sheet2!P38)</f>
        <v/>
      </c>
      <c r="X39" s="6" t="str">
        <f>IF(Sheet2!O38="","",Sheet2!O38)</f>
        <v/>
      </c>
    </row>
    <row r="40" ht="25.05" customHeight="1" spans="2:24">
      <c r="B40" s="10" t="str">
        <f>Sheet2!A39</f>
        <v>分公司</v>
      </c>
      <c r="C40" s="10" t="str">
        <f>Sheet2!B39</f>
        <v>主观价值</v>
      </c>
      <c r="D40" s="10" t="str">
        <f>Sheet2!C39</f>
        <v>SNK918</v>
      </c>
      <c r="E40" s="10" t="str">
        <f>Sheet2!D39</f>
        <v>东方港湾汉韵一期</v>
      </c>
      <c r="F40" s="10" t="str">
        <f>Sheet2!E39</f>
        <v>2021-03-12</v>
      </c>
      <c r="G40" s="10" t="str">
        <f>Sheet2!F39</f>
        <v>2025-05-09</v>
      </c>
      <c r="H40" s="10">
        <f>Sheet2!G39</f>
        <v>0.806</v>
      </c>
      <c r="I40" s="10">
        <f>Sheet2!H39</f>
        <v>0.806</v>
      </c>
      <c r="J40" s="10">
        <f>Sheet2!I39</f>
        <v>0.806</v>
      </c>
      <c r="K40" s="10">
        <f>Sheet2!J39</f>
        <v>-0.194</v>
      </c>
      <c r="L40" s="10">
        <f>Sheet2!K39</f>
        <v>-0.0505</v>
      </c>
      <c r="M40" s="10">
        <f>Sheet2!L39</f>
        <v>-0.3562</v>
      </c>
      <c r="N40" s="10">
        <f>Sheet2!M39</f>
        <v>0.1947</v>
      </c>
      <c r="O40" s="10">
        <f>Sheet2!N39</f>
        <v>-0.36</v>
      </c>
      <c r="P40" s="22">
        <f>IF(Sheet2!W39="","",Sheet2!W39)</f>
        <v>0.0268</v>
      </c>
      <c r="Q40" s="22">
        <f>IF(Sheet2!V39="","",Sheet2!V39)</f>
        <v>0.0268</v>
      </c>
      <c r="R40" s="22">
        <f>IF(Sheet2!U39="","",Sheet2!U39)</f>
        <v>-0.2137</v>
      </c>
      <c r="S40" s="22">
        <f>IF(Sheet2!T39="","",Sheet2!T39)</f>
        <v>0.326</v>
      </c>
      <c r="T40" s="22">
        <f>IF(Sheet2!S39="","",Sheet2!S39)</f>
        <v>0.182</v>
      </c>
      <c r="U40" s="30">
        <f>IF(Sheet2!R39="","",Sheet2!R39)</f>
        <v>-0.2709</v>
      </c>
      <c r="V40" s="30">
        <f>IF(Sheet2!Q39="","",Sheet2!Q39)</f>
        <v>-0.103</v>
      </c>
      <c r="W40" s="30" t="str">
        <f>IF(Sheet2!P39="","",Sheet2!P39)</f>
        <v/>
      </c>
      <c r="X40" s="30" t="str">
        <f>IF(Sheet2!O39="","",Sheet2!O39)</f>
        <v/>
      </c>
    </row>
    <row r="41" ht="25.05" customHeight="1" spans="2:24">
      <c r="B41" s="5" t="str">
        <f>Sheet2!A40</f>
        <v>分公司</v>
      </c>
      <c r="C41" s="5" t="str">
        <f>Sheet2!B40</f>
        <v>主观逆向</v>
      </c>
      <c r="D41" s="5" t="str">
        <f>Sheet2!C40</f>
        <v>SVG973</v>
      </c>
      <c r="E41" s="5" t="str">
        <f>Sheet2!D40</f>
        <v>睿郡承非郡享1号</v>
      </c>
      <c r="F41" s="5" t="str">
        <f>Sheet2!E40</f>
        <v>2022-05-20</v>
      </c>
      <c r="G41" s="5" t="str">
        <f>Sheet2!F40</f>
        <v>2025-05-09</v>
      </c>
      <c r="H41" s="5">
        <f>Sheet2!G40</f>
        <v>1.34</v>
      </c>
      <c r="I41" s="5">
        <f>Sheet2!H40</f>
        <v>1.34</v>
      </c>
      <c r="J41" s="5">
        <f>Sheet2!I40</f>
        <v>1.34</v>
      </c>
      <c r="K41" s="5">
        <f>Sheet2!J40</f>
        <v>0.34</v>
      </c>
      <c r="L41" s="5">
        <f>Sheet2!K40</f>
        <v>0.1035</v>
      </c>
      <c r="M41" s="5">
        <f>Sheet2!L40</f>
        <v>-0.1798</v>
      </c>
      <c r="N41" s="5">
        <f>Sheet2!M40</f>
        <v>0.1392</v>
      </c>
      <c r="O41" s="5">
        <f>Sheet2!N40</f>
        <v>0.6</v>
      </c>
      <c r="P41" s="24">
        <f>IF(Sheet2!W40="","",Sheet2!W40)</f>
        <v>-0.0007</v>
      </c>
      <c r="Q41" s="24">
        <f>IF(Sheet2!V40="","",Sheet2!V40)</f>
        <v>-0.0007</v>
      </c>
      <c r="R41" s="24">
        <f>IF(Sheet2!U40="","",Sheet2!U40)</f>
        <v>0.0957</v>
      </c>
      <c r="S41" s="24">
        <f>IF(Sheet2!T40="","",Sheet2!T40)</f>
        <v>0.2026</v>
      </c>
      <c r="T41" s="24">
        <f>IF(Sheet2!S40="","",Sheet2!S40)</f>
        <v>-0.0088</v>
      </c>
      <c r="U41" s="24">
        <f>IF(Sheet2!R40="","",Sheet2!R40)</f>
        <v>0.026</v>
      </c>
      <c r="V41" s="24" t="str">
        <f>IF(Sheet2!Q40="","",Sheet2!Q40)</f>
        <v/>
      </c>
      <c r="W41" s="24" t="str">
        <f>IF(Sheet2!P40="","",Sheet2!P40)</f>
        <v/>
      </c>
      <c r="X41" s="24" t="str">
        <f>IF(Sheet2!O40="","",Sheet2!O40)</f>
        <v/>
      </c>
    </row>
    <row r="42" ht="25.05" customHeight="1" spans="2:24">
      <c r="B42" s="10" t="str">
        <f>Sheet2!A41</f>
        <v>分公司</v>
      </c>
      <c r="C42" s="10" t="str">
        <f>Sheet2!B41</f>
        <v>主观逆向</v>
      </c>
      <c r="D42" s="10" t="str">
        <f>Sheet2!C41</f>
        <v>SVG083</v>
      </c>
      <c r="E42" s="10" t="str">
        <f>Sheet2!D41</f>
        <v>远信中国优质企业逆向策略5号1期</v>
      </c>
      <c r="F42" s="10" t="str">
        <f>Sheet2!E41</f>
        <v>2022-09-02</v>
      </c>
      <c r="G42" s="10" t="str">
        <f>Sheet2!F41</f>
        <v>2025-05-09</v>
      </c>
      <c r="H42" s="10">
        <f>Sheet2!G41</f>
        <v>0.807</v>
      </c>
      <c r="I42" s="10">
        <f>Sheet2!H41</f>
        <v>0.807</v>
      </c>
      <c r="J42" s="10">
        <f>Sheet2!I41</f>
        <v>0.807</v>
      </c>
      <c r="K42" s="10">
        <f>Sheet2!J41</f>
        <v>-0.1857</v>
      </c>
      <c r="L42" s="10">
        <f>Sheet2!K41</f>
        <v>-0.0736</v>
      </c>
      <c r="M42" s="10">
        <f>Sheet2!L41</f>
        <v>-0.3572</v>
      </c>
      <c r="N42" s="10">
        <f>Sheet2!M41</f>
        <v>0.1705</v>
      </c>
      <c r="O42" s="10">
        <f>Sheet2!N41</f>
        <v>-0.55</v>
      </c>
      <c r="P42" s="22">
        <f>IF(Sheet2!W41="","",Sheet2!W41)</f>
        <v>0.0202</v>
      </c>
      <c r="Q42" s="22">
        <f>IF(Sheet2!V41="","",Sheet2!V41)</f>
        <v>0.0202</v>
      </c>
      <c r="R42" s="22">
        <f>IF(Sheet2!U41="","",Sheet2!U41)</f>
        <v>-0.0049</v>
      </c>
      <c r="S42" s="22">
        <f>IF(Sheet2!T41="","",Sheet2!T41)</f>
        <v>0.0813</v>
      </c>
      <c r="T42" s="22">
        <f>IF(Sheet2!S41="","",Sheet2!S41)</f>
        <v>-0.2155</v>
      </c>
      <c r="U42" s="30">
        <f>IF(Sheet2!R41="","",Sheet2!R41)</f>
        <v>-0.0353</v>
      </c>
      <c r="V42" s="30" t="str">
        <f>IF(Sheet2!Q41="","",Sheet2!Q41)</f>
        <v/>
      </c>
      <c r="W42" s="30" t="str">
        <f>IF(Sheet2!P41="","",Sheet2!P41)</f>
        <v/>
      </c>
      <c r="X42" s="30" t="str">
        <f>IF(Sheet2!O41="","",Sheet2!O41)</f>
        <v/>
      </c>
    </row>
    <row r="43" ht="25.05" customHeight="1" spans="3:24">
      <c r="C43" s="16" t="s">
        <v>85</v>
      </c>
      <c r="E43" s="16" t="str">
        <f>Sheet3!A2</f>
        <v>万得全A</v>
      </c>
      <c r="F43" s="16"/>
      <c r="G43" s="16"/>
      <c r="H43" s="16"/>
      <c r="I43" s="25"/>
      <c r="J43" s="25"/>
      <c r="K43" s="25"/>
      <c r="L43" s="25"/>
      <c r="M43" s="25"/>
      <c r="N43" s="16"/>
      <c r="O43" s="25"/>
      <c r="P43" s="25">
        <f>Sheet3!D2/100</f>
        <v>0.0232093950395302</v>
      </c>
      <c r="Q43" s="25">
        <f>Sheet3!C2/100</f>
        <v>0.0232093950395302</v>
      </c>
      <c r="R43" s="25">
        <f>Sheet3!B2/100</f>
        <v>-0.013745868142175</v>
      </c>
      <c r="T43" s="25"/>
      <c r="U43" s="25"/>
      <c r="V43" s="25"/>
      <c r="W43" s="25"/>
      <c r="X43" s="25"/>
    </row>
    <row r="44" ht="25.05" customHeight="1" spans="3:24">
      <c r="C44" s="16" t="s">
        <v>85</v>
      </c>
      <c r="E44" s="16" t="str">
        <f>Sheet3!A10</f>
        <v>恒生科技</v>
      </c>
      <c r="F44" s="16"/>
      <c r="G44" s="16"/>
      <c r="H44" s="16"/>
      <c r="I44" s="25"/>
      <c r="J44" s="25"/>
      <c r="K44" s="25"/>
      <c r="L44" s="25"/>
      <c r="M44" s="25"/>
      <c r="N44" s="16"/>
      <c r="O44" s="25"/>
      <c r="P44" s="25">
        <f>Sheet3!D10/100</f>
        <v>-0.0121680529971053</v>
      </c>
      <c r="Q44" s="25">
        <f>Sheet3!C10/100</f>
        <v>0.0182469699769234</v>
      </c>
      <c r="R44" s="25">
        <f>Sheet3!B10/100</f>
        <v>0.141378710128035</v>
      </c>
      <c r="T44" s="25"/>
      <c r="U44" s="25"/>
      <c r="V44" s="25"/>
      <c r="W44" s="25"/>
      <c r="X44" s="25"/>
    </row>
    <row r="45" ht="25.05" customHeight="1" spans="2:24">
      <c r="B45" s="10"/>
      <c r="C45" s="17" t="s">
        <v>85</v>
      </c>
      <c r="D45" s="10"/>
      <c r="E45" s="17" t="str">
        <f>Sheet3!A11</f>
        <v>纳斯达克</v>
      </c>
      <c r="F45" s="17"/>
      <c r="G45" s="17"/>
      <c r="H45" s="17"/>
      <c r="I45" s="17"/>
      <c r="J45" s="26"/>
      <c r="K45" s="26"/>
      <c r="L45" s="26"/>
      <c r="M45" s="26"/>
      <c r="N45" s="17"/>
      <c r="O45" s="26"/>
      <c r="P45" s="26">
        <f>Sheet3!D11/100</f>
        <v>-0.002715025756867</v>
      </c>
      <c r="Q45" s="26">
        <f>Sheet3!C11/100</f>
        <v>0.0276608159648384</v>
      </c>
      <c r="R45" s="26">
        <f>Sheet3!B11/100</f>
        <v>-0.0909191396626007</v>
      </c>
      <c r="S45" s="22"/>
      <c r="T45" s="26"/>
      <c r="U45" s="31"/>
      <c r="V45" s="31"/>
      <c r="W45" s="31"/>
      <c r="X45" s="31"/>
    </row>
    <row r="46" ht="25.05" customHeight="1" spans="2:27">
      <c r="B46" s="5" t="str">
        <f>Sheet2!A42</f>
        <v>总部</v>
      </c>
      <c r="C46" s="5" t="str">
        <f>Sheet2!B42</f>
        <v>300指增</v>
      </c>
      <c r="D46" s="5" t="str">
        <f>Sheet2!C42</f>
        <v>SJG630</v>
      </c>
      <c r="E46" s="5" t="str">
        <f>Sheet2!D42</f>
        <v>明汯乐享300指数增强1号1期</v>
      </c>
      <c r="F46" s="5" t="str">
        <f>Sheet2!E42</f>
        <v>2019-12-13</v>
      </c>
      <c r="G46" s="5" t="str">
        <f>Sheet2!F42</f>
        <v>2025-05-09</v>
      </c>
      <c r="H46" s="5">
        <f>Sheet2!G42</f>
        <v>1.7766</v>
      </c>
      <c r="I46" s="5">
        <f>Sheet2!H42</f>
        <v>1.7766</v>
      </c>
      <c r="J46" s="5">
        <f>Sheet2!I42</f>
        <v>1.7766</v>
      </c>
      <c r="K46" s="5">
        <f>Sheet2!J42</f>
        <v>0.7764</v>
      </c>
      <c r="L46" s="5">
        <f>Sheet2!K42</f>
        <v>0.1121</v>
      </c>
      <c r="M46" s="5">
        <f>Sheet2!L42</f>
        <v>-0.2694</v>
      </c>
      <c r="N46" s="5">
        <f>Sheet2!M42</f>
        <v>0.1938</v>
      </c>
      <c r="O46" s="5">
        <f>Sheet2!N42</f>
        <v>0.48</v>
      </c>
      <c r="P46" s="6">
        <f>IF(Sheet2!W42="","",Sheet2!W42)</f>
        <v>0.0226</v>
      </c>
      <c r="Q46" s="6">
        <f>IF(Sheet2!V42="","",Sheet2!V42)</f>
        <v>0.0226</v>
      </c>
      <c r="R46" s="6">
        <f>IF(Sheet2!U42="","",Sheet2!U42)</f>
        <v>0.0256</v>
      </c>
      <c r="S46" s="6">
        <f>IF(Sheet2!T42="","",Sheet2!T42)</f>
        <v>0.252</v>
      </c>
      <c r="T46" s="6">
        <f>IF(Sheet2!S42="","",Sheet2!S42)</f>
        <v>-0.0508</v>
      </c>
      <c r="U46" s="6">
        <f>IF(Sheet2!R42="","",Sheet2!R42)</f>
        <v>-0.1081</v>
      </c>
      <c r="V46" s="6">
        <f>IF(Sheet2!Q42="","",Sheet2!Q42)</f>
        <v>0.0708</v>
      </c>
      <c r="W46" s="6">
        <f>IF(Sheet2!P42="","",Sheet2!P42)</f>
        <v>0.5388</v>
      </c>
      <c r="X46" s="6">
        <f>IF(Sheet2!O42="","",Sheet2!O42)</f>
        <v>-0.0083</v>
      </c>
      <c r="Z46" s="6"/>
      <c r="AA46" s="49"/>
    </row>
    <row r="47" ht="25.05" customHeight="1" spans="2:27">
      <c r="B47" s="5" t="str">
        <f>Sheet2!A43</f>
        <v>分公司</v>
      </c>
      <c r="C47" s="5" t="str">
        <f>Sheet2!B43</f>
        <v>300指增</v>
      </c>
      <c r="D47" s="5" t="str">
        <f>Sheet2!C43</f>
        <v>AAB62B</v>
      </c>
      <c r="E47" s="5" t="str">
        <f>Sheet2!D43</f>
        <v>宽德沪深300指数增强8号B</v>
      </c>
      <c r="F47" s="5" t="str">
        <f>Sheet2!E43</f>
        <v>2024-03-15</v>
      </c>
      <c r="G47" s="5" t="str">
        <f>Sheet2!F43</f>
        <v>2025-05-09</v>
      </c>
      <c r="H47" s="5">
        <f>Sheet2!G43</f>
        <v>1.195</v>
      </c>
      <c r="I47" s="5">
        <f>Sheet2!H43</f>
        <v>1.195</v>
      </c>
      <c r="J47" s="5">
        <f>Sheet2!I43</f>
        <v>1.195</v>
      </c>
      <c r="K47" s="5">
        <f>Sheet2!J43</f>
        <v>0.195</v>
      </c>
      <c r="L47" s="5">
        <f>Sheet2!K43</f>
        <v>0.1674</v>
      </c>
      <c r="M47" s="5">
        <f>Sheet2!L43</f>
        <v>-0.0885</v>
      </c>
      <c r="N47" s="5">
        <f>Sheet2!M43</f>
        <v>0.1857</v>
      </c>
      <c r="O47" s="5">
        <f>Sheet2!N43</f>
        <v>0.79</v>
      </c>
      <c r="P47" s="6">
        <f>IF(Sheet2!W43="","",Sheet2!W43)</f>
        <v>0.0249</v>
      </c>
      <c r="Q47" s="6">
        <f>IF(Sheet2!V43="","",Sheet2!V43)</f>
        <v>0.0249</v>
      </c>
      <c r="R47" s="6">
        <f>IF(Sheet2!U43="","",Sheet2!U43)</f>
        <v>0.0162</v>
      </c>
      <c r="S47" s="6">
        <f>IF(Sheet2!T43="","",Sheet2!T43)</f>
        <v>0.176</v>
      </c>
      <c r="T47" s="6" t="str">
        <f>IF(Sheet2!S43="","",Sheet2!S43)</f>
        <v/>
      </c>
      <c r="U47" s="6" t="str">
        <f>IF(Sheet2!R43="","",Sheet2!R43)</f>
        <v/>
      </c>
      <c r="V47" s="6" t="str">
        <f>IF(Sheet2!Q43="","",Sheet2!Q43)</f>
        <v/>
      </c>
      <c r="W47" s="6" t="str">
        <f>IF(Sheet2!P43="","",Sheet2!P43)</f>
        <v/>
      </c>
      <c r="X47" s="6" t="str">
        <f>IF(Sheet2!O43="","",Sheet2!O43)</f>
        <v/>
      </c>
      <c r="Z47" s="6"/>
      <c r="AA47" s="49"/>
    </row>
    <row r="48" ht="25.05" customHeight="1" spans="2:27">
      <c r="B48" s="10"/>
      <c r="C48" s="17" t="s">
        <v>85</v>
      </c>
      <c r="D48" s="10"/>
      <c r="E48" s="17" t="str">
        <f>Sheet3!A3</f>
        <v>沪深300</v>
      </c>
      <c r="F48" s="17"/>
      <c r="G48" s="17"/>
      <c r="H48" s="17"/>
      <c r="I48" s="17"/>
      <c r="J48" s="26"/>
      <c r="K48" s="26"/>
      <c r="L48" s="26"/>
      <c r="M48" s="26"/>
      <c r="N48" s="17"/>
      <c r="O48" s="26"/>
      <c r="P48" s="26">
        <f>Sheet3!D3/100</f>
        <v>0.0200463298591023</v>
      </c>
      <c r="Q48" s="26">
        <f>Sheet3!C3/100</f>
        <v>0.0200463298591023</v>
      </c>
      <c r="R48" s="26">
        <f>Sheet3!B3/100</f>
        <v>-0.0338791911350997</v>
      </c>
      <c r="S48" s="22"/>
      <c r="T48" s="26"/>
      <c r="U48" s="31"/>
      <c r="V48" s="31"/>
      <c r="W48" s="31"/>
      <c r="X48" s="31"/>
      <c r="Z48" s="6"/>
      <c r="AA48" s="49"/>
    </row>
    <row r="49" ht="25.05" customHeight="1" spans="2:27">
      <c r="B49" s="14" t="str">
        <f>Sheet2!A44</f>
        <v>分公司</v>
      </c>
      <c r="C49" s="14" t="str">
        <f>Sheet2!B44</f>
        <v>500指增</v>
      </c>
      <c r="D49" s="14" t="str">
        <f>Sheet2!C44</f>
        <v>SARL59</v>
      </c>
      <c r="E49" s="14" t="str">
        <f>Sheet2!D44</f>
        <v>正定民安中证500指数增强2号2期</v>
      </c>
      <c r="F49" s="14" t="str">
        <f>Sheet2!E44</f>
        <v>2024-12-20</v>
      </c>
      <c r="G49" s="14" t="str">
        <f>Sheet2!F44</f>
        <v>2025-05-09</v>
      </c>
      <c r="H49" s="14">
        <f>Sheet2!G44</f>
        <v>1.0887</v>
      </c>
      <c r="I49" s="14">
        <f>Sheet2!H44</f>
        <v>1.0887</v>
      </c>
      <c r="J49" s="5">
        <f>Sheet2!I44</f>
        <v>1.0887</v>
      </c>
      <c r="K49" s="5">
        <f>Sheet2!J44</f>
        <v>0.0887</v>
      </c>
      <c r="L49" s="5">
        <f>Sheet2!K44</f>
        <v>0.248</v>
      </c>
      <c r="M49" s="5">
        <f>Sheet2!L44</f>
        <v>-0.0788</v>
      </c>
      <c r="N49" s="5">
        <f>Sheet2!M44</f>
        <v>0.142</v>
      </c>
      <c r="O49" s="5">
        <f>Sheet2!N44</f>
        <v>1.61</v>
      </c>
      <c r="P49" s="6">
        <f>IF(Sheet2!W44="","",Sheet2!W44)</f>
        <v>0.0282</v>
      </c>
      <c r="Q49" s="6">
        <f>IF(Sheet2!V44="","",Sheet2!V44)</f>
        <v>0.0282</v>
      </c>
      <c r="R49" s="6">
        <f>IF(Sheet2!U44="","",Sheet2!U44)</f>
        <v>0.0886</v>
      </c>
      <c r="S49" s="6">
        <f>IF(Sheet2!T44="","",Sheet2!T44)</f>
        <v>0.0001</v>
      </c>
      <c r="T49" s="6" t="str">
        <f>IF(Sheet2!S44="","",Sheet2!S44)</f>
        <v/>
      </c>
      <c r="U49" s="6" t="str">
        <f>IF(Sheet2!R44="","",Sheet2!R44)</f>
        <v/>
      </c>
      <c r="V49" s="6" t="str">
        <f>IF(Sheet2!Q44="","",Sheet2!Q44)</f>
        <v/>
      </c>
      <c r="W49" s="6" t="str">
        <f>IF(Sheet2!P44="","",Sheet2!P44)</f>
        <v/>
      </c>
      <c r="X49" s="6" t="str">
        <f>IF(Sheet2!O44="","",Sheet2!O44)</f>
        <v/>
      </c>
      <c r="Z49" s="6"/>
      <c r="AA49" s="49"/>
    </row>
    <row r="50" ht="25.05" customHeight="1" spans="2:27">
      <c r="B50" s="5" t="str">
        <f>Sheet2!A45</f>
        <v>总部</v>
      </c>
      <c r="C50" s="5" t="str">
        <f>Sheet2!B45</f>
        <v>500指增</v>
      </c>
      <c r="D50" s="5" t="str">
        <f>Sheet2!C45</f>
        <v>SJU513</v>
      </c>
      <c r="E50" s="5" t="str">
        <f>Sheet2!D45</f>
        <v>明汯乐享500指增1号2期</v>
      </c>
      <c r="F50" s="5" t="str">
        <f>Sheet2!E45</f>
        <v>2020-06-12</v>
      </c>
      <c r="G50" s="5" t="str">
        <f>Sheet2!F45</f>
        <v>2025-05-09</v>
      </c>
      <c r="H50" s="5">
        <f>Sheet2!G45</f>
        <v>1.6232</v>
      </c>
      <c r="I50" s="5">
        <f>Sheet2!H45</f>
        <v>1.6232</v>
      </c>
      <c r="J50" s="5">
        <f>Sheet2!I45</f>
        <v>1.6232</v>
      </c>
      <c r="K50" s="5">
        <f>Sheet2!J45</f>
        <v>0.6232</v>
      </c>
      <c r="L50" s="5">
        <f>Sheet2!K45</f>
        <v>0.1037</v>
      </c>
      <c r="M50" s="5">
        <f>Sheet2!L45</f>
        <v>-0.3282</v>
      </c>
      <c r="N50" s="5">
        <f>Sheet2!M45</f>
        <v>0.2306</v>
      </c>
      <c r="O50" s="5">
        <f>Sheet2!N45</f>
        <v>0.36</v>
      </c>
      <c r="P50" s="6">
        <f>IF(Sheet2!W45="","",Sheet2!W45)</f>
        <v>0.0267</v>
      </c>
      <c r="Q50" s="6">
        <f>IF(Sheet2!V45="","",Sheet2!V45)</f>
        <v>0.0267</v>
      </c>
      <c r="R50" s="6">
        <f>IF(Sheet2!U45="","",Sheet2!U45)</f>
        <v>0.0748</v>
      </c>
      <c r="S50" s="6">
        <f>IF(Sheet2!T45="","",Sheet2!T45)</f>
        <v>0.0876</v>
      </c>
      <c r="T50" s="6">
        <f>IF(Sheet2!S45="","",Sheet2!S45)</f>
        <v>0.0076</v>
      </c>
      <c r="U50" s="6">
        <f>IF(Sheet2!R45="","",Sheet2!R45)</f>
        <v>-0.0779</v>
      </c>
      <c r="V50" s="6">
        <f>IF(Sheet2!Q45="","",Sheet2!Q45)</f>
        <v>0.2773</v>
      </c>
      <c r="W50" s="6">
        <f>IF(Sheet2!P45="","",Sheet2!P45)</f>
        <v>0.1701</v>
      </c>
      <c r="X50" s="6" t="str">
        <f>IF(Sheet2!O45="","",Sheet2!O45)</f>
        <v/>
      </c>
      <c r="Z50" s="6"/>
      <c r="AA50" s="49"/>
    </row>
    <row r="51" ht="25.05" customHeight="1" spans="2:27">
      <c r="B51" s="5" t="str">
        <f>Sheet2!A46</f>
        <v>分公司</v>
      </c>
      <c r="C51" s="5" t="str">
        <f>Sheet2!B46</f>
        <v>500指增</v>
      </c>
      <c r="D51" s="5" t="str">
        <f>Sheet2!C46</f>
        <v>SNS444</v>
      </c>
      <c r="E51" s="5" t="str">
        <f>Sheet2!D46</f>
        <v>灵均君迎指数增强6号</v>
      </c>
      <c r="F51" s="5" t="str">
        <f>Sheet2!E46</f>
        <v>2021-02-05</v>
      </c>
      <c r="G51" s="5" t="str">
        <f>Sheet2!F46</f>
        <v>2025-05-09</v>
      </c>
      <c r="H51" s="5">
        <f>Sheet2!G46</f>
        <v>0.9876</v>
      </c>
      <c r="I51" s="5">
        <f>Sheet2!H46</f>
        <v>1.2163</v>
      </c>
      <c r="J51" s="5">
        <f>Sheet2!I46</f>
        <v>1.2135</v>
      </c>
      <c r="K51" s="5">
        <f>Sheet2!J46</f>
        <v>0.2135</v>
      </c>
      <c r="L51" s="5">
        <f>Sheet2!K46</f>
        <v>0.0465</v>
      </c>
      <c r="M51" s="5">
        <f>Sheet2!L46</f>
        <v>-0.3724</v>
      </c>
      <c r="N51" s="5">
        <f>Sheet2!M46</f>
        <v>0.2117</v>
      </c>
      <c r="O51" s="5">
        <f>Sheet2!N46</f>
        <v>0.13</v>
      </c>
      <c r="P51" s="6">
        <f>IF(Sheet2!W46="","",Sheet2!W46)</f>
        <v>0.0253</v>
      </c>
      <c r="Q51" s="6">
        <f>IF(Sheet2!V46="","",Sheet2!V46)</f>
        <v>0.0253</v>
      </c>
      <c r="R51" s="6">
        <f>IF(Sheet2!U46="","",Sheet2!U46)</f>
        <v>0.06</v>
      </c>
      <c r="S51" s="6">
        <f>IF(Sheet2!T46="","",Sheet2!T46)</f>
        <v>0.0619</v>
      </c>
      <c r="T51" s="6">
        <f>IF(Sheet2!S46="","",Sheet2!S46)</f>
        <v>-0.0051</v>
      </c>
      <c r="U51" s="6">
        <f>IF(Sheet2!R46="","",Sheet2!R46)</f>
        <v>-0.0591</v>
      </c>
      <c r="V51" s="6">
        <f>IF(Sheet2!Q46="","",Sheet2!Q46)</f>
        <v>0.1517</v>
      </c>
      <c r="W51" s="6" t="str">
        <f>IF(Sheet2!P46="","",Sheet2!P46)</f>
        <v/>
      </c>
      <c r="X51" s="6" t="str">
        <f>IF(Sheet2!O46="","",Sheet2!O46)</f>
        <v/>
      </c>
      <c r="Z51" s="6"/>
      <c r="AA51" s="49"/>
    </row>
    <row r="52" ht="25.05" customHeight="1" spans="2:27">
      <c r="B52" s="5" t="str">
        <f>Sheet2!A47</f>
        <v>分公司</v>
      </c>
      <c r="C52" s="5" t="str">
        <f>Sheet2!B47</f>
        <v>500指增</v>
      </c>
      <c r="D52" s="5" t="str">
        <f>Sheet2!C47</f>
        <v>SQF469</v>
      </c>
      <c r="E52" s="5" t="str">
        <f>Sheet2!D47</f>
        <v>赫富乐想500指数增强1号</v>
      </c>
      <c r="F52" s="5" t="str">
        <f>Sheet2!E47</f>
        <v>2021-09-30</v>
      </c>
      <c r="G52" s="5" t="str">
        <f>Sheet2!F47</f>
        <v>2025-05-09</v>
      </c>
      <c r="H52" s="5">
        <f>Sheet2!G47</f>
        <v>1.2272</v>
      </c>
      <c r="I52" s="5">
        <f>Sheet2!H47</f>
        <v>1.2272</v>
      </c>
      <c r="J52" s="5">
        <f>Sheet2!I47</f>
        <v>1.2272</v>
      </c>
      <c r="K52" s="5">
        <f>Sheet2!J47</f>
        <v>0.2272</v>
      </c>
      <c r="L52" s="5">
        <f>Sheet2!K47</f>
        <v>0.0584</v>
      </c>
      <c r="M52" s="5">
        <f>Sheet2!L47</f>
        <v>-0.2466</v>
      </c>
      <c r="N52" s="5">
        <f>Sheet2!M47</f>
        <v>0.2265</v>
      </c>
      <c r="O52" s="5">
        <f>Sheet2!N47</f>
        <v>0.17</v>
      </c>
      <c r="P52" s="6">
        <f>IF(Sheet2!W47="","",Sheet2!W47)</f>
        <v>0.0271</v>
      </c>
      <c r="Q52" s="6">
        <f>IF(Sheet2!V47="","",Sheet2!V47)</f>
        <v>0.0271</v>
      </c>
      <c r="R52" s="6">
        <f>IF(Sheet2!U47="","",Sheet2!U47)</f>
        <v>0.0585</v>
      </c>
      <c r="S52" s="6">
        <f>IF(Sheet2!T47="","",Sheet2!T47)</f>
        <v>0.2046</v>
      </c>
      <c r="T52" s="6">
        <f>IF(Sheet2!S47="","",Sheet2!S47)</f>
        <v>0.0452</v>
      </c>
      <c r="U52" s="6">
        <f>IF(Sheet2!R47="","",Sheet2!R47)</f>
        <v>-0.0959</v>
      </c>
      <c r="V52" s="6">
        <f>IF(Sheet2!Q47="","",Sheet2!Q47)</f>
        <v>0.0186</v>
      </c>
      <c r="W52" s="6" t="str">
        <f>IF(Sheet2!P47="","",Sheet2!P47)</f>
        <v/>
      </c>
      <c r="X52" s="6" t="str">
        <f>IF(Sheet2!O47="","",Sheet2!O47)</f>
        <v/>
      </c>
      <c r="Z52" s="6"/>
      <c r="AA52" s="49"/>
    </row>
    <row r="53" ht="25.05" customHeight="1" spans="2:27">
      <c r="B53" s="5" t="str">
        <f>Sheet2!A48</f>
        <v>分公司</v>
      </c>
      <c r="C53" s="5" t="str">
        <f>Sheet2!B48</f>
        <v>500指增</v>
      </c>
      <c r="D53" s="5" t="str">
        <f>Sheet2!C48</f>
        <v>SQD760</v>
      </c>
      <c r="E53" s="5" t="str">
        <f>Sheet2!D48</f>
        <v>诚奇优选中证500指数增强2期</v>
      </c>
      <c r="F53" s="5" t="str">
        <f>Sheet2!E48</f>
        <v>2021-12-31</v>
      </c>
      <c r="G53" s="5" t="str">
        <f>Sheet2!F48</f>
        <v>2025-05-09</v>
      </c>
      <c r="H53" s="5">
        <f>Sheet2!G48</f>
        <v>1.213</v>
      </c>
      <c r="I53" s="5">
        <f>Sheet2!H48</f>
        <v>1.213</v>
      </c>
      <c r="J53" s="5">
        <f>Sheet2!I48</f>
        <v>1.213</v>
      </c>
      <c r="K53" s="5">
        <f>Sheet2!J48</f>
        <v>0.213</v>
      </c>
      <c r="L53" s="5">
        <f>Sheet2!K48</f>
        <v>0.0592</v>
      </c>
      <c r="M53" s="5">
        <f>Sheet2!L48</f>
        <v>-0.2274</v>
      </c>
      <c r="N53" s="5">
        <f>Sheet2!M48</f>
        <v>0.2041</v>
      </c>
      <c r="O53" s="5">
        <f>Sheet2!N48</f>
        <v>0.19</v>
      </c>
      <c r="P53" s="6">
        <f>IF(Sheet2!W48="","",Sheet2!W48)</f>
        <v>0.0262</v>
      </c>
      <c r="Q53" s="6">
        <f>IF(Sheet2!V48="","",Sheet2!V48)</f>
        <v>0.0262</v>
      </c>
      <c r="R53" s="6">
        <f>IF(Sheet2!U48="","",Sheet2!U48)</f>
        <v>0.0457</v>
      </c>
      <c r="S53" s="6">
        <f>IF(Sheet2!T48="","",Sheet2!T48)</f>
        <v>0.2262</v>
      </c>
      <c r="T53" s="6">
        <f>IF(Sheet2!S48="","",Sheet2!S48)</f>
        <v>0.0139</v>
      </c>
      <c r="U53" s="6">
        <f>IF(Sheet2!R48="","",Sheet2!R48)</f>
        <v>-0.067</v>
      </c>
      <c r="V53" s="6">
        <f>IF(Sheet2!Q48="","",Sheet2!Q48)</f>
        <v>0</v>
      </c>
      <c r="W53" s="6" t="str">
        <f>IF(Sheet2!P48="","",Sheet2!P48)</f>
        <v/>
      </c>
      <c r="X53" s="6" t="str">
        <f>IF(Sheet2!O48="","",Sheet2!O48)</f>
        <v/>
      </c>
      <c r="Z53" s="6"/>
      <c r="AA53" s="50"/>
    </row>
    <row r="54" ht="25.05" customHeight="1" spans="2:27">
      <c r="B54" s="5" t="str">
        <f>Sheet2!A49</f>
        <v>总部</v>
      </c>
      <c r="C54" s="5" t="str">
        <f>Sheet2!B49</f>
        <v>500指增</v>
      </c>
      <c r="D54" s="5" t="str">
        <f>Sheet2!C49</f>
        <v>GB777B</v>
      </c>
      <c r="E54" s="5" t="str">
        <f>Sheet2!D49</f>
        <v>卓识中证500指数增强四十三号B</v>
      </c>
      <c r="F54" s="5" t="str">
        <f>Sheet2!E49</f>
        <v>2023-11-14</v>
      </c>
      <c r="G54" s="12" t="str">
        <f>Sheet2!F49</f>
        <v>2025-05-07</v>
      </c>
      <c r="H54" s="5">
        <f>Sheet2!G49</f>
        <v>1.178</v>
      </c>
      <c r="I54" s="5">
        <f>Sheet2!H49</f>
        <v>1.178</v>
      </c>
      <c r="J54" s="5">
        <f>Sheet2!I49</f>
        <v>1.178</v>
      </c>
      <c r="K54" s="5">
        <f>Sheet2!J49</f>
        <v>0.178</v>
      </c>
      <c r="L54" s="5">
        <f>Sheet2!K49</f>
        <v>0.1171</v>
      </c>
      <c r="M54" s="5">
        <f>Sheet2!L49</f>
        <v>-0.2239</v>
      </c>
      <c r="N54" s="5">
        <f>Sheet2!M49</f>
        <v>0.253</v>
      </c>
      <c r="O54" s="5">
        <f>Sheet2!N49</f>
        <v>0.38</v>
      </c>
      <c r="P54" s="6">
        <f>IF(Sheet2!W49="","",Sheet2!W49)</f>
        <v>0.0043</v>
      </c>
      <c r="Q54" s="6">
        <f>IF(Sheet2!V49="","",Sheet2!V49)</f>
        <v>0.025</v>
      </c>
      <c r="R54" s="6">
        <f>IF(Sheet2!U49="","",Sheet2!U49)</f>
        <v>0.0418</v>
      </c>
      <c r="S54" s="6">
        <f>IF(Sheet2!T49="","",Sheet2!T49)</f>
        <v>0.1096</v>
      </c>
      <c r="T54" s="6">
        <f>IF(Sheet2!S49="","",Sheet2!S49)</f>
        <v>0.019</v>
      </c>
      <c r="U54" s="6" t="str">
        <f>IF(Sheet2!R49="","",Sheet2!R49)</f>
        <v/>
      </c>
      <c r="V54" s="6" t="str">
        <f>IF(Sheet2!Q49="","",Sheet2!Q49)</f>
        <v/>
      </c>
      <c r="W54" s="6" t="str">
        <f>IF(Sheet2!P49="","",Sheet2!P49)</f>
        <v/>
      </c>
      <c r="X54" s="6" t="str">
        <f>IF(Sheet2!O49="","",Sheet2!O49)</f>
        <v/>
      </c>
      <c r="Z54" s="6"/>
      <c r="AA54" s="50"/>
    </row>
    <row r="55" ht="25.05" customHeight="1" spans="2:27">
      <c r="B55" s="5" t="str">
        <f>Sheet2!A50</f>
        <v>分公司</v>
      </c>
      <c r="C55" s="5" t="str">
        <f>Sheet2!B50</f>
        <v>500指增</v>
      </c>
      <c r="D55" s="5" t="str">
        <f>Sheet2!C50</f>
        <v>SJY709</v>
      </c>
      <c r="E55" s="5" t="str">
        <f>Sheet2!D50</f>
        <v>衍复新擎A号</v>
      </c>
      <c r="F55" s="5" t="str">
        <f>Sheet2!E50</f>
        <v>2020-08-07</v>
      </c>
      <c r="G55" s="5" t="str">
        <f>Sheet2!F50</f>
        <v>2025-05-09</v>
      </c>
      <c r="H55" s="5">
        <f>Sheet2!G50</f>
        <v>1.152</v>
      </c>
      <c r="I55" s="5">
        <f>Sheet2!H50</f>
        <v>1.692</v>
      </c>
      <c r="J55" s="5">
        <f>Sheet2!I50</f>
        <v>1.8103</v>
      </c>
      <c r="K55" s="5">
        <f>Sheet2!J50</f>
        <v>0.8099</v>
      </c>
      <c r="L55" s="5">
        <f>Sheet2!K50</f>
        <v>0.1329</v>
      </c>
      <c r="M55" s="5">
        <f>Sheet2!L50</f>
        <v>-0.1919</v>
      </c>
      <c r="N55" s="5">
        <f>Sheet2!M50</f>
        <v>0.1871</v>
      </c>
      <c r="O55" s="5">
        <f>Sheet2!N50</f>
        <v>0.6</v>
      </c>
      <c r="P55" s="6">
        <f>IF(Sheet2!W50="","",Sheet2!W50)</f>
        <v>0.0211</v>
      </c>
      <c r="Q55" s="6">
        <f>IF(Sheet2!V50="","",Sheet2!V50)</f>
        <v>0.0211</v>
      </c>
      <c r="R55" s="6">
        <f>IF(Sheet2!U50="","",Sheet2!U50)</f>
        <v>0.0269</v>
      </c>
      <c r="S55" s="6">
        <f>IF(Sheet2!T50="","",Sheet2!T50)</f>
        <v>0.2443</v>
      </c>
      <c r="T55" s="6">
        <f>IF(Sheet2!S50="","",Sheet2!S50)</f>
        <v>0.0836</v>
      </c>
      <c r="U55" s="6">
        <f>IF(Sheet2!R50="","",Sheet2!R50)</f>
        <v>-0.0301</v>
      </c>
      <c r="V55" s="6">
        <f>IF(Sheet2!Q50="","",Sheet2!Q50)</f>
        <v>0.2754</v>
      </c>
      <c r="W55" s="6">
        <f>IF(Sheet2!P50="","",Sheet2!P50)</f>
        <v>0.0567</v>
      </c>
      <c r="X55" s="6" t="str">
        <f>IF(Sheet2!O50="","",Sheet2!O50)</f>
        <v/>
      </c>
      <c r="Z55" s="6"/>
      <c r="AA55" s="50"/>
    </row>
    <row r="56" ht="25.05" customHeight="1" spans="2:27">
      <c r="B56" s="10"/>
      <c r="C56" s="17" t="s">
        <v>85</v>
      </c>
      <c r="D56" s="17"/>
      <c r="E56" s="17" t="str">
        <f>Sheet3!A4</f>
        <v>中证500</v>
      </c>
      <c r="F56" s="17"/>
      <c r="G56" s="17"/>
      <c r="H56" s="17"/>
      <c r="I56" s="17"/>
      <c r="J56" s="26"/>
      <c r="K56" s="26"/>
      <c r="L56" s="26"/>
      <c r="M56" s="26"/>
      <c r="N56" s="17"/>
      <c r="O56" s="26"/>
      <c r="P56" s="26">
        <f>Sheet3!D4/100</f>
        <v>0.0159624280932456</v>
      </c>
      <c r="Q56" s="26">
        <f>Sheet3!C4/100</f>
        <v>0.0159624280932456</v>
      </c>
      <c r="R56" s="26">
        <f>Sheet3!B4/100</f>
        <v>-0.03007950360445</v>
      </c>
      <c r="S56" s="22"/>
      <c r="T56" s="26"/>
      <c r="U56" s="31"/>
      <c r="V56" s="31"/>
      <c r="W56" s="31"/>
      <c r="X56" s="31"/>
      <c r="Z56" s="6"/>
      <c r="AA56" s="50"/>
    </row>
    <row r="57" ht="25.05" customHeight="1" spans="2:27">
      <c r="B57" s="14" t="str">
        <f>Sheet2!A51</f>
        <v>分公司</v>
      </c>
      <c r="C57" s="14" t="str">
        <f>Sheet2!B51</f>
        <v>A500指增</v>
      </c>
      <c r="D57" s="14" t="str">
        <f>Sheet2!C51</f>
        <v>ASQ78A</v>
      </c>
      <c r="E57" s="14" t="str">
        <f>Sheet2!D51</f>
        <v>宽德中证A500指数增强28号六期A</v>
      </c>
      <c r="F57" s="14" t="str">
        <f>Sheet2!E51</f>
        <v>2025-01-17</v>
      </c>
      <c r="G57" s="14" t="str">
        <f>Sheet2!F51</f>
        <v>2025-05-09</v>
      </c>
      <c r="H57" s="14">
        <f>Sheet2!G51</f>
        <v>1.0126</v>
      </c>
      <c r="I57" s="14">
        <f>Sheet2!H51</f>
        <v>1.0126</v>
      </c>
      <c r="J57" s="5">
        <f>Sheet2!I51</f>
        <v>1.0126</v>
      </c>
      <c r="K57" s="5">
        <f>Sheet2!J51</f>
        <v>0.0126</v>
      </c>
      <c r="L57" s="5">
        <f>Sheet2!K51</f>
        <v>0.0416</v>
      </c>
      <c r="M57" s="5">
        <f>Sheet2!L51</f>
        <v>-0.0788</v>
      </c>
      <c r="N57" s="5">
        <f>Sheet2!M51</f>
        <v>0.1257</v>
      </c>
      <c r="O57" s="5">
        <f>Sheet2!N51</f>
        <v>0.17</v>
      </c>
      <c r="P57" s="6">
        <f>IF(Sheet2!W51="","",Sheet2!W51)</f>
        <v>0.0273</v>
      </c>
      <c r="Q57" s="6">
        <f>IF(Sheet2!V51="","",Sheet2!V51)</f>
        <v>0.0273</v>
      </c>
      <c r="R57" s="6">
        <f>IF(Sheet2!U51="","",Sheet2!U51)</f>
        <v>0.0126</v>
      </c>
      <c r="U57" s="5"/>
      <c r="V57" s="5"/>
      <c r="W57" s="5"/>
      <c r="X57" s="5"/>
      <c r="Z57" s="6"/>
      <c r="AA57" s="50"/>
    </row>
    <row r="58" ht="25.05" customHeight="1" spans="2:24">
      <c r="B58" s="10"/>
      <c r="C58" s="17" t="s">
        <v>85</v>
      </c>
      <c r="D58" s="17"/>
      <c r="E58" s="17" t="str">
        <f>Sheet3!A5</f>
        <v>中证A500</v>
      </c>
      <c r="F58" s="17"/>
      <c r="G58" s="17"/>
      <c r="H58" s="17"/>
      <c r="I58" s="17"/>
      <c r="J58" s="26"/>
      <c r="K58" s="26"/>
      <c r="L58" s="26"/>
      <c r="M58" s="26"/>
      <c r="N58" s="17"/>
      <c r="O58" s="26"/>
      <c r="P58" s="26">
        <f>Sheet3!D5/100</f>
        <v>0.0203867839244691</v>
      </c>
      <c r="Q58" s="26">
        <f>Sheet3!C5/100</f>
        <v>0.0203867839244691</v>
      </c>
      <c r="R58" s="26">
        <f>Sheet3!B5/100</f>
        <v>-0.0325821569251264</v>
      </c>
      <c r="S58" s="22"/>
      <c r="T58" s="26"/>
      <c r="U58" s="26"/>
      <c r="V58" s="26"/>
      <c r="W58" s="26"/>
      <c r="X58" s="26"/>
    </row>
    <row r="59" ht="25.05" customHeight="1" spans="2:24">
      <c r="B59" s="5" t="str">
        <f>Sheet2!A52</f>
        <v>分公司</v>
      </c>
      <c r="C59" s="5" t="str">
        <f>Sheet2!B52</f>
        <v>1000指增</v>
      </c>
      <c r="D59" s="5" t="str">
        <f>Sheet2!C52</f>
        <v>VZ606B</v>
      </c>
      <c r="E59" s="5" t="str">
        <f>Sheet2!D52</f>
        <v>宽德中证1000指数增强7号B</v>
      </c>
      <c r="F59" s="5" t="str">
        <f>Sheet2!E52</f>
        <v>2022-09-09</v>
      </c>
      <c r="G59" s="5" t="str">
        <f>Sheet2!F52</f>
        <v>2025-05-09</v>
      </c>
      <c r="H59" s="5">
        <f>Sheet2!G52</f>
        <v>1.136</v>
      </c>
      <c r="I59" s="5">
        <f>Sheet2!H52</f>
        <v>1.546</v>
      </c>
      <c r="J59" s="5">
        <f>Sheet2!I52</f>
        <v>1.6319</v>
      </c>
      <c r="K59" s="5">
        <f>Sheet2!J52</f>
        <v>0.6319</v>
      </c>
      <c r="L59" s="5">
        <f>Sheet2!K52</f>
        <v>0.2017</v>
      </c>
      <c r="M59" s="5">
        <f>Sheet2!L52</f>
        <v>-0.2639</v>
      </c>
      <c r="N59" s="5">
        <f>Sheet2!M52</f>
        <v>0.2596</v>
      </c>
      <c r="O59" s="5">
        <f>Sheet2!N52</f>
        <v>0.7</v>
      </c>
      <c r="P59" s="6">
        <f>IF(Sheet2!W52="","",Sheet2!W52)</f>
        <v>0.029</v>
      </c>
      <c r="Q59" s="6">
        <f>IF(Sheet2!V52="","",Sheet2!V52)</f>
        <v>0.029</v>
      </c>
      <c r="R59" s="6">
        <f>IF(Sheet2!U52="","",Sheet2!U52)</f>
        <v>0.1082</v>
      </c>
      <c r="S59" s="6">
        <f>IF(Sheet2!T52="","",Sheet2!T52)</f>
        <v>0.2541</v>
      </c>
      <c r="T59" s="6">
        <f>IF(Sheet2!S52="","",Sheet2!S52)</f>
        <v>0.1546</v>
      </c>
      <c r="U59" s="6">
        <f>IF(Sheet2!R52="","",Sheet2!R52)</f>
        <v>0.017</v>
      </c>
      <c r="V59" s="6" t="str">
        <f>IF(Sheet2!Q52="","",Sheet2!Q52)</f>
        <v/>
      </c>
      <c r="W59" s="6" t="str">
        <f>IF(Sheet2!P52="","",Sheet2!P52)</f>
        <v/>
      </c>
      <c r="X59" s="6" t="str">
        <f>IF(Sheet2!O52="","",Sheet2!O52)</f>
        <v/>
      </c>
    </row>
    <row r="60" ht="25.05" customHeight="1" spans="2:24">
      <c r="B60" s="5" t="str">
        <f>Sheet2!A53</f>
        <v>分公司</v>
      </c>
      <c r="C60" s="5" t="str">
        <f>Sheet2!B53</f>
        <v>1000指增</v>
      </c>
      <c r="D60" s="5" t="str">
        <f>Sheet2!C53</f>
        <v>SQT558</v>
      </c>
      <c r="E60" s="5" t="str">
        <f>Sheet2!D53</f>
        <v>稳博前沿1000指数增强系列一号</v>
      </c>
      <c r="F60" s="5" t="str">
        <f>Sheet2!E53</f>
        <v>2021-08-13</v>
      </c>
      <c r="G60" s="5" t="str">
        <f>Sheet2!F53</f>
        <v>2025-05-09</v>
      </c>
      <c r="H60" s="5">
        <f>Sheet2!G53</f>
        <v>0.7575</v>
      </c>
      <c r="I60" s="5">
        <f>Sheet2!H53</f>
        <v>0.7575</v>
      </c>
      <c r="J60" s="5">
        <f>Sheet2!I53</f>
        <v>0.7575</v>
      </c>
      <c r="K60" s="5">
        <f>Sheet2!J53</f>
        <v>-0.2425</v>
      </c>
      <c r="L60" s="5">
        <f>Sheet2!K53</f>
        <v>-0.0716</v>
      </c>
      <c r="M60" s="5">
        <f>Sheet2!L53</f>
        <v>-0.3475</v>
      </c>
      <c r="N60" s="5">
        <f>Sheet2!M53</f>
        <v>0.1789</v>
      </c>
      <c r="O60" s="5">
        <f>Sheet2!N53</f>
        <v>-0.51</v>
      </c>
      <c r="P60" s="6">
        <f>IF(Sheet2!W53="","",Sheet2!W53)</f>
        <v>0.034</v>
      </c>
      <c r="Q60" s="6">
        <f>IF(Sheet2!V53="","",Sheet2!V53)</f>
        <v>0.034</v>
      </c>
      <c r="R60" s="6">
        <f>IF(Sheet2!U53="","",Sheet2!U53)</f>
        <v>0.0972</v>
      </c>
      <c r="S60" s="6">
        <f>IF(Sheet2!T53="","",Sheet2!T53)</f>
        <v>-0.304</v>
      </c>
      <c r="T60" s="6">
        <f>IF(Sheet2!S53="","",Sheet2!S53)</f>
        <v>0.1336</v>
      </c>
      <c r="U60" s="6">
        <f>IF(Sheet2!R53="","",Sheet2!R53)</f>
        <v>-0.1032</v>
      </c>
      <c r="V60" s="6">
        <f>IF(Sheet2!Q53="","",Sheet2!Q53)</f>
        <v>-0.0243</v>
      </c>
      <c r="W60" s="6" t="str">
        <f>IF(Sheet2!P53="","",Sheet2!P53)</f>
        <v/>
      </c>
      <c r="X60" s="6" t="str">
        <f>IF(Sheet2!O53="","",Sheet2!O53)</f>
        <v/>
      </c>
    </row>
    <row r="61" ht="25.05" customHeight="1" spans="2:24">
      <c r="B61" s="5" t="str">
        <f>Sheet2!A54</f>
        <v>总部</v>
      </c>
      <c r="C61" s="5" t="str">
        <f>Sheet2!B54</f>
        <v>1000指增</v>
      </c>
      <c r="D61" s="5" t="str">
        <f>Sheet2!C54</f>
        <v>SXJ577</v>
      </c>
      <c r="E61" s="5" t="str">
        <f>Sheet2!D54</f>
        <v>黑翼中证1000指数增强5号1期</v>
      </c>
      <c r="F61" s="5" t="str">
        <f>Sheet2!E54</f>
        <v>2023-01-13</v>
      </c>
      <c r="G61" s="5" t="str">
        <f>Sheet2!F54</f>
        <v>2025-05-09</v>
      </c>
      <c r="H61" s="5">
        <f>Sheet2!G54</f>
        <v>1.186</v>
      </c>
      <c r="I61" s="5">
        <f>Sheet2!H54</f>
        <v>1.186</v>
      </c>
      <c r="J61" s="5">
        <f>Sheet2!I54</f>
        <v>1.186</v>
      </c>
      <c r="K61" s="5">
        <f>Sheet2!J54</f>
        <v>0.186</v>
      </c>
      <c r="L61" s="5">
        <f>Sheet2!K54</f>
        <v>0.0763</v>
      </c>
      <c r="M61" s="5">
        <f>Sheet2!L54</f>
        <v>-0.2793</v>
      </c>
      <c r="N61" s="5">
        <f>Sheet2!M54</f>
        <v>0.249</v>
      </c>
      <c r="O61" s="5">
        <f>Sheet2!N54</f>
        <v>0.23</v>
      </c>
      <c r="P61" s="6">
        <f>IF(Sheet2!W54="","",Sheet2!W54)</f>
        <v>0.026</v>
      </c>
      <c r="Q61" s="6">
        <f>IF(Sheet2!V54="","",Sheet2!V54)</f>
        <v>0.026</v>
      </c>
      <c r="R61" s="6">
        <f>IF(Sheet2!U54="","",Sheet2!U54)</f>
        <v>0.0891</v>
      </c>
      <c r="S61" s="6">
        <f>IF(Sheet2!T54="","",Sheet2!T54)</f>
        <v>0.0836</v>
      </c>
      <c r="T61" s="6">
        <f>IF(Sheet2!S54="","",Sheet2!S54)</f>
        <v>0.005</v>
      </c>
      <c r="U61" s="6" t="str">
        <f>IF(Sheet2!R54="","",Sheet2!R54)</f>
        <v/>
      </c>
      <c r="V61" s="6" t="str">
        <f>IF(Sheet2!Q54="","",Sheet2!Q54)</f>
        <v/>
      </c>
      <c r="W61" s="6" t="str">
        <f>IF(Sheet2!P54="","",Sheet2!P54)</f>
        <v/>
      </c>
      <c r="X61" s="6" t="str">
        <f>IF(Sheet2!O54="","",Sheet2!O54)</f>
        <v/>
      </c>
    </row>
    <row r="62" ht="25.05" customHeight="1" spans="2:24">
      <c r="B62" s="5" t="str">
        <f>Sheet2!A55</f>
        <v>总部</v>
      </c>
      <c r="C62" s="5" t="str">
        <f>Sheet2!B55</f>
        <v>1000指增</v>
      </c>
      <c r="D62" s="5" t="str">
        <f>Sheet2!C55</f>
        <v>SAHV07</v>
      </c>
      <c r="E62" s="5" t="str">
        <f>Sheet2!D55</f>
        <v>玄信星选1000指数增强1号1期</v>
      </c>
      <c r="F62" s="5" t="str">
        <f>Sheet2!E55</f>
        <v>2024-07-02</v>
      </c>
      <c r="G62" s="5" t="str">
        <f>Sheet2!F55</f>
        <v>2025-05-09</v>
      </c>
      <c r="H62" s="5">
        <f>Sheet2!G55</f>
        <v>1.3748</v>
      </c>
      <c r="I62" s="5">
        <f>Sheet2!H55</f>
        <v>1.3748</v>
      </c>
      <c r="J62" s="5">
        <f>Sheet2!I55</f>
        <v>1.3748</v>
      </c>
      <c r="K62" s="5">
        <f>Sheet2!J55</f>
        <v>0.3748</v>
      </c>
      <c r="L62" s="5">
        <f>Sheet2!K55</f>
        <v>0.4529</v>
      </c>
      <c r="M62" s="5">
        <f>Sheet2!L55</f>
        <v>-0.1465</v>
      </c>
      <c r="N62" s="5">
        <f>Sheet2!M55</f>
        <v>0.2916</v>
      </c>
      <c r="O62" s="5">
        <f>Sheet2!N55</f>
        <v>1.48</v>
      </c>
      <c r="P62" s="6">
        <f>IF(Sheet2!W55="","",Sheet2!W55)</f>
        <v>-0.011</v>
      </c>
      <c r="Q62" s="6">
        <f>IF(Sheet2!V55="","",Sheet2!V55)</f>
        <v>0.0314</v>
      </c>
      <c r="R62" s="6">
        <f>IF(Sheet2!U55="","",Sheet2!U55)</f>
        <v>0.0831</v>
      </c>
      <c r="S62" s="6">
        <f>IF(Sheet2!T55="","",Sheet2!T55)</f>
        <v>0.2693</v>
      </c>
      <c r="T62" s="6" t="str">
        <f>IF(Sheet2!S55="","",Sheet2!S55)</f>
        <v/>
      </c>
      <c r="U62" s="6" t="str">
        <f>IF(Sheet2!R55="","",Sheet2!R55)</f>
        <v/>
      </c>
      <c r="V62" s="6" t="str">
        <f>IF(Sheet2!Q55="","",Sheet2!Q55)</f>
        <v/>
      </c>
      <c r="W62" s="6" t="str">
        <f>IF(Sheet2!P55="","",Sheet2!P55)</f>
        <v/>
      </c>
      <c r="X62" s="6" t="str">
        <f>IF(Sheet2!O55="","",Sheet2!O55)</f>
        <v/>
      </c>
    </row>
    <row r="63" ht="25.05" customHeight="1" spans="2:24">
      <c r="B63" s="5" t="str">
        <f>Sheet2!A56</f>
        <v>分公司</v>
      </c>
      <c r="C63" s="5" t="str">
        <f>Sheet2!B56</f>
        <v>1000指增</v>
      </c>
      <c r="D63" s="5" t="str">
        <f>Sheet2!C56</f>
        <v>SQB871</v>
      </c>
      <c r="E63" s="5" t="str">
        <f>Sheet2!D56</f>
        <v>衍复新擎1000增强一号A期</v>
      </c>
      <c r="F63" s="5" t="str">
        <f>Sheet2!E56</f>
        <v>2021-08-06</v>
      </c>
      <c r="G63" s="5" t="str">
        <f>Sheet2!F56</f>
        <v>2025-05-09</v>
      </c>
      <c r="H63" s="5">
        <f>Sheet2!G56</f>
        <v>1.2411</v>
      </c>
      <c r="I63" s="5">
        <f>Sheet2!H56</f>
        <v>1.4461</v>
      </c>
      <c r="J63" s="5">
        <f>Sheet2!I56</f>
        <v>1.4885</v>
      </c>
      <c r="K63" s="5">
        <f>Sheet2!J56</f>
        <v>0.4885</v>
      </c>
      <c r="L63" s="5">
        <f>Sheet2!K56</f>
        <v>0.1116</v>
      </c>
      <c r="M63" s="5">
        <f>Sheet2!L56</f>
        <v>-0.2193</v>
      </c>
      <c r="N63" s="5">
        <f>Sheet2!M56</f>
        <v>0.2307</v>
      </c>
      <c r="O63" s="5">
        <f>Sheet2!N56</f>
        <v>0.4</v>
      </c>
      <c r="P63" s="6">
        <f>IF(Sheet2!W56="","",Sheet2!W56)</f>
        <v>0.0251</v>
      </c>
      <c r="Q63" s="6">
        <f>IF(Sheet2!V56="","",Sheet2!V56)</f>
        <v>0.0251</v>
      </c>
      <c r="R63" s="6">
        <f>IF(Sheet2!U56="","",Sheet2!U56)</f>
        <v>0.0744</v>
      </c>
      <c r="S63" s="6">
        <f>IF(Sheet2!T56="","",Sheet2!T56)</f>
        <v>0.2167</v>
      </c>
      <c r="T63" s="6">
        <f>IF(Sheet2!S56="","",Sheet2!S56)</f>
        <v>0.1274</v>
      </c>
      <c r="U63" s="6">
        <f>IF(Sheet2!R56="","",Sheet2!R56)</f>
        <v>-0.0458</v>
      </c>
      <c r="V63" s="6">
        <f>IF(Sheet2!Q56="","",Sheet2!Q56)</f>
        <v>0.0585</v>
      </c>
      <c r="W63" s="6" t="str">
        <f>IF(Sheet2!P56="","",Sheet2!P56)</f>
        <v/>
      </c>
      <c r="X63" s="6" t="str">
        <f>IF(Sheet2!O56="","",Sheet2!O56)</f>
        <v/>
      </c>
    </row>
    <row r="64" ht="25.05" customHeight="1" spans="2:24">
      <c r="B64" s="5" t="str">
        <f>Sheet2!A57</f>
        <v>分公司</v>
      </c>
      <c r="C64" s="5" t="str">
        <f>Sheet2!B57</f>
        <v>1000指增</v>
      </c>
      <c r="D64" s="5" t="str">
        <f>Sheet2!C57</f>
        <v>SAGF01</v>
      </c>
      <c r="E64" s="5" t="str">
        <f>Sheet2!D57</f>
        <v>乾象中证1000指数增强35号1期</v>
      </c>
      <c r="F64" s="5" t="str">
        <f>Sheet2!E57</f>
        <v>2024-04-03</v>
      </c>
      <c r="G64" s="5" t="str">
        <f>Sheet2!F57</f>
        <v>2025-05-09</v>
      </c>
      <c r="H64" s="5">
        <f>Sheet2!G57</f>
        <v>1.3463</v>
      </c>
      <c r="I64" s="5">
        <f>Sheet2!H57</f>
        <v>1.3463</v>
      </c>
      <c r="J64" s="5">
        <f>Sheet2!I57</f>
        <v>1.3463</v>
      </c>
      <c r="K64" s="5">
        <f>Sheet2!J57</f>
        <v>0.3462</v>
      </c>
      <c r="L64" s="5">
        <f>Sheet2!K57</f>
        <v>0.3107</v>
      </c>
      <c r="M64" s="5">
        <f>Sheet2!L57</f>
        <v>-0.1391</v>
      </c>
      <c r="N64" s="5">
        <f>Sheet2!M57</f>
        <v>0.2397</v>
      </c>
      <c r="O64" s="5">
        <f>Sheet2!N57</f>
        <v>1.21</v>
      </c>
      <c r="P64" s="6">
        <f>IF(Sheet2!W57="","",Sheet2!W57)</f>
        <v>0.024</v>
      </c>
      <c r="Q64" s="6">
        <f>IF(Sheet2!V57="","",Sheet2!V57)</f>
        <v>0.024</v>
      </c>
      <c r="R64" s="6">
        <f>IF(Sheet2!U57="","",Sheet2!U57)</f>
        <v>0.0706</v>
      </c>
      <c r="S64" s="6">
        <f>IF(Sheet2!T57="","",Sheet2!T57)</f>
        <v>0.2574</v>
      </c>
      <c r="T64" s="6" t="str">
        <f>IF(Sheet2!S57="","",Sheet2!S57)</f>
        <v/>
      </c>
      <c r="U64" s="6" t="str">
        <f>IF(Sheet2!R57="","",Sheet2!R57)</f>
        <v/>
      </c>
      <c r="V64" s="6" t="str">
        <f>IF(Sheet2!Q57="","",Sheet2!Q57)</f>
        <v/>
      </c>
      <c r="W64" s="6" t="str">
        <f>IF(Sheet2!P57="","",Sheet2!P57)</f>
        <v/>
      </c>
      <c r="X64" s="6" t="str">
        <f>IF(Sheet2!O57="","",Sheet2!O57)</f>
        <v/>
      </c>
    </row>
    <row r="65" ht="25.05" customHeight="1" spans="2:24">
      <c r="B65" s="10"/>
      <c r="C65" s="17" t="s">
        <v>85</v>
      </c>
      <c r="D65" s="17"/>
      <c r="E65" s="17" t="str">
        <f>Sheet3!A6</f>
        <v>中证1000</v>
      </c>
      <c r="F65" s="17"/>
      <c r="G65" s="17"/>
      <c r="H65" s="17"/>
      <c r="I65" s="17"/>
      <c r="J65" s="26"/>
      <c r="K65" s="26"/>
      <c r="L65" s="26"/>
      <c r="M65" s="26"/>
      <c r="N65" s="17"/>
      <c r="O65" s="26"/>
      <c r="P65" s="26">
        <f>Sheet3!D6/100</f>
        <v>0.0221785222404622</v>
      </c>
      <c r="Q65" s="26">
        <f>Sheet3!C6/100</f>
        <v>0.0221785222404622</v>
      </c>
      <c r="R65" s="26">
        <f>Sheet3!B6/100</f>
        <v>-0.014499336173272</v>
      </c>
      <c r="S65" s="22"/>
      <c r="T65" s="26"/>
      <c r="U65" s="31"/>
      <c r="V65" s="31"/>
      <c r="W65" s="31"/>
      <c r="X65" s="31"/>
    </row>
    <row r="66" ht="25.05" customHeight="1" spans="2:24">
      <c r="B66" s="5" t="str">
        <f>Sheet2!A58</f>
        <v>总部</v>
      </c>
      <c r="C66" s="5" t="str">
        <f>Sheet2!B58</f>
        <v>2000指增</v>
      </c>
      <c r="D66" s="5" t="str">
        <f>Sheet2!C58</f>
        <v>B4634A</v>
      </c>
      <c r="E66" s="5" t="str">
        <f>Sheet2!D58</f>
        <v>宽德鸿图1号一期国证2000指数增强A</v>
      </c>
      <c r="F66" s="5" t="str">
        <f>Sheet2!E58</f>
        <v>2023-10-13</v>
      </c>
      <c r="G66" s="5" t="str">
        <f>Sheet2!F58</f>
        <v>2025-05-09</v>
      </c>
      <c r="H66" s="5">
        <f>Sheet2!G58</f>
        <v>1.352</v>
      </c>
      <c r="I66" s="5">
        <f>Sheet2!H58</f>
        <v>1.352</v>
      </c>
      <c r="J66" s="5">
        <f>Sheet2!I58</f>
        <v>1.352</v>
      </c>
      <c r="K66" s="5">
        <f>Sheet2!J58</f>
        <v>0.352</v>
      </c>
      <c r="L66" s="5">
        <f>Sheet2!K58</f>
        <v>0.2114</v>
      </c>
      <c r="M66" s="5">
        <f>Sheet2!L58</f>
        <v>-0.2418</v>
      </c>
      <c r="N66" s="5">
        <f>Sheet2!M58</f>
        <v>0.3065</v>
      </c>
      <c r="O66" s="5">
        <f>Sheet2!N58</f>
        <v>0.62</v>
      </c>
      <c r="P66" s="6">
        <f>IF(Sheet2!W58="","",Sheet2!W58)</f>
        <v>0.0328</v>
      </c>
      <c r="Q66" s="6">
        <f>IF(Sheet2!V58="","",Sheet2!V58)</f>
        <v>0.0328</v>
      </c>
      <c r="R66" s="6">
        <f>IF(Sheet2!U58="","",Sheet2!U58)</f>
        <v>0.1118</v>
      </c>
      <c r="S66" s="6">
        <f>IF(Sheet2!T58="","",Sheet2!T58)</f>
        <v>0.2446</v>
      </c>
      <c r="T66" s="6">
        <f>IF(Sheet2!S58="","",Sheet2!S58)</f>
        <v>-0.023</v>
      </c>
      <c r="U66" s="6" t="str">
        <f>IF(Sheet2!R58="","",Sheet2!R58)</f>
        <v/>
      </c>
      <c r="V66" s="6" t="str">
        <f>IF(Sheet2!Q58="","",Sheet2!Q58)</f>
        <v/>
      </c>
      <c r="W66" s="6" t="str">
        <f>IF(Sheet2!P58="","",Sheet2!P58)</f>
        <v/>
      </c>
      <c r="X66" s="6" t="str">
        <f>IF(Sheet2!O58="","",Sheet2!O58)</f>
        <v/>
      </c>
    </row>
    <row r="67" ht="25.05" customHeight="1" spans="2:24">
      <c r="B67" s="10"/>
      <c r="C67" s="17" t="s">
        <v>85</v>
      </c>
      <c r="D67" s="17"/>
      <c r="E67" s="17" t="str">
        <f>Sheet3!A7</f>
        <v>国证2000</v>
      </c>
      <c r="F67" s="17"/>
      <c r="G67" s="17"/>
      <c r="H67" s="17"/>
      <c r="I67" s="17"/>
      <c r="J67" s="26"/>
      <c r="K67" s="26"/>
      <c r="L67" s="26"/>
      <c r="M67" s="26"/>
      <c r="N67" s="17"/>
      <c r="O67" s="26"/>
      <c r="P67" s="26">
        <f>Sheet3!D7/100</f>
        <v>0.0269911937611953</v>
      </c>
      <c r="Q67" s="26">
        <f>Sheet3!C7/100</f>
        <v>0.0269911937611953</v>
      </c>
      <c r="R67" s="26">
        <f>Sheet3!B7/100</f>
        <v>0.00820342300142407</v>
      </c>
      <c r="S67" s="22"/>
      <c r="T67" s="26"/>
      <c r="U67" s="31"/>
      <c r="V67" s="31"/>
      <c r="W67" s="31"/>
      <c r="X67" s="31"/>
    </row>
    <row r="68" ht="25.05" customHeight="1" spans="2:24">
      <c r="B68" s="5" t="str">
        <f>Sheet2!A59</f>
        <v>分公司</v>
      </c>
      <c r="C68" s="5" t="str">
        <f>Sheet2!B59</f>
        <v>小市值指增</v>
      </c>
      <c r="D68" s="5" t="str">
        <f>Sheet2!C59</f>
        <v>B7800B</v>
      </c>
      <c r="E68" s="5" t="str">
        <f>Sheet2!D59</f>
        <v>宽德小洞天3号B</v>
      </c>
      <c r="F68" s="5" t="str">
        <f>Sheet2!E59</f>
        <v>2023-09-28</v>
      </c>
      <c r="G68" s="5" t="str">
        <f>Sheet2!F59</f>
        <v>2025-05-09</v>
      </c>
      <c r="H68" s="5">
        <f>Sheet2!G59</f>
        <v>1.725</v>
      </c>
      <c r="I68" s="5">
        <f>Sheet2!H59</f>
        <v>1.725</v>
      </c>
      <c r="J68" s="5">
        <f>Sheet2!I59</f>
        <v>1.725</v>
      </c>
      <c r="K68" s="5">
        <f>Sheet2!J59</f>
        <v>0.725</v>
      </c>
      <c r="L68" s="5">
        <f>Sheet2!K59</f>
        <v>0.402</v>
      </c>
      <c r="M68" s="5">
        <f>Sheet2!L59</f>
        <v>-0.2847</v>
      </c>
      <c r="N68" s="5">
        <f>Sheet2!M59</f>
        <v>0.3424</v>
      </c>
      <c r="O68" s="5">
        <f>Sheet2!N59</f>
        <v>1.12</v>
      </c>
      <c r="P68" s="6">
        <f>IF(Sheet2!W59="","",Sheet2!W59)</f>
        <v>0.0392</v>
      </c>
      <c r="Q68" s="6">
        <f>IF(Sheet2!V59="","",Sheet2!V59)</f>
        <v>0.0392</v>
      </c>
      <c r="R68" s="6">
        <f>IF(Sheet2!U59="","",Sheet2!U59)</f>
        <v>0.164</v>
      </c>
      <c r="S68" s="6">
        <f>IF(Sheet2!T59="","",Sheet2!T59)</f>
        <v>0.3773</v>
      </c>
      <c r="T68" s="6">
        <f>IF(Sheet2!S59="","",Sheet2!S59)</f>
        <v>0.076</v>
      </c>
      <c r="U68" s="6" t="str">
        <f>IF(Sheet2!R59="","",Sheet2!R59)</f>
        <v/>
      </c>
      <c r="V68" s="6" t="str">
        <f>IF(Sheet2!Q59="","",Sheet2!Q59)</f>
        <v/>
      </c>
      <c r="W68" s="6" t="str">
        <f>IF(Sheet2!P59="","",Sheet2!P59)</f>
        <v/>
      </c>
      <c r="X68" s="6" t="str">
        <f>IF(Sheet2!O59="","",Sheet2!O59)</f>
        <v/>
      </c>
    </row>
    <row r="69" ht="25.05" customHeight="1" spans="2:24">
      <c r="B69" s="5" t="str">
        <f>Sheet2!A60</f>
        <v>分公司</v>
      </c>
      <c r="C69" s="5" t="str">
        <f>Sheet2!B60</f>
        <v>小市值指增</v>
      </c>
      <c r="D69" s="5" t="str">
        <f>Sheet2!C60</f>
        <v>SZZ812</v>
      </c>
      <c r="E69" s="5" t="str">
        <f>Sheet2!D60</f>
        <v>衍复新擎小市值增强一号A期</v>
      </c>
      <c r="F69" s="5" t="str">
        <f>Sheet2!E60</f>
        <v>2023-07-21</v>
      </c>
      <c r="G69" s="5" t="str">
        <f>Sheet2!F60</f>
        <v>2025-05-09</v>
      </c>
      <c r="H69" s="5">
        <f>Sheet2!G60</f>
        <v>1.3873</v>
      </c>
      <c r="I69" s="5">
        <f>Sheet2!H60</f>
        <v>1.4773</v>
      </c>
      <c r="J69" s="5">
        <f>Sheet2!I60</f>
        <v>1.5047</v>
      </c>
      <c r="K69" s="5">
        <f>Sheet2!J60</f>
        <v>0.5047</v>
      </c>
      <c r="L69" s="5">
        <f>Sheet2!K60</f>
        <v>0.2544</v>
      </c>
      <c r="M69" s="5">
        <f>Sheet2!L60</f>
        <v>-0.2852</v>
      </c>
      <c r="N69" s="5">
        <f>Sheet2!M60</f>
        <v>0.3117</v>
      </c>
      <c r="O69" s="5">
        <f>Sheet2!N60</f>
        <v>0.75</v>
      </c>
      <c r="P69" s="6">
        <f>IF(Sheet2!W60="","",Sheet2!W60)</f>
        <v>0.0372</v>
      </c>
      <c r="Q69" s="6">
        <f>IF(Sheet2!V60="","",Sheet2!V60)</f>
        <v>0.0372</v>
      </c>
      <c r="R69" s="6">
        <f>IF(Sheet2!U60="","",Sheet2!U60)</f>
        <v>0.144</v>
      </c>
      <c r="S69" s="6">
        <f>IF(Sheet2!T60="","",Sheet2!T60)</f>
        <v>0.2751</v>
      </c>
      <c r="T69" s="6">
        <f>IF(Sheet2!S60="","",Sheet2!S60)</f>
        <v>0.0315</v>
      </c>
      <c r="U69" s="6" t="str">
        <f>IF(Sheet2!R60="","",Sheet2!R60)</f>
        <v/>
      </c>
      <c r="V69" s="6" t="str">
        <f>IF(Sheet2!Q60="","",Sheet2!Q60)</f>
        <v/>
      </c>
      <c r="W69" s="6" t="str">
        <f>IF(Sheet2!P60="","",Sheet2!P60)</f>
        <v/>
      </c>
      <c r="X69" s="6" t="str">
        <f>IF(Sheet2!O60="","",Sheet2!O60)</f>
        <v/>
      </c>
    </row>
    <row r="70" ht="25.05" customHeight="1" spans="2:24">
      <c r="B70" s="10"/>
      <c r="C70" s="17" t="s">
        <v>85</v>
      </c>
      <c r="D70" s="17"/>
      <c r="E70" s="17" t="str">
        <f>Sheet3!A8</f>
        <v>万得小市值指数</v>
      </c>
      <c r="F70" s="17"/>
      <c r="G70" s="17"/>
      <c r="H70" s="17"/>
      <c r="I70" s="26"/>
      <c r="J70" s="26"/>
      <c r="K70" s="26"/>
      <c r="L70" s="26"/>
      <c r="M70" s="26"/>
      <c r="N70" s="17"/>
      <c r="O70" s="26"/>
      <c r="P70" s="26">
        <f>Sheet3!D8/100</f>
        <v>0.0439580663755936</v>
      </c>
      <c r="Q70" s="26">
        <f>Sheet3!C8/100</f>
        <v>0.0439580663755936</v>
      </c>
      <c r="R70" s="26">
        <f>Sheet3!B8/100</f>
        <v>0.0878362109418638</v>
      </c>
      <c r="S70" s="22"/>
      <c r="T70" s="26"/>
      <c r="U70" s="31"/>
      <c r="V70" s="31"/>
      <c r="W70" s="31"/>
      <c r="X70" s="31"/>
    </row>
    <row r="71" ht="25.05" customHeight="1" spans="2:24">
      <c r="B71" s="14" t="str">
        <f>Sheet2!A61</f>
        <v>分公司</v>
      </c>
      <c r="C71" s="14" t="str">
        <f>Sheet2!B61</f>
        <v>中证全指指增</v>
      </c>
      <c r="D71" s="14" t="str">
        <f>Sheet2!C61</f>
        <v>AQH50A</v>
      </c>
      <c r="E71" s="14" t="str">
        <f>Sheet2!D61</f>
        <v>衍复新擎中证全指指数增强1号A</v>
      </c>
      <c r="F71" s="14" t="str">
        <f>Sheet2!E61</f>
        <v>2025-01-17</v>
      </c>
      <c r="G71" s="14" t="str">
        <f>Sheet2!F61</f>
        <v>2025-05-09</v>
      </c>
      <c r="H71" s="14">
        <f>Sheet2!G61</f>
        <v>1.0343</v>
      </c>
      <c r="I71" s="14">
        <f>Sheet2!H61</f>
        <v>1.0343</v>
      </c>
      <c r="J71" s="5">
        <f>Sheet2!I61</f>
        <v>1.0343</v>
      </c>
      <c r="K71" s="5">
        <f>Sheet2!J61</f>
        <v>0.0343</v>
      </c>
      <c r="L71" s="5">
        <f>Sheet2!K61</f>
        <v>0.1162</v>
      </c>
      <c r="M71" s="5">
        <f>Sheet2!L61</f>
        <v>-0.0772</v>
      </c>
      <c r="N71" s="5">
        <f>Sheet2!M61</f>
        <v>0.1379</v>
      </c>
      <c r="O71" s="5">
        <f>Sheet2!N61</f>
        <v>0.7</v>
      </c>
      <c r="P71" s="6">
        <f>IF(Sheet2!W61="","",Sheet2!W61)</f>
        <v>0.0236</v>
      </c>
      <c r="Q71" s="6">
        <f>IF(Sheet2!V61="","",Sheet2!V61)</f>
        <v>0.0236</v>
      </c>
      <c r="R71" s="6">
        <f>IF(Sheet2!U61="","",Sheet2!U61)</f>
        <v>0.0343</v>
      </c>
      <c r="U71" s="5"/>
      <c r="V71" s="5"/>
      <c r="W71" s="5"/>
      <c r="X71" s="5"/>
    </row>
    <row r="72" ht="25.05" customHeight="1" spans="2:24">
      <c r="B72" s="10"/>
      <c r="C72" s="17" t="s">
        <v>85</v>
      </c>
      <c r="D72" s="10"/>
      <c r="E72" s="17" t="str">
        <f>Sheet3!A9</f>
        <v>中证全指</v>
      </c>
      <c r="F72" s="17"/>
      <c r="G72" s="17"/>
      <c r="H72" s="17"/>
      <c r="I72" s="17"/>
      <c r="J72" s="26"/>
      <c r="K72" s="26"/>
      <c r="L72" s="26"/>
      <c r="M72" s="26"/>
      <c r="N72" s="17"/>
      <c r="O72" s="26"/>
      <c r="P72" s="26">
        <f>Sheet3!D9/100</f>
        <v>0.0228288316009526</v>
      </c>
      <c r="Q72" s="26">
        <f>Sheet3!C9/100</f>
        <v>0.0228288316009526</v>
      </c>
      <c r="R72" s="26">
        <f>Sheet3!B9/100</f>
        <v>-0.0186768943007943</v>
      </c>
      <c r="S72" s="22"/>
      <c r="T72" s="26"/>
      <c r="U72" s="31"/>
      <c r="V72" s="31"/>
      <c r="W72" s="31"/>
      <c r="X72" s="31"/>
    </row>
    <row r="73" ht="25.05" customHeight="1" spans="2:24">
      <c r="B73" s="5" t="str">
        <f>Sheet2!A62</f>
        <v>分公司</v>
      </c>
      <c r="C73" s="5" t="str">
        <f>Sheet2!B62</f>
        <v>量化选股</v>
      </c>
      <c r="D73" s="5" t="str">
        <f>Sheet2!C62</f>
        <v>SACZ89</v>
      </c>
      <c r="E73" s="5" t="str">
        <f>Sheet2!D62</f>
        <v>黑翼量化成长18S1期</v>
      </c>
      <c r="F73" s="5" t="str">
        <f>Sheet2!E62</f>
        <v>2023-12-15</v>
      </c>
      <c r="G73" s="5" t="str">
        <f>Sheet2!F62</f>
        <v>2025-05-09</v>
      </c>
      <c r="H73" s="5">
        <f>Sheet2!G62</f>
        <v>1.61</v>
      </c>
      <c r="I73" s="5">
        <f>Sheet2!H62</f>
        <v>1.61</v>
      </c>
      <c r="J73" s="5">
        <f>Sheet2!I62</f>
        <v>1.61</v>
      </c>
      <c r="K73" s="5">
        <f>Sheet2!J62</f>
        <v>0.61</v>
      </c>
      <c r="L73" s="5">
        <f>Sheet2!K62</f>
        <v>0.4052</v>
      </c>
      <c r="M73" s="5">
        <f>Sheet2!L62</f>
        <v>-0.277</v>
      </c>
      <c r="N73" s="5">
        <f>Sheet2!M62</f>
        <v>0.3586</v>
      </c>
      <c r="O73" s="5">
        <f>Sheet2!N62</f>
        <v>1.07</v>
      </c>
      <c r="P73" s="6">
        <f>IF(Sheet2!W62="","",Sheet2!W62)</f>
        <v>0.0367</v>
      </c>
      <c r="Q73" s="6">
        <f>IF(Sheet2!V62="","",Sheet2!V62)</f>
        <v>0.0367</v>
      </c>
      <c r="R73" s="6">
        <f>IF(Sheet2!U62="","",Sheet2!U62)</f>
        <v>0.1574</v>
      </c>
      <c r="S73" s="6">
        <f>IF(Sheet2!T62="","",Sheet2!T62)</f>
        <v>0.391</v>
      </c>
      <c r="T73" s="6">
        <f>IF(Sheet2!S62="","",Sheet2!S62)</f>
        <v>0</v>
      </c>
      <c r="U73" s="6" t="str">
        <f>IF(Sheet2!R62="","",Sheet2!R62)</f>
        <v/>
      </c>
      <c r="V73" s="6" t="str">
        <f>IF(Sheet2!Q62="","",Sheet2!Q62)</f>
        <v/>
      </c>
      <c r="W73" s="6" t="str">
        <f>IF(Sheet2!P62="","",Sheet2!P62)</f>
        <v/>
      </c>
      <c r="X73" s="6" t="str">
        <f>IF(Sheet2!O62="","",Sheet2!O62)</f>
        <v/>
      </c>
    </row>
    <row r="74" ht="25.05" customHeight="1" spans="2:24">
      <c r="B74" s="5" t="str">
        <f>Sheet2!A63</f>
        <v>分公司</v>
      </c>
      <c r="C74" s="5" t="str">
        <f>Sheet2!B63</f>
        <v>量化选股</v>
      </c>
      <c r="D74" s="5" t="str">
        <f>Sheet2!C63</f>
        <v>SZX403</v>
      </c>
      <c r="E74" s="5" t="str">
        <f>Sheet2!D63</f>
        <v>黑翼量化成长9号1期</v>
      </c>
      <c r="F74" s="5" t="str">
        <f>Sheet2!E63</f>
        <v>2023-06-16</v>
      </c>
      <c r="G74" s="5" t="str">
        <f>Sheet2!F63</f>
        <v>2025-05-09</v>
      </c>
      <c r="H74" s="5">
        <f>Sheet2!G63</f>
        <v>1.281</v>
      </c>
      <c r="I74" s="5">
        <f>Sheet2!H63</f>
        <v>1.281</v>
      </c>
      <c r="J74" s="5">
        <f>Sheet2!I63</f>
        <v>1.281</v>
      </c>
      <c r="K74" s="5">
        <f>Sheet2!J63</f>
        <v>0.281</v>
      </c>
      <c r="L74" s="5">
        <f>Sheet2!K63</f>
        <v>0.1393</v>
      </c>
      <c r="M74" s="5">
        <f>Sheet2!L63</f>
        <v>-0.2753</v>
      </c>
      <c r="N74" s="5">
        <f>Sheet2!M63</f>
        <v>0.2777</v>
      </c>
      <c r="O74" s="5">
        <f>Sheet2!N63</f>
        <v>0.43</v>
      </c>
      <c r="P74" s="6">
        <f>IF(Sheet2!W63="","",Sheet2!W63)</f>
        <v>0.0322</v>
      </c>
      <c r="Q74" s="6">
        <f>IF(Sheet2!V63="","",Sheet2!V63)</f>
        <v>0.0322</v>
      </c>
      <c r="R74" s="6">
        <f>IF(Sheet2!U63="","",Sheet2!U63)</f>
        <v>0.1478</v>
      </c>
      <c r="S74" s="6">
        <f>IF(Sheet2!T63="","",Sheet2!T63)</f>
        <v>0.1239</v>
      </c>
      <c r="T74" s="6">
        <f>IF(Sheet2!S63="","",Sheet2!S63)</f>
        <v>-0.007</v>
      </c>
      <c r="U74" s="6" t="str">
        <f>IF(Sheet2!R63="","",Sheet2!R63)</f>
        <v/>
      </c>
      <c r="V74" s="6" t="str">
        <f>IF(Sheet2!Q63="","",Sheet2!Q63)</f>
        <v/>
      </c>
      <c r="W74" s="6" t="str">
        <f>IF(Sheet2!P63="","",Sheet2!P63)</f>
        <v/>
      </c>
      <c r="X74" s="6" t="str">
        <f>IF(Sheet2!O63="","",Sheet2!O63)</f>
        <v/>
      </c>
    </row>
    <row r="75" ht="25.05" customHeight="1" spans="2:24">
      <c r="B75" s="14" t="str">
        <f>Sheet2!A64</f>
        <v>分公司</v>
      </c>
      <c r="C75" s="14" t="str">
        <f>Sheet2!B64</f>
        <v>量化选股</v>
      </c>
      <c r="D75" s="14" t="str">
        <f>Sheet2!C64</f>
        <v>SSG488</v>
      </c>
      <c r="E75" s="14" t="str">
        <f>Sheet2!D64</f>
        <v>明汯乐享股票精选2号</v>
      </c>
      <c r="F75" s="14" t="str">
        <f>Sheet2!E64</f>
        <v>2021-11-12</v>
      </c>
      <c r="G75" s="14" t="str">
        <f>Sheet2!F64</f>
        <v>2025-05-09</v>
      </c>
      <c r="H75" s="14">
        <f>Sheet2!G64</f>
        <v>1.5462</v>
      </c>
      <c r="I75" s="14">
        <f>Sheet2!H64</f>
        <v>1.5462</v>
      </c>
      <c r="J75" s="5">
        <f>Sheet2!I64</f>
        <v>1.5462</v>
      </c>
      <c r="K75" s="5">
        <f>Sheet2!J64</f>
        <v>0.546</v>
      </c>
      <c r="L75" s="5">
        <f>Sheet2!K64</f>
        <v>0.133</v>
      </c>
      <c r="M75" s="5">
        <f>Sheet2!L64</f>
        <v>-0.3141</v>
      </c>
      <c r="N75" s="5">
        <f>Sheet2!M64</f>
        <v>0.2856</v>
      </c>
      <c r="O75" s="5">
        <f>Sheet2!N64</f>
        <v>0.4</v>
      </c>
      <c r="P75" s="6">
        <f>IF(Sheet2!W64="","",Sheet2!W64)</f>
        <v>0.0418</v>
      </c>
      <c r="Q75" s="6">
        <f>IF(Sheet2!V64="","",Sheet2!V64)</f>
        <v>0.0418</v>
      </c>
      <c r="R75" s="6">
        <f>IF(Sheet2!U64="","",Sheet2!U64)</f>
        <v>0.1416</v>
      </c>
      <c r="S75" s="6">
        <f>IF(Sheet2!T64="","",Sheet2!T64)</f>
        <v>0.2682</v>
      </c>
      <c r="T75" s="6">
        <f>IF(Sheet2!S64="","",Sheet2!S64)</f>
        <v>0.0989</v>
      </c>
      <c r="U75" s="6">
        <f>IF(Sheet2!R64="","",Sheet2!R64)</f>
        <v>-0.0389</v>
      </c>
      <c r="V75" s="6">
        <f>IF(Sheet2!Q64="","",Sheet2!Q64)</f>
        <v>0.0111</v>
      </c>
      <c r="W75" s="6" t="str">
        <f>IF(Sheet2!P64="","",Sheet2!P64)</f>
        <v/>
      </c>
      <c r="X75" s="6" t="str">
        <f>IF(Sheet2!O64="","",Sheet2!O64)</f>
        <v/>
      </c>
    </row>
    <row r="76" ht="25.05" customHeight="1" spans="2:24">
      <c r="B76" s="5" t="str">
        <f>Sheet2!A65</f>
        <v>分公司</v>
      </c>
      <c r="C76" s="5" t="str">
        <f>Sheet2!B65</f>
        <v>量化选股</v>
      </c>
      <c r="D76" s="5" t="str">
        <f>Sheet2!C65</f>
        <v>SAJE52</v>
      </c>
      <c r="E76" s="5" t="str">
        <f>Sheet2!D65</f>
        <v>宽德飞虹26号一期</v>
      </c>
      <c r="F76" s="5" t="str">
        <f>Sheet2!E65</f>
        <v>2024-05-10</v>
      </c>
      <c r="G76" s="5" t="str">
        <f>Sheet2!F65</f>
        <v>2025-05-09</v>
      </c>
      <c r="H76" s="5">
        <f>Sheet2!G65</f>
        <v>1.604</v>
      </c>
      <c r="I76" s="5">
        <f>Sheet2!H65</f>
        <v>1.604</v>
      </c>
      <c r="J76" s="5">
        <f>Sheet2!I65</f>
        <v>1.604</v>
      </c>
      <c r="K76" s="5">
        <f>Sheet2!J65</f>
        <v>0.604</v>
      </c>
      <c r="L76" s="5">
        <f>Sheet2!K65</f>
        <v>0.6061</v>
      </c>
      <c r="M76" s="5">
        <f>Sheet2!L65</f>
        <v>-0.0927</v>
      </c>
      <c r="N76" s="5">
        <f>Sheet2!M65</f>
        <v>0.228</v>
      </c>
      <c r="O76" s="5">
        <f>Sheet2!N65</f>
        <v>2.57</v>
      </c>
      <c r="P76" s="6">
        <f>IF(Sheet2!W65="","",Sheet2!W65)</f>
        <v>0.0328</v>
      </c>
      <c r="Q76" s="6">
        <f>IF(Sheet2!V65="","",Sheet2!V65)</f>
        <v>0.0328</v>
      </c>
      <c r="R76" s="6">
        <f>IF(Sheet2!U65="","",Sheet2!U65)</f>
        <v>0.14</v>
      </c>
      <c r="S76" s="6">
        <f>IF(Sheet2!T65="","",Sheet2!T65)</f>
        <v>0.407</v>
      </c>
      <c r="T76" s="6" t="str">
        <f>IF(Sheet2!S65="","",Sheet2!S65)</f>
        <v/>
      </c>
      <c r="U76" s="6" t="str">
        <f>IF(Sheet2!R65="","",Sheet2!R65)</f>
        <v/>
      </c>
      <c r="V76" s="6" t="str">
        <f>IF(Sheet2!Q65="","",Sheet2!Q65)</f>
        <v/>
      </c>
      <c r="W76" s="6" t="str">
        <f>IF(Sheet2!P65="","",Sheet2!P65)</f>
        <v/>
      </c>
      <c r="X76" s="6" t="str">
        <f>IF(Sheet2!O65="","",Sheet2!O65)</f>
        <v/>
      </c>
    </row>
    <row r="77" ht="25.05" customHeight="1" spans="2:24">
      <c r="B77" s="5" t="str">
        <f>Sheet2!A66</f>
        <v>总部</v>
      </c>
      <c r="C77" s="5" t="str">
        <f>Sheet2!B66</f>
        <v>量化选股</v>
      </c>
      <c r="D77" s="5" t="str">
        <f>Sheet2!C66</f>
        <v>SAFE06</v>
      </c>
      <c r="E77" s="5" t="str">
        <f>Sheet2!D66</f>
        <v>茂源量化选股15号1期</v>
      </c>
      <c r="F77" s="5" t="str">
        <f>Sheet2!E66</f>
        <v>2024-06-07</v>
      </c>
      <c r="G77" s="5" t="str">
        <f>Sheet2!F66</f>
        <v>2025-05-09</v>
      </c>
      <c r="H77" s="5">
        <f>Sheet2!G66</f>
        <v>1.6097</v>
      </c>
      <c r="I77" s="5">
        <f>Sheet2!H66</f>
        <v>1.6097</v>
      </c>
      <c r="J77" s="5">
        <f>Sheet2!I66</f>
        <v>1.6097</v>
      </c>
      <c r="K77" s="5">
        <f>Sheet2!J66</f>
        <v>0.6097</v>
      </c>
      <c r="L77" s="5">
        <f>Sheet2!K66</f>
        <v>0.6772</v>
      </c>
      <c r="M77" s="5">
        <f>Sheet2!L66</f>
        <v>-0.1097</v>
      </c>
      <c r="N77" s="5">
        <f>Sheet2!M66</f>
        <v>0.2785</v>
      </c>
      <c r="O77" s="5">
        <f>Sheet2!N66</f>
        <v>2.36</v>
      </c>
      <c r="P77" s="6">
        <f>IF(Sheet2!W66="","",Sheet2!W66)</f>
        <v>0.0348</v>
      </c>
      <c r="Q77" s="6">
        <f>IF(Sheet2!V66="","",Sheet2!V66)</f>
        <v>0.0348</v>
      </c>
      <c r="R77" s="6">
        <f>IF(Sheet2!U66="","",Sheet2!U66)</f>
        <v>0.1141</v>
      </c>
      <c r="S77" s="6">
        <f>IF(Sheet2!T66="","",Sheet2!T66)</f>
        <v>0.4448</v>
      </c>
      <c r="T77" s="6" t="str">
        <f>IF(Sheet2!S66="","",Sheet2!S66)</f>
        <v/>
      </c>
      <c r="U77" s="6" t="str">
        <f>IF(Sheet2!R66="","",Sheet2!R66)</f>
        <v/>
      </c>
      <c r="V77" s="6" t="str">
        <f>IF(Sheet2!Q66="","",Sheet2!Q66)</f>
        <v/>
      </c>
      <c r="W77" s="6" t="str">
        <f>IF(Sheet2!P66="","",Sheet2!P66)</f>
        <v/>
      </c>
      <c r="X77" s="6" t="str">
        <f>IF(Sheet2!O66="","",Sheet2!O66)</f>
        <v/>
      </c>
    </row>
    <row r="78" ht="25.05" customHeight="1" spans="2:24">
      <c r="B78" s="5" t="str">
        <f>Sheet2!A67</f>
        <v>分公司</v>
      </c>
      <c r="C78" s="5" t="str">
        <f>Sheet2!B67</f>
        <v>量化选股</v>
      </c>
      <c r="D78" s="5" t="str">
        <f>Sheet2!C67</f>
        <v>SST242</v>
      </c>
      <c r="E78" s="5" t="str">
        <f>Sheet2!D67</f>
        <v>天演国睿量化精选6期</v>
      </c>
      <c r="F78" s="5" t="str">
        <f>Sheet2!E67</f>
        <v>2021-09-17</v>
      </c>
      <c r="G78" s="5" t="str">
        <f>Sheet2!F67</f>
        <v>2025-05-09</v>
      </c>
      <c r="H78" s="5">
        <f>Sheet2!G67</f>
        <v>1.052</v>
      </c>
      <c r="I78" s="5">
        <f>Sheet2!H67</f>
        <v>1.479</v>
      </c>
      <c r="J78" s="5">
        <f>Sheet2!I67</f>
        <v>1.5667</v>
      </c>
      <c r="K78" s="5">
        <f>Sheet2!J67</f>
        <v>0.5667</v>
      </c>
      <c r="L78" s="5">
        <f>Sheet2!K67</f>
        <v>0.1311</v>
      </c>
      <c r="M78" s="5">
        <f>Sheet2!L67</f>
        <v>-0.2638</v>
      </c>
      <c r="N78" s="5">
        <f>Sheet2!M67</f>
        <v>0.2673</v>
      </c>
      <c r="O78" s="5">
        <f>Sheet2!N67</f>
        <v>0.42</v>
      </c>
      <c r="P78" s="6">
        <f>IF(Sheet2!W67="","",Sheet2!W67)</f>
        <v>0.0293</v>
      </c>
      <c r="Q78" s="6">
        <f>IF(Sheet2!V67="","",Sheet2!V67)</f>
        <v>0.0293</v>
      </c>
      <c r="R78" s="6">
        <f>IF(Sheet2!U67="","",Sheet2!U67)</f>
        <v>0.0856</v>
      </c>
      <c r="S78" s="6">
        <f>IF(Sheet2!T67="","",Sheet2!T67)</f>
        <v>0.2529</v>
      </c>
      <c r="T78" s="6">
        <f>IF(Sheet2!S67="","",Sheet2!S67)</f>
        <v>0.1151</v>
      </c>
      <c r="U78" s="6">
        <f>IF(Sheet2!R67="","",Sheet2!R67)</f>
        <v>-0.0255</v>
      </c>
      <c r="V78" s="6">
        <f>IF(Sheet2!Q67="","",Sheet2!Q67)</f>
        <v>0.06</v>
      </c>
      <c r="W78" s="6" t="str">
        <f>IF(Sheet2!P67="","",Sheet2!P67)</f>
        <v/>
      </c>
      <c r="X78" s="6" t="str">
        <f>IF(Sheet2!O67="","",Sheet2!O67)</f>
        <v/>
      </c>
    </row>
    <row r="79" ht="25.05" customHeight="1" spans="2:24">
      <c r="B79" s="5" t="str">
        <f>Sheet2!A68</f>
        <v>分公司</v>
      </c>
      <c r="C79" s="5" t="str">
        <f>Sheet2!B68</f>
        <v>量化选股</v>
      </c>
      <c r="D79" s="5" t="str">
        <f>Sheet2!C68</f>
        <v>SGK063</v>
      </c>
      <c r="E79" s="5" t="str">
        <f>Sheet2!D68</f>
        <v>致远精选六号A</v>
      </c>
      <c r="F79" s="5" t="str">
        <f>Sheet2!E68</f>
        <v>2021-09-24</v>
      </c>
      <c r="G79" s="5" t="str">
        <f>Sheet2!F68</f>
        <v>2025-05-09</v>
      </c>
      <c r="H79" s="5">
        <f>Sheet2!G68</f>
        <v>1.087</v>
      </c>
      <c r="I79" s="5">
        <f>Sheet2!H68</f>
        <v>1.318</v>
      </c>
      <c r="J79" s="5">
        <f>Sheet2!I68</f>
        <v>1.3381</v>
      </c>
      <c r="K79" s="5">
        <f>Sheet2!J68</f>
        <v>0.3381</v>
      </c>
      <c r="L79" s="5">
        <f>Sheet2!K68</f>
        <v>0.0837</v>
      </c>
      <c r="M79" s="5">
        <f>Sheet2!L68</f>
        <v>-0.2719</v>
      </c>
      <c r="N79" s="5">
        <f>Sheet2!M68</f>
        <v>0.2134</v>
      </c>
      <c r="O79" s="5">
        <f>Sheet2!N68</f>
        <v>0.3</v>
      </c>
      <c r="P79" s="6">
        <f>IF(Sheet2!W68="","",Sheet2!W68)</f>
        <v>0.0342</v>
      </c>
      <c r="Q79" s="6">
        <f>IF(Sheet2!V68="","",Sheet2!V68)</f>
        <v>0.0342</v>
      </c>
      <c r="R79" s="6">
        <f>IF(Sheet2!U68="","",Sheet2!U68)</f>
        <v>0.0837</v>
      </c>
      <c r="S79" s="6">
        <f>IF(Sheet2!T68="","",Sheet2!T68)</f>
        <v>0.139</v>
      </c>
      <c r="T79" s="6">
        <f>IF(Sheet2!S68="","",Sheet2!S68)</f>
        <v>0.0265</v>
      </c>
      <c r="U79" s="6">
        <f>IF(Sheet2!R68="","",Sheet2!R68)</f>
        <v>-0.0478</v>
      </c>
      <c r="V79" s="6">
        <f>IF(Sheet2!Q68="","",Sheet2!Q68)</f>
        <v>0.109</v>
      </c>
      <c r="W79" s="6" t="str">
        <f>IF(Sheet2!P68="","",Sheet2!P68)</f>
        <v/>
      </c>
      <c r="X79" s="6" t="str">
        <f>IF(Sheet2!O68="","",Sheet2!O68)</f>
        <v/>
      </c>
    </row>
    <row r="80" ht="25.05" customHeight="1" spans="2:24">
      <c r="B80" s="5" t="str">
        <f>Sheet2!A69</f>
        <v>分公司</v>
      </c>
      <c r="C80" s="5" t="str">
        <f>Sheet2!B69</f>
        <v>量化选股</v>
      </c>
      <c r="D80" s="5" t="str">
        <f>Sheet2!C69</f>
        <v>SQW111</v>
      </c>
      <c r="E80" s="5" t="str">
        <f>Sheet2!D69</f>
        <v>九坤股票量化优选42号</v>
      </c>
      <c r="F80" s="5" t="str">
        <f>Sheet2!E69</f>
        <v>2021-09-03</v>
      </c>
      <c r="G80" s="5" t="str">
        <f>Sheet2!F69</f>
        <v>2025-05-09</v>
      </c>
      <c r="H80" s="5">
        <f>Sheet2!G69</f>
        <v>1.1975</v>
      </c>
      <c r="I80" s="5">
        <f>Sheet2!H69</f>
        <v>1.1975</v>
      </c>
      <c r="J80" s="5">
        <f>Sheet2!I69</f>
        <v>1.1975</v>
      </c>
      <c r="K80" s="5">
        <f>Sheet2!J69</f>
        <v>0.1974</v>
      </c>
      <c r="L80" s="5">
        <f>Sheet2!K69</f>
        <v>0.0501</v>
      </c>
      <c r="M80" s="5">
        <f>Sheet2!L69</f>
        <v>-0.2803</v>
      </c>
      <c r="N80" s="5">
        <f>Sheet2!M69</f>
        <v>0.2125</v>
      </c>
      <c r="O80" s="5">
        <f>Sheet2!N69</f>
        <v>0.14</v>
      </c>
      <c r="P80" s="6">
        <f>IF(Sheet2!W69="","",Sheet2!W69)</f>
        <v>0.0268</v>
      </c>
      <c r="Q80" s="6">
        <f>IF(Sheet2!V69="","",Sheet2!V69)</f>
        <v>0.0268</v>
      </c>
      <c r="R80" s="6">
        <f>IF(Sheet2!U69="","",Sheet2!U69)</f>
        <v>0.0757</v>
      </c>
      <c r="S80" s="6">
        <f>IF(Sheet2!T69="","",Sheet2!T69)</f>
        <v>0.1386</v>
      </c>
      <c r="T80" s="6">
        <f>IF(Sheet2!S69="","",Sheet2!S69)</f>
        <v>0.102</v>
      </c>
      <c r="U80" s="6">
        <f>IF(Sheet2!R69="","",Sheet2!R69)</f>
        <v>-0.0731</v>
      </c>
      <c r="V80" s="6">
        <f>IF(Sheet2!Q69="","",Sheet2!Q69)</f>
        <v>-0.0429</v>
      </c>
      <c r="W80" s="6" t="str">
        <f>IF(Sheet2!P69="","",Sheet2!P69)</f>
        <v/>
      </c>
      <c r="X80" s="6" t="str">
        <f>IF(Sheet2!O69="","",Sheet2!O69)</f>
        <v/>
      </c>
    </row>
    <row r="81" ht="25.05" customHeight="1" spans="2:24">
      <c r="B81" s="5" t="str">
        <f>Sheet2!A70</f>
        <v>总部</v>
      </c>
      <c r="C81" s="5" t="str">
        <f>Sheet2!B70</f>
        <v>量化选股</v>
      </c>
      <c r="D81" s="5" t="str">
        <f>Sheet2!C70</f>
        <v>SZK318</v>
      </c>
      <c r="E81" s="5" t="str">
        <f>Sheet2!D70</f>
        <v>乾象股票进取17号1期</v>
      </c>
      <c r="F81" s="5" t="str">
        <f>Sheet2!E70</f>
        <v>2023-04-14</v>
      </c>
      <c r="G81" s="5" t="str">
        <f>Sheet2!F70</f>
        <v>2025-05-09</v>
      </c>
      <c r="H81" s="5">
        <f>Sheet2!G70</f>
        <v>1.2804</v>
      </c>
      <c r="I81" s="5">
        <f>Sheet2!H70</f>
        <v>1.2804</v>
      </c>
      <c r="J81" s="5">
        <f>Sheet2!I70</f>
        <v>1.2804</v>
      </c>
      <c r="K81" s="5">
        <f>Sheet2!J70</f>
        <v>0.2804</v>
      </c>
      <c r="L81" s="5">
        <f>Sheet2!K70</f>
        <v>0.1267</v>
      </c>
      <c r="M81" s="5">
        <f>Sheet2!L70</f>
        <v>-0.1845</v>
      </c>
      <c r="N81" s="5">
        <f>Sheet2!M70</f>
        <v>0.214</v>
      </c>
      <c r="O81" s="5">
        <f>Sheet2!N70</f>
        <v>0.5</v>
      </c>
      <c r="P81" s="6">
        <f>IF(Sheet2!W70="","",Sheet2!W70)</f>
        <v>0.0228</v>
      </c>
      <c r="Q81" s="6">
        <f>IF(Sheet2!V70="","",Sheet2!V70)</f>
        <v>0.0228</v>
      </c>
      <c r="R81" s="6">
        <f>IF(Sheet2!U70="","",Sheet2!U70)</f>
        <v>0.0506</v>
      </c>
      <c r="S81" s="6">
        <f>IF(Sheet2!T70="","",Sheet2!T70)</f>
        <v>0.2262</v>
      </c>
      <c r="T81" s="6">
        <f>IF(Sheet2!S70="","",Sheet2!S70)</f>
        <v>-0.0061</v>
      </c>
      <c r="U81" s="6" t="str">
        <f>IF(Sheet2!R70="","",Sheet2!R70)</f>
        <v/>
      </c>
      <c r="V81" s="6" t="str">
        <f>IF(Sheet2!Q70="","",Sheet2!Q70)</f>
        <v/>
      </c>
      <c r="W81" s="6" t="str">
        <f>IF(Sheet2!P70="","",Sheet2!P70)</f>
        <v/>
      </c>
      <c r="X81" s="6" t="str">
        <f>IF(Sheet2!O70="","",Sheet2!O70)</f>
        <v/>
      </c>
    </row>
    <row r="82" ht="25.05" customHeight="1" spans="2:24">
      <c r="B82" s="5" t="str">
        <f>Sheet2!A71</f>
        <v>总部</v>
      </c>
      <c r="C82" s="5" t="str">
        <f>Sheet2!B71</f>
        <v>量化选股</v>
      </c>
      <c r="D82" s="5" t="str">
        <f>Sheet2!C71</f>
        <v>SZF629</v>
      </c>
      <c r="E82" s="5" t="str">
        <f>Sheet2!D71</f>
        <v>纽达投资可转债十一号1期</v>
      </c>
      <c r="F82" s="5" t="str">
        <f>Sheet2!E71</f>
        <v>2023-05-26</v>
      </c>
      <c r="G82" s="5" t="str">
        <f>Sheet2!F71</f>
        <v>2025-05-09</v>
      </c>
      <c r="H82" s="5">
        <f>Sheet2!G71</f>
        <v>1.0572</v>
      </c>
      <c r="I82" s="5">
        <f>Sheet2!H71</f>
        <v>1.0572</v>
      </c>
      <c r="J82" s="5">
        <f>Sheet2!I71</f>
        <v>1.0572</v>
      </c>
      <c r="K82" s="5">
        <f>Sheet2!J71</f>
        <v>0.0572</v>
      </c>
      <c r="L82" s="5">
        <f>Sheet2!K71</f>
        <v>0.0288</v>
      </c>
      <c r="M82" s="5">
        <f>Sheet2!L71</f>
        <v>-0.1771</v>
      </c>
      <c r="N82" s="5">
        <f>Sheet2!M71</f>
        <v>0.1443</v>
      </c>
      <c r="O82" s="5">
        <f>Sheet2!N71</f>
        <v>0.06</v>
      </c>
      <c r="P82" s="6">
        <f>IF(Sheet2!W71="","",Sheet2!W71)</f>
        <v>0.0169</v>
      </c>
      <c r="Q82" s="6">
        <f>IF(Sheet2!V71="","",Sheet2!V71)</f>
        <v>0.0169</v>
      </c>
      <c r="R82" s="6">
        <f>IF(Sheet2!U71="","",Sheet2!U71)</f>
        <v>0.0277</v>
      </c>
      <c r="S82" s="6">
        <f>IF(Sheet2!T71="","",Sheet2!T71)</f>
        <v>0.0529</v>
      </c>
      <c r="T82" s="6">
        <f>IF(Sheet2!S71="","",Sheet2!S71)</f>
        <v>-0.023</v>
      </c>
      <c r="U82" s="6" t="str">
        <f>IF(Sheet2!R71="","",Sheet2!R71)</f>
        <v/>
      </c>
      <c r="V82" s="6" t="str">
        <f>IF(Sheet2!Q71="","",Sheet2!Q71)</f>
        <v/>
      </c>
      <c r="W82" s="6" t="str">
        <f>IF(Sheet2!P71="","",Sheet2!P71)</f>
        <v/>
      </c>
      <c r="X82" s="6" t="str">
        <f>IF(Sheet2!O71="","",Sheet2!O71)</f>
        <v/>
      </c>
    </row>
    <row r="83" ht="25.05" customHeight="1" spans="3:24">
      <c r="C83" s="16" t="s">
        <v>85</v>
      </c>
      <c r="D83" s="16"/>
      <c r="E83" s="16" t="str">
        <f>Sheet3!A2</f>
        <v>万得全A</v>
      </c>
      <c r="F83" s="16"/>
      <c r="G83" s="16"/>
      <c r="H83" s="16"/>
      <c r="I83" s="16"/>
      <c r="J83" s="25"/>
      <c r="K83" s="25"/>
      <c r="L83" s="25"/>
      <c r="M83" s="25"/>
      <c r="N83" s="16"/>
      <c r="O83" s="25"/>
      <c r="P83" s="25">
        <f>Sheet3!D2/100</f>
        <v>0.0232093950395302</v>
      </c>
      <c r="Q83" s="25">
        <f>Sheet3!C2/100</f>
        <v>0.0232093950395302</v>
      </c>
      <c r="R83" s="25">
        <f>Sheet3!B2/100</f>
        <v>-0.013745868142175</v>
      </c>
      <c r="T83" s="25"/>
      <c r="U83" s="25"/>
      <c r="V83" s="25"/>
      <c r="W83" s="25"/>
      <c r="X83" s="25"/>
    </row>
    <row r="84" ht="25.05" customHeight="1" spans="2:24">
      <c r="B84" s="10"/>
      <c r="C84" s="17" t="s">
        <v>85</v>
      </c>
      <c r="D84" s="17"/>
      <c r="E84" s="17" t="str">
        <f>Sheet3!A8</f>
        <v>万得小市值指数</v>
      </c>
      <c r="F84" s="17"/>
      <c r="G84" s="17"/>
      <c r="H84" s="17"/>
      <c r="I84" s="17"/>
      <c r="J84" s="26"/>
      <c r="K84" s="26"/>
      <c r="L84" s="26"/>
      <c r="M84" s="26"/>
      <c r="N84" s="17"/>
      <c r="O84" s="26"/>
      <c r="P84" s="26">
        <f>Sheet3!D8/100</f>
        <v>0.0439580663755936</v>
      </c>
      <c r="Q84" s="26">
        <f>Sheet3!C8/100</f>
        <v>0.0439580663755936</v>
      </c>
      <c r="R84" s="26">
        <f>Sheet3!B8/100</f>
        <v>0.0878362109418638</v>
      </c>
      <c r="S84" s="22"/>
      <c r="T84" s="26"/>
      <c r="U84" s="31"/>
      <c r="V84" s="31"/>
      <c r="W84" s="31"/>
      <c r="X84" s="31"/>
    </row>
    <row r="85" ht="25.05" customHeight="1" spans="2:24">
      <c r="B85" s="5" t="str">
        <f>Sheet2!A72</f>
        <v>分公司</v>
      </c>
      <c r="C85" s="5" t="str">
        <f>Sheet2!B72</f>
        <v>市场中性</v>
      </c>
      <c r="D85" s="5" t="str">
        <f>Sheet2!C72</f>
        <v>SVP717</v>
      </c>
      <c r="E85" s="5" t="str">
        <f>Sheet2!D72</f>
        <v>上海宽德量化中性1号二期</v>
      </c>
      <c r="F85" s="5" t="str">
        <f>Sheet2!E72</f>
        <v>2022-09-02</v>
      </c>
      <c r="G85" s="5" t="str">
        <f>Sheet2!F72</f>
        <v>2025-05-09</v>
      </c>
      <c r="H85" s="5">
        <f>Sheet2!G72</f>
        <v>1.295</v>
      </c>
      <c r="I85" s="5">
        <f>Sheet2!H72</f>
        <v>1.359</v>
      </c>
      <c r="J85" s="5">
        <f>Sheet2!I72</f>
        <v>1.3726</v>
      </c>
      <c r="K85" s="5">
        <f>Sheet2!J72</f>
        <v>0.3726</v>
      </c>
      <c r="L85" s="5">
        <f>Sheet2!K72</f>
        <v>0.1252</v>
      </c>
      <c r="M85" s="5">
        <f>Sheet2!L72</f>
        <v>-0.0771</v>
      </c>
      <c r="N85" s="5">
        <f>Sheet2!M72</f>
        <v>0.0876</v>
      </c>
      <c r="O85" s="5">
        <f>Sheet2!N72</f>
        <v>1.2</v>
      </c>
      <c r="P85" s="6">
        <f>IF(Sheet2!W72="","",Sheet2!W72)</f>
        <v>0.0039</v>
      </c>
      <c r="Q85" s="6">
        <f>IF(Sheet2!V72="","",Sheet2!V72)</f>
        <v>0.0039</v>
      </c>
      <c r="R85" s="6">
        <f>IF(Sheet2!U72="","",Sheet2!U72)</f>
        <v>0.0632</v>
      </c>
      <c r="S85" s="6">
        <f>IF(Sheet2!T72="","",Sheet2!T72)</f>
        <v>0.0973</v>
      </c>
      <c r="T85" s="6">
        <f>IF(Sheet2!S72="","",Sheet2!S72)</f>
        <v>0.1836</v>
      </c>
      <c r="U85" s="6">
        <f>IF(Sheet2!R72="","",Sheet2!R72)</f>
        <v>-0.006</v>
      </c>
      <c r="V85" s="6" t="str">
        <f>IF(Sheet2!Q72="","",Sheet2!Q72)</f>
        <v/>
      </c>
      <c r="W85" s="6" t="str">
        <f>IF(Sheet2!P72="","",Sheet2!P72)</f>
        <v/>
      </c>
      <c r="X85" s="6" t="str">
        <f>IF(Sheet2!O72="","",Sheet2!O72)</f>
        <v/>
      </c>
    </row>
    <row r="86" ht="25.05" customHeight="1" spans="2:24">
      <c r="B86" s="5" t="str">
        <f>Sheet2!A73</f>
        <v>总部</v>
      </c>
      <c r="C86" s="5" t="str">
        <f>Sheet2!B73</f>
        <v>市场中性</v>
      </c>
      <c r="D86" s="5" t="str">
        <f>Sheet2!C73</f>
        <v>SAGF97</v>
      </c>
      <c r="E86" s="5" t="str">
        <f>Sheet2!D73</f>
        <v>黑翼中性策略18号1期</v>
      </c>
      <c r="F86" s="5" t="str">
        <f>Sheet2!E73</f>
        <v>2024-04-30</v>
      </c>
      <c r="G86" s="5" t="str">
        <f>Sheet2!F73</f>
        <v>2025-05-09</v>
      </c>
      <c r="H86" s="5">
        <f>Sheet2!G73</f>
        <v>1.082</v>
      </c>
      <c r="I86" s="5">
        <f>Sheet2!H73</f>
        <v>1.082</v>
      </c>
      <c r="J86" s="5">
        <f>Sheet2!I73</f>
        <v>1.082</v>
      </c>
      <c r="K86" s="5">
        <f>Sheet2!J73</f>
        <v>0.082</v>
      </c>
      <c r="L86" s="5">
        <f>Sheet2!K73</f>
        <v>0.0799</v>
      </c>
      <c r="M86" s="5">
        <f>Sheet2!L73</f>
        <v>-0.0464</v>
      </c>
      <c r="N86" s="5">
        <f>Sheet2!M73</f>
        <v>0.062</v>
      </c>
      <c r="O86" s="5">
        <f>Sheet2!N73</f>
        <v>0.97</v>
      </c>
      <c r="P86" s="6">
        <f>IF(Sheet2!W73="","",Sheet2!W73)</f>
        <v>0.0019</v>
      </c>
      <c r="Q86" s="6">
        <f>IF(Sheet2!V73="","",Sheet2!V73)</f>
        <v>0.0019</v>
      </c>
      <c r="R86" s="6">
        <f>IF(Sheet2!U73="","",Sheet2!U73)</f>
        <v>0.0515</v>
      </c>
      <c r="S86" s="6">
        <f>IF(Sheet2!T73="","",Sheet2!T73)</f>
        <v>0.029</v>
      </c>
      <c r="T86" s="6" t="str">
        <f>IF(Sheet2!S73="","",Sheet2!S73)</f>
        <v/>
      </c>
      <c r="U86" s="6" t="str">
        <f>IF(Sheet2!R73="","",Sheet2!R73)</f>
        <v/>
      </c>
      <c r="V86" s="6" t="str">
        <f>IF(Sheet2!Q73="","",Sheet2!Q73)</f>
        <v/>
      </c>
      <c r="W86" s="6" t="str">
        <f>IF(Sheet2!P73="","",Sheet2!P73)</f>
        <v/>
      </c>
      <c r="X86" s="6" t="str">
        <f>IF(Sheet2!O73="","",Sheet2!O73)</f>
        <v/>
      </c>
    </row>
    <row r="87" ht="25.05" customHeight="1" spans="2:24">
      <c r="B87" s="5" t="str">
        <f>Sheet2!A74</f>
        <v>分公司</v>
      </c>
      <c r="C87" s="5" t="str">
        <f>Sheet2!B74</f>
        <v>市场中性</v>
      </c>
      <c r="D87" s="5" t="str">
        <f>Sheet2!C74</f>
        <v>SJJ733</v>
      </c>
      <c r="E87" s="5" t="str">
        <f>Sheet2!D74</f>
        <v>衍复春晓一期</v>
      </c>
      <c r="F87" s="5" t="str">
        <f>Sheet2!E74</f>
        <v>2022-11-14</v>
      </c>
      <c r="G87" s="5" t="str">
        <f>Sheet2!F74</f>
        <v>2025-05-09</v>
      </c>
      <c r="H87" s="5">
        <f>Sheet2!G74</f>
        <v>1.2388</v>
      </c>
      <c r="I87" s="5">
        <f>Sheet2!H74</f>
        <v>1.2388</v>
      </c>
      <c r="J87" s="5">
        <f>Sheet2!I74</f>
        <v>1.2388</v>
      </c>
      <c r="K87" s="5">
        <f>Sheet2!J74</f>
        <v>0.2388</v>
      </c>
      <c r="L87" s="5">
        <f>Sheet2!K74</f>
        <v>0.09</v>
      </c>
      <c r="M87" s="5">
        <f>Sheet2!L74</f>
        <v>-0.0824</v>
      </c>
      <c r="N87" s="5">
        <f>Sheet2!M74</f>
        <v>0.0779</v>
      </c>
      <c r="O87" s="5">
        <f>Sheet2!N74</f>
        <v>0.9</v>
      </c>
      <c r="P87" s="6">
        <f>IF(Sheet2!W74="","",Sheet2!W74)</f>
        <v>0.0044</v>
      </c>
      <c r="Q87" s="6">
        <f>IF(Sheet2!V74="","",Sheet2!V74)</f>
        <v>0.0044</v>
      </c>
      <c r="R87" s="6">
        <f>IF(Sheet2!U74="","",Sheet2!U74)</f>
        <v>0.034</v>
      </c>
      <c r="S87" s="6">
        <f>IF(Sheet2!T74="","",Sheet2!T74)</f>
        <v>0.0735</v>
      </c>
      <c r="T87" s="6">
        <f>IF(Sheet2!S74="","",Sheet2!S74)</f>
        <v>0.1117</v>
      </c>
      <c r="U87" s="6">
        <f>IF(Sheet2!R74="","",Sheet2!R74)</f>
        <v>0.004</v>
      </c>
      <c r="V87" s="6" t="str">
        <f>IF(Sheet2!Q74="","",Sheet2!Q74)</f>
        <v/>
      </c>
      <c r="W87" s="6" t="str">
        <f>IF(Sheet2!P74="","",Sheet2!P74)</f>
        <v/>
      </c>
      <c r="X87" s="6" t="str">
        <f>IF(Sheet2!O74="","",Sheet2!O74)</f>
        <v/>
      </c>
    </row>
    <row r="88" ht="25.05" customHeight="1" spans="2:24">
      <c r="B88" s="5" t="str">
        <f>Sheet2!A75</f>
        <v>分公司</v>
      </c>
      <c r="C88" s="5" t="str">
        <f>Sheet2!B75</f>
        <v>市场中性</v>
      </c>
      <c r="D88" s="5" t="str">
        <f>Sheet2!C75</f>
        <v>SQB775</v>
      </c>
      <c r="E88" s="5" t="str">
        <f>Sheet2!D75</f>
        <v>衍复新擎对冲一号A期</v>
      </c>
      <c r="F88" s="5" t="str">
        <f>Sheet2!E75</f>
        <v>2021-06-04</v>
      </c>
      <c r="G88" s="5" t="str">
        <f>Sheet2!F75</f>
        <v>2025-05-09</v>
      </c>
      <c r="H88" s="5">
        <f>Sheet2!G75</f>
        <v>1.1638</v>
      </c>
      <c r="I88" s="5">
        <f>Sheet2!H75</f>
        <v>1.2488</v>
      </c>
      <c r="J88" s="5">
        <f>Sheet2!I75</f>
        <v>1.2588</v>
      </c>
      <c r="K88" s="5">
        <f>Sheet2!J75</f>
        <v>0.2588</v>
      </c>
      <c r="L88" s="5">
        <f>Sheet2!K75</f>
        <v>0.0603</v>
      </c>
      <c r="M88" s="5">
        <f>Sheet2!L75</f>
        <v>-0.061</v>
      </c>
      <c r="N88" s="5">
        <f>Sheet2!M75</f>
        <v>0.0585</v>
      </c>
      <c r="O88" s="5">
        <f>Sheet2!N75</f>
        <v>0.69</v>
      </c>
      <c r="P88" s="6">
        <f>IF(Sheet2!W75="","",Sheet2!W75)</f>
        <v>0.0043</v>
      </c>
      <c r="Q88" s="6">
        <f>IF(Sheet2!V75="","",Sheet2!V75)</f>
        <v>0.0043</v>
      </c>
      <c r="R88" s="6">
        <f>IF(Sheet2!U75="","",Sheet2!U75)</f>
        <v>0.0318</v>
      </c>
      <c r="S88" s="6">
        <f>IF(Sheet2!T75="","",Sheet2!T75)</f>
        <v>0.0803</v>
      </c>
      <c r="T88" s="6">
        <f>IF(Sheet2!S75="","",Sheet2!S75)</f>
        <v>0.0747</v>
      </c>
      <c r="U88" s="6">
        <f>IF(Sheet2!R75="","",Sheet2!R75)</f>
        <v>0.0775</v>
      </c>
      <c r="V88" s="6">
        <f>IF(Sheet2!Q75="","",Sheet2!Q75)</f>
        <v>-0.0248</v>
      </c>
      <c r="W88" s="6" t="str">
        <f>IF(Sheet2!P75="","",Sheet2!P75)</f>
        <v/>
      </c>
      <c r="X88" s="6" t="str">
        <f>IF(Sheet2!O75="","",Sheet2!O75)</f>
        <v/>
      </c>
    </row>
    <row r="89" ht="25.05" customHeight="1" spans="2:24">
      <c r="B89" s="5" t="str">
        <f>Sheet2!A76</f>
        <v>分公司</v>
      </c>
      <c r="C89" s="5" t="str">
        <f>Sheet2!B76</f>
        <v>市场中性</v>
      </c>
      <c r="D89" s="5" t="str">
        <f>Sheet2!C76</f>
        <v>SZH788</v>
      </c>
      <c r="E89" s="5" t="str">
        <f>Sheet2!D76</f>
        <v>玄信麒麟市场中性一号一期</v>
      </c>
      <c r="F89" s="5" t="str">
        <f>Sheet2!E76</f>
        <v>2023-06-02</v>
      </c>
      <c r="G89" s="5" t="str">
        <f>Sheet2!F76</f>
        <v>2025-05-09</v>
      </c>
      <c r="H89" s="5">
        <f>Sheet2!G76</f>
        <v>1.07</v>
      </c>
      <c r="I89" s="5">
        <f>Sheet2!H76</f>
        <v>1.07</v>
      </c>
      <c r="J89" s="5">
        <f>Sheet2!I76</f>
        <v>1.07</v>
      </c>
      <c r="K89" s="5">
        <f>Sheet2!J76</f>
        <v>0.07</v>
      </c>
      <c r="L89" s="5">
        <f>Sheet2!K76</f>
        <v>0.0355</v>
      </c>
      <c r="M89" s="5">
        <f>Sheet2!L76</f>
        <v>-0.0731</v>
      </c>
      <c r="N89" s="5">
        <f>Sheet2!M76</f>
        <v>0.0785</v>
      </c>
      <c r="O89" s="5">
        <f>Sheet2!N76</f>
        <v>0.2</v>
      </c>
      <c r="P89" s="6">
        <f>IF(Sheet2!W76="","",Sheet2!W76)</f>
        <v>0.0056</v>
      </c>
      <c r="Q89" s="6">
        <f>IF(Sheet2!V76="","",Sheet2!V76)</f>
        <v>0.0056</v>
      </c>
      <c r="R89" s="6">
        <f>IF(Sheet2!U76="","",Sheet2!U76)</f>
        <v>0.0181</v>
      </c>
      <c r="S89" s="6">
        <f>IF(Sheet2!T76="","",Sheet2!T76)</f>
        <v>0.0244</v>
      </c>
      <c r="T89" s="6">
        <f>IF(Sheet2!S76="","",Sheet2!S76)</f>
        <v>0.026</v>
      </c>
      <c r="U89" s="6" t="str">
        <f>IF(Sheet2!R76="","",Sheet2!R76)</f>
        <v/>
      </c>
      <c r="V89" s="6" t="str">
        <f>IF(Sheet2!Q76="","",Sheet2!Q76)</f>
        <v/>
      </c>
      <c r="W89" s="6" t="str">
        <f>IF(Sheet2!P76="","",Sheet2!P76)</f>
        <v/>
      </c>
      <c r="X89" s="6" t="str">
        <f>IF(Sheet2!O76="","",Sheet2!O76)</f>
        <v/>
      </c>
    </row>
    <row r="90" ht="25.05" customHeight="1" spans="2:24">
      <c r="B90" s="5" t="str">
        <f>Sheet2!A77</f>
        <v>总部</v>
      </c>
      <c r="C90" s="5" t="str">
        <f>Sheet2!B77</f>
        <v>市场中性</v>
      </c>
      <c r="D90" s="5" t="str">
        <f>Sheet2!C77</f>
        <v>SAFP48</v>
      </c>
      <c r="E90" s="5" t="str">
        <f>Sheet2!D77</f>
        <v>涵德和光淳德量化对冲1号1期</v>
      </c>
      <c r="F90" s="5" t="str">
        <f>Sheet2!E77</f>
        <v>2024-05-10</v>
      </c>
      <c r="G90" s="5" t="str">
        <f>Sheet2!F77</f>
        <v>2025-05-09</v>
      </c>
      <c r="H90" s="5">
        <f>Sheet2!G77</f>
        <v>1.0105</v>
      </c>
      <c r="I90" s="5">
        <f>Sheet2!H77</f>
        <v>1.0105</v>
      </c>
      <c r="J90" s="5">
        <f>Sheet2!I77</f>
        <v>1.0105</v>
      </c>
      <c r="K90" s="5">
        <f>Sheet2!J77</f>
        <v>0.0106</v>
      </c>
      <c r="L90" s="5">
        <f>Sheet2!K77</f>
        <v>0.0106</v>
      </c>
      <c r="M90" s="5">
        <f>Sheet2!L77</f>
        <v>-0.0504</v>
      </c>
      <c r="N90" s="5">
        <f>Sheet2!M77</f>
        <v>0.0671</v>
      </c>
      <c r="O90" s="5">
        <f>Sheet2!N77</f>
        <v>-0.14</v>
      </c>
      <c r="P90" s="6">
        <f>IF(Sheet2!W77="","",Sheet2!W77)</f>
        <v>0.0058</v>
      </c>
      <c r="Q90" s="6">
        <f>IF(Sheet2!V77="","",Sheet2!V77)</f>
        <v>0.0058</v>
      </c>
      <c r="R90" s="6">
        <f>IF(Sheet2!U77="","",Sheet2!U77)</f>
        <v>0.0136</v>
      </c>
      <c r="S90" s="6">
        <f>IF(Sheet2!T77="","",Sheet2!T77)</f>
        <v>-0.003</v>
      </c>
      <c r="T90" s="6" t="str">
        <f>IF(Sheet2!S77="","",Sheet2!S77)</f>
        <v/>
      </c>
      <c r="U90" s="6" t="str">
        <f>IF(Sheet2!R77="","",Sheet2!R77)</f>
        <v/>
      </c>
      <c r="V90" s="6" t="str">
        <f>IF(Sheet2!Q77="","",Sheet2!Q77)</f>
        <v/>
      </c>
      <c r="W90" s="6" t="str">
        <f>IF(Sheet2!P77="","",Sheet2!P77)</f>
        <v/>
      </c>
      <c r="X90" s="6" t="str">
        <f>IF(Sheet2!O77="","",Sheet2!O77)</f>
        <v/>
      </c>
    </row>
    <row r="91" ht="25.05" customHeight="1" spans="2:24">
      <c r="B91" s="76" t="str">
        <f>Sheet2!A78</f>
        <v>分公司</v>
      </c>
      <c r="C91" s="76" t="str">
        <f>Sheet2!B78</f>
        <v>市场中性</v>
      </c>
      <c r="D91" s="76" t="str">
        <f>Sheet2!C78</f>
        <v>SATQ88</v>
      </c>
      <c r="E91" s="76" t="str">
        <f>Sheet2!D78</f>
        <v>量派对冲56号2期</v>
      </c>
      <c r="F91" s="76" t="str">
        <f>Sheet2!E78</f>
        <v>2025-03-14</v>
      </c>
      <c r="G91" s="76" t="str">
        <f>Sheet2!F78</f>
        <v>2025-05-09</v>
      </c>
      <c r="H91" s="76">
        <f>Sheet2!G78</f>
        <v>1.0072</v>
      </c>
      <c r="I91" s="76">
        <f>Sheet2!H78</f>
        <v>1.0072</v>
      </c>
      <c r="J91" s="10">
        <f>Sheet2!I78</f>
        <v>1.0072</v>
      </c>
      <c r="K91" s="10">
        <f>Sheet2!J78</f>
        <v>0.0072</v>
      </c>
      <c r="L91" s="10">
        <f>Sheet2!K78</f>
        <v>0.0479</v>
      </c>
      <c r="M91" s="10">
        <f>Sheet2!L78</f>
        <v>-0.0006</v>
      </c>
      <c r="N91" s="10">
        <f>Sheet2!M78</f>
        <v>0.0181</v>
      </c>
      <c r="O91" s="10">
        <f>Sheet2!N78</f>
        <v>1.54</v>
      </c>
      <c r="P91" s="22">
        <f>IF(Sheet2!W78="","",Sheet2!W78)</f>
        <v>0.0075</v>
      </c>
      <c r="Q91" s="22">
        <f>IF(Sheet2!V78="","",Sheet2!V78)</f>
        <v>0.0075</v>
      </c>
      <c r="R91" s="22">
        <f>IF(Sheet2!U78="","",Sheet2!U78)</f>
        <v>0.0072</v>
      </c>
      <c r="S91" s="22"/>
      <c r="T91" s="22"/>
      <c r="U91" s="39"/>
      <c r="V91" s="39"/>
      <c r="W91" s="39"/>
      <c r="X91" s="39"/>
    </row>
    <row r="92" ht="25.05" customHeight="1" spans="2:24">
      <c r="B92" s="5" t="str">
        <f>Sheet2!A79</f>
        <v>分公司</v>
      </c>
      <c r="C92" s="5" t="str">
        <f>Sheet2!B79</f>
        <v>套利</v>
      </c>
      <c r="D92" s="5" t="str">
        <f>Sheet2!C79</f>
        <v>STB288</v>
      </c>
      <c r="E92" s="5" t="str">
        <f>Sheet2!D79</f>
        <v>盛泉恒元量化均衡89号</v>
      </c>
      <c r="F92" s="5" t="str">
        <f>Sheet2!E79</f>
        <v>2023-08-25</v>
      </c>
      <c r="G92" s="5" t="str">
        <f>Sheet2!F79</f>
        <v>2025-05-09</v>
      </c>
      <c r="H92" s="5">
        <f>Sheet2!G79</f>
        <v>1.1748</v>
      </c>
      <c r="I92" s="5">
        <f>Sheet2!H79</f>
        <v>1.1748</v>
      </c>
      <c r="J92" s="5">
        <f>Sheet2!I79</f>
        <v>1.1748</v>
      </c>
      <c r="K92" s="5">
        <f>Sheet2!J79</f>
        <v>0.1748</v>
      </c>
      <c r="L92" s="5">
        <f>Sheet2!K79</f>
        <v>0.099</v>
      </c>
      <c r="M92" s="5">
        <f>Sheet2!L79</f>
        <v>-0.0901</v>
      </c>
      <c r="N92" s="5">
        <f>Sheet2!M79</f>
        <v>0.122</v>
      </c>
      <c r="O92" s="5">
        <f>Sheet2!N79</f>
        <v>0.65</v>
      </c>
      <c r="P92" s="24">
        <f>IF(Sheet2!W79="","",Sheet2!W79)</f>
        <v>0.0136</v>
      </c>
      <c r="Q92" s="24">
        <f>IF(Sheet2!V79="","",Sheet2!V79)</f>
        <v>0.0136</v>
      </c>
      <c r="R92" s="24">
        <f>IF(Sheet2!U79="","",Sheet2!U79)</f>
        <v>0.0375</v>
      </c>
      <c r="S92" s="24">
        <f>IF(Sheet2!T79="","",Sheet2!T79)</f>
        <v>0.1211</v>
      </c>
      <c r="T92" s="24">
        <f>IF(Sheet2!S79="","",Sheet2!S79)</f>
        <v>0.01</v>
      </c>
      <c r="U92" s="24" t="str">
        <f>IF(Sheet2!R79="","",Sheet2!R79)</f>
        <v/>
      </c>
      <c r="V92" s="24" t="str">
        <f>IF(Sheet2!Q79="","",Sheet2!Q79)</f>
        <v/>
      </c>
      <c r="W92" s="24" t="str">
        <f>IF(Sheet2!P79="","",Sheet2!P79)</f>
        <v/>
      </c>
      <c r="X92" s="24" t="str">
        <f>IF(Sheet2!O79="","",Sheet2!O79)</f>
        <v/>
      </c>
    </row>
    <row r="93" ht="25.05" customHeight="1" spans="2:24">
      <c r="B93" s="10" t="str">
        <f>Sheet2!A80</f>
        <v>分公司</v>
      </c>
      <c r="C93" s="10" t="str">
        <f>Sheet2!B80</f>
        <v>套利</v>
      </c>
      <c r="D93" s="10" t="str">
        <f>Sheet2!C80</f>
        <v>AHS76B</v>
      </c>
      <c r="E93" s="10" t="str">
        <f>Sheet2!D80</f>
        <v>博普安兴私享一号</v>
      </c>
      <c r="F93" s="10" t="str">
        <f>Sheet2!E80</f>
        <v>2024-07-12</v>
      </c>
      <c r="G93" s="10" t="str">
        <f>Sheet2!F80</f>
        <v>2025-05-09</v>
      </c>
      <c r="H93" s="10">
        <f>Sheet2!G80</f>
        <v>1.0299</v>
      </c>
      <c r="I93" s="10">
        <f>Sheet2!H80</f>
        <v>1.0299</v>
      </c>
      <c r="J93" s="10">
        <f>Sheet2!I80</f>
        <v>1.0299</v>
      </c>
      <c r="K93" s="10">
        <f>Sheet2!J80</f>
        <v>0.0299</v>
      </c>
      <c r="L93" s="10">
        <f>Sheet2!K80</f>
        <v>0.0364</v>
      </c>
      <c r="M93" s="10">
        <f>Sheet2!L80</f>
        <v>-0.0289</v>
      </c>
      <c r="N93" s="10">
        <f>Sheet2!M80</f>
        <v>0.0441</v>
      </c>
      <c r="O93" s="10">
        <f>Sheet2!N80</f>
        <v>0.37</v>
      </c>
      <c r="P93" s="22">
        <f>IF(Sheet2!W80="","",Sheet2!W80)</f>
        <v>0.0007</v>
      </c>
      <c r="Q93" s="22">
        <f>IF(Sheet2!V80="","",Sheet2!V80)</f>
        <v>0.0007</v>
      </c>
      <c r="R93" s="22">
        <f>IF(Sheet2!U80="","",Sheet2!U80)</f>
        <v>0.0138</v>
      </c>
      <c r="S93" s="22">
        <f>IF(Sheet2!T80="","",Sheet2!T80)</f>
        <v>0.0159</v>
      </c>
      <c r="T93" s="22" t="str">
        <f>IF(Sheet2!S80="","",Sheet2!S80)</f>
        <v/>
      </c>
      <c r="U93" s="30" t="str">
        <f>IF(Sheet2!R80="","",Sheet2!R80)</f>
        <v/>
      </c>
      <c r="V93" s="30" t="str">
        <f>IF(Sheet2!Q80="","",Sheet2!Q80)</f>
        <v/>
      </c>
      <c r="W93" s="30" t="str">
        <f>IF(Sheet2!P80="","",Sheet2!P80)</f>
        <v/>
      </c>
      <c r="X93" s="30" t="str">
        <f>IF(Sheet2!O80="","",Sheet2!O80)</f>
        <v/>
      </c>
    </row>
    <row r="94" ht="25.05" customHeight="1" spans="2:24">
      <c r="B94" s="5" t="str">
        <f>Sheet2!A81</f>
        <v>分公司</v>
      </c>
      <c r="C94" s="5" t="str">
        <f>Sheet2!B81</f>
        <v>CTA</v>
      </c>
      <c r="D94" s="5" t="str">
        <f>Sheet2!C81</f>
        <v>TW548B</v>
      </c>
      <c r="E94" s="5" t="str">
        <f>Sheet2!D81</f>
        <v>细水居20号B</v>
      </c>
      <c r="F94" s="5" t="str">
        <f>Sheet2!E81</f>
        <v>2022-08-26</v>
      </c>
      <c r="G94" s="5" t="str">
        <f>Sheet2!F81</f>
        <v>2025-05-09</v>
      </c>
      <c r="H94" s="5">
        <f>Sheet2!G81</f>
        <v>1.4516</v>
      </c>
      <c r="I94" s="5">
        <f>Sheet2!H81</f>
        <v>1.9743</v>
      </c>
      <c r="J94" s="5">
        <f>Sheet2!I81</f>
        <v>2.1414</v>
      </c>
      <c r="K94" s="5">
        <f>Sheet2!J81</f>
        <v>1.1412</v>
      </c>
      <c r="L94" s="5">
        <f>Sheet2!K81</f>
        <v>0.3252</v>
      </c>
      <c r="M94" s="5">
        <f>Sheet2!L81</f>
        <v>-0.1565</v>
      </c>
      <c r="N94" s="5">
        <f>Sheet2!M81</f>
        <v>0.1962</v>
      </c>
      <c r="O94" s="5">
        <f>Sheet2!N81</f>
        <v>1.56</v>
      </c>
      <c r="P94" s="24">
        <f>IF(Sheet2!W81="","",Sheet2!W81)</f>
        <v>0.0116</v>
      </c>
      <c r="Q94" s="24">
        <f>IF(Sheet2!V81="","",Sheet2!V81)</f>
        <v>0.0116</v>
      </c>
      <c r="R94" s="24">
        <f>IF(Sheet2!U81="","",Sheet2!U81)</f>
        <v>0.1102</v>
      </c>
      <c r="S94" s="24">
        <f>IF(Sheet2!T81="","",Sheet2!T81)</f>
        <v>0.4723</v>
      </c>
      <c r="T94" s="24">
        <f>IF(Sheet2!S81="","",Sheet2!S81)</f>
        <v>0.269</v>
      </c>
      <c r="U94" s="24">
        <f>IF(Sheet2!R81="","",Sheet2!R81)</f>
        <v>0.0323</v>
      </c>
      <c r="V94" s="24" t="str">
        <f>IF(Sheet2!Q81="","",Sheet2!Q81)</f>
        <v/>
      </c>
      <c r="W94" s="24" t="str">
        <f>IF(Sheet2!P81="","",Sheet2!P81)</f>
        <v/>
      </c>
      <c r="X94" s="24" t="str">
        <f>IF(Sheet2!O81="","",Sheet2!O81)</f>
        <v/>
      </c>
    </row>
    <row r="95" ht="25.05" customHeight="1" spans="2:24">
      <c r="B95" s="5" t="str">
        <f>Sheet2!A82</f>
        <v>分公司</v>
      </c>
      <c r="C95" s="5" t="str">
        <f>Sheet2!B82</f>
        <v>CTA</v>
      </c>
      <c r="D95" s="5" t="str">
        <f>Sheet2!C82</f>
        <v>ACZ97B</v>
      </c>
      <c r="E95" s="5" t="str">
        <f>Sheet2!D82</f>
        <v>黑翼CTA28号B</v>
      </c>
      <c r="F95" s="5" t="str">
        <f>Sheet2!E82</f>
        <v>2023-12-15</v>
      </c>
      <c r="G95" s="5" t="str">
        <f>Sheet2!F82</f>
        <v>2025-05-09</v>
      </c>
      <c r="H95" s="5">
        <f>Sheet2!G82</f>
        <v>1.245</v>
      </c>
      <c r="I95" s="5">
        <f>Sheet2!H82</f>
        <v>1.245</v>
      </c>
      <c r="J95" s="5">
        <f>Sheet2!I82</f>
        <v>1.245</v>
      </c>
      <c r="K95" s="5">
        <f>Sheet2!J82</f>
        <v>0.245</v>
      </c>
      <c r="L95" s="5">
        <f>Sheet2!K82</f>
        <v>0.1694</v>
      </c>
      <c r="M95" s="5">
        <f>Sheet2!L82</f>
        <v>-0.039</v>
      </c>
      <c r="N95" s="5">
        <f>Sheet2!M82</f>
        <v>0.0761</v>
      </c>
      <c r="O95" s="5">
        <f>Sheet2!N82</f>
        <v>1.96</v>
      </c>
      <c r="P95" s="6">
        <f>IF(Sheet2!W82="","",Sheet2!W82)</f>
        <v>0.0081</v>
      </c>
      <c r="Q95" s="6">
        <f>IF(Sheet2!V82="","",Sheet2!V82)</f>
        <v>0.0081</v>
      </c>
      <c r="R95" s="6">
        <f>IF(Sheet2!U82="","",Sheet2!U82)</f>
        <v>0.0542</v>
      </c>
      <c r="S95" s="6">
        <f>IF(Sheet2!T82="","",Sheet2!T82)</f>
        <v>0.181</v>
      </c>
      <c r="T95" s="6">
        <f>IF(Sheet2!S82="","",Sheet2!S82)</f>
        <v>0</v>
      </c>
      <c r="U95" s="6" t="str">
        <f>IF(Sheet2!R82="","",Sheet2!R82)</f>
        <v/>
      </c>
      <c r="V95" s="6" t="str">
        <f>IF(Sheet2!Q82="","",Sheet2!Q82)</f>
        <v/>
      </c>
      <c r="W95" s="6" t="str">
        <f>IF(Sheet2!P82="","",Sheet2!P82)</f>
        <v/>
      </c>
      <c r="X95" s="6" t="str">
        <f>IF(Sheet2!O82="","",Sheet2!O82)</f>
        <v/>
      </c>
    </row>
    <row r="96" ht="25.05" customHeight="1" spans="2:24">
      <c r="B96" s="10" t="str">
        <f>Sheet2!A83</f>
        <v>分公司</v>
      </c>
      <c r="C96" s="10" t="str">
        <f>Sheet2!B83</f>
        <v>CTA</v>
      </c>
      <c r="D96" s="10" t="str">
        <f>Sheet2!C83</f>
        <v>SAFG55</v>
      </c>
      <c r="E96" s="10" t="str">
        <f>Sheet2!D83</f>
        <v>均成均享1号1期</v>
      </c>
      <c r="F96" s="10" t="str">
        <f>Sheet2!E83</f>
        <v>2024-06-28</v>
      </c>
      <c r="G96" s="10" t="str">
        <f>Sheet2!F83</f>
        <v>2025-05-09</v>
      </c>
      <c r="H96" s="10">
        <f>Sheet2!G83</f>
        <v>1.0625</v>
      </c>
      <c r="I96" s="10">
        <f>Sheet2!H83</f>
        <v>1.0625</v>
      </c>
      <c r="J96" s="10">
        <f>Sheet2!I83</f>
        <v>1.0625</v>
      </c>
      <c r="K96" s="10">
        <f>Sheet2!J83</f>
        <v>0.0625</v>
      </c>
      <c r="L96" s="10">
        <f>Sheet2!K83</f>
        <v>0.0728</v>
      </c>
      <c r="M96" s="10">
        <f>Sheet2!L83</f>
        <v>-0.0376</v>
      </c>
      <c r="N96" s="10">
        <f>Sheet2!M83</f>
        <v>0.0816</v>
      </c>
      <c r="O96" s="10">
        <f>Sheet2!N83</f>
        <v>0.65</v>
      </c>
      <c r="P96" s="22">
        <f>IF(Sheet2!W83="","",Sheet2!W83)</f>
        <v>0.0092</v>
      </c>
      <c r="Q96" s="22">
        <f>IF(Sheet2!V83="","",Sheet2!V83)</f>
        <v>0.0092</v>
      </c>
      <c r="R96" s="22">
        <f>IF(Sheet2!U83="","",Sheet2!U83)</f>
        <v>0.0342</v>
      </c>
      <c r="S96" s="22">
        <f>IF(Sheet2!T83="","",Sheet2!T83)</f>
        <v>0.0274</v>
      </c>
      <c r="T96" s="22" t="str">
        <f>IF(Sheet2!S83="","",Sheet2!S83)</f>
        <v/>
      </c>
      <c r="U96" s="30" t="str">
        <f>IF(Sheet2!R83="","",Sheet2!R83)</f>
        <v/>
      </c>
      <c r="V96" s="30" t="str">
        <f>IF(Sheet2!Q83="","",Sheet2!Q83)</f>
        <v/>
      </c>
      <c r="W96" s="30" t="str">
        <f>IF(Sheet2!P83="","",Sheet2!P83)</f>
        <v/>
      </c>
      <c r="X96" s="30" t="str">
        <f>IF(Sheet2!O83="","",Sheet2!O83)</f>
        <v/>
      </c>
    </row>
    <row r="97" ht="25.05" customHeight="1" spans="2:24">
      <c r="B97" s="5" t="str">
        <f>Sheet2!A84</f>
        <v>总部</v>
      </c>
      <c r="C97" s="5" t="str">
        <f>Sheet2!B84</f>
        <v>多策略</v>
      </c>
      <c r="D97" s="5" t="str">
        <f>Sheet2!C84</f>
        <v>STR499</v>
      </c>
      <c r="E97" s="5" t="str">
        <f>Sheet2!D84</f>
        <v>黑翼优选成长1号1期</v>
      </c>
      <c r="F97" s="5" t="str">
        <f>Sheet2!E84</f>
        <v>2022-05-06</v>
      </c>
      <c r="G97" s="5" t="str">
        <f>Sheet2!F84</f>
        <v>2025-05-09</v>
      </c>
      <c r="H97" s="5">
        <f>Sheet2!G84</f>
        <v>1.575</v>
      </c>
      <c r="I97" s="5">
        <f>Sheet2!H84</f>
        <v>1.575</v>
      </c>
      <c r="J97" s="5">
        <f>Sheet2!I84</f>
        <v>1.575</v>
      </c>
      <c r="K97" s="5">
        <f>Sheet2!J84</f>
        <v>0.575</v>
      </c>
      <c r="L97" s="5">
        <f>Sheet2!K84</f>
        <v>0.1628</v>
      </c>
      <c r="M97" s="5">
        <f>Sheet2!L84</f>
        <v>-0.225</v>
      </c>
      <c r="N97" s="5">
        <f>Sheet2!M84</f>
        <v>0.2022</v>
      </c>
      <c r="O97" s="5">
        <f>Sheet2!N84</f>
        <v>0.71</v>
      </c>
      <c r="P97" s="24">
        <f>IF(Sheet2!W84="","",Sheet2!W84)</f>
        <v>0.0301</v>
      </c>
      <c r="Q97" s="24">
        <f>IF(Sheet2!V84="","",Sheet2!V84)</f>
        <v>0.0301</v>
      </c>
      <c r="R97" s="24">
        <f>IF(Sheet2!U84="","",Sheet2!U84)</f>
        <v>0.121</v>
      </c>
      <c r="S97" s="24">
        <f>IF(Sheet2!T84="","",Sheet2!T84)</f>
        <v>0.1857</v>
      </c>
      <c r="T97" s="24">
        <f>IF(Sheet2!S84="","",Sheet2!S84)</f>
        <v>0.1054</v>
      </c>
      <c r="U97" s="24">
        <f>IF(Sheet2!R84="","",Sheet2!R84)</f>
        <v>0.072</v>
      </c>
      <c r="V97" s="24" t="str">
        <f>IF(Sheet2!Q84="","",Sheet2!Q84)</f>
        <v/>
      </c>
      <c r="W97" s="24" t="str">
        <f>IF(Sheet2!P84="","",Sheet2!P84)</f>
        <v/>
      </c>
      <c r="X97" s="24" t="str">
        <f>IF(Sheet2!O84="","",Sheet2!O84)</f>
        <v/>
      </c>
    </row>
    <row r="98" ht="25.05" customHeight="1" spans="2:24">
      <c r="B98" s="5" t="str">
        <f>Sheet2!A85</f>
        <v>分公司</v>
      </c>
      <c r="C98" s="5" t="str">
        <f>Sheet2!B85</f>
        <v>多策略</v>
      </c>
      <c r="D98" s="5" t="str">
        <f>Sheet2!C85</f>
        <v>SLZ237</v>
      </c>
      <c r="E98" s="5" t="str">
        <f>Sheet2!D85</f>
        <v>龙旗群星1号</v>
      </c>
      <c r="F98" s="5" t="str">
        <f>Sheet2!E85</f>
        <v>2020-12-18</v>
      </c>
      <c r="G98" s="5" t="str">
        <f>Sheet2!F85</f>
        <v>2025-05-09</v>
      </c>
      <c r="H98" s="5">
        <f>Sheet2!G85</f>
        <v>1.144</v>
      </c>
      <c r="I98" s="5">
        <f>Sheet2!H85</f>
        <v>1.445</v>
      </c>
      <c r="J98" s="5">
        <f>Sheet2!I85</f>
        <v>1.5015</v>
      </c>
      <c r="K98" s="5">
        <f>Sheet2!J85</f>
        <v>0.5015</v>
      </c>
      <c r="L98" s="5">
        <f>Sheet2!K85</f>
        <v>0.097</v>
      </c>
      <c r="M98" s="5">
        <f>Sheet2!L85</f>
        <v>-0.1494</v>
      </c>
      <c r="N98" s="5">
        <f>Sheet2!M85</f>
        <v>0.0924</v>
      </c>
      <c r="O98" s="5">
        <f>Sheet2!N85</f>
        <v>0.83</v>
      </c>
      <c r="P98" s="6">
        <f>IF(Sheet2!W85="","",Sheet2!W85)</f>
        <v>0.0315</v>
      </c>
      <c r="Q98" s="6">
        <f>IF(Sheet2!V85="","",Sheet2!V85)</f>
        <v>0.0315</v>
      </c>
      <c r="R98" s="6">
        <f>IF(Sheet2!U85="","",Sheet2!U85)</f>
        <v>0.099</v>
      </c>
      <c r="S98" s="6">
        <f>IF(Sheet2!T85="","",Sheet2!T85)</f>
        <v>0.0795</v>
      </c>
      <c r="T98" s="6">
        <f>IF(Sheet2!S85="","",Sheet2!S85)</f>
        <v>0.0952</v>
      </c>
      <c r="U98" s="6">
        <f>IF(Sheet2!R85="","",Sheet2!R85)</f>
        <v>-0.0715</v>
      </c>
      <c r="V98" s="6">
        <f>IF(Sheet2!Q85="","",Sheet2!Q85)</f>
        <v>0.2447</v>
      </c>
      <c r="W98" s="6">
        <f>IF(Sheet2!P85="","",Sheet2!P85)</f>
        <v>0</v>
      </c>
      <c r="X98" s="6" t="str">
        <f>IF(Sheet2!O85="","",Sheet2!O85)</f>
        <v/>
      </c>
    </row>
    <row r="99" ht="25.05" customHeight="1" spans="2:24">
      <c r="B99" s="5" t="str">
        <f>Sheet2!A86</f>
        <v>分公司</v>
      </c>
      <c r="C99" s="5" t="str">
        <f>Sheet2!B86</f>
        <v>多策略</v>
      </c>
      <c r="D99" s="5" t="str">
        <f>Sheet2!C86</f>
        <v>SVE049</v>
      </c>
      <c r="E99" s="5" t="str">
        <f>Sheet2!D86</f>
        <v>佳期海港1号</v>
      </c>
      <c r="F99" s="5" t="str">
        <f>Sheet2!E86</f>
        <v>2022-06-24</v>
      </c>
      <c r="G99" s="5" t="str">
        <f>Sheet2!F86</f>
        <v>2025-05-09</v>
      </c>
      <c r="H99" s="5">
        <f>Sheet2!G86</f>
        <v>1.185</v>
      </c>
      <c r="I99" s="5">
        <f>Sheet2!H86</f>
        <v>1.185</v>
      </c>
      <c r="J99" s="5">
        <f>Sheet2!I86</f>
        <v>1.185</v>
      </c>
      <c r="K99" s="5">
        <f>Sheet2!J86</f>
        <v>0.185</v>
      </c>
      <c r="L99" s="5">
        <f>Sheet2!K86</f>
        <v>0.0608</v>
      </c>
      <c r="M99" s="5">
        <f>Sheet2!L86</f>
        <v>-0.2491</v>
      </c>
      <c r="N99" s="5">
        <f>Sheet2!M86</f>
        <v>0.1956</v>
      </c>
      <c r="O99" s="5">
        <f>Sheet2!N86</f>
        <v>0.21</v>
      </c>
      <c r="P99" s="6">
        <f>IF(Sheet2!W86="","",Sheet2!W86)</f>
        <v>0.0233</v>
      </c>
      <c r="Q99" s="6">
        <f>IF(Sheet2!V86="","",Sheet2!V86)</f>
        <v>0.0233</v>
      </c>
      <c r="R99" s="6">
        <f>IF(Sheet2!U86="","",Sheet2!U86)</f>
        <v>0.0068</v>
      </c>
      <c r="S99" s="6">
        <f>IF(Sheet2!T86="","",Sheet2!T86)</f>
        <v>0.2172</v>
      </c>
      <c r="T99" s="6">
        <f>IF(Sheet2!S86="","",Sheet2!S86)</f>
        <v>-0.0092</v>
      </c>
      <c r="U99" s="6">
        <f>IF(Sheet2!R86="","",Sheet2!R86)</f>
        <v>-0.024</v>
      </c>
      <c r="V99" s="6" t="str">
        <f>IF(Sheet2!Q86="","",Sheet2!Q86)</f>
        <v/>
      </c>
      <c r="W99" s="6" t="str">
        <f>IF(Sheet2!P86="","",Sheet2!P86)</f>
        <v/>
      </c>
      <c r="X99" s="6" t="str">
        <f>IF(Sheet2!O86="","",Sheet2!O86)</f>
        <v/>
      </c>
    </row>
    <row r="100" ht="25.05" customHeight="1" spans="2:24">
      <c r="B100" s="10" t="str">
        <f>Sheet2!A87</f>
        <v>分公司</v>
      </c>
      <c r="C100" s="10" t="str">
        <f>Sheet2!B87</f>
        <v>多策略</v>
      </c>
      <c r="D100" s="10" t="str">
        <f>Sheet2!C87</f>
        <v>STJ882</v>
      </c>
      <c r="E100" s="10" t="str">
        <f>Sheet2!D87</f>
        <v>千宜乐享精选CTA2号</v>
      </c>
      <c r="F100" s="10" t="str">
        <f>Sheet2!E87</f>
        <v>2022-03-03</v>
      </c>
      <c r="G100" s="10" t="str">
        <f>Sheet2!F87</f>
        <v>2025-04-30</v>
      </c>
      <c r="H100" s="10">
        <f>Sheet2!G87</f>
        <v>1.0785</v>
      </c>
      <c r="I100" s="10">
        <f>Sheet2!H87</f>
        <v>1.0785</v>
      </c>
      <c r="J100" s="10">
        <f>Sheet2!I87</f>
        <v>1.0785</v>
      </c>
      <c r="K100" s="10">
        <f>Sheet2!J87</f>
        <v>0.0785</v>
      </c>
      <c r="L100" s="10">
        <f>Sheet2!K87</f>
        <v>0.0242</v>
      </c>
      <c r="M100" s="10">
        <f>Sheet2!L87</f>
        <v>-0.1527</v>
      </c>
      <c r="N100" s="10">
        <f>Sheet2!M87</f>
        <v>0.143</v>
      </c>
      <c r="O100" s="10">
        <f>Sheet2!N87</f>
        <v>0.03</v>
      </c>
      <c r="P100" s="22" t="str">
        <f>IF(Sheet2!W87="","",Sheet2!W87)</f>
        <v/>
      </c>
      <c r="Q100" s="22" t="str">
        <f>IF(Sheet2!V87="","",Sheet2!V87)</f>
        <v/>
      </c>
      <c r="R100" s="22">
        <f>IF(Sheet2!U87="","",Sheet2!U87)</f>
        <v>-0.0326</v>
      </c>
      <c r="S100" s="22">
        <f>IF(Sheet2!T87="","",Sheet2!T87)</f>
        <v>0.1429</v>
      </c>
      <c r="T100" s="22">
        <f>IF(Sheet2!S87="","",Sheet2!S87)</f>
        <v>0.0041</v>
      </c>
      <c r="U100" s="30">
        <f>IF(Sheet2!R87="","",Sheet2!R87)</f>
        <v>-0.0285</v>
      </c>
      <c r="V100" s="30" t="str">
        <f>IF(Sheet2!Q87="","",Sheet2!Q87)</f>
        <v/>
      </c>
      <c r="W100" s="30" t="str">
        <f>IF(Sheet2!P87="","",Sheet2!P87)</f>
        <v/>
      </c>
      <c r="X100" s="30" t="str">
        <f>IF(Sheet2!O87="","",Sheet2!O87)</f>
        <v/>
      </c>
    </row>
    <row r="101" ht="25.05" customHeight="1" spans="2:24">
      <c r="B101" s="5" t="str">
        <f>Sheet2!A88</f>
        <v>分公司</v>
      </c>
      <c r="C101" s="5" t="str">
        <f>Sheet2!B88</f>
        <v>其他</v>
      </c>
      <c r="D101" s="5" t="str">
        <f>Sheet2!C88</f>
        <v>SXA265</v>
      </c>
      <c r="E101" s="5" t="str">
        <f>Sheet2!D88</f>
        <v>玖鹏宏远3号</v>
      </c>
      <c r="F101" s="5" t="str">
        <f>Sheet2!E88</f>
        <v>2022-08-23</v>
      </c>
      <c r="G101" s="12" t="str">
        <f>Sheet2!F88</f>
        <v>2025-04-30</v>
      </c>
      <c r="H101" s="5">
        <f>Sheet2!G88</f>
        <v>1.1072</v>
      </c>
      <c r="I101" s="5">
        <f>Sheet2!H88</f>
        <v>1.2325</v>
      </c>
      <c r="J101" s="5">
        <f>Sheet2!I88</f>
        <v>1.2459</v>
      </c>
      <c r="K101" s="5">
        <f>Sheet2!J88</f>
        <v>0.2459</v>
      </c>
      <c r="L101" s="5">
        <f>Sheet2!K88</f>
        <v>0.0852</v>
      </c>
      <c r="M101" s="5">
        <f>Sheet2!L88</f>
        <v>-0.3131</v>
      </c>
      <c r="N101" s="5">
        <f>Sheet2!M88</f>
        <v>0.2756</v>
      </c>
      <c r="O101" s="5">
        <f>Sheet2!N88</f>
        <v>0.24</v>
      </c>
      <c r="P101" s="24">
        <f>IF(Sheet2!W88="","",Sheet2!W88)</f>
        <v>0.0005</v>
      </c>
      <c r="Q101" s="24" t="str">
        <f>IF(Sheet2!V88="","",Sheet2!V88)</f>
        <v/>
      </c>
      <c r="R101" s="24">
        <f>IF(Sheet2!U88="","",Sheet2!U88)</f>
        <v>0.0987</v>
      </c>
      <c r="S101" s="24">
        <f>IF(Sheet2!T88="","",Sheet2!T88)</f>
        <v>0.0715</v>
      </c>
      <c r="T101" s="24">
        <f>IF(Sheet2!S88="","",Sheet2!S88)</f>
        <v>0.0489</v>
      </c>
      <c r="U101" s="24">
        <f>IF(Sheet2!R88="","",Sheet2!R88)</f>
        <v>0.009</v>
      </c>
      <c r="V101" s="24" t="str">
        <f>IF(Sheet2!Q88="","",Sheet2!Q88)</f>
        <v/>
      </c>
      <c r="W101" s="24" t="str">
        <f>IF(Sheet2!P88="","",Sheet2!P88)</f>
        <v/>
      </c>
      <c r="X101" s="24" t="str">
        <f>IF(Sheet2!O88="","",Sheet2!O88)</f>
        <v/>
      </c>
    </row>
    <row r="102" ht="25.05" customHeight="1" spans="2:24">
      <c r="B102" s="5" t="str">
        <f>Sheet2!A89</f>
        <v>分公司</v>
      </c>
      <c r="C102" s="5" t="str">
        <f>Sheet2!B89</f>
        <v>其他</v>
      </c>
      <c r="D102" s="5" t="str">
        <f>Sheet2!C89</f>
        <v>SSB167</v>
      </c>
      <c r="E102" s="5" t="str">
        <f>Sheet2!D89</f>
        <v>天演天睿</v>
      </c>
      <c r="F102" s="5" t="str">
        <f>Sheet2!E89</f>
        <v>2021-09-10</v>
      </c>
      <c r="G102" s="5" t="str">
        <f>Sheet2!F89</f>
        <v>2025-05-09</v>
      </c>
      <c r="H102" s="5">
        <f>Sheet2!G89</f>
        <v>1.0687</v>
      </c>
      <c r="I102" s="5">
        <f>Sheet2!H89</f>
        <v>1.3901</v>
      </c>
      <c r="J102" s="5">
        <f>Sheet2!I89</f>
        <v>1.4279</v>
      </c>
      <c r="K102" s="5">
        <f>Sheet2!J89</f>
        <v>0.4278</v>
      </c>
      <c r="L102" s="5">
        <f>Sheet2!K89</f>
        <v>0.1021</v>
      </c>
      <c r="M102" s="5">
        <f>Sheet2!L89</f>
        <v>-0.2641</v>
      </c>
      <c r="N102" s="5">
        <f>Sheet2!M89</f>
        <v>0.2645</v>
      </c>
      <c r="O102" s="5">
        <f>Sheet2!N89</f>
        <v>0.31</v>
      </c>
      <c r="P102" s="6">
        <f>IF(Sheet2!W89="","",Sheet2!W89)</f>
        <v>0.0287</v>
      </c>
      <c r="Q102" s="6">
        <f>IF(Sheet2!V89="","",Sheet2!V89)</f>
        <v>0.0287</v>
      </c>
      <c r="R102" s="6">
        <f>IF(Sheet2!U89="","",Sheet2!U89)</f>
        <v>0.0878</v>
      </c>
      <c r="S102" s="6">
        <f>IF(Sheet2!T89="","",Sheet2!T89)</f>
        <v>0.2359</v>
      </c>
      <c r="T102" s="6">
        <f>IF(Sheet2!S89="","",Sheet2!S89)</f>
        <v>0.1172</v>
      </c>
      <c r="U102" s="6">
        <f>IF(Sheet2!R89="","",Sheet2!R89)</f>
        <v>-0.0376</v>
      </c>
      <c r="V102" s="6">
        <f>IF(Sheet2!Q89="","",Sheet2!Q89)</f>
        <v>-0.0123</v>
      </c>
      <c r="W102" s="6" t="str">
        <f>IF(Sheet2!P89="","",Sheet2!P89)</f>
        <v/>
      </c>
      <c r="X102" s="6" t="str">
        <f>IF(Sheet2!O89="","",Sheet2!O89)</f>
        <v/>
      </c>
    </row>
    <row r="103" ht="25.05" customHeight="1" spans="2:24">
      <c r="B103" s="5" t="str">
        <f>Sheet2!A90</f>
        <v>分公司</v>
      </c>
      <c r="C103" s="5" t="str">
        <f>Sheet2!B90</f>
        <v>其他</v>
      </c>
      <c r="D103" s="5" t="str">
        <f>Sheet2!C90</f>
        <v>SLN678</v>
      </c>
      <c r="E103" s="5" t="str">
        <f>Sheet2!D90</f>
        <v>均成盈佳1号A</v>
      </c>
      <c r="F103" s="5" t="str">
        <f>Sheet2!E90</f>
        <v>2023-12-18</v>
      </c>
      <c r="G103" s="12" t="str">
        <f>Sheet2!F90</f>
        <v>2025-05-08</v>
      </c>
      <c r="H103" s="5">
        <f>Sheet2!G90</f>
        <v>0.6578</v>
      </c>
      <c r="I103" s="5">
        <f>Sheet2!H90</f>
        <v>1.0561</v>
      </c>
      <c r="J103" s="5">
        <f>Sheet2!I90</f>
        <v>1.0929</v>
      </c>
      <c r="K103" s="5">
        <f>Sheet2!J90</f>
        <v>0.0929</v>
      </c>
      <c r="L103" s="5">
        <f>Sheet2!K90</f>
        <v>0.066</v>
      </c>
      <c r="M103" s="5">
        <f>Sheet2!L90</f>
        <v>-0.13</v>
      </c>
      <c r="N103" s="5">
        <f>Sheet2!M90</f>
        <v>0.1466</v>
      </c>
      <c r="O103" s="5">
        <f>Sheet2!N90</f>
        <v>0.31</v>
      </c>
      <c r="P103" s="6">
        <f>IF(Sheet2!W90="","",Sheet2!W90)</f>
        <v>0.0075</v>
      </c>
      <c r="Q103" s="6">
        <f>IF(Sheet2!V90="","",Sheet2!V90)</f>
        <v>0.027</v>
      </c>
      <c r="R103" s="6">
        <f>IF(Sheet2!U90="","",Sheet2!U90)</f>
        <v>0.0086</v>
      </c>
      <c r="S103" s="6">
        <f>IF(Sheet2!T90="","",Sheet2!T90)</f>
        <v>0.0832</v>
      </c>
      <c r="T103" s="6">
        <f>IF(Sheet2!S90="","",Sheet2!S90)</f>
        <v>0.0004</v>
      </c>
      <c r="U103" s="6" t="str">
        <f>IF(Sheet2!R90="","",Sheet2!R90)</f>
        <v/>
      </c>
      <c r="V103" s="6" t="str">
        <f>IF(Sheet2!Q90="","",Sheet2!Q90)</f>
        <v/>
      </c>
      <c r="W103" s="6" t="str">
        <f>IF(Sheet2!P90="","",Sheet2!P90)</f>
        <v/>
      </c>
      <c r="X103" s="6" t="str">
        <f>IF(Sheet2!O90="","",Sheet2!O90)</f>
        <v/>
      </c>
    </row>
    <row r="104" ht="25.05" customHeight="1" spans="2:24">
      <c r="B104" s="10" t="str">
        <f>Sheet2!A91</f>
        <v>分公司</v>
      </c>
      <c r="C104" s="10" t="str">
        <f>Sheet2!B91</f>
        <v>其他</v>
      </c>
      <c r="D104" s="10" t="str">
        <f>Sheet2!C91</f>
        <v>STU233</v>
      </c>
      <c r="E104" s="10" t="str">
        <f>Sheet2!D91</f>
        <v>博普凤祥13号</v>
      </c>
      <c r="F104" s="10" t="str">
        <f>Sheet2!E91</f>
        <v>2022-05-20</v>
      </c>
      <c r="G104" s="10" t="str">
        <f>Sheet2!F91</f>
        <v>2025-05-09</v>
      </c>
      <c r="H104" s="10">
        <f>Sheet2!G91</f>
        <v>0.933</v>
      </c>
      <c r="I104" s="10">
        <f>Sheet2!H91</f>
        <v>0.982</v>
      </c>
      <c r="J104" s="10">
        <f>Sheet2!I91</f>
        <v>0.9787</v>
      </c>
      <c r="K104" s="10">
        <f>Sheet2!J91</f>
        <v>-0.0213</v>
      </c>
      <c r="L104" s="10">
        <f>Sheet2!K91</f>
        <v>-0.0072</v>
      </c>
      <c r="M104" s="10">
        <f>Sheet2!L91</f>
        <v>-0.2987</v>
      </c>
      <c r="N104" s="10">
        <f>Sheet2!M91</f>
        <v>0.223</v>
      </c>
      <c r="O104" s="10">
        <f>Sheet2!N91</f>
        <v>-0.12</v>
      </c>
      <c r="P104" s="22">
        <f>IF(Sheet2!W91="","",Sheet2!W91)</f>
        <v>0.0208</v>
      </c>
      <c r="Q104" s="22">
        <f>IF(Sheet2!V91="","",Sheet2!V91)</f>
        <v>0.0208</v>
      </c>
      <c r="R104" s="22">
        <f>IF(Sheet2!U91="","",Sheet2!U91)</f>
        <v>-0.0518</v>
      </c>
      <c r="S104" s="22">
        <f>IF(Sheet2!T91="","",Sheet2!T91)</f>
        <v>0.0369</v>
      </c>
      <c r="T104" s="22">
        <f>IF(Sheet2!S91="","",Sheet2!S91)</f>
        <v>-0.0483</v>
      </c>
      <c r="U104" s="30">
        <f>IF(Sheet2!R91="","",Sheet2!R91)</f>
        <v>0.046</v>
      </c>
      <c r="V104" s="30" t="str">
        <f>IF(Sheet2!Q91="","",Sheet2!Q91)</f>
        <v/>
      </c>
      <c r="W104" s="30" t="str">
        <f>IF(Sheet2!P91="","",Sheet2!P91)</f>
        <v/>
      </c>
      <c r="X104" s="30" t="str">
        <f>IF(Sheet2!O91="","",Sheet2!O91)</f>
        <v/>
      </c>
    </row>
    <row r="105" ht="25.05" customHeight="1" spans="2:2">
      <c r="B105" s="46" t="s">
        <v>84</v>
      </c>
    </row>
  </sheetData>
  <mergeCells count="3">
    <mergeCell ref="B1:X1"/>
    <mergeCell ref="Z1:AC1"/>
    <mergeCell ref="Z18:AC18"/>
  </mergeCells>
  <conditionalFormatting sqref="S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:P45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6:P48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9:P56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7:P5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9:P6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6:P6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8:P7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1:P7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3:P8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5:P9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2:P9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4:P9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7:P10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01:P10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45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6:Q48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9:Q56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7:Q58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9:Q6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6:Q67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8:Q7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1:Q7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3:Q8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85:Q9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2:Q9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4:Q9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7:Q10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01:Q10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4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6:R48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9:R56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7:R58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9:R6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6:R6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8:R7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1:R7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3:R8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85:R9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2:R9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4:R9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7:R10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01:R10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4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6:S4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9:S5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9:S6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8:S6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3:S8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5:S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2:S9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4:S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7:S10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01:S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4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6:T4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9:T6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8:T6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3:T8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5:T9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2:T9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4:T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7:T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01:T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91"/>
  <sheetViews>
    <sheetView workbookViewId="0">
      <selection activeCell="J2" sqref="J2:W91"/>
    </sheetView>
  </sheetViews>
  <sheetFormatPr defaultColWidth="9" defaultRowHeight="13.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</v>
      </c>
      <c r="P1" s="1" t="s">
        <v>21</v>
      </c>
      <c r="Q1" s="1" t="s">
        <v>20</v>
      </c>
      <c r="R1" s="1" t="s">
        <v>19</v>
      </c>
      <c r="S1" s="1" t="s">
        <v>18</v>
      </c>
      <c r="T1" s="1" t="s">
        <v>17</v>
      </c>
      <c r="U1" s="1" t="s">
        <v>16</v>
      </c>
      <c r="V1" s="1" t="s">
        <v>86</v>
      </c>
      <c r="W1" s="1" t="s">
        <v>14</v>
      </c>
    </row>
    <row r="2" spans="1:23">
      <c r="A2" t="s">
        <v>87</v>
      </c>
      <c r="B2" t="s">
        <v>29</v>
      </c>
      <c r="C2" t="s">
        <v>88</v>
      </c>
      <c r="D2" t="s">
        <v>89</v>
      </c>
      <c r="E2" t="s">
        <v>90</v>
      </c>
      <c r="F2" t="s">
        <v>91</v>
      </c>
      <c r="G2">
        <v>1.0242</v>
      </c>
      <c r="H2">
        <v>1.2603</v>
      </c>
      <c r="I2">
        <v>1.266</v>
      </c>
      <c r="J2" s="2">
        <v>0.266</v>
      </c>
      <c r="K2" s="2">
        <v>0.0737</v>
      </c>
      <c r="L2" s="2">
        <v>-0.5188</v>
      </c>
      <c r="M2" s="2">
        <v>0.329</v>
      </c>
      <c r="N2" s="3">
        <v>0.16</v>
      </c>
      <c r="R2" s="2">
        <v>0.003</v>
      </c>
      <c r="S2" s="2">
        <v>-0.0959</v>
      </c>
      <c r="T2" s="2">
        <v>-0.0532</v>
      </c>
      <c r="U2" s="2">
        <v>0.4745</v>
      </c>
      <c r="V2" s="2">
        <v>0.0026</v>
      </c>
      <c r="W2" s="2">
        <v>0.0026</v>
      </c>
    </row>
    <row r="3" spans="1:23">
      <c r="A3" t="s">
        <v>87</v>
      </c>
      <c r="B3" t="s">
        <v>29</v>
      </c>
      <c r="C3" t="s">
        <v>92</v>
      </c>
      <c r="D3" t="s">
        <v>93</v>
      </c>
      <c r="E3" t="s">
        <v>94</v>
      </c>
      <c r="F3" t="s">
        <v>91</v>
      </c>
      <c r="G3">
        <v>0.975</v>
      </c>
      <c r="H3">
        <v>1.349</v>
      </c>
      <c r="I3">
        <v>1.2921</v>
      </c>
      <c r="J3" s="2">
        <v>0.2921</v>
      </c>
      <c r="K3" s="2">
        <v>0.0502</v>
      </c>
      <c r="L3" s="2">
        <v>-0.3525</v>
      </c>
      <c r="M3" s="2">
        <v>0.192</v>
      </c>
      <c r="N3" s="3">
        <v>0.16</v>
      </c>
      <c r="P3" s="2">
        <v>0.404</v>
      </c>
      <c r="Q3" s="2">
        <v>0.1546</v>
      </c>
      <c r="R3" s="2">
        <v>-0.1719</v>
      </c>
      <c r="S3" s="2">
        <v>-0.1293</v>
      </c>
      <c r="T3" s="2">
        <v>0.0533</v>
      </c>
      <c r="U3" s="2">
        <v>0.0495</v>
      </c>
      <c r="V3" s="2">
        <v>0.0177</v>
      </c>
      <c r="W3" s="2">
        <v>0.0177</v>
      </c>
    </row>
    <row r="4" spans="1:23">
      <c r="A4" t="s">
        <v>87</v>
      </c>
      <c r="B4" t="s">
        <v>29</v>
      </c>
      <c r="C4" t="s">
        <v>95</v>
      </c>
      <c r="D4" t="s">
        <v>96</v>
      </c>
      <c r="E4" t="s">
        <v>97</v>
      </c>
      <c r="F4" t="s">
        <v>91</v>
      </c>
      <c r="G4">
        <v>0.8932</v>
      </c>
      <c r="H4">
        <v>0.8932</v>
      </c>
      <c r="I4">
        <v>0.8932</v>
      </c>
      <c r="J4" s="2">
        <v>-0.1068</v>
      </c>
      <c r="K4" s="2">
        <v>-0.0279</v>
      </c>
      <c r="L4" s="2">
        <v>-0.2657</v>
      </c>
      <c r="M4" s="2">
        <v>0.1484</v>
      </c>
      <c r="N4" s="3">
        <v>-0.32</v>
      </c>
      <c r="Q4" s="2">
        <v>0.02</v>
      </c>
      <c r="R4" s="2">
        <v>-0.1222</v>
      </c>
      <c r="S4" s="2">
        <v>-0.0423</v>
      </c>
      <c r="T4" s="2">
        <v>-0.0044</v>
      </c>
      <c r="U4" s="2">
        <v>0.0463</v>
      </c>
      <c r="V4" s="2">
        <v>-0.0087</v>
      </c>
      <c r="W4" s="2">
        <v>-0.0087</v>
      </c>
    </row>
    <row r="5" spans="1:23">
      <c r="A5" t="s">
        <v>87</v>
      </c>
      <c r="B5" t="s">
        <v>29</v>
      </c>
      <c r="C5" t="s">
        <v>98</v>
      </c>
      <c r="D5" t="s">
        <v>99</v>
      </c>
      <c r="E5" t="s">
        <v>100</v>
      </c>
      <c r="F5" t="s">
        <v>91</v>
      </c>
      <c r="G5">
        <v>0.8734</v>
      </c>
      <c r="H5">
        <v>1.3734</v>
      </c>
      <c r="I5">
        <v>1.2205</v>
      </c>
      <c r="J5" s="2">
        <v>0.2205</v>
      </c>
      <c r="K5" s="2">
        <v>0.0495</v>
      </c>
      <c r="L5" s="2">
        <v>-0.4617</v>
      </c>
      <c r="M5" s="2">
        <v>0.2041</v>
      </c>
      <c r="N5" s="3">
        <v>0.14</v>
      </c>
      <c r="Q5" s="2">
        <v>0.6216</v>
      </c>
      <c r="R5" s="2">
        <v>-0.2702</v>
      </c>
      <c r="S5" s="2">
        <v>-0.1081</v>
      </c>
      <c r="T5" s="2">
        <v>0.1807</v>
      </c>
      <c r="U5" s="2">
        <v>-0.0207</v>
      </c>
      <c r="V5" s="2">
        <v>-0.0002</v>
      </c>
      <c r="W5" s="2">
        <v>-0.0002</v>
      </c>
    </row>
    <row r="6" spans="1:23">
      <c r="A6" t="s">
        <v>87</v>
      </c>
      <c r="B6" t="s">
        <v>29</v>
      </c>
      <c r="C6" t="s">
        <v>101</v>
      </c>
      <c r="D6" t="s">
        <v>102</v>
      </c>
      <c r="E6" t="s">
        <v>103</v>
      </c>
      <c r="F6" t="s">
        <v>91</v>
      </c>
      <c r="G6">
        <v>0.872</v>
      </c>
      <c r="H6">
        <v>1.875</v>
      </c>
      <c r="I6">
        <v>1.6971</v>
      </c>
      <c r="J6" s="2">
        <v>0.6971</v>
      </c>
      <c r="K6" s="2">
        <v>0.1624</v>
      </c>
      <c r="L6" s="2">
        <v>-0.2266</v>
      </c>
      <c r="M6" s="2">
        <v>0.59</v>
      </c>
      <c r="N6" s="3">
        <v>0.24</v>
      </c>
      <c r="Q6" s="2">
        <v>0.9929</v>
      </c>
      <c r="R6" s="2">
        <v>-0.0771</v>
      </c>
      <c r="S6" s="2">
        <v>-0.0773</v>
      </c>
      <c r="T6" s="2">
        <v>0.1789</v>
      </c>
      <c r="U6" s="2">
        <v>-0.1517</v>
      </c>
      <c r="V6" s="2">
        <v>0</v>
      </c>
      <c r="W6" s="2">
        <v>0</v>
      </c>
    </row>
    <row r="7" spans="1:23">
      <c r="A7" t="s">
        <v>87</v>
      </c>
      <c r="B7" t="s">
        <v>34</v>
      </c>
      <c r="C7" t="s">
        <v>104</v>
      </c>
      <c r="D7" t="s">
        <v>105</v>
      </c>
      <c r="E7" t="s">
        <v>106</v>
      </c>
      <c r="F7" t="s">
        <v>91</v>
      </c>
      <c r="G7">
        <v>1.011</v>
      </c>
      <c r="H7">
        <v>1.011</v>
      </c>
      <c r="I7">
        <v>1.011</v>
      </c>
      <c r="J7" s="2">
        <v>0.011</v>
      </c>
      <c r="K7" s="2">
        <v>0.0026</v>
      </c>
      <c r="L7" s="2">
        <v>-0.3987</v>
      </c>
      <c r="M7" s="2">
        <v>0.1936</v>
      </c>
      <c r="N7" s="3">
        <v>-0.09</v>
      </c>
      <c r="Q7" s="2">
        <v>0.205</v>
      </c>
      <c r="R7" s="2">
        <v>-0.1593</v>
      </c>
      <c r="S7" s="2">
        <v>-0.1264</v>
      </c>
      <c r="T7" s="2">
        <v>0.0203</v>
      </c>
      <c r="U7" s="2">
        <v>0.1196</v>
      </c>
      <c r="V7" s="2">
        <v>0.01</v>
      </c>
      <c r="W7" s="2">
        <v>0.01</v>
      </c>
    </row>
    <row r="8" spans="1:23">
      <c r="A8" t="s">
        <v>87</v>
      </c>
      <c r="B8" t="s">
        <v>34</v>
      </c>
      <c r="C8" t="s">
        <v>107</v>
      </c>
      <c r="D8" t="s">
        <v>108</v>
      </c>
      <c r="E8" t="s">
        <v>109</v>
      </c>
      <c r="F8" t="s">
        <v>91</v>
      </c>
      <c r="G8">
        <v>0.72</v>
      </c>
      <c r="H8">
        <v>0.72</v>
      </c>
      <c r="I8">
        <v>0.72</v>
      </c>
      <c r="J8" s="2">
        <v>-0.28</v>
      </c>
      <c r="K8" s="2">
        <v>-0.0953</v>
      </c>
      <c r="L8" s="2">
        <v>-0.4966</v>
      </c>
      <c r="M8" s="2">
        <v>0.2374</v>
      </c>
      <c r="N8" s="3">
        <v>-0.49</v>
      </c>
      <c r="R8" s="2">
        <v>-0.0604</v>
      </c>
      <c r="S8" s="2">
        <v>-0.1854</v>
      </c>
      <c r="T8" s="2">
        <v>-0.1014</v>
      </c>
      <c r="U8" s="2">
        <v>0.0468</v>
      </c>
      <c r="V8" s="2">
        <v>0.0408</v>
      </c>
      <c r="W8" s="2">
        <v>0.0408</v>
      </c>
    </row>
    <row r="9" spans="1:23">
      <c r="A9" t="s">
        <v>87</v>
      </c>
      <c r="B9" t="s">
        <v>34</v>
      </c>
      <c r="C9" t="s">
        <v>110</v>
      </c>
      <c r="D9" t="s">
        <v>111</v>
      </c>
      <c r="E9" t="s">
        <v>112</v>
      </c>
      <c r="F9" t="s">
        <v>91</v>
      </c>
      <c r="G9">
        <v>1.056</v>
      </c>
      <c r="H9">
        <v>1.056</v>
      </c>
      <c r="I9">
        <v>1.056</v>
      </c>
      <c r="J9" s="2">
        <v>0.056</v>
      </c>
      <c r="K9" s="2">
        <v>0.0129</v>
      </c>
      <c r="L9" s="2">
        <v>-0.5034</v>
      </c>
      <c r="M9" s="2">
        <v>0.282</v>
      </c>
      <c r="N9" s="3">
        <v>-0.03</v>
      </c>
      <c r="Q9" s="2">
        <v>0.374</v>
      </c>
      <c r="R9" s="2">
        <v>-0.3712</v>
      </c>
      <c r="S9" s="2">
        <v>-0.0995</v>
      </c>
      <c r="T9" s="2">
        <v>0.3188</v>
      </c>
      <c r="U9" s="2">
        <v>0.0292</v>
      </c>
      <c r="V9" s="2">
        <v>0.0067</v>
      </c>
      <c r="W9" s="2">
        <v>0.0067</v>
      </c>
    </row>
    <row r="10" spans="1:23">
      <c r="A10" t="s">
        <v>87</v>
      </c>
      <c r="B10" t="s">
        <v>34</v>
      </c>
      <c r="C10" t="s">
        <v>113</v>
      </c>
      <c r="D10" t="s">
        <v>114</v>
      </c>
      <c r="E10" t="s">
        <v>115</v>
      </c>
      <c r="F10" t="s">
        <v>91</v>
      </c>
      <c r="G10">
        <v>1.0864</v>
      </c>
      <c r="H10">
        <v>1.0864</v>
      </c>
      <c r="I10">
        <v>1.0864</v>
      </c>
      <c r="J10" s="2">
        <v>0.0864</v>
      </c>
      <c r="K10" s="2">
        <v>0.023</v>
      </c>
      <c r="L10" s="2">
        <v>-0.3082</v>
      </c>
      <c r="M10" s="2">
        <v>0.217</v>
      </c>
      <c r="N10" s="3">
        <v>0.01</v>
      </c>
      <c r="Q10" s="2">
        <v>0.0821</v>
      </c>
      <c r="R10" s="2">
        <v>-0.1161</v>
      </c>
      <c r="S10" s="2">
        <v>-0.0128</v>
      </c>
      <c r="T10" s="2">
        <v>0.1188</v>
      </c>
      <c r="U10" s="2">
        <v>0.0283</v>
      </c>
      <c r="V10" s="2">
        <v>0.0189</v>
      </c>
      <c r="W10" s="2">
        <v>0.0189</v>
      </c>
    </row>
    <row r="11" spans="1:23">
      <c r="A11" t="s">
        <v>87</v>
      </c>
      <c r="B11" t="s">
        <v>34</v>
      </c>
      <c r="C11" t="s">
        <v>116</v>
      </c>
      <c r="D11" t="s">
        <v>117</v>
      </c>
      <c r="E11" t="s">
        <v>118</v>
      </c>
      <c r="F11" t="s">
        <v>119</v>
      </c>
      <c r="G11">
        <v>1.2026</v>
      </c>
      <c r="H11">
        <v>1.2026</v>
      </c>
      <c r="I11">
        <v>1.2026</v>
      </c>
      <c r="J11" s="2">
        <v>0.2026</v>
      </c>
      <c r="K11" s="2">
        <v>0.0782</v>
      </c>
      <c r="L11" s="2">
        <v>-0.1598</v>
      </c>
      <c r="M11" s="2">
        <v>0.2064</v>
      </c>
      <c r="N11" s="3">
        <v>0.28</v>
      </c>
      <c r="R11" s="2">
        <v>0.0078</v>
      </c>
      <c r="S11" s="2">
        <v>0.0066</v>
      </c>
      <c r="T11" s="2">
        <v>0.157</v>
      </c>
      <c r="U11" s="2">
        <v>0.0245</v>
      </c>
      <c r="W11" s="2">
        <v>0.0032</v>
      </c>
    </row>
    <row r="12" spans="1:23">
      <c r="A12" t="s">
        <v>87</v>
      </c>
      <c r="B12" t="s">
        <v>34</v>
      </c>
      <c r="C12" t="s">
        <v>120</v>
      </c>
      <c r="D12" t="s">
        <v>121</v>
      </c>
      <c r="E12" t="s">
        <v>122</v>
      </c>
      <c r="F12" t="s">
        <v>91</v>
      </c>
      <c r="G12">
        <v>1.223</v>
      </c>
      <c r="H12">
        <v>1.223</v>
      </c>
      <c r="I12">
        <v>1.223</v>
      </c>
      <c r="J12" s="2">
        <v>0.223</v>
      </c>
      <c r="K12" s="2">
        <v>0.0417</v>
      </c>
      <c r="L12" s="2">
        <v>-0.3455</v>
      </c>
      <c r="M12" s="2">
        <v>0.1834</v>
      </c>
      <c r="N12" s="3">
        <v>0.12</v>
      </c>
      <c r="P12" s="2">
        <v>0.16</v>
      </c>
      <c r="Q12" s="2">
        <v>0.0534</v>
      </c>
      <c r="R12" s="2">
        <v>-0.0311</v>
      </c>
      <c r="S12" s="2">
        <v>-0.0997</v>
      </c>
      <c r="T12" s="2">
        <v>0.1266</v>
      </c>
      <c r="U12" s="2">
        <v>0.0183</v>
      </c>
      <c r="V12" s="2">
        <v>0.0149</v>
      </c>
      <c r="W12" s="2">
        <v>0.0149</v>
      </c>
    </row>
    <row r="13" spans="1:23">
      <c r="A13" t="s">
        <v>87</v>
      </c>
      <c r="B13" t="s">
        <v>34</v>
      </c>
      <c r="C13" t="s">
        <v>123</v>
      </c>
      <c r="D13" t="s">
        <v>124</v>
      </c>
      <c r="E13" t="s">
        <v>125</v>
      </c>
      <c r="F13" t="s">
        <v>91</v>
      </c>
      <c r="G13">
        <v>1.332</v>
      </c>
      <c r="H13">
        <v>1.332</v>
      </c>
      <c r="I13">
        <v>1.332</v>
      </c>
      <c r="J13" s="2">
        <v>0.332</v>
      </c>
      <c r="K13" s="2">
        <v>0.0657</v>
      </c>
      <c r="L13" s="2">
        <v>-0.233</v>
      </c>
      <c r="M13" s="2">
        <v>0.1179</v>
      </c>
      <c r="N13" s="3">
        <v>0.39</v>
      </c>
      <c r="P13" s="2">
        <v>0.039</v>
      </c>
      <c r="Q13" s="2">
        <v>0.2666</v>
      </c>
      <c r="R13" s="2">
        <v>0.0448</v>
      </c>
      <c r="S13" s="2">
        <v>-0.0749</v>
      </c>
      <c r="T13" s="2">
        <v>0.0377</v>
      </c>
      <c r="U13" s="2">
        <v>0.0091</v>
      </c>
      <c r="V13" s="2">
        <v>-0.0015</v>
      </c>
      <c r="W13" s="2">
        <v>-0.0015</v>
      </c>
    </row>
    <row r="14" spans="1:23">
      <c r="A14" t="s">
        <v>87</v>
      </c>
      <c r="B14" t="s">
        <v>34</v>
      </c>
      <c r="C14" t="s">
        <v>126</v>
      </c>
      <c r="D14" t="s">
        <v>127</v>
      </c>
      <c r="E14" t="s">
        <v>128</v>
      </c>
      <c r="F14" t="s">
        <v>91</v>
      </c>
      <c r="G14">
        <v>1.1159</v>
      </c>
      <c r="H14">
        <v>1.1159</v>
      </c>
      <c r="I14">
        <v>1.1159</v>
      </c>
      <c r="J14" s="2">
        <v>0.1159</v>
      </c>
      <c r="K14" s="2">
        <v>0.0408</v>
      </c>
      <c r="L14" s="2">
        <v>-0.1272</v>
      </c>
      <c r="M14" s="2">
        <v>0.1137</v>
      </c>
      <c r="N14" s="3">
        <v>0.18</v>
      </c>
      <c r="R14" s="2">
        <v>-0.0585</v>
      </c>
      <c r="S14" s="2">
        <v>-0.0102</v>
      </c>
      <c r="T14" s="2">
        <v>0.1899</v>
      </c>
      <c r="U14" s="2">
        <v>0.0063</v>
      </c>
      <c r="V14" s="2">
        <v>0.0123</v>
      </c>
      <c r="W14" s="2">
        <v>0.0123</v>
      </c>
    </row>
    <row r="15" spans="1:23">
      <c r="A15" t="s">
        <v>87</v>
      </c>
      <c r="B15" t="s">
        <v>34</v>
      </c>
      <c r="C15" t="s">
        <v>129</v>
      </c>
      <c r="D15" t="s">
        <v>130</v>
      </c>
      <c r="E15" t="s">
        <v>131</v>
      </c>
      <c r="F15" t="s">
        <v>91</v>
      </c>
      <c r="G15">
        <v>0.8895</v>
      </c>
      <c r="H15">
        <v>0.8895</v>
      </c>
      <c r="I15">
        <v>0.8895</v>
      </c>
      <c r="J15" s="2">
        <v>-0.1105</v>
      </c>
      <c r="K15" s="2">
        <v>-0.0355</v>
      </c>
      <c r="L15" s="2">
        <v>-0.2126</v>
      </c>
      <c r="M15" s="2">
        <v>0.112</v>
      </c>
      <c r="N15" s="3">
        <v>-0.5</v>
      </c>
      <c r="R15" s="2">
        <v>-0.0225</v>
      </c>
      <c r="S15" s="2">
        <v>-0.1321</v>
      </c>
      <c r="T15" s="2">
        <v>0.0504</v>
      </c>
      <c r="U15" s="2">
        <v>-0.0019</v>
      </c>
      <c r="V15" s="2">
        <v>0.0087</v>
      </c>
      <c r="W15" s="2">
        <v>0.0087</v>
      </c>
    </row>
    <row r="16" spans="1:23">
      <c r="A16" t="s">
        <v>87</v>
      </c>
      <c r="B16" t="s">
        <v>34</v>
      </c>
      <c r="C16" t="s">
        <v>132</v>
      </c>
      <c r="D16" t="s">
        <v>133</v>
      </c>
      <c r="E16" t="s">
        <v>134</v>
      </c>
      <c r="F16" t="s">
        <v>135</v>
      </c>
      <c r="G16">
        <v>0.8119</v>
      </c>
      <c r="H16">
        <v>0.8119</v>
      </c>
      <c r="I16">
        <v>0.8119</v>
      </c>
      <c r="J16" s="2">
        <v>-0.1881</v>
      </c>
      <c r="K16" s="2">
        <v>-0.0479</v>
      </c>
      <c r="L16" s="2">
        <v>-0.1986</v>
      </c>
      <c r="M16" s="2">
        <v>0.0649</v>
      </c>
      <c r="N16" s="3">
        <v>-1.05</v>
      </c>
      <c r="Q16" s="2">
        <v>-0.09</v>
      </c>
      <c r="R16" s="2">
        <v>-0.1046</v>
      </c>
      <c r="S16" s="2">
        <v>-0.0108</v>
      </c>
      <c r="T16" s="2">
        <v>0.0191</v>
      </c>
      <c r="U16" s="2">
        <v>-0.0116</v>
      </c>
      <c r="V16" s="2">
        <v>0.0014</v>
      </c>
      <c r="W16" s="2">
        <v>0.0014</v>
      </c>
    </row>
    <row r="17" spans="1:23">
      <c r="A17" t="s">
        <v>87</v>
      </c>
      <c r="B17" t="s">
        <v>34</v>
      </c>
      <c r="C17" t="s">
        <v>136</v>
      </c>
      <c r="D17" t="s">
        <v>137</v>
      </c>
      <c r="E17" t="s">
        <v>138</v>
      </c>
      <c r="F17" t="s">
        <v>91</v>
      </c>
      <c r="G17">
        <v>0.7236</v>
      </c>
      <c r="H17">
        <v>0.7236</v>
      </c>
      <c r="I17">
        <v>0.7236</v>
      </c>
      <c r="J17" s="2">
        <v>-0.2764</v>
      </c>
      <c r="K17" s="2">
        <v>-0.1387</v>
      </c>
      <c r="L17" s="2">
        <v>-0.3242</v>
      </c>
      <c r="M17" s="2">
        <v>0.1491</v>
      </c>
      <c r="N17" s="3">
        <v>-1.06</v>
      </c>
      <c r="S17" s="2">
        <v>-0.1244</v>
      </c>
      <c r="T17" s="2">
        <v>-0.1498</v>
      </c>
      <c r="U17" s="2">
        <v>-0.0279</v>
      </c>
      <c r="V17" s="2">
        <v>0.0125</v>
      </c>
      <c r="W17" s="2">
        <v>0.0125</v>
      </c>
    </row>
    <row r="18" spans="1:23">
      <c r="A18" t="s">
        <v>87</v>
      </c>
      <c r="B18" t="s">
        <v>34</v>
      </c>
      <c r="C18" t="s">
        <v>139</v>
      </c>
      <c r="D18" t="s">
        <v>140</v>
      </c>
      <c r="E18" t="s">
        <v>141</v>
      </c>
      <c r="F18" t="s">
        <v>91</v>
      </c>
      <c r="G18">
        <v>0.5956</v>
      </c>
      <c r="H18">
        <v>0.5956</v>
      </c>
      <c r="I18">
        <v>0.5956</v>
      </c>
      <c r="J18" s="2">
        <v>-0.4044</v>
      </c>
      <c r="K18" s="2">
        <v>-0.1454</v>
      </c>
      <c r="L18" s="2">
        <v>-0.4516</v>
      </c>
      <c r="M18" s="2">
        <v>0.2235</v>
      </c>
      <c r="N18" s="3">
        <v>-0.74</v>
      </c>
      <c r="R18" s="2">
        <v>-0.1968</v>
      </c>
      <c r="S18" s="2">
        <v>-0.2514</v>
      </c>
      <c r="T18" s="2">
        <v>0.0203</v>
      </c>
      <c r="U18" s="2">
        <v>-0.0292</v>
      </c>
      <c r="V18" s="2">
        <v>0.0005</v>
      </c>
      <c r="W18" s="2">
        <v>0.0005</v>
      </c>
    </row>
    <row r="19" spans="1:23">
      <c r="A19" t="s">
        <v>87</v>
      </c>
      <c r="B19" t="s">
        <v>34</v>
      </c>
      <c r="C19" t="s">
        <v>142</v>
      </c>
      <c r="D19" t="s">
        <v>143</v>
      </c>
      <c r="E19" t="s">
        <v>144</v>
      </c>
      <c r="F19" t="s">
        <v>91</v>
      </c>
      <c r="G19">
        <v>0.9496</v>
      </c>
      <c r="H19">
        <v>0.9496</v>
      </c>
      <c r="I19">
        <v>0.9496</v>
      </c>
      <c r="J19" s="2">
        <v>-0.0505</v>
      </c>
      <c r="K19" s="2">
        <v>-0.2593</v>
      </c>
      <c r="L19" s="2">
        <v>-0.0795</v>
      </c>
      <c r="M19" s="2">
        <v>0.1236</v>
      </c>
      <c r="N19" s="3">
        <v>-2.26</v>
      </c>
      <c r="U19" s="2">
        <v>-0.0505</v>
      </c>
      <c r="V19" s="2">
        <v>0.0313</v>
      </c>
      <c r="W19" s="2">
        <v>0.0313</v>
      </c>
    </row>
    <row r="20" spans="1:23">
      <c r="A20" t="s">
        <v>145</v>
      </c>
      <c r="B20" t="s">
        <v>34</v>
      </c>
      <c r="C20" t="s">
        <v>146</v>
      </c>
      <c r="D20" t="s">
        <v>147</v>
      </c>
      <c r="E20" t="s">
        <v>144</v>
      </c>
      <c r="F20" t="s">
        <v>91</v>
      </c>
      <c r="G20">
        <v>0.9487</v>
      </c>
      <c r="H20">
        <v>0.9487</v>
      </c>
      <c r="I20">
        <v>0.9487</v>
      </c>
      <c r="J20" s="2">
        <v>-0.0514</v>
      </c>
      <c r="K20" s="2">
        <v>-0.2634</v>
      </c>
      <c r="L20" s="2">
        <v>-0.08</v>
      </c>
      <c r="M20" s="2">
        <v>0.1234</v>
      </c>
      <c r="N20" s="3">
        <v>-2.3</v>
      </c>
      <c r="U20" s="2">
        <v>-0.0514</v>
      </c>
      <c r="V20" s="2">
        <v>0.0311</v>
      </c>
      <c r="W20" s="2">
        <v>0.0311</v>
      </c>
    </row>
    <row r="21" spans="1:23">
      <c r="A21" t="s">
        <v>87</v>
      </c>
      <c r="B21" t="s">
        <v>34</v>
      </c>
      <c r="C21" t="s">
        <v>148</v>
      </c>
      <c r="D21" t="s">
        <v>149</v>
      </c>
      <c r="E21" t="s">
        <v>150</v>
      </c>
      <c r="F21" t="s">
        <v>91</v>
      </c>
      <c r="G21">
        <v>0.9421</v>
      </c>
      <c r="H21">
        <v>0.9421</v>
      </c>
      <c r="I21">
        <v>0.9421</v>
      </c>
      <c r="J21" s="2">
        <v>-0.0579</v>
      </c>
      <c r="K21" s="2">
        <v>-0.0682</v>
      </c>
      <c r="L21" s="2">
        <v>-0.1691</v>
      </c>
      <c r="M21" s="2">
        <v>0.1508</v>
      </c>
      <c r="N21" s="3">
        <v>-0.59</v>
      </c>
      <c r="T21" s="2">
        <v>0.0143</v>
      </c>
      <c r="U21" s="2">
        <v>-0.0712</v>
      </c>
      <c r="V21" s="2">
        <v>0.0004</v>
      </c>
      <c r="W21" s="2">
        <v>0.0004</v>
      </c>
    </row>
    <row r="22" spans="1:23">
      <c r="A22" t="s">
        <v>87</v>
      </c>
      <c r="B22" t="s">
        <v>40</v>
      </c>
      <c r="C22" t="s">
        <v>151</v>
      </c>
      <c r="D22" t="s">
        <v>152</v>
      </c>
      <c r="E22" t="s">
        <v>153</v>
      </c>
      <c r="F22" t="s">
        <v>91</v>
      </c>
      <c r="G22">
        <v>2.548</v>
      </c>
      <c r="H22">
        <v>2.648</v>
      </c>
      <c r="I22">
        <v>2.7337</v>
      </c>
      <c r="J22" s="2">
        <v>1.7585</v>
      </c>
      <c r="K22" s="2">
        <v>0.104</v>
      </c>
      <c r="L22" s="2">
        <v>-0.3096</v>
      </c>
      <c r="M22" s="2">
        <v>0.2122</v>
      </c>
      <c r="N22" s="3">
        <v>0.4</v>
      </c>
      <c r="O22" s="2">
        <v>0.2917</v>
      </c>
      <c r="P22" s="2">
        <v>0.2566</v>
      </c>
      <c r="Q22" s="2">
        <v>0.1672</v>
      </c>
      <c r="R22" s="2">
        <v>-0.1471</v>
      </c>
      <c r="S22" s="2">
        <v>-0.079</v>
      </c>
      <c r="T22" s="2">
        <v>0.2211</v>
      </c>
      <c r="U22" s="2">
        <v>0.139</v>
      </c>
      <c r="V22" s="2">
        <v>0.027</v>
      </c>
      <c r="W22" s="2">
        <v>0.027</v>
      </c>
    </row>
    <row r="23" spans="1:22">
      <c r="A23" t="s">
        <v>87</v>
      </c>
      <c r="B23" t="s">
        <v>40</v>
      </c>
      <c r="C23" t="s">
        <v>154</v>
      </c>
      <c r="D23" t="s">
        <v>155</v>
      </c>
      <c r="E23" t="s">
        <v>156</v>
      </c>
      <c r="F23" t="s">
        <v>157</v>
      </c>
      <c r="G23">
        <v>1.1374</v>
      </c>
      <c r="H23">
        <v>1.1374</v>
      </c>
      <c r="I23">
        <v>1.1374</v>
      </c>
      <c r="J23" s="2">
        <v>0.1374</v>
      </c>
      <c r="K23" s="2">
        <v>0.0293</v>
      </c>
      <c r="L23" s="2">
        <v>-0.5611</v>
      </c>
      <c r="M23" s="2">
        <v>0.2624</v>
      </c>
      <c r="N23" s="3">
        <v>0.04</v>
      </c>
      <c r="P23" s="2">
        <v>0.0773</v>
      </c>
      <c r="Q23" s="2">
        <v>-0.1429</v>
      </c>
      <c r="R23" s="2">
        <v>-0.2278</v>
      </c>
      <c r="S23" s="2">
        <v>0.2362</v>
      </c>
      <c r="T23" s="2">
        <v>0.2037</v>
      </c>
      <c r="U23" s="2">
        <v>0.0721</v>
      </c>
      <c r="V23" s="2">
        <v>0.0253</v>
      </c>
    </row>
    <row r="24" spans="1:22">
      <c r="A24" t="s">
        <v>87</v>
      </c>
      <c r="B24" t="s">
        <v>40</v>
      </c>
      <c r="C24" t="s">
        <v>158</v>
      </c>
      <c r="D24" t="s">
        <v>159</v>
      </c>
      <c r="E24" t="s">
        <v>160</v>
      </c>
      <c r="F24" t="s">
        <v>157</v>
      </c>
      <c r="G24">
        <v>1.2081</v>
      </c>
      <c r="H24">
        <v>1.2081</v>
      </c>
      <c r="I24">
        <v>1.2081</v>
      </c>
      <c r="J24" s="2">
        <v>0.2081</v>
      </c>
      <c r="K24" s="2">
        <v>0.0514</v>
      </c>
      <c r="L24" s="2">
        <v>-0.2999</v>
      </c>
      <c r="M24" s="2">
        <v>0.197</v>
      </c>
      <c r="N24" s="3">
        <v>0.16</v>
      </c>
      <c r="Q24" s="2">
        <v>0.0062</v>
      </c>
      <c r="R24" s="2">
        <v>-0.1315</v>
      </c>
      <c r="S24" s="2">
        <v>0.1185</v>
      </c>
      <c r="T24" s="2">
        <v>0.1549</v>
      </c>
      <c r="U24" s="2">
        <v>0.0702</v>
      </c>
      <c r="V24" s="2">
        <v>0.0237</v>
      </c>
    </row>
    <row r="25" spans="1:23">
      <c r="A25" t="s">
        <v>87</v>
      </c>
      <c r="B25" t="s">
        <v>40</v>
      </c>
      <c r="C25" t="s">
        <v>161</v>
      </c>
      <c r="D25" t="s">
        <v>162</v>
      </c>
      <c r="E25" t="s">
        <v>163</v>
      </c>
      <c r="F25" t="s">
        <v>91</v>
      </c>
      <c r="G25">
        <v>1.409</v>
      </c>
      <c r="H25">
        <v>1.409</v>
      </c>
      <c r="I25">
        <v>1.409</v>
      </c>
      <c r="J25" s="2">
        <v>0.409</v>
      </c>
      <c r="K25" s="2">
        <v>0.0925</v>
      </c>
      <c r="L25" s="2">
        <v>-0.1264</v>
      </c>
      <c r="M25" s="2">
        <v>0.1142</v>
      </c>
      <c r="N25" s="3">
        <v>0.64</v>
      </c>
      <c r="Q25" s="2">
        <v>0.036</v>
      </c>
      <c r="R25" s="2">
        <v>-0.0338</v>
      </c>
      <c r="S25" s="2">
        <v>0.0509</v>
      </c>
      <c r="T25" s="2">
        <v>0.2586</v>
      </c>
      <c r="U25" s="2">
        <v>0.0642</v>
      </c>
      <c r="V25" s="2">
        <v>0.0151</v>
      </c>
      <c r="W25" s="2">
        <v>0.0151</v>
      </c>
    </row>
    <row r="26" spans="1:23">
      <c r="A26" t="s">
        <v>87</v>
      </c>
      <c r="B26" t="s">
        <v>40</v>
      </c>
      <c r="C26" t="s">
        <v>164</v>
      </c>
      <c r="D26" t="s">
        <v>165</v>
      </c>
      <c r="E26" t="s">
        <v>166</v>
      </c>
      <c r="F26" t="s">
        <v>91</v>
      </c>
      <c r="G26">
        <v>1.0631</v>
      </c>
      <c r="H26">
        <v>1.0631</v>
      </c>
      <c r="I26">
        <v>1.0631</v>
      </c>
      <c r="J26" s="2">
        <v>0.0631</v>
      </c>
      <c r="K26" s="2">
        <v>0.1939</v>
      </c>
      <c r="L26" s="2">
        <v>-0.0709</v>
      </c>
      <c r="M26" s="2">
        <v>0.1415</v>
      </c>
      <c r="N26" s="3">
        <v>1.23</v>
      </c>
      <c r="U26" s="2">
        <v>0.0631</v>
      </c>
      <c r="V26" s="2">
        <v>0.0266</v>
      </c>
      <c r="W26" s="2">
        <v>0.0266</v>
      </c>
    </row>
    <row r="27" spans="1:23">
      <c r="A27" t="s">
        <v>145</v>
      </c>
      <c r="B27" t="s">
        <v>40</v>
      </c>
      <c r="C27" t="s">
        <v>167</v>
      </c>
      <c r="D27" t="s">
        <v>168</v>
      </c>
      <c r="E27" t="s">
        <v>169</v>
      </c>
      <c r="F27" t="s">
        <v>91</v>
      </c>
      <c r="G27">
        <v>1.0622</v>
      </c>
      <c r="H27">
        <v>1.2188</v>
      </c>
      <c r="I27">
        <v>1.2285</v>
      </c>
      <c r="J27" s="2">
        <v>0.2283</v>
      </c>
      <c r="K27" s="2">
        <v>0.1311</v>
      </c>
      <c r="L27" s="2">
        <v>-0.193</v>
      </c>
      <c r="M27" s="2">
        <v>0.2523</v>
      </c>
      <c r="N27" s="3">
        <v>0.44</v>
      </c>
      <c r="S27" s="2">
        <v>-0.0867</v>
      </c>
      <c r="T27" s="2">
        <v>0.2743</v>
      </c>
      <c r="U27" s="2">
        <v>0.0553</v>
      </c>
      <c r="V27" s="2">
        <v>0.0093</v>
      </c>
      <c r="W27" s="2">
        <v>0.0093</v>
      </c>
    </row>
    <row r="28" spans="1:22">
      <c r="A28" t="s">
        <v>87</v>
      </c>
      <c r="B28" t="s">
        <v>40</v>
      </c>
      <c r="C28" t="s">
        <v>170</v>
      </c>
      <c r="D28" t="s">
        <v>171</v>
      </c>
      <c r="E28" t="s">
        <v>172</v>
      </c>
      <c r="F28" t="s">
        <v>157</v>
      </c>
      <c r="G28">
        <v>1.0155</v>
      </c>
      <c r="H28">
        <v>1.0155</v>
      </c>
      <c r="I28">
        <v>1.0155</v>
      </c>
      <c r="J28" s="2">
        <v>0.0156</v>
      </c>
      <c r="K28" s="2">
        <v>0.0038</v>
      </c>
      <c r="L28" s="2">
        <v>-0.3864</v>
      </c>
      <c r="M28" s="2">
        <v>0.1965</v>
      </c>
      <c r="N28" s="3">
        <v>-0.08</v>
      </c>
      <c r="Q28" s="2">
        <v>0.0005</v>
      </c>
      <c r="R28" s="2">
        <v>-0.2496</v>
      </c>
      <c r="S28" s="2">
        <v>0.1424</v>
      </c>
      <c r="T28" s="2">
        <v>0.1222</v>
      </c>
      <c r="U28" s="2">
        <v>0.0552</v>
      </c>
      <c r="V28" s="2">
        <v>0.0225</v>
      </c>
    </row>
    <row r="29" spans="1:23">
      <c r="A29" t="s">
        <v>87</v>
      </c>
      <c r="B29" t="s">
        <v>40</v>
      </c>
      <c r="C29" t="s">
        <v>173</v>
      </c>
      <c r="D29" t="s">
        <v>174</v>
      </c>
      <c r="E29" t="s">
        <v>175</v>
      </c>
      <c r="F29" t="s">
        <v>91</v>
      </c>
      <c r="G29">
        <v>0.97</v>
      </c>
      <c r="H29">
        <v>0.97</v>
      </c>
      <c r="I29">
        <v>0.97</v>
      </c>
      <c r="J29" s="2">
        <v>-0.03</v>
      </c>
      <c r="K29" s="2">
        <v>-0.0042</v>
      </c>
      <c r="L29" s="2">
        <v>-0.6128</v>
      </c>
      <c r="M29" s="2">
        <v>0.2128</v>
      </c>
      <c r="N29" s="3">
        <v>-0.11</v>
      </c>
      <c r="O29" s="2">
        <v>0.3182</v>
      </c>
      <c r="P29" s="2">
        <v>0.4853</v>
      </c>
      <c r="Q29" s="2">
        <v>-0.0754</v>
      </c>
      <c r="R29" s="2">
        <v>-0.2329</v>
      </c>
      <c r="S29" s="2">
        <v>-0.239</v>
      </c>
      <c r="T29" s="2">
        <v>-0.0011</v>
      </c>
      <c r="U29" s="2">
        <v>0.0441</v>
      </c>
      <c r="V29" s="2">
        <v>0.0189</v>
      </c>
      <c r="W29" s="2">
        <v>0.0189</v>
      </c>
    </row>
    <row r="30" spans="1:23">
      <c r="A30" t="s">
        <v>87</v>
      </c>
      <c r="B30" t="s">
        <v>40</v>
      </c>
      <c r="C30" t="s">
        <v>176</v>
      </c>
      <c r="D30" t="s">
        <v>177</v>
      </c>
      <c r="E30" t="s">
        <v>178</v>
      </c>
      <c r="F30" t="s">
        <v>91</v>
      </c>
      <c r="G30">
        <v>1.014</v>
      </c>
      <c r="H30">
        <v>1.014</v>
      </c>
      <c r="I30">
        <v>1.014</v>
      </c>
      <c r="J30" s="2">
        <v>0.014</v>
      </c>
      <c r="K30" s="2">
        <v>0.0034</v>
      </c>
      <c r="L30" s="2">
        <v>-0.2011</v>
      </c>
      <c r="M30" s="2">
        <v>0.1418</v>
      </c>
      <c r="N30" s="3">
        <v>-0.12</v>
      </c>
      <c r="Q30" s="2">
        <v>0.032</v>
      </c>
      <c r="R30" s="2">
        <v>-0.0087</v>
      </c>
      <c r="S30" s="2">
        <v>-0.0723</v>
      </c>
      <c r="T30" s="2">
        <v>0.0432</v>
      </c>
      <c r="U30" s="2">
        <v>0.0242</v>
      </c>
      <c r="V30" s="2">
        <v>0.0294</v>
      </c>
      <c r="W30" s="2">
        <v>0.0294</v>
      </c>
    </row>
    <row r="31" spans="1:23">
      <c r="A31" t="s">
        <v>87</v>
      </c>
      <c r="B31" t="s">
        <v>40</v>
      </c>
      <c r="C31" t="s">
        <v>179</v>
      </c>
      <c r="D31" t="s">
        <v>180</v>
      </c>
      <c r="E31" t="s">
        <v>181</v>
      </c>
      <c r="F31" t="s">
        <v>91</v>
      </c>
      <c r="G31">
        <v>1.0036</v>
      </c>
      <c r="H31">
        <v>1.0036</v>
      </c>
      <c r="I31">
        <v>1.0036</v>
      </c>
      <c r="J31" s="2">
        <v>0.0036</v>
      </c>
      <c r="K31" s="2">
        <v>0.0271</v>
      </c>
      <c r="L31" s="2">
        <v>-0.0124</v>
      </c>
      <c r="M31" s="2">
        <v>0.0508</v>
      </c>
      <c r="N31" s="3">
        <v>0.14</v>
      </c>
      <c r="U31" s="2">
        <v>0.0036</v>
      </c>
      <c r="V31" s="2">
        <v>0.0162</v>
      </c>
      <c r="W31" s="2">
        <v>0.0162</v>
      </c>
    </row>
    <row r="32" spans="1:23">
      <c r="A32" t="s">
        <v>87</v>
      </c>
      <c r="B32" t="s">
        <v>40</v>
      </c>
      <c r="C32" t="s">
        <v>182</v>
      </c>
      <c r="D32" t="s">
        <v>183</v>
      </c>
      <c r="E32" t="s">
        <v>184</v>
      </c>
      <c r="F32" t="s">
        <v>91</v>
      </c>
      <c r="G32">
        <v>1.121</v>
      </c>
      <c r="H32">
        <v>1.522</v>
      </c>
      <c r="I32">
        <v>1.5553</v>
      </c>
      <c r="J32" s="2">
        <v>0.5553</v>
      </c>
      <c r="K32" s="2">
        <v>0.0803</v>
      </c>
      <c r="L32" s="2">
        <v>-0.1317</v>
      </c>
      <c r="M32" s="2">
        <v>0.0967</v>
      </c>
      <c r="N32" s="3">
        <v>0.62</v>
      </c>
      <c r="O32" s="2">
        <v>0.054</v>
      </c>
      <c r="P32" s="2">
        <v>0.3017</v>
      </c>
      <c r="Q32" s="2">
        <v>0.0226</v>
      </c>
      <c r="R32" s="2">
        <v>-0.0339</v>
      </c>
      <c r="S32" s="2">
        <v>0.0041</v>
      </c>
      <c r="T32" s="2">
        <v>0.1417</v>
      </c>
      <c r="U32" s="2">
        <v>0.0009</v>
      </c>
      <c r="V32" s="2">
        <v>-0.0045</v>
      </c>
      <c r="W32" s="2">
        <v>-0.0045</v>
      </c>
    </row>
    <row r="33" spans="1:23">
      <c r="A33" t="s">
        <v>87</v>
      </c>
      <c r="B33" t="s">
        <v>40</v>
      </c>
      <c r="C33" t="s">
        <v>185</v>
      </c>
      <c r="D33" t="s">
        <v>186</v>
      </c>
      <c r="E33" t="s">
        <v>187</v>
      </c>
      <c r="F33" t="s">
        <v>91</v>
      </c>
      <c r="G33">
        <v>0.8298</v>
      </c>
      <c r="H33">
        <v>0.8298</v>
      </c>
      <c r="I33">
        <v>0.8298</v>
      </c>
      <c r="J33" s="2">
        <v>-0.1702</v>
      </c>
      <c r="K33" s="2">
        <v>-0.0492</v>
      </c>
      <c r="L33" s="2">
        <v>-0.2871</v>
      </c>
      <c r="M33" s="2">
        <v>0.1494</v>
      </c>
      <c r="N33" s="3">
        <v>-0.46</v>
      </c>
      <c r="Q33" s="2">
        <v>-0.052</v>
      </c>
      <c r="R33" s="2">
        <v>-0.2005</v>
      </c>
      <c r="S33" s="2">
        <v>-0.0269</v>
      </c>
      <c r="T33" s="2">
        <v>0.1334</v>
      </c>
      <c r="U33" s="2">
        <v>-0.0073</v>
      </c>
      <c r="V33" s="2">
        <v>0.0116</v>
      </c>
      <c r="W33" s="2">
        <v>0.0116</v>
      </c>
    </row>
    <row r="34" spans="1:23">
      <c r="A34" t="s">
        <v>87</v>
      </c>
      <c r="B34" t="s">
        <v>40</v>
      </c>
      <c r="C34" t="s">
        <v>188</v>
      </c>
      <c r="D34" t="s">
        <v>189</v>
      </c>
      <c r="E34" t="s">
        <v>190</v>
      </c>
      <c r="F34" t="s">
        <v>135</v>
      </c>
      <c r="G34">
        <v>0.9769</v>
      </c>
      <c r="H34">
        <v>0.9769</v>
      </c>
      <c r="I34">
        <v>0.9769</v>
      </c>
      <c r="J34" s="2">
        <v>-0.0231</v>
      </c>
      <c r="K34" s="2">
        <v>-0.0164</v>
      </c>
      <c r="L34" s="2">
        <v>-0.2012</v>
      </c>
      <c r="M34" s="2">
        <v>0.1961</v>
      </c>
      <c r="N34" s="3">
        <v>-0.19</v>
      </c>
      <c r="S34" s="2">
        <v>0.0028</v>
      </c>
      <c r="T34" s="2">
        <v>-0.0114</v>
      </c>
      <c r="U34" s="2">
        <v>-0.0146</v>
      </c>
      <c r="V34" s="2">
        <v>-0.0005</v>
      </c>
      <c r="W34" s="2">
        <v>0.0006</v>
      </c>
    </row>
    <row r="35" spans="1:23">
      <c r="A35" t="s">
        <v>87</v>
      </c>
      <c r="B35" t="s">
        <v>40</v>
      </c>
      <c r="C35" t="s">
        <v>191</v>
      </c>
      <c r="D35" t="s">
        <v>192</v>
      </c>
      <c r="E35" t="s">
        <v>193</v>
      </c>
      <c r="F35" t="s">
        <v>91</v>
      </c>
      <c r="G35">
        <v>2.3</v>
      </c>
      <c r="H35">
        <v>3.292</v>
      </c>
      <c r="I35">
        <v>3.4408</v>
      </c>
      <c r="J35" s="2">
        <v>2.4408</v>
      </c>
      <c r="K35" s="2">
        <v>0.1996</v>
      </c>
      <c r="L35" s="2">
        <v>-0.1405</v>
      </c>
      <c r="M35" s="2">
        <v>0.146</v>
      </c>
      <c r="N35" s="3">
        <v>1.23</v>
      </c>
      <c r="O35" s="2">
        <v>0.2717</v>
      </c>
      <c r="P35" s="2">
        <v>0.6269</v>
      </c>
      <c r="Q35" s="2">
        <v>0.561</v>
      </c>
      <c r="R35" s="2">
        <v>-0.0333</v>
      </c>
      <c r="S35" s="2">
        <v>0.0235</v>
      </c>
      <c r="T35" s="2">
        <v>0.1109</v>
      </c>
      <c r="U35" s="2">
        <v>-0.0316</v>
      </c>
      <c r="V35" s="2">
        <v>0.0132</v>
      </c>
      <c r="W35" s="2">
        <v>0.0132</v>
      </c>
    </row>
    <row r="36" spans="1:23">
      <c r="A36" t="s">
        <v>87</v>
      </c>
      <c r="B36" t="s">
        <v>40</v>
      </c>
      <c r="C36" t="s">
        <v>194</v>
      </c>
      <c r="D36" t="s">
        <v>195</v>
      </c>
      <c r="E36" t="s">
        <v>196</v>
      </c>
      <c r="F36" t="s">
        <v>91</v>
      </c>
      <c r="G36">
        <v>0.9525</v>
      </c>
      <c r="H36">
        <v>0.9525</v>
      </c>
      <c r="I36">
        <v>0.9525</v>
      </c>
      <c r="J36" s="2">
        <v>-0.0475</v>
      </c>
      <c r="K36" s="2">
        <v>-0.1556</v>
      </c>
      <c r="L36" s="2">
        <v>-0.0983</v>
      </c>
      <c r="M36" s="2">
        <v>0.1388</v>
      </c>
      <c r="N36" s="3">
        <v>-1.27</v>
      </c>
      <c r="U36" s="2">
        <v>-0.0475</v>
      </c>
      <c r="V36" s="2">
        <v>0.0257</v>
      </c>
      <c r="W36" s="2">
        <v>0.0257</v>
      </c>
    </row>
    <row r="37" spans="1:23">
      <c r="A37" t="s">
        <v>87</v>
      </c>
      <c r="B37" t="s">
        <v>40</v>
      </c>
      <c r="C37" t="s">
        <v>197</v>
      </c>
      <c r="D37" t="s">
        <v>198</v>
      </c>
      <c r="E37" t="s">
        <v>199</v>
      </c>
      <c r="F37" t="s">
        <v>91</v>
      </c>
      <c r="G37">
        <v>1.914</v>
      </c>
      <c r="H37">
        <v>1.914</v>
      </c>
      <c r="I37">
        <v>1.914</v>
      </c>
      <c r="J37" s="2">
        <v>0.914</v>
      </c>
      <c r="K37" s="2">
        <v>0.1162</v>
      </c>
      <c r="L37" s="2">
        <v>-0.2234</v>
      </c>
      <c r="M37" s="2">
        <v>0.1654</v>
      </c>
      <c r="N37" s="3">
        <v>0.58</v>
      </c>
      <c r="O37" s="2">
        <v>0.165</v>
      </c>
      <c r="P37" s="2">
        <v>0.5167</v>
      </c>
      <c r="Q37" s="2">
        <v>0.1653</v>
      </c>
      <c r="R37" s="2">
        <v>-0.12</v>
      </c>
      <c r="S37" s="2">
        <v>-0.0138</v>
      </c>
      <c r="T37" s="2">
        <v>0.1539</v>
      </c>
      <c r="U37" s="2">
        <v>-0.0718</v>
      </c>
      <c r="V37" s="2">
        <v>0.0053</v>
      </c>
      <c r="W37" s="2">
        <v>0.0053</v>
      </c>
    </row>
    <row r="38" spans="1:23">
      <c r="A38" t="s">
        <v>87</v>
      </c>
      <c r="B38" t="s">
        <v>40</v>
      </c>
      <c r="C38" t="s">
        <v>200</v>
      </c>
      <c r="D38" t="s">
        <v>201</v>
      </c>
      <c r="E38" t="s">
        <v>131</v>
      </c>
      <c r="F38" t="s">
        <v>91</v>
      </c>
      <c r="G38">
        <v>0.678</v>
      </c>
      <c r="H38">
        <v>0.678</v>
      </c>
      <c r="I38">
        <v>0.678</v>
      </c>
      <c r="J38" s="2">
        <v>-0.322</v>
      </c>
      <c r="K38" s="2">
        <v>-0.113</v>
      </c>
      <c r="L38" s="2">
        <v>-0.54</v>
      </c>
      <c r="M38" s="2">
        <v>0.2675</v>
      </c>
      <c r="N38" s="3">
        <v>-0.5</v>
      </c>
      <c r="R38" s="2">
        <v>-0.074</v>
      </c>
      <c r="S38" s="2">
        <v>-0.3035</v>
      </c>
      <c r="T38" s="2">
        <v>0.2992</v>
      </c>
      <c r="U38" s="2">
        <v>-0.1909</v>
      </c>
      <c r="V38" s="2">
        <v>0.003</v>
      </c>
      <c r="W38" s="2">
        <v>0.003</v>
      </c>
    </row>
    <row r="39" spans="1:23">
      <c r="A39" t="s">
        <v>87</v>
      </c>
      <c r="B39" t="s">
        <v>40</v>
      </c>
      <c r="C39" t="s">
        <v>202</v>
      </c>
      <c r="D39" t="s">
        <v>203</v>
      </c>
      <c r="E39" t="s">
        <v>204</v>
      </c>
      <c r="F39" t="s">
        <v>91</v>
      </c>
      <c r="G39">
        <v>0.806</v>
      </c>
      <c r="H39">
        <v>0.806</v>
      </c>
      <c r="I39">
        <v>0.806</v>
      </c>
      <c r="J39" s="2">
        <v>-0.194</v>
      </c>
      <c r="K39" s="2">
        <v>-0.0505</v>
      </c>
      <c r="L39" s="2">
        <v>-0.3562</v>
      </c>
      <c r="M39" s="2">
        <v>0.1947</v>
      </c>
      <c r="N39" s="3">
        <v>-0.36</v>
      </c>
      <c r="Q39" s="2">
        <v>-0.103</v>
      </c>
      <c r="R39" s="2">
        <v>-0.2709</v>
      </c>
      <c r="S39" s="2">
        <v>0.182</v>
      </c>
      <c r="T39" s="2">
        <v>0.326</v>
      </c>
      <c r="U39" s="2">
        <v>-0.2137</v>
      </c>
      <c r="V39" s="2">
        <v>0.0268</v>
      </c>
      <c r="W39" s="2">
        <v>0.0268</v>
      </c>
    </row>
    <row r="40" spans="1:23">
      <c r="A40" t="s">
        <v>87</v>
      </c>
      <c r="B40" t="s">
        <v>46</v>
      </c>
      <c r="C40" t="s">
        <v>205</v>
      </c>
      <c r="D40" t="s">
        <v>206</v>
      </c>
      <c r="E40" t="s">
        <v>207</v>
      </c>
      <c r="F40" t="s">
        <v>91</v>
      </c>
      <c r="G40">
        <v>1.34</v>
      </c>
      <c r="H40">
        <v>1.34</v>
      </c>
      <c r="I40">
        <v>1.34</v>
      </c>
      <c r="J40" s="2">
        <v>0.34</v>
      </c>
      <c r="K40" s="2">
        <v>0.1035</v>
      </c>
      <c r="L40" s="2">
        <v>-0.1798</v>
      </c>
      <c r="M40" s="2">
        <v>0.1392</v>
      </c>
      <c r="N40" s="3">
        <v>0.6</v>
      </c>
      <c r="R40" s="2">
        <v>0.026</v>
      </c>
      <c r="S40" s="2">
        <v>-0.0088</v>
      </c>
      <c r="T40" s="2">
        <v>0.2026</v>
      </c>
      <c r="U40" s="2">
        <v>0.0957</v>
      </c>
      <c r="V40" s="2">
        <v>-0.0007</v>
      </c>
      <c r="W40" s="2">
        <v>-0.0007</v>
      </c>
    </row>
    <row r="41" spans="1:23">
      <c r="A41" t="s">
        <v>87</v>
      </c>
      <c r="B41" t="s">
        <v>46</v>
      </c>
      <c r="C41" t="s">
        <v>208</v>
      </c>
      <c r="D41" t="s">
        <v>209</v>
      </c>
      <c r="E41" t="s">
        <v>210</v>
      </c>
      <c r="F41" t="s">
        <v>91</v>
      </c>
      <c r="G41">
        <v>0.807</v>
      </c>
      <c r="H41">
        <v>0.807</v>
      </c>
      <c r="I41">
        <v>0.807</v>
      </c>
      <c r="J41" s="2">
        <v>-0.1857</v>
      </c>
      <c r="K41" s="2">
        <v>-0.0736</v>
      </c>
      <c r="L41" s="2">
        <v>-0.3572</v>
      </c>
      <c r="M41" s="2">
        <v>0.1705</v>
      </c>
      <c r="N41" s="3">
        <v>-0.55</v>
      </c>
      <c r="R41" s="2">
        <v>-0.0353</v>
      </c>
      <c r="S41" s="2">
        <v>-0.2155</v>
      </c>
      <c r="T41" s="2">
        <v>0.0813</v>
      </c>
      <c r="U41" s="2">
        <v>-0.0049</v>
      </c>
      <c r="V41" s="2">
        <v>0.0202</v>
      </c>
      <c r="W41" s="2">
        <v>0.0202</v>
      </c>
    </row>
    <row r="42" spans="1:23">
      <c r="A42" t="s">
        <v>145</v>
      </c>
      <c r="B42" t="s">
        <v>37</v>
      </c>
      <c r="C42" t="s">
        <v>211</v>
      </c>
      <c r="D42" t="s">
        <v>212</v>
      </c>
      <c r="E42" t="s">
        <v>213</v>
      </c>
      <c r="F42" t="s">
        <v>91</v>
      </c>
      <c r="G42">
        <v>1.7766</v>
      </c>
      <c r="H42">
        <v>1.7766</v>
      </c>
      <c r="I42">
        <v>1.7766</v>
      </c>
      <c r="J42" s="2">
        <v>0.7764</v>
      </c>
      <c r="K42" s="2">
        <v>0.1121</v>
      </c>
      <c r="L42" s="2">
        <v>-0.2694</v>
      </c>
      <c r="M42" s="2">
        <v>0.1938</v>
      </c>
      <c r="N42" s="3">
        <v>0.48</v>
      </c>
      <c r="O42" s="2">
        <v>-0.0083</v>
      </c>
      <c r="P42" s="2">
        <v>0.5388</v>
      </c>
      <c r="Q42" s="2">
        <v>0.0708</v>
      </c>
      <c r="R42" s="2">
        <v>-0.1081</v>
      </c>
      <c r="S42" s="2">
        <v>-0.0508</v>
      </c>
      <c r="T42" s="2">
        <v>0.252</v>
      </c>
      <c r="U42" s="2">
        <v>0.0256</v>
      </c>
      <c r="V42" s="2">
        <v>0.0226</v>
      </c>
      <c r="W42" s="2">
        <v>0.0226</v>
      </c>
    </row>
    <row r="43" spans="1:23">
      <c r="A43" t="s">
        <v>87</v>
      </c>
      <c r="B43" t="s">
        <v>37</v>
      </c>
      <c r="C43" t="s">
        <v>214</v>
      </c>
      <c r="D43" t="s">
        <v>215</v>
      </c>
      <c r="E43" t="s">
        <v>216</v>
      </c>
      <c r="F43" t="s">
        <v>91</v>
      </c>
      <c r="G43">
        <v>1.195</v>
      </c>
      <c r="H43">
        <v>1.195</v>
      </c>
      <c r="I43">
        <v>1.195</v>
      </c>
      <c r="J43" s="2">
        <v>0.195</v>
      </c>
      <c r="K43" s="2">
        <v>0.1674</v>
      </c>
      <c r="L43" s="2">
        <v>-0.0885</v>
      </c>
      <c r="M43" s="2">
        <v>0.1857</v>
      </c>
      <c r="N43" s="3">
        <v>0.79</v>
      </c>
      <c r="T43" s="2">
        <v>0.176</v>
      </c>
      <c r="U43" s="2">
        <v>0.0162</v>
      </c>
      <c r="V43" s="2">
        <v>0.0249</v>
      </c>
      <c r="W43" s="2">
        <v>0.0249</v>
      </c>
    </row>
    <row r="44" spans="1:23">
      <c r="A44" t="s">
        <v>87</v>
      </c>
      <c r="B44" t="s">
        <v>43</v>
      </c>
      <c r="C44" t="s">
        <v>217</v>
      </c>
      <c r="D44" t="s">
        <v>218</v>
      </c>
      <c r="E44" t="s">
        <v>219</v>
      </c>
      <c r="F44" t="s">
        <v>91</v>
      </c>
      <c r="G44">
        <v>1.0887</v>
      </c>
      <c r="H44">
        <v>1.0887</v>
      </c>
      <c r="I44">
        <v>1.0887</v>
      </c>
      <c r="J44" s="2">
        <v>0.0887</v>
      </c>
      <c r="K44" s="2">
        <v>0.248</v>
      </c>
      <c r="L44" s="2">
        <v>-0.0788</v>
      </c>
      <c r="M44" s="2">
        <v>0.142</v>
      </c>
      <c r="N44" s="3">
        <v>1.61</v>
      </c>
      <c r="T44" s="2">
        <v>0.0001</v>
      </c>
      <c r="U44" s="2">
        <v>0.0886</v>
      </c>
      <c r="V44" s="2">
        <v>0.0282</v>
      </c>
      <c r="W44" s="2">
        <v>0.0282</v>
      </c>
    </row>
    <row r="45" spans="1:23">
      <c r="A45" t="s">
        <v>145</v>
      </c>
      <c r="B45" t="s">
        <v>43</v>
      </c>
      <c r="C45" t="s">
        <v>220</v>
      </c>
      <c r="D45" t="s">
        <v>221</v>
      </c>
      <c r="E45" t="s">
        <v>222</v>
      </c>
      <c r="F45" t="s">
        <v>91</v>
      </c>
      <c r="G45">
        <v>1.6232</v>
      </c>
      <c r="H45">
        <v>1.6232</v>
      </c>
      <c r="I45">
        <v>1.6232</v>
      </c>
      <c r="J45" s="2">
        <v>0.6232</v>
      </c>
      <c r="K45" s="2">
        <v>0.1037</v>
      </c>
      <c r="L45" s="2">
        <v>-0.3282</v>
      </c>
      <c r="M45" s="2">
        <v>0.2306</v>
      </c>
      <c r="N45" s="3">
        <v>0.36</v>
      </c>
      <c r="P45" s="2">
        <v>0.1701</v>
      </c>
      <c r="Q45" s="2">
        <v>0.2773</v>
      </c>
      <c r="R45" s="2">
        <v>-0.0779</v>
      </c>
      <c r="S45" s="2">
        <v>0.0076</v>
      </c>
      <c r="T45" s="2">
        <v>0.0876</v>
      </c>
      <c r="U45" s="2">
        <v>0.0748</v>
      </c>
      <c r="V45" s="2">
        <v>0.0267</v>
      </c>
      <c r="W45" s="2">
        <v>0.0267</v>
      </c>
    </row>
    <row r="46" spans="1:23">
      <c r="A46" t="s">
        <v>87</v>
      </c>
      <c r="B46" t="s">
        <v>43</v>
      </c>
      <c r="C46" t="s">
        <v>223</v>
      </c>
      <c r="D46" t="s">
        <v>224</v>
      </c>
      <c r="E46" t="s">
        <v>112</v>
      </c>
      <c r="F46" t="s">
        <v>91</v>
      </c>
      <c r="G46">
        <v>0.9876</v>
      </c>
      <c r="H46">
        <v>1.2163</v>
      </c>
      <c r="I46">
        <v>1.2135</v>
      </c>
      <c r="J46" s="2">
        <v>0.2135</v>
      </c>
      <c r="K46" s="2">
        <v>0.0465</v>
      </c>
      <c r="L46" s="2">
        <v>-0.3724</v>
      </c>
      <c r="M46" s="2">
        <v>0.2117</v>
      </c>
      <c r="N46" s="3">
        <v>0.13</v>
      </c>
      <c r="Q46" s="2">
        <v>0.1517</v>
      </c>
      <c r="R46" s="2">
        <v>-0.0591</v>
      </c>
      <c r="S46" s="2">
        <v>-0.0051</v>
      </c>
      <c r="T46" s="2">
        <v>0.0619</v>
      </c>
      <c r="U46" s="2">
        <v>0.06</v>
      </c>
      <c r="V46" s="2">
        <v>0.0253</v>
      </c>
      <c r="W46" s="2">
        <v>0.0253</v>
      </c>
    </row>
    <row r="47" spans="1:23">
      <c r="A47" t="s">
        <v>87</v>
      </c>
      <c r="B47" t="s">
        <v>43</v>
      </c>
      <c r="C47" t="s">
        <v>225</v>
      </c>
      <c r="D47" t="s">
        <v>226</v>
      </c>
      <c r="E47" t="s">
        <v>227</v>
      </c>
      <c r="F47" t="s">
        <v>91</v>
      </c>
      <c r="G47">
        <v>1.2272</v>
      </c>
      <c r="H47">
        <v>1.2272</v>
      </c>
      <c r="I47">
        <v>1.2272</v>
      </c>
      <c r="J47" s="2">
        <v>0.2272</v>
      </c>
      <c r="K47" s="2">
        <v>0.0584</v>
      </c>
      <c r="L47" s="2">
        <v>-0.2466</v>
      </c>
      <c r="M47" s="2">
        <v>0.2265</v>
      </c>
      <c r="N47" s="3">
        <v>0.17</v>
      </c>
      <c r="Q47" s="2">
        <v>0.0186</v>
      </c>
      <c r="R47" s="2">
        <v>-0.0959</v>
      </c>
      <c r="S47" s="2">
        <v>0.0452</v>
      </c>
      <c r="T47" s="2">
        <v>0.2046</v>
      </c>
      <c r="U47" s="2">
        <v>0.0585</v>
      </c>
      <c r="V47" s="2">
        <v>0.0271</v>
      </c>
      <c r="W47" s="2">
        <v>0.0271</v>
      </c>
    </row>
    <row r="48" spans="1:23">
      <c r="A48" t="s">
        <v>87</v>
      </c>
      <c r="B48" t="s">
        <v>43</v>
      </c>
      <c r="C48" t="s">
        <v>228</v>
      </c>
      <c r="D48" t="s">
        <v>229</v>
      </c>
      <c r="E48" t="s">
        <v>230</v>
      </c>
      <c r="F48" t="s">
        <v>91</v>
      </c>
      <c r="G48">
        <v>1.213</v>
      </c>
      <c r="H48">
        <v>1.213</v>
      </c>
      <c r="I48">
        <v>1.213</v>
      </c>
      <c r="J48" s="2">
        <v>0.213</v>
      </c>
      <c r="K48" s="2">
        <v>0.0592</v>
      </c>
      <c r="L48" s="2">
        <v>-0.2274</v>
      </c>
      <c r="M48" s="2">
        <v>0.2041</v>
      </c>
      <c r="N48" s="3">
        <v>0.19</v>
      </c>
      <c r="Q48" s="2">
        <v>0</v>
      </c>
      <c r="R48" s="2">
        <v>-0.067</v>
      </c>
      <c r="S48" s="2">
        <v>0.0139</v>
      </c>
      <c r="T48" s="2">
        <v>0.2262</v>
      </c>
      <c r="U48" s="2">
        <v>0.0457</v>
      </c>
      <c r="V48" s="2">
        <v>0.0262</v>
      </c>
      <c r="W48" s="2">
        <v>0.0262</v>
      </c>
    </row>
    <row r="49" spans="1:23">
      <c r="A49" t="s">
        <v>145</v>
      </c>
      <c r="B49" t="s">
        <v>43</v>
      </c>
      <c r="C49" t="s">
        <v>231</v>
      </c>
      <c r="D49" t="s">
        <v>232</v>
      </c>
      <c r="E49" t="s">
        <v>233</v>
      </c>
      <c r="F49" t="s">
        <v>234</v>
      </c>
      <c r="G49">
        <v>1.178</v>
      </c>
      <c r="H49">
        <v>1.178</v>
      </c>
      <c r="I49">
        <v>1.178</v>
      </c>
      <c r="J49" s="2">
        <v>0.178</v>
      </c>
      <c r="K49" s="2">
        <v>0.1171</v>
      </c>
      <c r="L49" s="2">
        <v>-0.2239</v>
      </c>
      <c r="M49" s="2">
        <v>0.253</v>
      </c>
      <c r="N49" s="3">
        <v>0.38</v>
      </c>
      <c r="S49" s="2">
        <v>0.019</v>
      </c>
      <c r="T49" s="2">
        <v>0.1096</v>
      </c>
      <c r="U49" s="2">
        <v>0.0418</v>
      </c>
      <c r="V49" s="2">
        <v>0.025</v>
      </c>
      <c r="W49" s="2">
        <v>0.0043</v>
      </c>
    </row>
    <row r="50" spans="1:23">
      <c r="A50" t="s">
        <v>87</v>
      </c>
      <c r="B50" t="s">
        <v>43</v>
      </c>
      <c r="C50" t="s">
        <v>235</v>
      </c>
      <c r="D50" t="s">
        <v>236</v>
      </c>
      <c r="E50" t="s">
        <v>237</v>
      </c>
      <c r="F50" t="s">
        <v>91</v>
      </c>
      <c r="G50">
        <v>1.152</v>
      </c>
      <c r="H50">
        <v>1.692</v>
      </c>
      <c r="I50">
        <v>1.8103</v>
      </c>
      <c r="J50" s="2">
        <v>0.8099</v>
      </c>
      <c r="K50" s="2">
        <v>0.1329</v>
      </c>
      <c r="L50" s="2">
        <v>-0.1919</v>
      </c>
      <c r="M50" s="2">
        <v>0.1871</v>
      </c>
      <c r="N50" s="3">
        <v>0.6</v>
      </c>
      <c r="P50" s="2">
        <v>0.0567</v>
      </c>
      <c r="Q50" s="2">
        <v>0.2754</v>
      </c>
      <c r="R50" s="2">
        <v>-0.0301</v>
      </c>
      <c r="S50" s="2">
        <v>0.0836</v>
      </c>
      <c r="T50" s="2">
        <v>0.2443</v>
      </c>
      <c r="U50" s="2">
        <v>0.0269</v>
      </c>
      <c r="V50" s="2">
        <v>0.0211</v>
      </c>
      <c r="W50" s="2">
        <v>0.0211</v>
      </c>
    </row>
    <row r="51" spans="1:23">
      <c r="A51" t="s">
        <v>87</v>
      </c>
      <c r="B51" t="s">
        <v>49</v>
      </c>
      <c r="C51" t="s">
        <v>238</v>
      </c>
      <c r="D51" t="s">
        <v>239</v>
      </c>
      <c r="E51" t="s">
        <v>240</v>
      </c>
      <c r="F51" t="s">
        <v>91</v>
      </c>
      <c r="G51">
        <v>1.0126</v>
      </c>
      <c r="H51">
        <v>1.0126</v>
      </c>
      <c r="I51">
        <v>1.0126</v>
      </c>
      <c r="J51" s="2">
        <v>0.0126</v>
      </c>
      <c r="K51" s="2">
        <v>0.0416</v>
      </c>
      <c r="L51" s="2">
        <v>-0.0788</v>
      </c>
      <c r="M51" s="2">
        <v>0.1257</v>
      </c>
      <c r="N51" s="3">
        <v>0.17</v>
      </c>
      <c r="U51" s="2">
        <v>0.0126</v>
      </c>
      <c r="V51" s="2">
        <v>0.0273</v>
      </c>
      <c r="W51" s="2">
        <v>0.0273</v>
      </c>
    </row>
    <row r="52" spans="1:23">
      <c r="A52" t="s">
        <v>87</v>
      </c>
      <c r="B52" t="s">
        <v>52</v>
      </c>
      <c r="C52" t="s">
        <v>241</v>
      </c>
      <c r="D52" t="s">
        <v>242</v>
      </c>
      <c r="E52" t="s">
        <v>243</v>
      </c>
      <c r="F52" t="s">
        <v>91</v>
      </c>
      <c r="G52">
        <v>1.136</v>
      </c>
      <c r="H52">
        <v>1.546</v>
      </c>
      <c r="I52">
        <v>1.6319</v>
      </c>
      <c r="J52" s="2">
        <v>0.6319</v>
      </c>
      <c r="K52" s="2">
        <v>0.2017</v>
      </c>
      <c r="L52" s="2">
        <v>-0.2639</v>
      </c>
      <c r="M52" s="2">
        <v>0.2596</v>
      </c>
      <c r="N52" s="3">
        <v>0.7</v>
      </c>
      <c r="R52" s="2">
        <v>0.017</v>
      </c>
      <c r="S52" s="2">
        <v>0.1546</v>
      </c>
      <c r="T52" s="2">
        <v>0.2541</v>
      </c>
      <c r="U52" s="2">
        <v>0.1082</v>
      </c>
      <c r="V52" s="2">
        <v>0.029</v>
      </c>
      <c r="W52" s="2">
        <v>0.029</v>
      </c>
    </row>
    <row r="53" spans="1:23">
      <c r="A53" t="s">
        <v>87</v>
      </c>
      <c r="B53" t="s">
        <v>52</v>
      </c>
      <c r="C53" t="s">
        <v>244</v>
      </c>
      <c r="D53" t="s">
        <v>245</v>
      </c>
      <c r="E53" t="s">
        <v>246</v>
      </c>
      <c r="F53" t="s">
        <v>91</v>
      </c>
      <c r="G53">
        <v>0.7575</v>
      </c>
      <c r="H53">
        <v>0.7575</v>
      </c>
      <c r="I53">
        <v>0.7575</v>
      </c>
      <c r="J53" s="2">
        <v>-0.2425</v>
      </c>
      <c r="K53" s="2">
        <v>-0.0716</v>
      </c>
      <c r="L53" s="2">
        <v>-0.3475</v>
      </c>
      <c r="M53" s="2">
        <v>0.1789</v>
      </c>
      <c r="N53" s="3">
        <v>-0.51</v>
      </c>
      <c r="Q53" s="2">
        <v>-0.0243</v>
      </c>
      <c r="R53" s="2">
        <v>-0.1032</v>
      </c>
      <c r="S53" s="2">
        <v>0.1336</v>
      </c>
      <c r="T53" s="2">
        <v>-0.304</v>
      </c>
      <c r="U53" s="2">
        <v>0.0972</v>
      </c>
      <c r="V53" s="2">
        <v>0.034</v>
      </c>
      <c r="W53" s="2">
        <v>0.034</v>
      </c>
    </row>
    <row r="54" spans="1:23">
      <c r="A54" t="s">
        <v>145</v>
      </c>
      <c r="B54" t="s">
        <v>52</v>
      </c>
      <c r="C54" t="s">
        <v>247</v>
      </c>
      <c r="D54" t="s">
        <v>248</v>
      </c>
      <c r="E54" t="s">
        <v>249</v>
      </c>
      <c r="F54" t="s">
        <v>91</v>
      </c>
      <c r="G54">
        <v>1.186</v>
      </c>
      <c r="H54">
        <v>1.186</v>
      </c>
      <c r="I54">
        <v>1.186</v>
      </c>
      <c r="J54" s="2">
        <v>0.186</v>
      </c>
      <c r="K54" s="2">
        <v>0.0763</v>
      </c>
      <c r="L54" s="2">
        <v>-0.2793</v>
      </c>
      <c r="M54" s="2">
        <v>0.249</v>
      </c>
      <c r="N54" s="3">
        <v>0.23</v>
      </c>
      <c r="S54" s="2">
        <v>0.005</v>
      </c>
      <c r="T54" s="2">
        <v>0.0836</v>
      </c>
      <c r="U54" s="2">
        <v>0.0891</v>
      </c>
      <c r="V54" s="2">
        <v>0.026</v>
      </c>
      <c r="W54" s="2">
        <v>0.026</v>
      </c>
    </row>
    <row r="55" spans="1:23">
      <c r="A55" t="s">
        <v>145</v>
      </c>
      <c r="B55" t="s">
        <v>52</v>
      </c>
      <c r="C55" t="s">
        <v>250</v>
      </c>
      <c r="D55" t="s">
        <v>251</v>
      </c>
      <c r="E55" t="s">
        <v>252</v>
      </c>
      <c r="F55" t="s">
        <v>91</v>
      </c>
      <c r="G55">
        <v>1.3748</v>
      </c>
      <c r="H55">
        <v>1.3748</v>
      </c>
      <c r="I55">
        <v>1.3748</v>
      </c>
      <c r="J55" s="2">
        <v>0.3748</v>
      </c>
      <c r="K55" s="2">
        <v>0.4529</v>
      </c>
      <c r="L55" s="2">
        <v>-0.1465</v>
      </c>
      <c r="M55" s="2">
        <v>0.2916</v>
      </c>
      <c r="N55" s="3">
        <v>1.48</v>
      </c>
      <c r="T55" s="2">
        <v>0.2693</v>
      </c>
      <c r="U55" s="2">
        <v>0.0831</v>
      </c>
      <c r="V55" s="2">
        <v>0.0314</v>
      </c>
      <c r="W55" s="2">
        <v>-0.011</v>
      </c>
    </row>
    <row r="56" spans="1:23">
      <c r="A56" t="s">
        <v>87</v>
      </c>
      <c r="B56" t="s">
        <v>52</v>
      </c>
      <c r="C56" t="s">
        <v>253</v>
      </c>
      <c r="D56" t="s">
        <v>254</v>
      </c>
      <c r="E56" t="s">
        <v>255</v>
      </c>
      <c r="F56" t="s">
        <v>91</v>
      </c>
      <c r="G56">
        <v>1.2411</v>
      </c>
      <c r="H56">
        <v>1.4461</v>
      </c>
      <c r="I56">
        <v>1.4885</v>
      </c>
      <c r="J56" s="2">
        <v>0.4885</v>
      </c>
      <c r="K56" s="2">
        <v>0.1116</v>
      </c>
      <c r="L56" s="2">
        <v>-0.2193</v>
      </c>
      <c r="M56" s="2">
        <v>0.2307</v>
      </c>
      <c r="N56" s="3">
        <v>0.4</v>
      </c>
      <c r="Q56" s="2">
        <v>0.0585</v>
      </c>
      <c r="R56" s="2">
        <v>-0.0458</v>
      </c>
      <c r="S56" s="2">
        <v>0.1274</v>
      </c>
      <c r="T56" s="2">
        <v>0.2167</v>
      </c>
      <c r="U56" s="2">
        <v>0.0744</v>
      </c>
      <c r="V56" s="2">
        <v>0.0251</v>
      </c>
      <c r="W56" s="2">
        <v>0.0251</v>
      </c>
    </row>
    <row r="57" spans="1:23">
      <c r="A57" t="s">
        <v>87</v>
      </c>
      <c r="B57" t="s">
        <v>52</v>
      </c>
      <c r="C57" t="s">
        <v>256</v>
      </c>
      <c r="D57" t="s">
        <v>257</v>
      </c>
      <c r="E57" t="s">
        <v>258</v>
      </c>
      <c r="F57" t="s">
        <v>91</v>
      </c>
      <c r="G57">
        <v>1.3463</v>
      </c>
      <c r="H57">
        <v>1.3463</v>
      </c>
      <c r="I57">
        <v>1.3463</v>
      </c>
      <c r="J57" s="2">
        <v>0.3462</v>
      </c>
      <c r="K57" s="2">
        <v>0.3107</v>
      </c>
      <c r="L57" s="2">
        <v>-0.1391</v>
      </c>
      <c r="M57" s="2">
        <v>0.2397</v>
      </c>
      <c r="N57" s="3">
        <v>1.21</v>
      </c>
      <c r="T57" s="2">
        <v>0.2574</v>
      </c>
      <c r="U57" s="2">
        <v>0.0706</v>
      </c>
      <c r="V57" s="2">
        <v>0.024</v>
      </c>
      <c r="W57" s="2">
        <v>0.024</v>
      </c>
    </row>
    <row r="58" spans="1:23">
      <c r="A58" t="s">
        <v>145</v>
      </c>
      <c r="B58" t="s">
        <v>57</v>
      </c>
      <c r="C58" t="s">
        <v>259</v>
      </c>
      <c r="D58" t="s">
        <v>260</v>
      </c>
      <c r="E58" t="s">
        <v>261</v>
      </c>
      <c r="F58" t="s">
        <v>91</v>
      </c>
      <c r="G58">
        <v>1.352</v>
      </c>
      <c r="H58">
        <v>1.352</v>
      </c>
      <c r="I58">
        <v>1.352</v>
      </c>
      <c r="J58" s="2">
        <v>0.352</v>
      </c>
      <c r="K58" s="2">
        <v>0.2114</v>
      </c>
      <c r="L58" s="2">
        <v>-0.2418</v>
      </c>
      <c r="M58" s="2">
        <v>0.3065</v>
      </c>
      <c r="N58" s="3">
        <v>0.62</v>
      </c>
      <c r="S58" s="2">
        <v>-0.023</v>
      </c>
      <c r="T58" s="2">
        <v>0.2446</v>
      </c>
      <c r="U58" s="2">
        <v>0.1118</v>
      </c>
      <c r="V58" s="2">
        <v>0.0328</v>
      </c>
      <c r="W58" s="2">
        <v>0.0328</v>
      </c>
    </row>
    <row r="59" spans="1:23">
      <c r="A59" t="s">
        <v>87</v>
      </c>
      <c r="B59" t="s">
        <v>60</v>
      </c>
      <c r="C59" t="s">
        <v>262</v>
      </c>
      <c r="D59" t="s">
        <v>263</v>
      </c>
      <c r="E59" t="s">
        <v>264</v>
      </c>
      <c r="F59" t="s">
        <v>91</v>
      </c>
      <c r="G59">
        <v>1.725</v>
      </c>
      <c r="H59">
        <v>1.725</v>
      </c>
      <c r="I59">
        <v>1.725</v>
      </c>
      <c r="J59" s="2">
        <v>0.725</v>
      </c>
      <c r="K59" s="2">
        <v>0.402</v>
      </c>
      <c r="L59" s="2">
        <v>-0.2847</v>
      </c>
      <c r="M59" s="2">
        <v>0.3424</v>
      </c>
      <c r="N59" s="3">
        <v>1.12</v>
      </c>
      <c r="S59" s="2">
        <v>0.076</v>
      </c>
      <c r="T59" s="2">
        <v>0.3773</v>
      </c>
      <c r="U59" s="2">
        <v>0.164</v>
      </c>
      <c r="V59" s="2">
        <v>0.0392</v>
      </c>
      <c r="W59" s="2">
        <v>0.0392</v>
      </c>
    </row>
    <row r="60" spans="1:23">
      <c r="A60" t="s">
        <v>87</v>
      </c>
      <c r="B60" t="s">
        <v>60</v>
      </c>
      <c r="C60" t="s">
        <v>265</v>
      </c>
      <c r="D60" t="s">
        <v>266</v>
      </c>
      <c r="E60" t="s">
        <v>267</v>
      </c>
      <c r="F60" t="s">
        <v>91</v>
      </c>
      <c r="G60">
        <v>1.3873</v>
      </c>
      <c r="H60">
        <v>1.4773</v>
      </c>
      <c r="I60">
        <v>1.5047</v>
      </c>
      <c r="J60" s="2">
        <v>0.5047</v>
      </c>
      <c r="K60" s="2">
        <v>0.2544</v>
      </c>
      <c r="L60" s="2">
        <v>-0.2852</v>
      </c>
      <c r="M60" s="2">
        <v>0.3117</v>
      </c>
      <c r="N60" s="3">
        <v>0.75</v>
      </c>
      <c r="S60" s="2">
        <v>0.0315</v>
      </c>
      <c r="T60" s="2">
        <v>0.2751</v>
      </c>
      <c r="U60" s="2">
        <v>0.144</v>
      </c>
      <c r="V60" s="2">
        <v>0.0372</v>
      </c>
      <c r="W60" s="2">
        <v>0.0372</v>
      </c>
    </row>
    <row r="61" spans="1:23">
      <c r="A61" t="s">
        <v>87</v>
      </c>
      <c r="B61" t="s">
        <v>66</v>
      </c>
      <c r="C61" t="s">
        <v>268</v>
      </c>
      <c r="D61" t="s">
        <v>269</v>
      </c>
      <c r="E61" t="s">
        <v>240</v>
      </c>
      <c r="F61" t="s">
        <v>91</v>
      </c>
      <c r="G61">
        <v>1.0343</v>
      </c>
      <c r="H61">
        <v>1.0343</v>
      </c>
      <c r="I61">
        <v>1.0343</v>
      </c>
      <c r="J61" s="2">
        <v>0.0343</v>
      </c>
      <c r="K61" s="2">
        <v>0.1162</v>
      </c>
      <c r="L61" s="2">
        <v>-0.0772</v>
      </c>
      <c r="M61" s="2">
        <v>0.1379</v>
      </c>
      <c r="N61" s="3">
        <v>0.7</v>
      </c>
      <c r="U61" s="2">
        <v>0.0343</v>
      </c>
      <c r="V61" s="2">
        <v>0.0236</v>
      </c>
      <c r="W61" s="2">
        <v>0.0236</v>
      </c>
    </row>
    <row r="62" spans="1:23">
      <c r="A62" t="s">
        <v>87</v>
      </c>
      <c r="B62" t="s">
        <v>68</v>
      </c>
      <c r="C62" t="s">
        <v>270</v>
      </c>
      <c r="D62" t="s">
        <v>271</v>
      </c>
      <c r="E62" t="s">
        <v>272</v>
      </c>
      <c r="F62" t="s">
        <v>91</v>
      </c>
      <c r="G62">
        <v>1.61</v>
      </c>
      <c r="H62">
        <v>1.61</v>
      </c>
      <c r="I62">
        <v>1.61</v>
      </c>
      <c r="J62" s="2">
        <v>0.61</v>
      </c>
      <c r="K62" s="2">
        <v>0.4052</v>
      </c>
      <c r="L62" s="2">
        <v>-0.277</v>
      </c>
      <c r="M62" s="2">
        <v>0.3586</v>
      </c>
      <c r="N62" s="3">
        <v>1.07</v>
      </c>
      <c r="S62" s="2">
        <v>0</v>
      </c>
      <c r="T62" s="2">
        <v>0.391</v>
      </c>
      <c r="U62" s="2">
        <v>0.1574</v>
      </c>
      <c r="V62" s="2">
        <v>0.0367</v>
      </c>
      <c r="W62" s="2">
        <v>0.0367</v>
      </c>
    </row>
    <row r="63" spans="1:23">
      <c r="A63" t="s">
        <v>87</v>
      </c>
      <c r="B63" t="s">
        <v>68</v>
      </c>
      <c r="C63" t="s">
        <v>273</v>
      </c>
      <c r="D63" t="s">
        <v>274</v>
      </c>
      <c r="E63" t="s">
        <v>275</v>
      </c>
      <c r="F63" t="s">
        <v>91</v>
      </c>
      <c r="G63">
        <v>1.281</v>
      </c>
      <c r="H63">
        <v>1.281</v>
      </c>
      <c r="I63">
        <v>1.281</v>
      </c>
      <c r="J63" s="2">
        <v>0.281</v>
      </c>
      <c r="K63" s="2">
        <v>0.1393</v>
      </c>
      <c r="L63" s="2">
        <v>-0.2753</v>
      </c>
      <c r="M63" s="2">
        <v>0.2777</v>
      </c>
      <c r="N63" s="3">
        <v>0.43</v>
      </c>
      <c r="S63" s="2">
        <v>-0.007</v>
      </c>
      <c r="T63" s="2">
        <v>0.1239</v>
      </c>
      <c r="U63" s="2">
        <v>0.1478</v>
      </c>
      <c r="V63" s="2">
        <v>0.0322</v>
      </c>
      <c r="W63" s="2">
        <v>0.0322</v>
      </c>
    </row>
    <row r="64" spans="1:23">
      <c r="A64" t="s">
        <v>87</v>
      </c>
      <c r="B64" t="s">
        <v>68</v>
      </c>
      <c r="C64" t="s">
        <v>276</v>
      </c>
      <c r="D64" t="s">
        <v>277</v>
      </c>
      <c r="E64" t="s">
        <v>278</v>
      </c>
      <c r="F64" t="s">
        <v>91</v>
      </c>
      <c r="G64">
        <v>1.5462</v>
      </c>
      <c r="H64">
        <v>1.5462</v>
      </c>
      <c r="I64">
        <v>1.5462</v>
      </c>
      <c r="J64" s="2">
        <v>0.546</v>
      </c>
      <c r="K64" s="2">
        <v>0.133</v>
      </c>
      <c r="L64" s="2">
        <v>-0.3141</v>
      </c>
      <c r="M64" s="2">
        <v>0.2856</v>
      </c>
      <c r="N64" s="3">
        <v>0.4</v>
      </c>
      <c r="Q64" s="2">
        <v>0.0111</v>
      </c>
      <c r="R64" s="2">
        <v>-0.0389</v>
      </c>
      <c r="S64" s="2">
        <v>0.0989</v>
      </c>
      <c r="T64" s="2">
        <v>0.2682</v>
      </c>
      <c r="U64" s="2">
        <v>0.1416</v>
      </c>
      <c r="V64" s="2">
        <v>0.0418</v>
      </c>
      <c r="W64" s="2">
        <v>0.0418</v>
      </c>
    </row>
    <row r="65" spans="1:23">
      <c r="A65" t="s">
        <v>87</v>
      </c>
      <c r="B65" t="s">
        <v>68</v>
      </c>
      <c r="C65" t="s">
        <v>279</v>
      </c>
      <c r="D65" t="s">
        <v>280</v>
      </c>
      <c r="E65" t="s">
        <v>281</v>
      </c>
      <c r="F65" t="s">
        <v>91</v>
      </c>
      <c r="G65">
        <v>1.604</v>
      </c>
      <c r="H65">
        <v>1.604</v>
      </c>
      <c r="I65">
        <v>1.604</v>
      </c>
      <c r="J65" s="2">
        <v>0.604</v>
      </c>
      <c r="K65" s="2">
        <v>0.6061</v>
      </c>
      <c r="L65" s="2">
        <v>-0.0927</v>
      </c>
      <c r="M65" s="2">
        <v>0.228</v>
      </c>
      <c r="N65" s="3">
        <v>2.57</v>
      </c>
      <c r="T65" s="2">
        <v>0.407</v>
      </c>
      <c r="U65" s="2">
        <v>0.14</v>
      </c>
      <c r="V65" s="2">
        <v>0.0328</v>
      </c>
      <c r="W65" s="2">
        <v>0.0328</v>
      </c>
    </row>
    <row r="66" spans="1:23">
      <c r="A66" t="s">
        <v>145</v>
      </c>
      <c r="B66" t="s">
        <v>68</v>
      </c>
      <c r="C66" t="s">
        <v>282</v>
      </c>
      <c r="D66" t="s">
        <v>283</v>
      </c>
      <c r="E66" t="s">
        <v>284</v>
      </c>
      <c r="F66" t="s">
        <v>91</v>
      </c>
      <c r="G66">
        <v>1.6097</v>
      </c>
      <c r="H66">
        <v>1.6097</v>
      </c>
      <c r="I66">
        <v>1.6097</v>
      </c>
      <c r="J66" s="2">
        <v>0.6097</v>
      </c>
      <c r="K66" s="2">
        <v>0.6772</v>
      </c>
      <c r="L66" s="2">
        <v>-0.1097</v>
      </c>
      <c r="M66" s="2">
        <v>0.2785</v>
      </c>
      <c r="N66" s="3">
        <v>2.36</v>
      </c>
      <c r="T66" s="2">
        <v>0.4448</v>
      </c>
      <c r="U66" s="2">
        <v>0.1141</v>
      </c>
      <c r="V66" s="2">
        <v>0.0348</v>
      </c>
      <c r="W66" s="2">
        <v>0.0348</v>
      </c>
    </row>
    <row r="67" spans="1:23">
      <c r="A67" t="s">
        <v>87</v>
      </c>
      <c r="B67" t="s">
        <v>68</v>
      </c>
      <c r="C67" t="s">
        <v>285</v>
      </c>
      <c r="D67" t="s">
        <v>286</v>
      </c>
      <c r="E67" t="s">
        <v>115</v>
      </c>
      <c r="F67" t="s">
        <v>91</v>
      </c>
      <c r="G67">
        <v>1.052</v>
      </c>
      <c r="H67">
        <v>1.479</v>
      </c>
      <c r="I67">
        <v>1.5667</v>
      </c>
      <c r="J67" s="2">
        <v>0.5667</v>
      </c>
      <c r="K67" s="2">
        <v>0.1311</v>
      </c>
      <c r="L67" s="2">
        <v>-0.2638</v>
      </c>
      <c r="M67" s="2">
        <v>0.2673</v>
      </c>
      <c r="N67" s="3">
        <v>0.42</v>
      </c>
      <c r="Q67" s="2">
        <v>0.06</v>
      </c>
      <c r="R67" s="2">
        <v>-0.0255</v>
      </c>
      <c r="S67" s="2">
        <v>0.1151</v>
      </c>
      <c r="T67" s="2">
        <v>0.2529</v>
      </c>
      <c r="U67" s="2">
        <v>0.0856</v>
      </c>
      <c r="V67" s="2">
        <v>0.0293</v>
      </c>
      <c r="W67" s="2">
        <v>0.0293</v>
      </c>
    </row>
    <row r="68" spans="1:23">
      <c r="A68" t="s">
        <v>87</v>
      </c>
      <c r="B68" t="s">
        <v>68</v>
      </c>
      <c r="C68" t="s">
        <v>287</v>
      </c>
      <c r="D68" t="s">
        <v>288</v>
      </c>
      <c r="E68" t="s">
        <v>289</v>
      </c>
      <c r="F68" t="s">
        <v>91</v>
      </c>
      <c r="G68">
        <v>1.087</v>
      </c>
      <c r="H68">
        <v>1.318</v>
      </c>
      <c r="I68">
        <v>1.3381</v>
      </c>
      <c r="J68" s="2">
        <v>0.3381</v>
      </c>
      <c r="K68" s="2">
        <v>0.0837</v>
      </c>
      <c r="L68" s="2">
        <v>-0.2719</v>
      </c>
      <c r="M68" s="2">
        <v>0.2134</v>
      </c>
      <c r="N68" s="3">
        <v>0.3</v>
      </c>
      <c r="Q68" s="2">
        <v>0.109</v>
      </c>
      <c r="R68" s="2">
        <v>-0.0478</v>
      </c>
      <c r="S68" s="2">
        <v>0.0265</v>
      </c>
      <c r="T68" s="2">
        <v>0.139</v>
      </c>
      <c r="U68" s="2">
        <v>0.0837</v>
      </c>
      <c r="V68" s="2">
        <v>0.0342</v>
      </c>
      <c r="W68" s="2">
        <v>0.0342</v>
      </c>
    </row>
    <row r="69" spans="1:23">
      <c r="A69" t="s">
        <v>87</v>
      </c>
      <c r="B69" t="s">
        <v>68</v>
      </c>
      <c r="C69" t="s">
        <v>290</v>
      </c>
      <c r="D69" t="s">
        <v>291</v>
      </c>
      <c r="E69" t="s">
        <v>292</v>
      </c>
      <c r="F69" t="s">
        <v>91</v>
      </c>
      <c r="G69">
        <v>1.1975</v>
      </c>
      <c r="H69">
        <v>1.1975</v>
      </c>
      <c r="I69">
        <v>1.1975</v>
      </c>
      <c r="J69" s="2">
        <v>0.1974</v>
      </c>
      <c r="K69" s="2">
        <v>0.0501</v>
      </c>
      <c r="L69" s="2">
        <v>-0.2803</v>
      </c>
      <c r="M69" s="2">
        <v>0.2125</v>
      </c>
      <c r="N69" s="3">
        <v>0.14</v>
      </c>
      <c r="Q69" s="2">
        <v>-0.0429</v>
      </c>
      <c r="R69" s="2">
        <v>-0.0731</v>
      </c>
      <c r="S69" s="2">
        <v>0.102</v>
      </c>
      <c r="T69" s="2">
        <v>0.1386</v>
      </c>
      <c r="U69" s="2">
        <v>0.0757</v>
      </c>
      <c r="V69" s="2">
        <v>0.0268</v>
      </c>
      <c r="W69" s="2">
        <v>0.0268</v>
      </c>
    </row>
    <row r="70" spans="1:23">
      <c r="A70" t="s">
        <v>145</v>
      </c>
      <c r="B70" t="s">
        <v>68</v>
      </c>
      <c r="C70" t="s">
        <v>293</v>
      </c>
      <c r="D70" t="s">
        <v>294</v>
      </c>
      <c r="E70" t="s">
        <v>295</v>
      </c>
      <c r="F70" t="s">
        <v>91</v>
      </c>
      <c r="G70">
        <v>1.2804</v>
      </c>
      <c r="H70">
        <v>1.2804</v>
      </c>
      <c r="I70">
        <v>1.2804</v>
      </c>
      <c r="J70" s="2">
        <v>0.2804</v>
      </c>
      <c r="K70" s="2">
        <v>0.1267</v>
      </c>
      <c r="L70" s="2">
        <v>-0.1845</v>
      </c>
      <c r="M70" s="2">
        <v>0.214</v>
      </c>
      <c r="N70" s="3">
        <v>0.5</v>
      </c>
      <c r="S70" s="2">
        <v>-0.0061</v>
      </c>
      <c r="T70" s="2">
        <v>0.2262</v>
      </c>
      <c r="U70" s="2">
        <v>0.0506</v>
      </c>
      <c r="V70" s="2">
        <v>0.0228</v>
      </c>
      <c r="W70" s="2">
        <v>0.0228</v>
      </c>
    </row>
    <row r="71" spans="1:23">
      <c r="A71" t="s">
        <v>145</v>
      </c>
      <c r="B71" t="s">
        <v>68</v>
      </c>
      <c r="C71" t="s">
        <v>296</v>
      </c>
      <c r="D71" t="s">
        <v>297</v>
      </c>
      <c r="E71" t="s">
        <v>298</v>
      </c>
      <c r="F71" t="s">
        <v>91</v>
      </c>
      <c r="G71">
        <v>1.0572</v>
      </c>
      <c r="H71">
        <v>1.0572</v>
      </c>
      <c r="I71">
        <v>1.0572</v>
      </c>
      <c r="J71" s="2">
        <v>0.0572</v>
      </c>
      <c r="K71" s="2">
        <v>0.0288</v>
      </c>
      <c r="L71" s="2">
        <v>-0.1771</v>
      </c>
      <c r="M71" s="2">
        <v>0.1443</v>
      </c>
      <c r="N71" s="3">
        <v>0.06</v>
      </c>
      <c r="S71" s="2">
        <v>-0.023</v>
      </c>
      <c r="T71" s="2">
        <v>0.0529</v>
      </c>
      <c r="U71" s="2">
        <v>0.0277</v>
      </c>
      <c r="V71" s="2">
        <v>0.0169</v>
      </c>
      <c r="W71" s="2">
        <v>0.0169</v>
      </c>
    </row>
    <row r="72" spans="1:23">
      <c r="A72" t="s">
        <v>87</v>
      </c>
      <c r="B72" t="s">
        <v>71</v>
      </c>
      <c r="C72" t="s">
        <v>299</v>
      </c>
      <c r="D72" t="s">
        <v>300</v>
      </c>
      <c r="E72" t="s">
        <v>210</v>
      </c>
      <c r="F72" t="s">
        <v>91</v>
      </c>
      <c r="G72">
        <v>1.295</v>
      </c>
      <c r="H72">
        <v>1.359</v>
      </c>
      <c r="I72">
        <v>1.3726</v>
      </c>
      <c r="J72" s="2">
        <v>0.3726</v>
      </c>
      <c r="K72" s="2">
        <v>0.1252</v>
      </c>
      <c r="L72" s="2">
        <v>-0.0771</v>
      </c>
      <c r="M72" s="2">
        <v>0.0876</v>
      </c>
      <c r="N72" s="3">
        <v>1.2</v>
      </c>
      <c r="R72" s="2">
        <v>-0.006</v>
      </c>
      <c r="S72" s="2">
        <v>0.1836</v>
      </c>
      <c r="T72" s="2">
        <v>0.0973</v>
      </c>
      <c r="U72" s="2">
        <v>0.0632</v>
      </c>
      <c r="V72" s="2">
        <v>0.0039</v>
      </c>
      <c r="W72" s="2">
        <v>0.0039</v>
      </c>
    </row>
    <row r="73" spans="1:23">
      <c r="A73" t="s">
        <v>145</v>
      </c>
      <c r="B73" t="s">
        <v>71</v>
      </c>
      <c r="C73" t="s">
        <v>301</v>
      </c>
      <c r="D73" t="s">
        <v>302</v>
      </c>
      <c r="E73" t="s">
        <v>303</v>
      </c>
      <c r="F73" t="s">
        <v>91</v>
      </c>
      <c r="G73">
        <v>1.082</v>
      </c>
      <c r="H73">
        <v>1.082</v>
      </c>
      <c r="I73">
        <v>1.082</v>
      </c>
      <c r="J73" s="2">
        <v>0.082</v>
      </c>
      <c r="K73" s="2">
        <v>0.0799</v>
      </c>
      <c r="L73" s="2">
        <v>-0.0464</v>
      </c>
      <c r="M73" s="2">
        <v>0.062</v>
      </c>
      <c r="N73" s="3">
        <v>0.97</v>
      </c>
      <c r="T73" s="2">
        <v>0.029</v>
      </c>
      <c r="U73" s="2">
        <v>0.0515</v>
      </c>
      <c r="V73" s="2">
        <v>0.0019</v>
      </c>
      <c r="W73" s="2">
        <v>0.0019</v>
      </c>
    </row>
    <row r="74" spans="1:23">
      <c r="A74" t="s">
        <v>87</v>
      </c>
      <c r="B74" t="s">
        <v>71</v>
      </c>
      <c r="C74" t="s">
        <v>304</v>
      </c>
      <c r="D74" t="s">
        <v>305</v>
      </c>
      <c r="E74" t="s">
        <v>306</v>
      </c>
      <c r="F74" t="s">
        <v>91</v>
      </c>
      <c r="G74">
        <v>1.2388</v>
      </c>
      <c r="H74">
        <v>1.2388</v>
      </c>
      <c r="I74">
        <v>1.2388</v>
      </c>
      <c r="J74" s="2">
        <v>0.2388</v>
      </c>
      <c r="K74" s="2">
        <v>0.09</v>
      </c>
      <c r="L74" s="2">
        <v>-0.0824</v>
      </c>
      <c r="M74" s="2">
        <v>0.0779</v>
      </c>
      <c r="N74" s="3">
        <v>0.9</v>
      </c>
      <c r="R74" s="2">
        <v>0.004</v>
      </c>
      <c r="S74" s="2">
        <v>0.1117</v>
      </c>
      <c r="T74" s="2">
        <v>0.0735</v>
      </c>
      <c r="U74" s="2">
        <v>0.034</v>
      </c>
      <c r="V74" s="2">
        <v>0.0044</v>
      </c>
      <c r="W74" s="2">
        <v>0.0044</v>
      </c>
    </row>
    <row r="75" spans="1:23">
      <c r="A75" t="s">
        <v>87</v>
      </c>
      <c r="B75" t="s">
        <v>71</v>
      </c>
      <c r="C75" t="s">
        <v>307</v>
      </c>
      <c r="D75" t="s">
        <v>308</v>
      </c>
      <c r="E75" t="s">
        <v>309</v>
      </c>
      <c r="F75" t="s">
        <v>91</v>
      </c>
      <c r="G75">
        <v>1.1638</v>
      </c>
      <c r="H75">
        <v>1.2488</v>
      </c>
      <c r="I75">
        <v>1.2588</v>
      </c>
      <c r="J75" s="2">
        <v>0.2588</v>
      </c>
      <c r="K75" s="2">
        <v>0.0603</v>
      </c>
      <c r="L75" s="2">
        <v>-0.061</v>
      </c>
      <c r="M75" s="2">
        <v>0.0585</v>
      </c>
      <c r="N75" s="3">
        <v>0.69</v>
      </c>
      <c r="Q75" s="2">
        <v>-0.0248</v>
      </c>
      <c r="R75" s="2">
        <v>0.0775</v>
      </c>
      <c r="S75" s="2">
        <v>0.0747</v>
      </c>
      <c r="T75" s="2">
        <v>0.0803</v>
      </c>
      <c r="U75" s="2">
        <v>0.0318</v>
      </c>
      <c r="V75" s="2">
        <v>0.0043</v>
      </c>
      <c r="W75" s="2">
        <v>0.0043</v>
      </c>
    </row>
    <row r="76" spans="1:23">
      <c r="A76" t="s">
        <v>87</v>
      </c>
      <c r="B76" t="s">
        <v>71</v>
      </c>
      <c r="C76" t="s">
        <v>310</v>
      </c>
      <c r="D76" t="s">
        <v>311</v>
      </c>
      <c r="E76" t="s">
        <v>312</v>
      </c>
      <c r="F76" t="s">
        <v>91</v>
      </c>
      <c r="G76">
        <v>1.07</v>
      </c>
      <c r="H76">
        <v>1.07</v>
      </c>
      <c r="I76">
        <v>1.07</v>
      </c>
      <c r="J76" s="2">
        <v>0.07</v>
      </c>
      <c r="K76" s="2">
        <v>0.0355</v>
      </c>
      <c r="L76" s="2">
        <v>-0.0731</v>
      </c>
      <c r="M76" s="2">
        <v>0.0785</v>
      </c>
      <c r="N76" s="3">
        <v>0.2</v>
      </c>
      <c r="S76" s="2">
        <v>0.026</v>
      </c>
      <c r="T76" s="2">
        <v>0.0244</v>
      </c>
      <c r="U76" s="2">
        <v>0.0181</v>
      </c>
      <c r="V76" s="2">
        <v>0.0056</v>
      </c>
      <c r="W76" s="2">
        <v>0.0056</v>
      </c>
    </row>
    <row r="77" spans="1:23">
      <c r="A77" t="s">
        <v>145</v>
      </c>
      <c r="B77" t="s">
        <v>71</v>
      </c>
      <c r="C77" t="s">
        <v>313</v>
      </c>
      <c r="D77" t="s">
        <v>314</v>
      </c>
      <c r="E77" t="s">
        <v>281</v>
      </c>
      <c r="F77" t="s">
        <v>91</v>
      </c>
      <c r="G77">
        <v>1.0105</v>
      </c>
      <c r="H77">
        <v>1.0105</v>
      </c>
      <c r="I77">
        <v>1.0105</v>
      </c>
      <c r="J77" s="2">
        <v>0.0106</v>
      </c>
      <c r="K77" s="2">
        <v>0.0106</v>
      </c>
      <c r="L77" s="2">
        <v>-0.0504</v>
      </c>
      <c r="M77" s="2">
        <v>0.0671</v>
      </c>
      <c r="N77" s="3">
        <v>-0.14</v>
      </c>
      <c r="T77" s="2">
        <v>-0.003</v>
      </c>
      <c r="U77" s="2">
        <v>0.0136</v>
      </c>
      <c r="V77" s="2">
        <v>0.0058</v>
      </c>
      <c r="W77" s="2">
        <v>0.0058</v>
      </c>
    </row>
    <row r="78" spans="1:23">
      <c r="A78" t="s">
        <v>87</v>
      </c>
      <c r="B78" t="s">
        <v>71</v>
      </c>
      <c r="C78" t="s">
        <v>315</v>
      </c>
      <c r="D78" t="s">
        <v>316</v>
      </c>
      <c r="E78" t="s">
        <v>317</v>
      </c>
      <c r="F78" t="s">
        <v>91</v>
      </c>
      <c r="G78">
        <v>1.0072</v>
      </c>
      <c r="H78">
        <v>1.0072</v>
      </c>
      <c r="I78">
        <v>1.0072</v>
      </c>
      <c r="J78" s="2">
        <v>0.0072</v>
      </c>
      <c r="K78" s="2">
        <v>0.0479</v>
      </c>
      <c r="L78" s="2">
        <v>-0.0006</v>
      </c>
      <c r="M78" s="2">
        <v>0.0181</v>
      </c>
      <c r="N78" s="3">
        <v>1.54</v>
      </c>
      <c r="U78" s="2">
        <v>0.0072</v>
      </c>
      <c r="V78" s="2">
        <v>0.0075</v>
      </c>
      <c r="W78" s="2">
        <v>0.0075</v>
      </c>
    </row>
    <row r="79" spans="1:23">
      <c r="A79" t="s">
        <v>87</v>
      </c>
      <c r="B79" t="s">
        <v>76</v>
      </c>
      <c r="C79" t="s">
        <v>318</v>
      </c>
      <c r="D79" t="s">
        <v>319</v>
      </c>
      <c r="E79" t="s">
        <v>320</v>
      </c>
      <c r="F79" t="s">
        <v>91</v>
      </c>
      <c r="G79">
        <v>1.1748</v>
      </c>
      <c r="H79">
        <v>1.1748</v>
      </c>
      <c r="I79">
        <v>1.1748</v>
      </c>
      <c r="J79" s="2">
        <v>0.1748</v>
      </c>
      <c r="K79" s="2">
        <v>0.099</v>
      </c>
      <c r="L79" s="2">
        <v>-0.0901</v>
      </c>
      <c r="M79" s="2">
        <v>0.122</v>
      </c>
      <c r="N79" s="3">
        <v>0.65</v>
      </c>
      <c r="S79" s="2">
        <v>0.01</v>
      </c>
      <c r="T79" s="2">
        <v>0.1211</v>
      </c>
      <c r="U79" s="2">
        <v>0.0375</v>
      </c>
      <c r="V79" s="2">
        <v>0.0136</v>
      </c>
      <c r="W79" s="2">
        <v>0.0136</v>
      </c>
    </row>
    <row r="80" spans="1:23">
      <c r="A80" t="s">
        <v>87</v>
      </c>
      <c r="B80" t="s">
        <v>76</v>
      </c>
      <c r="C80" t="s">
        <v>321</v>
      </c>
      <c r="D80" t="s">
        <v>322</v>
      </c>
      <c r="E80" t="s">
        <v>323</v>
      </c>
      <c r="F80" t="s">
        <v>91</v>
      </c>
      <c r="G80">
        <v>1.0299</v>
      </c>
      <c r="H80">
        <v>1.0299</v>
      </c>
      <c r="I80">
        <v>1.0299</v>
      </c>
      <c r="J80" s="2">
        <v>0.0299</v>
      </c>
      <c r="K80" s="2">
        <v>0.0364</v>
      </c>
      <c r="L80" s="2">
        <v>-0.0289</v>
      </c>
      <c r="M80" s="2">
        <v>0.0441</v>
      </c>
      <c r="N80" s="3">
        <v>0.37</v>
      </c>
      <c r="T80" s="2">
        <v>0.0159</v>
      </c>
      <c r="U80" s="2">
        <v>0.0138</v>
      </c>
      <c r="V80" s="2">
        <v>0.0007</v>
      </c>
      <c r="W80" s="2">
        <v>0.0007</v>
      </c>
    </row>
    <row r="81" spans="1:23">
      <c r="A81" t="s">
        <v>87</v>
      </c>
      <c r="B81" t="s">
        <v>79</v>
      </c>
      <c r="C81" t="s">
        <v>324</v>
      </c>
      <c r="D81" t="s">
        <v>325</v>
      </c>
      <c r="E81" t="s">
        <v>326</v>
      </c>
      <c r="F81" t="s">
        <v>91</v>
      </c>
      <c r="G81">
        <v>1.4516</v>
      </c>
      <c r="H81">
        <v>1.9743</v>
      </c>
      <c r="I81">
        <v>2.1414</v>
      </c>
      <c r="J81" s="2">
        <v>1.1412</v>
      </c>
      <c r="K81" s="2">
        <v>0.3252</v>
      </c>
      <c r="L81" s="2">
        <v>-0.1565</v>
      </c>
      <c r="M81" s="2">
        <v>0.1962</v>
      </c>
      <c r="N81" s="3">
        <v>1.56</v>
      </c>
      <c r="R81" s="2">
        <v>0.0323</v>
      </c>
      <c r="S81" s="2">
        <v>0.269</v>
      </c>
      <c r="T81" s="2">
        <v>0.4723</v>
      </c>
      <c r="U81" s="2">
        <v>0.1102</v>
      </c>
      <c r="V81" s="2">
        <v>0.0116</v>
      </c>
      <c r="W81" s="2">
        <v>0.0116</v>
      </c>
    </row>
    <row r="82" spans="1:23">
      <c r="A82" t="s">
        <v>87</v>
      </c>
      <c r="B82" t="s">
        <v>79</v>
      </c>
      <c r="C82" t="s">
        <v>327</v>
      </c>
      <c r="D82" t="s">
        <v>328</v>
      </c>
      <c r="E82" t="s">
        <v>272</v>
      </c>
      <c r="F82" t="s">
        <v>91</v>
      </c>
      <c r="G82">
        <v>1.245</v>
      </c>
      <c r="H82">
        <v>1.245</v>
      </c>
      <c r="I82">
        <v>1.245</v>
      </c>
      <c r="J82" s="2">
        <v>0.245</v>
      </c>
      <c r="K82" s="2">
        <v>0.1694</v>
      </c>
      <c r="L82" s="2">
        <v>-0.039</v>
      </c>
      <c r="M82" s="2">
        <v>0.0761</v>
      </c>
      <c r="N82" s="3">
        <v>1.96</v>
      </c>
      <c r="S82" s="2">
        <v>0</v>
      </c>
      <c r="T82" s="2">
        <v>0.181</v>
      </c>
      <c r="U82" s="2">
        <v>0.0542</v>
      </c>
      <c r="V82" s="2">
        <v>0.0081</v>
      </c>
      <c r="W82" s="2">
        <v>0.0081</v>
      </c>
    </row>
    <row r="83" spans="1:23">
      <c r="A83" t="s">
        <v>87</v>
      </c>
      <c r="B83" t="s">
        <v>79</v>
      </c>
      <c r="C83" t="s">
        <v>329</v>
      </c>
      <c r="D83" t="s">
        <v>330</v>
      </c>
      <c r="E83" t="s">
        <v>331</v>
      </c>
      <c r="F83" t="s">
        <v>91</v>
      </c>
      <c r="G83">
        <v>1.0625</v>
      </c>
      <c r="H83">
        <v>1.0625</v>
      </c>
      <c r="I83">
        <v>1.0625</v>
      </c>
      <c r="J83" s="2">
        <v>0.0625</v>
      </c>
      <c r="K83" s="2">
        <v>0.0728</v>
      </c>
      <c r="L83" s="2">
        <v>-0.0376</v>
      </c>
      <c r="M83" s="2">
        <v>0.0816</v>
      </c>
      <c r="N83" s="3">
        <v>0.65</v>
      </c>
      <c r="T83" s="2">
        <v>0.0274</v>
      </c>
      <c r="U83" s="2">
        <v>0.0342</v>
      </c>
      <c r="V83" s="2">
        <v>0.0092</v>
      </c>
      <c r="W83" s="2">
        <v>0.0092</v>
      </c>
    </row>
    <row r="84" spans="1:23">
      <c r="A84" t="s">
        <v>145</v>
      </c>
      <c r="B84" t="s">
        <v>81</v>
      </c>
      <c r="C84" t="s">
        <v>332</v>
      </c>
      <c r="D84" t="s">
        <v>333</v>
      </c>
      <c r="E84" t="s">
        <v>334</v>
      </c>
      <c r="F84" t="s">
        <v>91</v>
      </c>
      <c r="G84">
        <v>1.575</v>
      </c>
      <c r="H84">
        <v>1.575</v>
      </c>
      <c r="I84">
        <v>1.575</v>
      </c>
      <c r="J84" s="2">
        <v>0.575</v>
      </c>
      <c r="K84" s="2">
        <v>0.1628</v>
      </c>
      <c r="L84" s="2">
        <v>-0.225</v>
      </c>
      <c r="M84" s="2">
        <v>0.2022</v>
      </c>
      <c r="N84" s="3">
        <v>0.71</v>
      </c>
      <c r="R84" s="2">
        <v>0.072</v>
      </c>
      <c r="S84" s="2">
        <v>0.1054</v>
      </c>
      <c r="T84" s="2">
        <v>0.1857</v>
      </c>
      <c r="U84" s="2">
        <v>0.121</v>
      </c>
      <c r="V84" s="2">
        <v>0.0301</v>
      </c>
      <c r="W84" s="2">
        <v>0.0301</v>
      </c>
    </row>
    <row r="85" spans="1:23">
      <c r="A85" t="s">
        <v>87</v>
      </c>
      <c r="B85" t="s">
        <v>81</v>
      </c>
      <c r="C85" t="s">
        <v>335</v>
      </c>
      <c r="D85" t="s">
        <v>336</v>
      </c>
      <c r="E85" t="s">
        <v>337</v>
      </c>
      <c r="F85" t="s">
        <v>91</v>
      </c>
      <c r="G85">
        <v>1.144</v>
      </c>
      <c r="H85">
        <v>1.445</v>
      </c>
      <c r="I85">
        <v>1.5015</v>
      </c>
      <c r="J85" s="2">
        <v>0.5015</v>
      </c>
      <c r="K85" s="2">
        <v>0.097</v>
      </c>
      <c r="L85" s="2">
        <v>-0.1494</v>
      </c>
      <c r="M85" s="2">
        <v>0.0924</v>
      </c>
      <c r="N85" s="3">
        <v>0.83</v>
      </c>
      <c r="P85" s="2">
        <v>0</v>
      </c>
      <c r="Q85" s="2">
        <v>0.2447</v>
      </c>
      <c r="R85" s="2">
        <v>-0.0715</v>
      </c>
      <c r="S85" s="2">
        <v>0.0952</v>
      </c>
      <c r="T85" s="2">
        <v>0.0795</v>
      </c>
      <c r="U85" s="2">
        <v>0.099</v>
      </c>
      <c r="V85" s="2">
        <v>0.0315</v>
      </c>
      <c r="W85" s="2">
        <v>0.0315</v>
      </c>
    </row>
    <row r="86" spans="1:23">
      <c r="A86" t="s">
        <v>87</v>
      </c>
      <c r="B86" t="s">
        <v>81</v>
      </c>
      <c r="C86" t="s">
        <v>338</v>
      </c>
      <c r="D86" t="s">
        <v>339</v>
      </c>
      <c r="E86" t="s">
        <v>340</v>
      </c>
      <c r="F86" t="s">
        <v>91</v>
      </c>
      <c r="G86">
        <v>1.185</v>
      </c>
      <c r="H86">
        <v>1.185</v>
      </c>
      <c r="I86">
        <v>1.185</v>
      </c>
      <c r="J86" s="2">
        <v>0.185</v>
      </c>
      <c r="K86" s="2">
        <v>0.0608</v>
      </c>
      <c r="L86" s="2">
        <v>-0.2491</v>
      </c>
      <c r="M86" s="2">
        <v>0.1956</v>
      </c>
      <c r="N86" s="3">
        <v>0.21</v>
      </c>
      <c r="R86" s="2">
        <v>-0.024</v>
      </c>
      <c r="S86" s="2">
        <v>-0.0092</v>
      </c>
      <c r="T86" s="2">
        <v>0.2172</v>
      </c>
      <c r="U86" s="2">
        <v>0.0068</v>
      </c>
      <c r="V86" s="2">
        <v>0.0233</v>
      </c>
      <c r="W86" s="2">
        <v>0.0233</v>
      </c>
    </row>
    <row r="87" spans="1:21">
      <c r="A87" t="s">
        <v>87</v>
      </c>
      <c r="B87" t="s">
        <v>81</v>
      </c>
      <c r="C87" t="s">
        <v>341</v>
      </c>
      <c r="D87" t="s">
        <v>342</v>
      </c>
      <c r="E87" t="s">
        <v>343</v>
      </c>
      <c r="F87" t="s">
        <v>119</v>
      </c>
      <c r="G87">
        <v>1.0785</v>
      </c>
      <c r="H87">
        <v>1.0785</v>
      </c>
      <c r="I87">
        <v>1.0785</v>
      </c>
      <c r="J87" s="2">
        <v>0.0785</v>
      </c>
      <c r="K87" s="2">
        <v>0.0242</v>
      </c>
      <c r="L87" s="2">
        <v>-0.1527</v>
      </c>
      <c r="M87" s="2">
        <v>0.143</v>
      </c>
      <c r="N87" s="3">
        <v>0.03</v>
      </c>
      <c r="R87" s="2">
        <v>-0.0285</v>
      </c>
      <c r="S87" s="2">
        <v>0.0041</v>
      </c>
      <c r="T87" s="2">
        <v>0.1429</v>
      </c>
      <c r="U87" s="2">
        <v>-0.0326</v>
      </c>
    </row>
    <row r="88" spans="1:23">
      <c r="A88" t="s">
        <v>87</v>
      </c>
      <c r="B88" t="s">
        <v>344</v>
      </c>
      <c r="C88" t="s">
        <v>345</v>
      </c>
      <c r="D88" t="s">
        <v>346</v>
      </c>
      <c r="E88" t="s">
        <v>347</v>
      </c>
      <c r="F88" t="s">
        <v>119</v>
      </c>
      <c r="G88">
        <v>1.1072</v>
      </c>
      <c r="H88">
        <v>1.2325</v>
      </c>
      <c r="I88">
        <v>1.2459</v>
      </c>
      <c r="J88" s="2">
        <v>0.2459</v>
      </c>
      <c r="K88" s="2">
        <v>0.0852</v>
      </c>
      <c r="L88" s="2">
        <v>-0.3131</v>
      </c>
      <c r="M88" s="2">
        <v>0.2756</v>
      </c>
      <c r="N88" s="3">
        <v>0.24</v>
      </c>
      <c r="R88" s="2">
        <v>0.009</v>
      </c>
      <c r="S88" s="2">
        <v>0.0489</v>
      </c>
      <c r="T88" s="2">
        <v>0.0715</v>
      </c>
      <c r="U88" s="2">
        <v>0.0987</v>
      </c>
      <c r="W88" s="2">
        <v>0.0005</v>
      </c>
    </row>
    <row r="89" spans="1:23">
      <c r="A89" t="s">
        <v>87</v>
      </c>
      <c r="B89" t="s">
        <v>344</v>
      </c>
      <c r="C89" t="s">
        <v>348</v>
      </c>
      <c r="D89" t="s">
        <v>349</v>
      </c>
      <c r="E89" t="s">
        <v>350</v>
      </c>
      <c r="F89" t="s">
        <v>91</v>
      </c>
      <c r="G89">
        <v>1.0687</v>
      </c>
      <c r="H89">
        <v>1.3901</v>
      </c>
      <c r="I89">
        <v>1.4279</v>
      </c>
      <c r="J89" s="2">
        <v>0.4278</v>
      </c>
      <c r="K89" s="2">
        <v>0.1021</v>
      </c>
      <c r="L89" s="2">
        <v>-0.2641</v>
      </c>
      <c r="M89" s="2">
        <v>0.2645</v>
      </c>
      <c r="N89" s="3">
        <v>0.31</v>
      </c>
      <c r="Q89" s="2">
        <v>-0.0123</v>
      </c>
      <c r="R89" s="2">
        <v>-0.0376</v>
      </c>
      <c r="S89" s="2">
        <v>0.1172</v>
      </c>
      <c r="T89" s="2">
        <v>0.2359</v>
      </c>
      <c r="U89" s="2">
        <v>0.0878</v>
      </c>
      <c r="V89" s="2">
        <v>0.0287</v>
      </c>
      <c r="W89" s="2">
        <v>0.0287</v>
      </c>
    </row>
    <row r="90" spans="1:23">
      <c r="A90" t="s">
        <v>87</v>
      </c>
      <c r="B90" t="s">
        <v>344</v>
      </c>
      <c r="C90" t="s">
        <v>351</v>
      </c>
      <c r="D90" t="s">
        <v>352</v>
      </c>
      <c r="E90" t="s">
        <v>353</v>
      </c>
      <c r="F90" t="s">
        <v>135</v>
      </c>
      <c r="G90">
        <v>0.6578</v>
      </c>
      <c r="H90">
        <v>1.0561</v>
      </c>
      <c r="I90">
        <v>1.0929</v>
      </c>
      <c r="J90" s="2">
        <v>0.0929</v>
      </c>
      <c r="K90" s="2">
        <v>0.066</v>
      </c>
      <c r="L90" s="2">
        <v>-0.13</v>
      </c>
      <c r="M90" s="2">
        <v>0.1466</v>
      </c>
      <c r="N90" s="3">
        <v>0.31</v>
      </c>
      <c r="S90" s="2">
        <v>0.0004</v>
      </c>
      <c r="T90" s="2">
        <v>0.0832</v>
      </c>
      <c r="U90" s="2">
        <v>0.0086</v>
      </c>
      <c r="V90" s="2">
        <v>0.027</v>
      </c>
      <c r="W90" s="2">
        <v>0.0075</v>
      </c>
    </row>
    <row r="91" spans="1:23">
      <c r="A91" t="s">
        <v>87</v>
      </c>
      <c r="B91" t="s">
        <v>344</v>
      </c>
      <c r="C91" t="s">
        <v>354</v>
      </c>
      <c r="D91" t="s">
        <v>355</v>
      </c>
      <c r="E91" t="s">
        <v>207</v>
      </c>
      <c r="F91" t="s">
        <v>91</v>
      </c>
      <c r="G91">
        <v>0.933</v>
      </c>
      <c r="H91">
        <v>0.982</v>
      </c>
      <c r="I91">
        <v>0.9787</v>
      </c>
      <c r="J91" s="2">
        <v>-0.0213</v>
      </c>
      <c r="K91" s="2">
        <v>-0.0072</v>
      </c>
      <c r="L91" s="2">
        <v>-0.2987</v>
      </c>
      <c r="M91" s="2">
        <v>0.223</v>
      </c>
      <c r="N91" s="3">
        <v>-0.12</v>
      </c>
      <c r="R91" s="2">
        <v>0.046</v>
      </c>
      <c r="S91" s="2">
        <v>-0.0483</v>
      </c>
      <c r="T91" s="2">
        <v>0.0369</v>
      </c>
      <c r="U91" s="2">
        <v>-0.0518</v>
      </c>
      <c r="V91" s="2">
        <v>0.0208</v>
      </c>
      <c r="W91" s="2">
        <v>0.0208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1"/>
  <sheetViews>
    <sheetView workbookViewId="0">
      <selection activeCell="A1" sqref="A1"/>
    </sheetView>
  </sheetViews>
  <sheetFormatPr defaultColWidth="9" defaultRowHeight="13.5" outlineLevelCol="3"/>
  <sheetData>
    <row r="1" spans="1:4">
      <c r="A1" s="1" t="s">
        <v>356</v>
      </c>
      <c r="B1" s="1" t="s">
        <v>16</v>
      </c>
      <c r="C1" s="1" t="s">
        <v>86</v>
      </c>
      <c r="D1" s="1" t="s">
        <v>14</v>
      </c>
    </row>
    <row r="2" spans="1:4">
      <c r="A2" t="s">
        <v>357</v>
      </c>
      <c r="B2">
        <v>-1.3745868142175</v>
      </c>
      <c r="C2">
        <v>2.32093950395302</v>
      </c>
      <c r="D2">
        <v>2.32093950395302</v>
      </c>
    </row>
    <row r="3" spans="1:4">
      <c r="A3" t="s">
        <v>358</v>
      </c>
      <c r="B3">
        <v>-3.38791911350997</v>
      </c>
      <c r="C3">
        <v>2.00463298591023</v>
      </c>
      <c r="D3">
        <v>2.00463298591023</v>
      </c>
    </row>
    <row r="4" spans="1:4">
      <c r="A4" t="s">
        <v>359</v>
      </c>
      <c r="B4">
        <v>-3.007950360445</v>
      </c>
      <c r="C4">
        <v>1.59624280932456</v>
      </c>
      <c r="D4">
        <v>1.59624280932456</v>
      </c>
    </row>
    <row r="5" spans="1:4">
      <c r="A5" t="s">
        <v>360</v>
      </c>
      <c r="B5">
        <v>-3.25821569251264</v>
      </c>
      <c r="C5">
        <v>2.03867839244691</v>
      </c>
      <c r="D5">
        <v>2.03867839244691</v>
      </c>
    </row>
    <row r="6" spans="1:4">
      <c r="A6" t="s">
        <v>361</v>
      </c>
      <c r="B6">
        <v>-1.4499336173272</v>
      </c>
      <c r="C6">
        <v>2.21785222404622</v>
      </c>
      <c r="D6">
        <v>2.21785222404622</v>
      </c>
    </row>
    <row r="7" spans="1:4">
      <c r="A7" t="s">
        <v>362</v>
      </c>
      <c r="B7">
        <v>0.820342300142407</v>
      </c>
      <c r="C7">
        <v>2.69911937611953</v>
      </c>
      <c r="D7">
        <v>2.69911937611953</v>
      </c>
    </row>
    <row r="8" spans="1:4">
      <c r="A8" t="s">
        <v>363</v>
      </c>
      <c r="B8">
        <v>8.78362109418638</v>
      </c>
      <c r="C8">
        <v>4.39580663755936</v>
      </c>
      <c r="D8">
        <v>4.39580663755936</v>
      </c>
    </row>
    <row r="9" spans="1:4">
      <c r="A9" t="s">
        <v>364</v>
      </c>
      <c r="B9">
        <v>-1.86768943007943</v>
      </c>
      <c r="C9">
        <v>2.28288316009526</v>
      </c>
      <c r="D9">
        <v>2.28288316009526</v>
      </c>
    </row>
    <row r="10" spans="1:4">
      <c r="A10" t="s">
        <v>365</v>
      </c>
      <c r="B10">
        <v>14.1378710128035</v>
      </c>
      <c r="C10">
        <v>1.82469699769234</v>
      </c>
      <c r="D10">
        <v>-1.21680529971053</v>
      </c>
    </row>
    <row r="11" spans="1:4">
      <c r="A11" t="s">
        <v>366</v>
      </c>
      <c r="B11">
        <v>-9.09191396626007</v>
      </c>
      <c r="C11">
        <v>2.76608159648384</v>
      </c>
      <c r="D11">
        <v>-0.2715025756867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岳坤中</cp:lastModifiedBy>
  <dcterms:created xsi:type="dcterms:W3CDTF">2025-03-30T11:08:00Z</dcterms:created>
  <dcterms:modified xsi:type="dcterms:W3CDTF">2025-05-13T06:10:00Z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2052-12.1.0.20784</vt:lpwstr>
  </property>
</Properties>
</file>