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11462308\Desktop\贴图\课题31\"/>
    </mc:Choice>
  </mc:AlternateContent>
  <xr:revisionPtr revIDLastSave="0" documentId="13_ncr:1_{8135544E-9F6F-481D-80EA-AFE801D3059A}" xr6:coauthVersionLast="47" xr6:coauthVersionMax="47" xr10:uidLastSave="{00000000-0000-0000-0000-000000000000}"/>
  <bookViews>
    <workbookView xWindow="-109" yWindow="-109" windowWidth="23452" windowHeight="12682" tabRatio="753" activeTab="6" xr2:uid="{00000000-000D-0000-FFFF-FFFF00000000}"/>
  </bookViews>
  <sheets>
    <sheet name="Guidelines" sheetId="28" r:id="rId1"/>
    <sheet name="Header" sheetId="26" r:id="rId2"/>
    <sheet name="PCLCheckList-HANA" sheetId="108" r:id="rId3"/>
    <sheet name="CordingCheckList-HANA" sheetId="109" r:id="rId4"/>
    <sheet name="UnitTestCheckList-HANA" sheetId="110" r:id="rId5"/>
    <sheet name="UT0001-UT0007" sheetId="111" r:id="rId6"/>
    <sheet name="UT0008-UT0012" sheetId="112" r:id="rId7"/>
    <sheet name="c1" sheetId="27" state="hidden" r:id="rId8"/>
  </sheets>
  <externalReferences>
    <externalReference r:id="rId9"/>
  </externalReferences>
  <definedNames>
    <definedName name="_xlnm._FilterDatabase" localSheetId="3" hidden="1">'CordingCheckList-HANA'!$A$21:$M$21</definedName>
    <definedName name="applicable">[1]c1!$A$29:$A$30</definedName>
    <definedName name="_xlnm.Print_Area" localSheetId="6">'UT0008-UT0012'!$A$1:$AH$66</definedName>
    <definedName name="SAPBEXrevision" hidden="1">1</definedName>
    <definedName name="SAPBEXsysID" hidden="1">"HA3"</definedName>
    <definedName name="SAPBEXwbID" hidden="1">"3UO1SYYEF96FKJ4L64UVYYKHM"</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60" i="112" l="1"/>
  <c r="AW58" i="112"/>
  <c r="AW57" i="112"/>
  <c r="AW56" i="112"/>
  <c r="AW55" i="112"/>
  <c r="AW59" i="112" s="1"/>
  <c r="AW67" i="111"/>
  <c r="AW65" i="111"/>
  <c r="AW64" i="111"/>
  <c r="AW63" i="111"/>
  <c r="AW62" i="111"/>
  <c r="AW66" i="111" l="1"/>
  <c r="AJ15" i="110" l="1"/>
  <c r="AY15" i="110" s="1"/>
  <c r="AJ14" i="110"/>
  <c r="AY14" i="110" s="1"/>
  <c r="AJ13" i="110"/>
  <c r="AY13" i="110" s="1"/>
  <c r="AJ12" i="110"/>
  <c r="AY12" i="110" s="1"/>
  <c r="AE10" i="110"/>
  <c r="U10" i="110"/>
  <c r="U9" i="110"/>
  <c r="U15" i="108"/>
  <c r="U15" i="110" s="1"/>
  <c r="U14" i="108"/>
  <c r="U14" i="110" s="1"/>
  <c r="U13" i="108"/>
  <c r="U13" i="110" s="1"/>
  <c r="U17" i="110" s="1"/>
  <c r="U12" i="108"/>
  <c r="U12" i="110" s="1"/>
  <c r="U11" i="110" l="1"/>
  <c r="Z15" i="110" s="1"/>
  <c r="U18" i="110"/>
  <c r="U17" i="108"/>
  <c r="U18" i="108" s="1"/>
  <c r="AO18" i="108" s="1"/>
  <c r="AE16" i="110"/>
  <c r="AY16" i="110" s="1"/>
  <c r="U11" i="108"/>
  <c r="AE17" i="110"/>
  <c r="AE18" i="110" s="1"/>
  <c r="AY18" i="110" s="1"/>
  <c r="Z12" i="110" l="1"/>
  <c r="Z14" i="110"/>
  <c r="Z13" i="110"/>
  <c r="U16" i="110"/>
  <c r="Z13" i="108"/>
  <c r="AO13" i="108" s="1"/>
  <c r="Z15" i="108"/>
  <c r="AO15" i="108" s="1"/>
  <c r="Z12" i="108"/>
  <c r="AO12" i="108" s="1"/>
  <c r="Z14" i="108"/>
  <c r="AO14" i="108" s="1"/>
  <c r="U16" i="108"/>
  <c r="AO16" i="108" s="1"/>
</calcChain>
</file>

<file path=xl/sharedStrings.xml><?xml version="1.0" encoding="utf-8"?>
<sst xmlns="http://schemas.openxmlformats.org/spreadsheetml/2006/main" count="1246" uniqueCount="604">
  <si>
    <t xml:space="preserve"> Guidelines</t>
    <phoneticPr fontId="1"/>
  </si>
  <si>
    <t>Follow the guideline below, create check lists.</t>
    <phoneticPr fontId="1"/>
  </si>
  <si>
    <t>1. File naming conventions</t>
    <phoneticPr fontId="1"/>
  </si>
  <si>
    <t>The convention is as follows.</t>
    <phoneticPr fontId="1"/>
  </si>
  <si>
    <t>&lt;Prefix&gt;</t>
    <phoneticPr fontId="1"/>
  </si>
  <si>
    <t>+</t>
    <phoneticPr fontId="1"/>
  </si>
  <si>
    <t>&lt;(Program ID)&gt;</t>
    <phoneticPr fontId="1"/>
  </si>
  <si>
    <t>&lt;(Add-on ID)&gt;</t>
    <phoneticPr fontId="1"/>
  </si>
  <si>
    <t>ext</t>
    <phoneticPr fontId="1"/>
  </si>
  <si>
    <t>(Cording Check List)</t>
    <phoneticPr fontId="1"/>
  </si>
  <si>
    <t>Fill out the program id.</t>
    <phoneticPr fontId="1"/>
  </si>
  <si>
    <t>Fill out the Add-on ID.</t>
    <phoneticPr fontId="1"/>
  </si>
  <si>
    <t>.xlsx</t>
    <phoneticPr fontId="1"/>
  </si>
  <si>
    <t>"GR&lt;aa&gt;_&lt;bb&gt;_&lt;cc&gt;_CordingCheckList"</t>
    <phoneticPr fontId="1"/>
  </si>
  <si>
    <t>_</t>
    <phoneticPr fontId="1"/>
  </si>
  <si>
    <t>Please refer to the Add-on list.</t>
    <phoneticPr fontId="1"/>
  </si>
  <si>
    <t>(PCL Check List)</t>
    <phoneticPr fontId="62"/>
  </si>
  <si>
    <t xml:space="preserve">  e.g.</t>
  </si>
  <si>
    <t>"GR&lt;aa&gt;_&lt;bb&gt;_&lt;cc&gt;_PCLCheckList"</t>
    <phoneticPr fontId="62"/>
  </si>
  <si>
    <t xml:space="preserve">  YGCAE0002C(ABAP)</t>
    <phoneticPr fontId="1"/>
  </si>
  <si>
    <t>(PCL Check List (evidence))</t>
    <phoneticPr fontId="62"/>
  </si>
  <si>
    <t xml:space="preserve">  Y_YGCA001_001(FunctionModule)</t>
    <phoneticPr fontId="62"/>
  </si>
  <si>
    <t xml:space="preserve">  (CC-01)</t>
    <phoneticPr fontId="1"/>
  </si>
  <si>
    <t>"GR&lt;aa&gt;_&lt;bb&gt;_&lt;cc&gt;_PCLCheckList(evidence)"</t>
    <phoneticPr fontId="62"/>
  </si>
  <si>
    <t xml:space="preserve">  (AR-06)</t>
    <phoneticPr fontId="1"/>
  </si>
  <si>
    <t>(Unit Test List)</t>
    <phoneticPr fontId="62"/>
  </si>
  <si>
    <t>"GR&lt;aa&gt;_&lt;bb&gt;_&lt;cc&gt;_UnitTestCheckList"</t>
    <phoneticPr fontId="62"/>
  </si>
  <si>
    <t xml:space="preserve"> &lt;aa&gt; = Module identifier  e.g. FI,GL,AP,AR,AA,SD,MM…</t>
    <phoneticPr fontId="1"/>
  </si>
  <si>
    <r>
      <t xml:space="preserve"> &lt;bb&gt; = </t>
    </r>
    <r>
      <rPr>
        <b/>
        <sz val="9"/>
        <rFont val="ＭＳ Ｐゴシック"/>
        <family val="3"/>
        <charset val="128"/>
        <scheme val="minor"/>
      </rPr>
      <t>(Unit Test List)</t>
    </r>
    <r>
      <rPr>
        <sz val="9"/>
        <rFont val="ＭＳ Ｐゴシック"/>
        <family val="3"/>
        <charset val="128"/>
        <scheme val="minor"/>
      </rPr>
      <t xml:space="preserve"> Fixed vaule = "44" </t>
    </r>
    <phoneticPr fontId="1"/>
  </si>
  <si>
    <r>
      <t xml:space="preserve"> &lt;bb&gt; = </t>
    </r>
    <r>
      <rPr>
        <b/>
        <sz val="9"/>
        <rFont val="ＭＳ Ｐゴシック"/>
        <family val="3"/>
        <charset val="128"/>
        <scheme val="minor"/>
      </rPr>
      <t>(Unit Test List (evidence))</t>
    </r>
    <r>
      <rPr>
        <sz val="9"/>
        <rFont val="ＭＳ Ｐゴシック"/>
        <family val="3"/>
        <charset val="128"/>
        <scheme val="minor"/>
      </rPr>
      <t xml:space="preserve"> Fixed vaule = "44" </t>
    </r>
    <phoneticPr fontId="1"/>
  </si>
  <si>
    <t xml:space="preserve"> &lt;cc&gt; = Serial number for each module.</t>
    <phoneticPr fontId="62"/>
  </si>
  <si>
    <t>e.g.</t>
    <phoneticPr fontId="1"/>
  </si>
  <si>
    <t>GRCA_44_08_UnitTestCheckList_YGCAE0002C(ABAP)_(CA-08).xlsx</t>
    <phoneticPr fontId="1"/>
  </si>
  <si>
    <t>GRCA_44_08_UnitTestCheckList(evidence)_YGCAE0002C(ABAP)_(CA-08).xlsx</t>
    <phoneticPr fontId="1"/>
  </si>
  <si>
    <t>Title</t>
    <phoneticPr fontId="1"/>
  </si>
  <si>
    <t>UnitTestCheckList</t>
    <phoneticPr fontId="70"/>
  </si>
  <si>
    <t>ID</t>
    <phoneticPr fontId="70"/>
  </si>
  <si>
    <t>GRAP_44_62</t>
    <phoneticPr fontId="1"/>
  </si>
  <si>
    <t>Created on</t>
    <phoneticPr fontId="1"/>
  </si>
  <si>
    <t>System Name</t>
    <phoneticPr fontId="1"/>
  </si>
  <si>
    <t>hi-Fronts G</t>
    <phoneticPr fontId="1"/>
  </si>
  <si>
    <t>Module</t>
    <phoneticPr fontId="70"/>
  </si>
  <si>
    <t>CA:Controlling Overhead(Cost center Accounting)</t>
  </si>
  <si>
    <t>Created by</t>
    <phoneticPr fontId="70"/>
  </si>
  <si>
    <t>Function Name</t>
    <phoneticPr fontId="1"/>
  </si>
  <si>
    <t>（UT-XXXX）</t>
    <phoneticPr fontId="1"/>
  </si>
  <si>
    <t>CheckCondition/ComfirmationItem</t>
    <phoneticPr fontId="1"/>
  </si>
  <si>
    <t>Check Condition</t>
    <phoneticPr fontId="1"/>
  </si>
  <si>
    <t>ComfirmationItem</t>
    <phoneticPr fontId="1"/>
  </si>
  <si>
    <t>Confirmed Person</t>
    <phoneticPr fontId="1"/>
  </si>
  <si>
    <t>Confirmation Date</t>
    <phoneticPr fontId="1"/>
  </si>
  <si>
    <t>This part is not printed.</t>
    <phoneticPr fontId="1"/>
  </si>
  <si>
    <t>N : Normal（正常ケース）</t>
    <rPh sb="11" eb="13">
      <t>セイジョウ</t>
    </rPh>
    <phoneticPr fontId="1"/>
  </si>
  <si>
    <t>E : Error（エラーケース）</t>
    <phoneticPr fontId="1"/>
  </si>
  <si>
    <t>L : Boundaries / limits（境界/限界）</t>
    <rPh sb="24" eb="26">
      <t>キョウカイ</t>
    </rPh>
    <rPh sb="27" eb="29">
      <t>ゲンカイ</t>
    </rPh>
    <phoneticPr fontId="1"/>
  </si>
  <si>
    <t>I : Interface（インターフェース）</t>
    <phoneticPr fontId="1"/>
  </si>
  <si>
    <t>Remarks</t>
    <phoneticPr fontId="1"/>
  </si>
  <si>
    <t>Total（合計）</t>
    <rPh sb="6" eb="8">
      <t>ゴウケイ</t>
    </rPh>
    <phoneticPr fontId="1"/>
  </si>
  <si>
    <t>Confirmed（確認済）</t>
    <rPh sb="10" eb="12">
      <t>カクニン</t>
    </rPh>
    <rPh sb="12" eb="13">
      <t>ズ</t>
    </rPh>
    <phoneticPr fontId="1"/>
  </si>
  <si>
    <t>Check ＩＤ</t>
    <phoneticPr fontId="1"/>
  </si>
  <si>
    <t>PCL type（ＰＣＬ区分）</t>
    <rPh sb="12" eb="14">
      <t>クブン</t>
    </rPh>
    <phoneticPr fontId="1"/>
  </si>
  <si>
    <t xml:space="preserve"> </t>
    <phoneticPr fontId="1"/>
  </si>
  <si>
    <t>ABAP</t>
  </si>
  <si>
    <t>Function 
Module</t>
  </si>
  <si>
    <t>Query</t>
  </si>
  <si>
    <t>Report
Painter</t>
  </si>
  <si>
    <t>Blank</t>
  </si>
  <si>
    <t>CA:common</t>
  </si>
  <si>
    <t>FI:Finanical accounting common</t>
  </si>
  <si>
    <t>GL:Finanical accounting_G/L</t>
  </si>
  <si>
    <t>AP:Finanical accounting AP</t>
  </si>
  <si>
    <t>AR:Finanical accounting AR</t>
  </si>
  <si>
    <t>AA:Finanical accounting AA</t>
  </si>
  <si>
    <t>CO:Controlling common</t>
  </si>
  <si>
    <t>PA:Controlling Overhead(Profit center accounting)</t>
  </si>
  <si>
    <t>FS:Financial supply chain management common</t>
  </si>
  <si>
    <t>CM:Financial supply chain management CM</t>
  </si>
  <si>
    <t>CL:Financial supply chain management CL</t>
  </si>
  <si>
    <t>LP:Financial supply chain management LP</t>
  </si>
  <si>
    <t>CS:Strategic enterprise management – Business Consolidation</t>
  </si>
  <si>
    <t>LO:Logistics common</t>
  </si>
  <si>
    <t>SD:Logistics SD</t>
  </si>
  <si>
    <t>MM:Logistics MM</t>
  </si>
  <si>
    <t>BW:BW</t>
  </si>
  <si>
    <t>BC:Basis</t>
  </si>
  <si>
    <t>Not applicable</t>
    <phoneticPr fontId="1"/>
  </si>
  <si>
    <t>hi-FrontsG PCL Checklist</t>
    <phoneticPr fontId="1"/>
  </si>
  <si>
    <r>
      <t>N</t>
    </r>
    <r>
      <rPr>
        <sz val="11"/>
        <rFont val="ＭＳ Ｐゴシック"/>
        <family val="3"/>
        <charset val="128"/>
      </rPr>
      <t>o</t>
    </r>
    <r>
      <rPr>
        <sz val="11"/>
        <rFont val="ＭＳ Ｐゴシック"/>
        <family val="3"/>
        <charset val="128"/>
      </rPr>
      <t xml:space="preserve">
項番</t>
    </r>
    <rPh sb="3" eb="4">
      <t>コウ</t>
    </rPh>
    <rPh sb="4" eb="5">
      <t>バン</t>
    </rPh>
    <phoneticPr fontId="1"/>
  </si>
  <si>
    <r>
      <t>I</t>
    </r>
    <r>
      <rPr>
        <sz val="11"/>
        <rFont val="ＭＳ Ｐゴシック"/>
        <family val="3"/>
        <charset val="128"/>
      </rPr>
      <t>tem</t>
    </r>
    <r>
      <rPr>
        <sz val="11"/>
        <rFont val="ＭＳ Ｐゴシック"/>
        <family val="3"/>
        <charset val="128"/>
      </rPr>
      <t xml:space="preserve">
項目</t>
    </r>
    <rPh sb="5" eb="7">
      <t>コウモク</t>
    </rPh>
    <phoneticPr fontId="1"/>
  </si>
  <si>
    <t>Estimate Step
&amp; PCL Plan
見積りｽﾃｯﾌﾟ/PCL計画</t>
    <rPh sb="25" eb="27">
      <t>ミツ</t>
    </rPh>
    <rPh sb="37" eb="39">
      <t>ケイカク</t>
    </rPh>
    <phoneticPr fontId="1"/>
  </si>
  <si>
    <t>Quality Indicators
品質管理指標</t>
    <rPh sb="19" eb="21">
      <t>ヒンシツ</t>
    </rPh>
    <rPh sb="21" eb="23">
      <t>カンリ</t>
    </rPh>
    <rPh sb="23" eb="25">
      <t>シヒョウ</t>
    </rPh>
    <phoneticPr fontId="1"/>
  </si>
  <si>
    <t>Pass or fail at the planning
計画の合否判定</t>
    <rPh sb="29" eb="31">
      <t>ケイカク</t>
    </rPh>
    <rPh sb="32" eb="34">
      <t>ゴウヒ</t>
    </rPh>
    <rPh sb="34" eb="36">
      <t>ハンテイ</t>
    </rPh>
    <phoneticPr fontId="1"/>
  </si>
  <si>
    <t>↓入力してください</t>
    <rPh sb="1" eb="3">
      <t>ニュウリョク</t>
    </rPh>
    <phoneticPr fontId="1"/>
  </si>
  <si>
    <r>
      <t>S</t>
    </r>
    <r>
      <rPr>
        <sz val="11"/>
        <rFont val="ＭＳ Ｐゴシック"/>
        <family val="3"/>
        <charset val="128"/>
      </rPr>
      <t>tep</t>
    </r>
    <r>
      <rPr>
        <sz val="11"/>
        <rFont val="ＭＳ Ｐゴシック"/>
        <family val="3"/>
        <charset val="128"/>
      </rPr>
      <t xml:space="preserve">
ステップ数</t>
    </r>
    <rPh sb="9" eb="10">
      <t>スウ</t>
    </rPh>
    <phoneticPr fontId="1"/>
  </si>
  <si>
    <r>
      <t>T</t>
    </r>
    <r>
      <rPr>
        <sz val="11"/>
        <rFont val="ＭＳ Ｐゴシック"/>
        <family val="3"/>
        <charset val="128"/>
      </rPr>
      <t>otal</t>
    </r>
    <r>
      <rPr>
        <sz val="11"/>
        <rFont val="ＭＳ Ｐゴシック"/>
        <family val="3"/>
        <charset val="128"/>
      </rPr>
      <t xml:space="preserve">
手続部全体</t>
    </r>
    <rPh sb="6" eb="8">
      <t>テツヅ</t>
    </rPh>
    <rPh sb="8" eb="9">
      <t>ブ</t>
    </rPh>
    <rPh sb="9" eb="11">
      <t>ゼンタイ</t>
    </rPh>
    <phoneticPr fontId="1"/>
  </si>
  <si>
    <t>STEP</t>
    <phoneticPr fontId="1"/>
  </si>
  <si>
    <t>-</t>
    <phoneticPr fontId="1"/>
  </si>
  <si>
    <t>総ステップ数</t>
    <rPh sb="0" eb="1">
      <t>ソウ</t>
    </rPh>
    <rPh sb="5" eb="6">
      <t>スウ</t>
    </rPh>
    <phoneticPr fontId="1"/>
  </si>
  <si>
    <r>
      <t>A</t>
    </r>
    <r>
      <rPr>
        <sz val="11"/>
        <rFont val="ＭＳ Ｐゴシック"/>
        <family val="3"/>
        <charset val="128"/>
      </rPr>
      <t>dd , Modify</t>
    </r>
    <r>
      <rPr>
        <sz val="11"/>
        <rFont val="ＭＳ Ｐゴシック"/>
        <family val="3"/>
        <charset val="128"/>
      </rPr>
      <t xml:space="preserve">
追加／修正</t>
    </r>
    <rPh sb="13" eb="15">
      <t>ツイカ</t>
    </rPh>
    <rPh sb="16" eb="18">
      <t>シュウセイ</t>
    </rPh>
    <phoneticPr fontId="1"/>
  </si>
  <si>
    <t>改修ステップ数</t>
    <rPh sb="0" eb="2">
      <t>カイシュウ</t>
    </rPh>
    <rPh sb="6" eb="7">
      <t>スウ</t>
    </rPh>
    <phoneticPr fontId="1"/>
  </si>
  <si>
    <r>
      <t>T</t>
    </r>
    <r>
      <rPr>
        <sz val="11"/>
        <rFont val="ＭＳ Ｐゴシック"/>
        <family val="3"/>
        <charset val="128"/>
      </rPr>
      <t>otal PCL Number</t>
    </r>
    <r>
      <rPr>
        <sz val="11"/>
        <rFont val="ＭＳ Ｐゴシック"/>
        <family val="3"/>
        <charset val="128"/>
      </rPr>
      <t xml:space="preserve">
総ＰＣＬ数</t>
    </r>
    <rPh sb="17" eb="18">
      <t>ソウ</t>
    </rPh>
    <rPh sb="21" eb="22">
      <t>スウ</t>
    </rPh>
    <phoneticPr fontId="1"/>
  </si>
  <si>
    <t>Case</t>
    <phoneticPr fontId="1"/>
  </si>
  <si>
    <t>PCL
Contents
PCL
内容</t>
    <rPh sb="17" eb="19">
      <t>ナイヨウ</t>
    </rPh>
    <phoneticPr fontId="1"/>
  </si>
  <si>
    <r>
      <t>N</t>
    </r>
    <r>
      <rPr>
        <sz val="11"/>
        <rFont val="ＭＳ Ｐゴシック"/>
        <family val="3"/>
        <charset val="128"/>
      </rPr>
      <t>ormal Case (N)</t>
    </r>
    <r>
      <rPr>
        <sz val="11"/>
        <rFont val="ＭＳ Ｐゴシック"/>
        <family val="3"/>
        <charset val="128"/>
      </rPr>
      <t xml:space="preserve">
正常項目（Ｎ）</t>
    </r>
    <rPh sb="16" eb="18">
      <t>セイジョウ</t>
    </rPh>
    <rPh sb="18" eb="20">
      <t>コウモク</t>
    </rPh>
    <phoneticPr fontId="1"/>
  </si>
  <si>
    <t>％</t>
    <phoneticPr fontId="1"/>
  </si>
  <si>
    <t>Less than 70%
70%以下であること</t>
    <rPh sb="17" eb="19">
      <t>イカ</t>
    </rPh>
    <phoneticPr fontId="1"/>
  </si>
  <si>
    <r>
      <t>E</t>
    </r>
    <r>
      <rPr>
        <sz val="11"/>
        <rFont val="ＭＳ Ｐゴシック"/>
        <family val="3"/>
        <charset val="128"/>
      </rPr>
      <t>rror Case (E)</t>
    </r>
    <r>
      <rPr>
        <sz val="11"/>
        <rFont val="ＭＳ Ｐゴシック"/>
        <family val="3"/>
        <charset val="128"/>
      </rPr>
      <t xml:space="preserve">
異常項目（Ｅ）</t>
    </r>
    <rPh sb="15" eb="17">
      <t>イジョウ</t>
    </rPh>
    <rPh sb="17" eb="19">
      <t>コウモク</t>
    </rPh>
    <phoneticPr fontId="1"/>
  </si>
  <si>
    <t>More than 15%
15%以上であること</t>
    <rPh sb="17" eb="19">
      <t>イジョウ</t>
    </rPh>
    <phoneticPr fontId="1"/>
  </si>
  <si>
    <r>
      <t>Boundaries</t>
    </r>
    <r>
      <rPr>
        <sz val="11"/>
        <rFont val="ＭＳ Ｐゴシック"/>
        <family val="3"/>
        <charset val="128"/>
      </rPr>
      <t>/</t>
    </r>
    <r>
      <rPr>
        <sz val="11"/>
        <rFont val="ＭＳ Ｐゴシック"/>
        <family val="3"/>
        <charset val="128"/>
      </rPr>
      <t>limits</t>
    </r>
    <r>
      <rPr>
        <sz val="11"/>
        <rFont val="ＭＳ Ｐゴシック"/>
        <family val="3"/>
        <charset val="128"/>
      </rPr>
      <t xml:space="preserve"> Case(L)</t>
    </r>
    <r>
      <rPr>
        <sz val="11"/>
        <rFont val="ＭＳ Ｐゴシック"/>
        <family val="3"/>
        <charset val="128"/>
      </rPr>
      <t xml:space="preserve">
境界・限界項目（Ｌ）</t>
    </r>
    <rPh sb="26" eb="28">
      <t>キョウカイ</t>
    </rPh>
    <rPh sb="29" eb="31">
      <t>ゲンカイ</t>
    </rPh>
    <rPh sb="31" eb="33">
      <t>コウモク</t>
    </rPh>
    <phoneticPr fontId="1"/>
  </si>
  <si>
    <t>More than 10%
10%以上であること</t>
    <rPh sb="17" eb="19">
      <t>イジョウ</t>
    </rPh>
    <phoneticPr fontId="1"/>
  </si>
  <si>
    <r>
      <t>I</t>
    </r>
    <r>
      <rPr>
        <sz val="11"/>
        <rFont val="ＭＳ Ｐゴシック"/>
        <family val="3"/>
        <charset val="128"/>
      </rPr>
      <t>nterface Case (I)</t>
    </r>
    <r>
      <rPr>
        <sz val="11"/>
        <rFont val="ＭＳ Ｐゴシック"/>
        <family val="3"/>
        <charset val="128"/>
      </rPr>
      <t xml:space="preserve">
インターフェース項目（Ｉ）</t>
    </r>
    <rPh sb="27" eb="29">
      <t>コウモク</t>
    </rPh>
    <phoneticPr fontId="1"/>
  </si>
  <si>
    <t>More than 5%
5%以上であること</t>
    <rPh sb="15" eb="17">
      <t>イジョウ</t>
    </rPh>
    <phoneticPr fontId="1"/>
  </si>
  <si>
    <t>PCL Density
ＰＣＬ密度</t>
    <rPh sb="15" eb="17">
      <t>ミツド</t>
    </rPh>
    <phoneticPr fontId="1"/>
  </si>
  <si>
    <t>Step/Ks</t>
    <phoneticPr fontId="1"/>
  </si>
  <si>
    <t>100 Case per 1Kilo steps
1kｽﾃｯﾌﾟあたり100件以上</t>
    <rPh sb="38" eb="39">
      <t>ケン</t>
    </rPh>
    <rPh sb="39" eb="41">
      <t>イジョウ</t>
    </rPh>
    <phoneticPr fontId="1"/>
  </si>
  <si>
    <t>Number of errors found
摘出不良件数</t>
    <rPh sb="23" eb="25">
      <t>テキシュツ</t>
    </rPh>
    <rPh sb="25" eb="27">
      <t>フリョウ</t>
    </rPh>
    <rPh sb="27" eb="29">
      <t>ケンスウ</t>
    </rPh>
    <phoneticPr fontId="1"/>
  </si>
  <si>
    <r>
      <t>s</t>
    </r>
    <r>
      <rPr>
        <sz val="11"/>
        <rFont val="ＭＳ Ｐゴシック"/>
        <family val="3"/>
        <charset val="128"/>
      </rPr>
      <t>tep</t>
    </r>
    <phoneticPr fontId="1"/>
  </si>
  <si>
    <t>Error detection density
摘出不良密度</t>
    <rPh sb="24" eb="26">
      <t>テキシュツ</t>
    </rPh>
    <rPh sb="26" eb="28">
      <t>フリョウ</t>
    </rPh>
    <rPh sb="28" eb="30">
      <t>ミツド</t>
    </rPh>
    <phoneticPr fontId="1"/>
  </si>
  <si>
    <t>10 Case per 1Kilo steps
1kｽﾃｯﾌﾟあたり10件以上</t>
    <rPh sb="36" eb="37">
      <t>ケン</t>
    </rPh>
    <rPh sb="37" eb="39">
      <t>イジョウ</t>
    </rPh>
    <phoneticPr fontId="1"/>
  </si>
  <si>
    <t>No
項番</t>
    <rPh sb="3" eb="4">
      <t>コウ</t>
    </rPh>
    <rPh sb="4" eb="5">
      <t>バン</t>
    </rPh>
    <phoneticPr fontId="1"/>
  </si>
  <si>
    <r>
      <rPr>
        <sz val="9"/>
        <color indexed="8"/>
        <rFont val="ＭＳ Ｐゴシック"/>
        <family val="3"/>
        <charset val="128"/>
      </rPr>
      <t>LargeClass</t>
    </r>
    <r>
      <rPr>
        <sz val="10"/>
        <color indexed="8"/>
        <rFont val="ＭＳ Ｐゴシック"/>
        <family val="3"/>
        <charset val="128"/>
      </rPr>
      <t xml:space="preserve">
</t>
    </r>
    <r>
      <rPr>
        <sz val="9"/>
        <color indexed="8"/>
        <rFont val="ＭＳ Ｐゴシック"/>
        <family val="3"/>
        <charset val="128"/>
      </rPr>
      <t>大分類</t>
    </r>
    <rPh sb="11" eb="12">
      <t>ダイ</t>
    </rPh>
    <rPh sb="12" eb="14">
      <t>ブンルイ</t>
    </rPh>
    <phoneticPr fontId="1"/>
  </si>
  <si>
    <t>SmallClass
小分類</t>
    <rPh sb="11" eb="14">
      <t>ショウブンルイ</t>
    </rPh>
    <phoneticPr fontId="1"/>
  </si>
  <si>
    <t>Mandatory
必須要否</t>
    <rPh sb="10" eb="12">
      <t>ヒッス</t>
    </rPh>
    <rPh sb="12" eb="14">
      <t>ヨウヒ</t>
    </rPh>
    <phoneticPr fontId="1"/>
  </si>
  <si>
    <t>Comfirmation Item
確認項目</t>
    <rPh sb="18" eb="20">
      <t>カクニン</t>
    </rPh>
    <rPh sb="20" eb="22">
      <t>コウモク</t>
    </rPh>
    <phoneticPr fontId="1"/>
  </si>
  <si>
    <t>Date
確認日</t>
    <rPh sb="5" eb="7">
      <t>カクニン</t>
    </rPh>
    <rPh sb="7" eb="8">
      <t>ビ</t>
    </rPh>
    <phoneticPr fontId="1"/>
  </si>
  <si>
    <t>Personnel
確認者</t>
    <rPh sb="10" eb="12">
      <t>カクニン</t>
    </rPh>
    <rPh sb="12" eb="13">
      <t>シャ</t>
    </rPh>
    <phoneticPr fontId="1"/>
  </si>
  <si>
    <t xml:space="preserve"> Result
結果</t>
    <rPh sb="8" eb="10">
      <t>ケッカ</t>
    </rPh>
    <phoneticPr fontId="1"/>
  </si>
  <si>
    <t>Remarks
特記事項</t>
    <rPh sb="8" eb="10">
      <t>トッキ</t>
    </rPh>
    <rPh sb="10" eb="12">
      <t>ジコウ</t>
    </rPh>
    <phoneticPr fontId="1"/>
  </si>
  <si>
    <t>Quality control  indicator
（品質管理指標）</t>
    <rPh sb="28" eb="30">
      <t>ヒンシツ</t>
    </rPh>
    <rPh sb="30" eb="32">
      <t>カンリ</t>
    </rPh>
    <rPh sb="32" eb="34">
      <t>シヒョウ</t>
    </rPh>
    <phoneticPr fontId="1"/>
  </si>
  <si>
    <t>Number of PCL cases
（件数）</t>
    <rPh sb="21" eb="23">
      <t>ケンスウ</t>
    </rPh>
    <phoneticPr fontId="1"/>
  </si>
  <si>
    <t>M</t>
    <phoneticPr fontId="1"/>
  </si>
  <si>
    <t>To ensure that the test cases are more than 100 cases per 1 kilogram steps.
（テストケース件数が１キロステップあたり100件以上であること）
If the index does not satisfy the standard, make sure that it can guarantee the quality of evidence is clear.（指標が基準を満足しない場合は、品質を保証できる根拠が明確であること）</t>
    <rPh sb="83" eb="85">
      <t>ケンスウ</t>
    </rPh>
    <rPh sb="99" eb="100">
      <t>ケン</t>
    </rPh>
    <rPh sb="100" eb="102">
      <t>イジョウ</t>
    </rPh>
    <phoneticPr fontId="1"/>
  </si>
  <si>
    <t>Number of  error cases
（不良密度）</t>
    <phoneticPr fontId="1"/>
  </si>
  <si>
    <t>To ensure that the error test cases are more than 10 cases per 1 kilogram steps.
（エラーとなるテストケース件数が１キロステップあたり10件以上であること）
If the index does not satisfy the standard, make sure that it can guarantee the quality of evidence is clear.（指標が基準を満足しない場合は、品質を保証できる根拠が明確であること）</t>
    <phoneticPr fontId="1"/>
  </si>
  <si>
    <t>Creation standard
（作成基準）</t>
    <rPh sb="19" eb="21">
      <t>サクセイ</t>
    </rPh>
    <rPh sb="21" eb="23">
      <t>キジュン</t>
    </rPh>
    <phoneticPr fontId="1"/>
  </si>
  <si>
    <t>To ensure that the normal test case is less than 70% of the all.
（正常ケースがテストケース全体の70％以下であること）
If the index does not satisfy the standard, make sure that it can guarantee the quality of evidence is clear.（指標が基準を満足しない場合は、品質を保証できる根拠が明確であること）</t>
    <rPh sb="66" eb="68">
      <t>セイジョウ</t>
    </rPh>
    <rPh sb="78" eb="80">
      <t>ゼンタイ</t>
    </rPh>
    <rPh sb="84" eb="86">
      <t>イカ</t>
    </rPh>
    <phoneticPr fontId="1"/>
  </si>
  <si>
    <t>To ensure that the abnormal test case is more than 15% of the all.
（異常ケースがテストケース全体の15％以上であること）
If the index does not satisfy the standard, make sure that it can guarantee the quality of evidence is clear.（指標が基準を満足しない場合は、品質を保証できる根拠が明確であること）</t>
    <rPh sb="68" eb="70">
      <t>イジョウ</t>
    </rPh>
    <rPh sb="80" eb="82">
      <t>ゼンタイ</t>
    </rPh>
    <rPh sb="86" eb="88">
      <t>イジョウ</t>
    </rPh>
    <phoneticPr fontId="1"/>
  </si>
  <si>
    <t>To ensure that the limit and boundary test case is more than 10% of the all.
(限界・境界ケースがテストケース全体の10％以上であること)
If the index does not satisfy the standard, make sure that it can guarantee the quality of evidence is clear.（指標が基準を満足しない場合は、品質を保証できる根拠が明確であること）</t>
    <rPh sb="78" eb="80">
      <t>ゲンカイ</t>
    </rPh>
    <rPh sb="81" eb="83">
      <t>キョウカイ</t>
    </rPh>
    <rPh sb="93" eb="95">
      <t>ゼンタイ</t>
    </rPh>
    <rPh sb="99" eb="101">
      <t>イジョウ</t>
    </rPh>
    <phoneticPr fontId="1"/>
  </si>
  <si>
    <t>To ensure that the interface test case is more than 5% of the all.
（インタフェースケースがテストケース全体の5％以上であること）
If the index does not satisfy the standard, make sure that it can guarantee the quality of evidence is clear.（指標が基準を満足しない場合は、品質を保証できる根拠が明確であること）</t>
    <rPh sb="85" eb="87">
      <t>ゼンタイ</t>
    </rPh>
    <rPh sb="90" eb="92">
      <t>イジョウ</t>
    </rPh>
    <phoneticPr fontId="1"/>
  </si>
  <si>
    <t>Test coverage
（テストカバレージ）</t>
    <phoneticPr fontId="1"/>
  </si>
  <si>
    <t>To ensure that the test case is provided that C0 (statement coverage)  is 100%.
（C0（命令網羅率）が100％となるようにテストケースを設けていること）
If C0 is not 100%, it can guarantee the quality of evidence is clear.
（100％とならない場合は、品質を保証できる根拠が明確であること）</t>
    <rPh sb="84" eb="86">
      <t>メイレイ</t>
    </rPh>
    <rPh sb="86" eb="88">
      <t>モウラ</t>
    </rPh>
    <rPh sb="88" eb="89">
      <t>リツ</t>
    </rPh>
    <rPh sb="108" eb="109">
      <t>モウ</t>
    </rPh>
    <rPh sb="197" eb="199">
      <t>バアイ</t>
    </rPh>
    <rPh sb="201" eb="203">
      <t>ヒンシツ</t>
    </rPh>
    <rPh sb="204" eb="206">
      <t>ホショウ</t>
    </rPh>
    <rPh sb="209" eb="211">
      <t>コンキョ</t>
    </rPh>
    <rPh sb="212" eb="214">
      <t>メイカク</t>
    </rPh>
    <phoneticPr fontId="1"/>
  </si>
  <si>
    <t>To ensure that the test case is provided that C1 (branch coverage)  is 100%.
C1（分岐網羅率）：100％となるようにテストケースを設けていること
If C1 is not 100%, it can guarantee the quality of evidence is clear.
（100％とならない場合は、品質を保証できる根拠が明確であること）</t>
    <rPh sb="80" eb="82">
      <t>ブンキ</t>
    </rPh>
    <rPh sb="82" eb="84">
      <t>モウラ</t>
    </rPh>
    <rPh sb="84" eb="85">
      <t>リツ</t>
    </rPh>
    <rPh sb="104" eb="105">
      <t>モウ</t>
    </rPh>
    <phoneticPr fontId="1"/>
  </si>
  <si>
    <t>Selection screen
（選択画面）</t>
    <rPh sb="18" eb="20">
      <t>センタク</t>
    </rPh>
    <rPh sb="20" eb="22">
      <t>ガメン</t>
    </rPh>
    <phoneticPr fontId="1"/>
  </si>
  <si>
    <t>O</t>
    <phoneticPr fontId="1"/>
  </si>
  <si>
    <t>To ensure that the test case includes test that check initial value, maximum length, mandatory field and irregular value.
（初期値、最大桁数、必須項目、不正値を確認するテストケースを設けていること）</t>
    <rPh sb="123" eb="126">
      <t>ショキチ</t>
    </rPh>
    <rPh sb="127" eb="129">
      <t>サイダイ</t>
    </rPh>
    <rPh sb="129" eb="131">
      <t>ケタスウ</t>
    </rPh>
    <rPh sb="132" eb="134">
      <t>ヒッス</t>
    </rPh>
    <rPh sb="134" eb="136">
      <t>コウモク</t>
    </rPh>
    <rPh sb="137" eb="139">
      <t>フセイ</t>
    </rPh>
    <rPh sb="139" eb="140">
      <t>チ</t>
    </rPh>
    <rPh sb="141" eb="143">
      <t>カクニン</t>
    </rPh>
    <rPh sb="152" eb="153">
      <t>モウ</t>
    </rPh>
    <phoneticPr fontId="1"/>
  </si>
  <si>
    <t>To ensure that the test case includes test that check consistency of screen layouts and design specifications.
（画面レイアウトと設計書との整合性を確認するテストケースを設けていること）</t>
    <rPh sb="112" eb="114">
      <t>ガメン</t>
    </rPh>
    <rPh sb="120" eb="122">
      <t>セッケイ</t>
    </rPh>
    <rPh sb="122" eb="123">
      <t>ショ</t>
    </rPh>
    <rPh sb="125" eb="127">
      <t>セイゴウ</t>
    </rPh>
    <rPh sb="127" eb="128">
      <t>セイ</t>
    </rPh>
    <rPh sb="129" eb="131">
      <t>カクニン</t>
    </rPh>
    <rPh sb="140" eb="141">
      <t>モウ</t>
    </rPh>
    <phoneticPr fontId="1"/>
  </si>
  <si>
    <t>To ensure that the test case includes test that check search helps. 
（検索ヘルプを確認するテストケースを設けていること）</t>
    <rPh sb="70" eb="72">
      <t>ケンサク</t>
    </rPh>
    <rPh sb="76" eb="78">
      <t>カクニン</t>
    </rPh>
    <rPh sb="87" eb="88">
      <t>モウ</t>
    </rPh>
    <phoneticPr fontId="1"/>
  </si>
  <si>
    <t>Processing
（処理）</t>
    <rPh sb="12" eb="14">
      <t>ショリ</t>
    </rPh>
    <phoneticPr fontId="1"/>
  </si>
  <si>
    <t>Search table
（テーブル検索）</t>
    <rPh sb="18" eb="20">
      <t>ケンサク</t>
    </rPh>
    <phoneticPr fontId="1"/>
  </si>
  <si>
    <t>To ensure that the test case includes test that check the result of searching table. 
（テーブル検索結果を確認するテストケースを設けていること）
To ensure that the test case includes test that check the result of searching table equals zero.
（テーブル検索結果が０件だった場合のテストケースを設けていること）</t>
    <rPh sb="91" eb="93">
      <t>ケンサク</t>
    </rPh>
    <rPh sb="93" eb="95">
      <t>ケッカ</t>
    </rPh>
    <rPh sb="96" eb="98">
      <t>カクニン</t>
    </rPh>
    <rPh sb="107" eb="108">
      <t>モウ</t>
    </rPh>
    <phoneticPr fontId="1"/>
  </si>
  <si>
    <t>Edit table
（テーブル編集）</t>
    <rPh sb="16" eb="18">
      <t>ヘンシュウ</t>
    </rPh>
    <phoneticPr fontId="1"/>
  </si>
  <si>
    <t>To ensure that the test case includes test that check the result of editing table. 
（テーブル編集結果を確認するテストケースを設けていること）</t>
    <rPh sb="89" eb="91">
      <t>ヘンシュウ</t>
    </rPh>
    <rPh sb="91" eb="93">
      <t>ケッカ</t>
    </rPh>
    <rPh sb="94" eb="96">
      <t>カクニン</t>
    </rPh>
    <rPh sb="105" eb="106">
      <t>モウ</t>
    </rPh>
    <phoneticPr fontId="1"/>
  </si>
  <si>
    <t>COMMIT&amp;ROLLBACK</t>
    <phoneticPr fontId="1"/>
  </si>
  <si>
    <t>To ensure that the test case includes test that check the result of updateing (commit,rollback).
（データ更新のCOMMIT＆ROLLBACK結果を確認するテストケースを設けていること）</t>
    <rPh sb="101" eb="103">
      <t>コウシン</t>
    </rPh>
    <rPh sb="119" eb="121">
      <t>ケッカ</t>
    </rPh>
    <rPh sb="122" eb="124">
      <t>カクニン</t>
    </rPh>
    <rPh sb="133" eb="134">
      <t>モウ</t>
    </rPh>
    <phoneticPr fontId="1"/>
  </si>
  <si>
    <t>Exclusive
（排他処理）</t>
    <rPh sb="11" eb="13">
      <t>ハイタ</t>
    </rPh>
    <rPh sb="13" eb="15">
      <t>ショリ</t>
    </rPh>
    <phoneticPr fontId="1"/>
  </si>
  <si>
    <t>To ensure that the test case includes test that check the exclusive processing.
（排他処理を確認するテストケースを設けていること）</t>
    <rPh sb="81" eb="83">
      <t>ハイタ</t>
    </rPh>
    <rPh sb="83" eb="85">
      <t>ショリ</t>
    </rPh>
    <rPh sb="86" eb="88">
      <t>カクニン</t>
    </rPh>
    <rPh sb="97" eb="98">
      <t>モウ</t>
    </rPh>
    <phoneticPr fontId="1"/>
  </si>
  <si>
    <r>
      <t xml:space="preserve">Work with other object
</t>
    </r>
    <r>
      <rPr>
        <sz val="9"/>
        <color indexed="8"/>
        <rFont val="ＭＳ Ｐゴシック"/>
        <family val="3"/>
        <charset val="128"/>
      </rPr>
      <t>（他オブジェクトとの連携）</t>
    </r>
    <rPh sb="24" eb="25">
      <t>タ</t>
    </rPh>
    <rPh sb="33" eb="35">
      <t>レンケイ</t>
    </rPh>
    <phoneticPr fontId="1"/>
  </si>
  <si>
    <t>To ensure that the test case includes test that check the input and output with object(EXIT, BAPI, Function module, Include) and exceptional processing.
（EXIT、BAPI、汎用モジュール、INCLUDEなどとのIN/OUTおよび例外処理を確認するテストケースを設けていること）</t>
    <rPh sb="164" eb="166">
      <t>ハンヨウ</t>
    </rPh>
    <rPh sb="192" eb="194">
      <t>レイガイ</t>
    </rPh>
    <rPh sb="194" eb="196">
      <t>ショリ</t>
    </rPh>
    <rPh sb="197" eb="199">
      <t>カクニン</t>
    </rPh>
    <rPh sb="208" eb="209">
      <t>モウ</t>
    </rPh>
    <phoneticPr fontId="1"/>
  </si>
  <si>
    <t>Initializing
(初期化処理）</t>
    <rPh sb="14" eb="17">
      <t>ショキカ</t>
    </rPh>
    <rPh sb="17" eb="19">
      <t>ショリ</t>
    </rPh>
    <phoneticPr fontId="1"/>
  </si>
  <si>
    <t>To ensure that the test case includes test that check the initializing processing.
（初期化処理を確認するテストケースを設けていること）</t>
    <rPh sb="84" eb="87">
      <t>ショキカ</t>
    </rPh>
    <rPh sb="87" eb="89">
      <t>ショリ</t>
    </rPh>
    <rPh sb="90" eb="92">
      <t>カクニン</t>
    </rPh>
    <rPh sb="101" eb="102">
      <t>モウ</t>
    </rPh>
    <phoneticPr fontId="1"/>
  </si>
  <si>
    <t>Sort
（ソート処理）</t>
    <rPh sb="9" eb="11">
      <t>ショリ</t>
    </rPh>
    <phoneticPr fontId="1"/>
  </si>
  <si>
    <t>To ensure that the test case includes test that check the result of sortng table.
（ソート結果を確認するテストケースを設けていること）</t>
    <rPh sb="86" eb="88">
      <t>ケッカ</t>
    </rPh>
    <rPh sb="89" eb="91">
      <t>カクニン</t>
    </rPh>
    <rPh sb="100" eb="101">
      <t>モウ</t>
    </rPh>
    <phoneticPr fontId="1"/>
  </si>
  <si>
    <t>Loop
（ループ処理）</t>
    <rPh sb="9" eb="11">
      <t>ショリ</t>
    </rPh>
    <phoneticPr fontId="1"/>
  </si>
  <si>
    <t>To ensure that the test case includes test that check the termination condition of loop processing.
（ループ処理の終了条件を確認するテストケースを設けていること）</t>
    <rPh sb="104" eb="106">
      <t>ショリ</t>
    </rPh>
    <rPh sb="107" eb="109">
      <t>シュウリョウ</t>
    </rPh>
    <rPh sb="109" eb="111">
      <t>ジョウケン</t>
    </rPh>
    <rPh sb="112" eb="114">
      <t>カクニン</t>
    </rPh>
    <rPh sb="123" eb="124">
      <t>モウ</t>
    </rPh>
    <phoneticPr fontId="1"/>
  </si>
  <si>
    <t>Arithmetical
computations
（算術処理）</t>
    <rPh sb="27" eb="29">
      <t>サンジュツ</t>
    </rPh>
    <rPh sb="29" eb="31">
      <t>ショリ</t>
    </rPh>
    <phoneticPr fontId="1"/>
  </si>
  <si>
    <t>To ensure that the test case includes test that check the boundary value of ROUNDUP, ROUNDDOWN and ROUND.
（切り捨て、切り上げ、四捨五入の境界値を確認するテストケースを設けていること）</t>
    <rPh sb="107" eb="108">
      <t>キ</t>
    </rPh>
    <rPh sb="109" eb="110">
      <t>ス</t>
    </rPh>
    <rPh sb="112" eb="113">
      <t>キ</t>
    </rPh>
    <rPh sb="114" eb="115">
      <t>ア</t>
    </rPh>
    <rPh sb="117" eb="121">
      <t>シシャゴニュウ</t>
    </rPh>
    <rPh sb="122" eb="124">
      <t>キョウカイ</t>
    </rPh>
    <rPh sb="124" eb="125">
      <t>チ</t>
    </rPh>
    <rPh sb="126" eb="128">
      <t>カクニン</t>
    </rPh>
    <rPh sb="137" eb="138">
      <t>モウ</t>
    </rPh>
    <phoneticPr fontId="1"/>
  </si>
  <si>
    <t>To ensure that the test case includes test that check the case denominator of division equals zero.
（除算の分母が０のチェックを確認するテストケースを設けていること）</t>
    <rPh sb="101" eb="103">
      <t>ジョサン</t>
    </rPh>
    <rPh sb="104" eb="106">
      <t>ブンボ</t>
    </rPh>
    <rPh sb="114" eb="116">
      <t>カクニン</t>
    </rPh>
    <rPh sb="125" eb="126">
      <t>モウ</t>
    </rPh>
    <phoneticPr fontId="1"/>
  </si>
  <si>
    <t>To ensure that the test case includes test that check the digit overflow of addition and multiplication.
（加算・乗算の桁あふれのチェックを確認するテストケースを設けていること）</t>
    <rPh sb="106" eb="108">
      <t>カサン</t>
    </rPh>
    <rPh sb="109" eb="111">
      <t>ジョウサン</t>
    </rPh>
    <rPh sb="112" eb="113">
      <t>ケタ</t>
    </rPh>
    <rPh sb="122" eb="124">
      <t>カクニン</t>
    </rPh>
    <rPh sb="133" eb="134">
      <t>モウ</t>
    </rPh>
    <phoneticPr fontId="1"/>
  </si>
  <si>
    <t>Message
（メッセージ）</t>
    <phoneticPr fontId="1"/>
  </si>
  <si>
    <t>To ensure that the test case includes test that check the message contents.
（メッセージ内容を確認するテストケースを設けていること）</t>
    <rPh sb="82" eb="84">
      <t>ナイヨウ</t>
    </rPh>
    <rPh sb="85" eb="87">
      <t>カクニン</t>
    </rPh>
    <rPh sb="96" eb="97">
      <t>モウ</t>
    </rPh>
    <phoneticPr fontId="1"/>
  </si>
  <si>
    <t>To ensure that the test case includes test that check the screen transition and process transition after output message.
（メッセージ出力後の画面遷移、処理遷移を確認するテストケースを設けていること）</t>
    <rPh sb="127" eb="129">
      <t>シュツリョク</t>
    </rPh>
    <rPh sb="129" eb="130">
      <t>ゴ</t>
    </rPh>
    <rPh sb="131" eb="133">
      <t>ガメン</t>
    </rPh>
    <rPh sb="133" eb="135">
      <t>センイ</t>
    </rPh>
    <rPh sb="136" eb="138">
      <t>ショリ</t>
    </rPh>
    <rPh sb="138" eb="140">
      <t>センイ</t>
    </rPh>
    <rPh sb="141" eb="143">
      <t>カクニン</t>
    </rPh>
    <rPh sb="152" eb="153">
      <t>モウ</t>
    </rPh>
    <phoneticPr fontId="1"/>
  </si>
  <si>
    <t>Output
（出力結果）</t>
    <rPh sb="8" eb="10">
      <t>シュツリョク</t>
    </rPh>
    <rPh sb="10" eb="12">
      <t>ケッカ</t>
    </rPh>
    <phoneticPr fontId="1"/>
  </si>
  <si>
    <t>Processing
（処理系）</t>
    <rPh sb="12" eb="14">
      <t>ショリ</t>
    </rPh>
    <rPh sb="14" eb="15">
      <t>ケイ</t>
    </rPh>
    <phoneticPr fontId="1"/>
  </si>
  <si>
    <t>To ensure that the test case includes test that check the processing is performed according to design specification.
（設計書どおりの処理が実施されたことを確認するテストケースを設けていること）</t>
    <rPh sb="118" eb="120">
      <t>セッケイ</t>
    </rPh>
    <rPh sb="120" eb="121">
      <t>ショ</t>
    </rPh>
    <rPh sb="125" eb="127">
      <t>ショリ</t>
    </rPh>
    <rPh sb="128" eb="130">
      <t>ジッシ</t>
    </rPh>
    <rPh sb="136" eb="138">
      <t>カクニン</t>
    </rPh>
    <rPh sb="147" eb="148">
      <t>モウ</t>
    </rPh>
    <phoneticPr fontId="1"/>
  </si>
  <si>
    <t>Report/Screen
（帳票系・画面系）</t>
    <rPh sb="15" eb="17">
      <t>チョウヒョウ</t>
    </rPh>
    <rPh sb="17" eb="18">
      <t>ケイ</t>
    </rPh>
    <rPh sb="19" eb="21">
      <t>ガメン</t>
    </rPh>
    <rPh sb="21" eb="22">
      <t>ケイ</t>
    </rPh>
    <phoneticPr fontId="1"/>
  </si>
  <si>
    <t>To ensure that the test case includes test that check consistency of report・screen layouts and design specifications.
（帳票・画面レイアウトと設計書との整合性を確認するテストケースを設けていること）</t>
    <rPh sb="119" eb="121">
      <t>チョウヒョウ</t>
    </rPh>
    <rPh sb="122" eb="124">
      <t>ガメン</t>
    </rPh>
    <rPh sb="130" eb="132">
      <t>セッケイ</t>
    </rPh>
    <rPh sb="132" eb="133">
      <t>ショ</t>
    </rPh>
    <rPh sb="135" eb="137">
      <t>セイゴウ</t>
    </rPh>
    <rPh sb="137" eb="138">
      <t>セイ</t>
    </rPh>
    <rPh sb="139" eb="141">
      <t>カクニン</t>
    </rPh>
    <rPh sb="150" eb="151">
      <t>モウ</t>
    </rPh>
    <phoneticPr fontId="1"/>
  </si>
  <si>
    <t>To ensure that the test case includes test that check digit overflow(in maximum number of digits output).
（最大桁数出力時の桁あふれを確認するテストケースを設けていること）</t>
    <rPh sb="107" eb="109">
      <t>サイダイ</t>
    </rPh>
    <rPh sb="109" eb="111">
      <t>ケタスウ</t>
    </rPh>
    <rPh sb="111" eb="113">
      <t>シュツリョク</t>
    </rPh>
    <rPh sb="113" eb="114">
      <t>ジ</t>
    </rPh>
    <rPh sb="115" eb="116">
      <t>ケタ</t>
    </rPh>
    <rPh sb="120" eb="122">
      <t>カクニン</t>
    </rPh>
    <rPh sb="131" eb="132">
      <t>モウ</t>
    </rPh>
    <phoneticPr fontId="1"/>
  </si>
  <si>
    <t>Output file
（ファイル出力系）</t>
    <rPh sb="17" eb="19">
      <t>シュツリョク</t>
    </rPh>
    <rPh sb="19" eb="20">
      <t>ケイ</t>
    </rPh>
    <phoneticPr fontId="1"/>
  </si>
  <si>
    <t>It contains the following test cases.
That the output along the layout of the design specification.
（設計書のファイルレイアウトどおりのファイルが出力されていることを確認するテストケースを設けていること）</t>
    <rPh sb="101" eb="103">
      <t>セッケイ</t>
    </rPh>
    <rPh sb="103" eb="104">
      <t>ショ</t>
    </rPh>
    <rPh sb="123" eb="125">
      <t>シュツリョク</t>
    </rPh>
    <rPh sb="133" eb="135">
      <t>カクニン</t>
    </rPh>
    <rPh sb="144" eb="145">
      <t>モウ</t>
    </rPh>
    <phoneticPr fontId="1"/>
  </si>
  <si>
    <t>Test data
（テストデータ）</t>
    <phoneticPr fontId="1"/>
  </si>
  <si>
    <t>To ensure that the test case includes the test without using debug mode.（With minimum use of debug mode）
（デバックモードを用いないテストケースを設けていること。デバックモードは最低限とする）</t>
    <rPh sb="114" eb="115">
      <t>モチ</t>
    </rPh>
    <rPh sb="125" eb="126">
      <t>モウ</t>
    </rPh>
    <rPh sb="141" eb="144">
      <t>サイテイゲン</t>
    </rPh>
    <phoneticPr fontId="1"/>
  </si>
  <si>
    <t>To ensure that the test handles several data includes test case both zero and several data.
（複数データを処理するケースは、０件、複数件のテストケースを設けていること）</t>
    <rPh sb="93" eb="95">
      <t>フクスウ</t>
    </rPh>
    <rPh sb="99" eb="101">
      <t>ショリ</t>
    </rPh>
    <rPh sb="109" eb="110">
      <t>ケン</t>
    </rPh>
    <rPh sb="111" eb="113">
      <t>フクスウ</t>
    </rPh>
    <rPh sb="113" eb="114">
      <t>ケン</t>
    </rPh>
    <rPh sb="122" eb="123">
      <t>モウ</t>
    </rPh>
    <phoneticPr fontId="1"/>
  </si>
  <si>
    <t>Legend: mandatory(M), optional(O)</t>
    <phoneticPr fontId="1"/>
  </si>
  <si>
    <t>hi-FrontsG Coding Checklist</t>
    <phoneticPr fontId="1"/>
  </si>
  <si>
    <t>No</t>
    <phoneticPr fontId="1"/>
  </si>
  <si>
    <t>Classification(分類)</t>
    <phoneticPr fontId="1"/>
  </si>
  <si>
    <t>Comfirmation Item(確認項目)</t>
    <phoneticPr fontId="1"/>
  </si>
  <si>
    <t>Not applicable
該当無し</t>
    <phoneticPr fontId="1"/>
  </si>
  <si>
    <t>Ensure implementation(確認実施)</t>
    <phoneticPr fontId="1"/>
  </si>
  <si>
    <t>基準書</t>
    <rPh sb="0" eb="2">
      <t>キジュン</t>
    </rPh>
    <rPh sb="2" eb="3">
      <t>ショ</t>
    </rPh>
    <phoneticPr fontId="1"/>
  </si>
  <si>
    <t>備考</t>
    <rPh sb="0" eb="2">
      <t>ビコウ</t>
    </rPh>
    <phoneticPr fontId="1"/>
  </si>
  <si>
    <t>Summary(概要)</t>
    <phoneticPr fontId="1"/>
  </si>
  <si>
    <t>Detail(詳細)</t>
    <phoneticPr fontId="1"/>
  </si>
  <si>
    <t>Personnel
(担当)</t>
    <rPh sb="11" eb="13">
      <t>タントウ</t>
    </rPh>
    <phoneticPr fontId="1"/>
  </si>
  <si>
    <t>Date
(日付)</t>
    <rPh sb="6" eb="8">
      <t>ヒヅケ</t>
    </rPh>
    <phoneticPr fontId="1"/>
  </si>
  <si>
    <t>Result
(結果)</t>
    <rPh sb="8" eb="10">
      <t>ケッカ</t>
    </rPh>
    <phoneticPr fontId="1"/>
  </si>
  <si>
    <t>Remarks
(特記事項)</t>
    <rPh sb="9" eb="11">
      <t>トッキ</t>
    </rPh>
    <rPh sb="11" eb="13">
      <t>ジコウ</t>
    </rPh>
    <phoneticPr fontId="1"/>
  </si>
  <si>
    <t>参照番号</t>
    <rPh sb="0" eb="2">
      <t>サンショウ</t>
    </rPh>
    <rPh sb="2" eb="4">
      <t>バンゴウ</t>
    </rPh>
    <phoneticPr fontId="1"/>
  </si>
  <si>
    <t>1-1</t>
    <phoneticPr fontId="1"/>
  </si>
  <si>
    <t>Pre-checks
事前チェック</t>
    <rPh sb="11" eb="13">
      <t>ジゼン</t>
    </rPh>
    <phoneticPr fontId="1"/>
  </si>
  <si>
    <t>ABAP Extended Program Check
ABAPプログラム拡張構文チェック</t>
    <rPh sb="37" eb="39">
      <t>カクチョウ</t>
    </rPh>
    <rPh sb="39" eb="41">
      <t>コウブン</t>
    </rPh>
    <phoneticPr fontId="1"/>
  </si>
  <si>
    <t>0 error,0 warning,0 message
エラー/警告/情報が0件である</t>
    <rPh sb="32" eb="34">
      <t>ケイコク</t>
    </rPh>
    <rPh sb="35" eb="37">
      <t>ジョウホウ</t>
    </rPh>
    <rPh sb="39" eb="40">
      <t>ケン</t>
    </rPh>
    <phoneticPr fontId="1"/>
  </si>
  <si>
    <t>12.1.</t>
    <phoneticPr fontId="1"/>
  </si>
  <si>
    <t>チェック項目を全てONにして実行する（"#ECは正当な理由なく使用不可）</t>
    <rPh sb="4" eb="6">
      <t>コウモク</t>
    </rPh>
    <rPh sb="7" eb="8">
      <t>スベ</t>
    </rPh>
    <rPh sb="14" eb="16">
      <t>ジッコウ</t>
    </rPh>
    <rPh sb="24" eb="26">
      <t>セイトウ</t>
    </rPh>
    <rPh sb="27" eb="29">
      <t>リユウ</t>
    </rPh>
    <rPh sb="31" eb="33">
      <t>シヨウ</t>
    </rPh>
    <rPh sb="33" eb="35">
      <t>フカ</t>
    </rPh>
    <phoneticPr fontId="1"/>
  </si>
  <si>
    <t>1-2</t>
  </si>
  <si>
    <t>Code Inspector
コードインスペクタ</t>
    <phoneticPr fontId="1"/>
  </si>
  <si>
    <t>0 error
エラーが0件である</t>
    <rPh sb="13" eb="14">
      <t>ケン</t>
    </rPh>
    <phoneticPr fontId="1"/>
  </si>
  <si>
    <t>12.2.</t>
    <phoneticPr fontId="1"/>
  </si>
  <si>
    <t>警告/情報は必要に応じて対応する</t>
    <rPh sb="0" eb="2">
      <t>ケイコク</t>
    </rPh>
    <rPh sb="3" eb="5">
      <t>ジョウホウ</t>
    </rPh>
    <rPh sb="6" eb="8">
      <t>ヒツヨウ</t>
    </rPh>
    <rPh sb="9" eb="10">
      <t>オウ</t>
    </rPh>
    <rPh sb="12" eb="14">
      <t>タイオウ</t>
    </rPh>
    <phoneticPr fontId="1"/>
  </si>
  <si>
    <t>1-3</t>
    <phoneticPr fontId="1"/>
  </si>
  <si>
    <t>Program-Attributes
プログラム属性</t>
    <rPh sb="24" eb="26">
      <t>ゾクセイ</t>
    </rPh>
    <phoneticPr fontId="1"/>
  </si>
  <si>
    <t>Conform to the configuration of  the standard
基準書の設定に準じている</t>
    <rPh sb="46" eb="48">
      <t>キジュン</t>
    </rPh>
    <rPh sb="48" eb="49">
      <t>ショ</t>
    </rPh>
    <rPh sb="50" eb="52">
      <t>セッテイ</t>
    </rPh>
    <rPh sb="53" eb="54">
      <t>ジュン</t>
    </rPh>
    <phoneticPr fontId="1"/>
  </si>
  <si>
    <t>3.1.</t>
    <phoneticPr fontId="1"/>
  </si>
  <si>
    <t>2-1</t>
    <phoneticPr fontId="1"/>
  </si>
  <si>
    <t>General
全般</t>
    <rPh sb="8" eb="10">
      <t>ゼンパン</t>
    </rPh>
    <phoneticPr fontId="1"/>
  </si>
  <si>
    <t>Detailed Design Specifications
詳細設計書</t>
    <rPh sb="31" eb="33">
      <t>ショウサイ</t>
    </rPh>
    <rPh sb="33" eb="36">
      <t>セッケイショ</t>
    </rPh>
    <phoneticPr fontId="1"/>
  </si>
  <si>
    <t>The contents are consistent with the detailed design statement
処理内容が詳細設計書と一致している</t>
    <rPh sb="63" eb="65">
      <t>ショリ</t>
    </rPh>
    <rPh sb="65" eb="67">
      <t>ナイヨウ</t>
    </rPh>
    <rPh sb="68" eb="70">
      <t>ショウサイ</t>
    </rPh>
    <rPh sb="70" eb="72">
      <t>セッケイ</t>
    </rPh>
    <rPh sb="72" eb="73">
      <t>ショ</t>
    </rPh>
    <rPh sb="74" eb="76">
      <t>イッチ</t>
    </rPh>
    <phoneticPr fontId="1"/>
  </si>
  <si>
    <t>2-2</t>
  </si>
  <si>
    <t>Selection screen layout is consistent with the detailed design document
選択画面のレイアウトが詳細設計書と一致している</t>
    <rPh sb="72" eb="74">
      <t>センタク</t>
    </rPh>
    <rPh sb="74" eb="76">
      <t>ガメン</t>
    </rPh>
    <rPh sb="83" eb="85">
      <t>ショウサイ</t>
    </rPh>
    <rPh sb="85" eb="87">
      <t>セッケイ</t>
    </rPh>
    <rPh sb="87" eb="88">
      <t>ショ</t>
    </rPh>
    <rPh sb="89" eb="91">
      <t>イッチ</t>
    </rPh>
    <phoneticPr fontId="1"/>
  </si>
  <si>
    <t>選択画面項目は選択テキスト機能を使用しているかもあわせてチェックする</t>
    <rPh sb="0" eb="2">
      <t>センタク</t>
    </rPh>
    <rPh sb="2" eb="4">
      <t>ガメン</t>
    </rPh>
    <rPh sb="4" eb="6">
      <t>コウモク</t>
    </rPh>
    <rPh sb="7" eb="9">
      <t>センタク</t>
    </rPh>
    <rPh sb="13" eb="15">
      <t>キノウ</t>
    </rPh>
    <rPh sb="16" eb="18">
      <t>シヨウ</t>
    </rPh>
    <phoneticPr fontId="1"/>
  </si>
  <si>
    <t>2-3</t>
  </si>
  <si>
    <t>Dynpro layout is consistent with the detailed design document
Dynproレイアウトが詳細設計書と一致している</t>
    <rPh sb="74" eb="76">
      <t>ショウサイ</t>
    </rPh>
    <rPh sb="76" eb="78">
      <t>セッケイ</t>
    </rPh>
    <rPh sb="78" eb="79">
      <t>ショ</t>
    </rPh>
    <rPh sb="80" eb="82">
      <t>イッチ</t>
    </rPh>
    <phoneticPr fontId="1"/>
  </si>
  <si>
    <t>2-4</t>
  </si>
  <si>
    <t>List output screen is consistent with the detailed design document
一覧出力画面が詳細設計書と一致している</t>
    <rPh sb="67" eb="69">
      <t>イチラン</t>
    </rPh>
    <rPh sb="69" eb="71">
      <t>シュツリョク</t>
    </rPh>
    <rPh sb="71" eb="73">
      <t>ガメン</t>
    </rPh>
    <rPh sb="74" eb="76">
      <t>ショウサイ</t>
    </rPh>
    <rPh sb="76" eb="78">
      <t>セッケイ</t>
    </rPh>
    <rPh sb="78" eb="79">
      <t>ショ</t>
    </rPh>
    <rPh sb="80" eb="82">
      <t>イッチ</t>
    </rPh>
    <phoneticPr fontId="1"/>
  </si>
  <si>
    <t>2-5</t>
    <phoneticPr fontId="1"/>
  </si>
  <si>
    <t>Message Output is consistent with the detailed design document
メッセージ出力が詳細設計書と一致している</t>
    <rPh sb="68" eb="70">
      <t>シュツリョク</t>
    </rPh>
    <rPh sb="71" eb="73">
      <t>ショウサイ</t>
    </rPh>
    <rPh sb="73" eb="75">
      <t>セッケイ</t>
    </rPh>
    <rPh sb="75" eb="76">
      <t>ショ</t>
    </rPh>
    <rPh sb="77" eb="79">
      <t>イッチ</t>
    </rPh>
    <phoneticPr fontId="1"/>
  </si>
  <si>
    <t>3-1</t>
    <phoneticPr fontId="1"/>
  </si>
  <si>
    <t>Comment
コメント</t>
    <phoneticPr fontId="1"/>
  </si>
  <si>
    <t>Comments that adequately describe the operation
コメントが内容を適切に記述している</t>
    <rPh sb="53" eb="55">
      <t>ナイヨウ</t>
    </rPh>
    <rPh sb="56" eb="58">
      <t>テキセツ</t>
    </rPh>
    <rPh sb="59" eb="61">
      <t>キジュツ</t>
    </rPh>
    <phoneticPr fontId="1"/>
  </si>
  <si>
    <t>例えば"内部テーブルITABを読み込む"は命令を見れば判断できる。日本語が正しいかも確認。</t>
    <rPh sb="0" eb="1">
      <t>タト</t>
    </rPh>
    <rPh sb="4" eb="6">
      <t>ナイブ</t>
    </rPh>
    <rPh sb="15" eb="16">
      <t>ヨ</t>
    </rPh>
    <rPh sb="17" eb="18">
      <t>コ</t>
    </rPh>
    <rPh sb="21" eb="23">
      <t>メイレイ</t>
    </rPh>
    <rPh sb="24" eb="25">
      <t>ミ</t>
    </rPh>
    <rPh sb="27" eb="29">
      <t>ハンダン</t>
    </rPh>
    <rPh sb="33" eb="36">
      <t>ニホンゴ</t>
    </rPh>
    <rPh sb="37" eb="38">
      <t>タダ</t>
    </rPh>
    <rPh sb="42" eb="44">
      <t>カクニン</t>
    </rPh>
    <phoneticPr fontId="1"/>
  </si>
  <si>
    <t>3-2</t>
  </si>
  <si>
    <t>Using only alphanumeric characters
半角英数文字のみ使用している</t>
    <rPh sb="35" eb="37">
      <t>ハンカク</t>
    </rPh>
    <rPh sb="37" eb="39">
      <t>エイスウ</t>
    </rPh>
    <rPh sb="39" eb="41">
      <t>モジ</t>
    </rPh>
    <rPh sb="43" eb="45">
      <t>シヨウ</t>
    </rPh>
    <phoneticPr fontId="1"/>
  </si>
  <si>
    <t>3.4.1.</t>
    <phoneticPr fontId="1"/>
  </si>
  <si>
    <t>3-3</t>
  </si>
  <si>
    <t>Indent the comment is appropriate
コメントのインデントが適切である</t>
    <rPh sb="45" eb="47">
      <t>テキセツ</t>
    </rPh>
    <phoneticPr fontId="1"/>
  </si>
  <si>
    <t>統一されていないインデントによって可読性が低下していないか？</t>
    <rPh sb="0" eb="2">
      <t>トウイツ</t>
    </rPh>
    <rPh sb="17" eb="20">
      <t>カドクセイ</t>
    </rPh>
    <rPh sb="21" eb="23">
      <t>テイカ</t>
    </rPh>
    <phoneticPr fontId="1"/>
  </si>
  <si>
    <t>3-4</t>
  </si>
  <si>
    <t>Main Program Header
メインプログラムヘッダ</t>
    <phoneticPr fontId="1"/>
  </si>
  <si>
    <t>That conforms to the format of the standard
基準書のフォーマットに準じている</t>
    <rPh sb="44" eb="46">
      <t>キジュン</t>
    </rPh>
    <rPh sb="46" eb="47">
      <t>ショ</t>
    </rPh>
    <rPh sb="55" eb="56">
      <t>ジュン</t>
    </rPh>
    <phoneticPr fontId="1"/>
  </si>
  <si>
    <t>3.4.2.</t>
    <phoneticPr fontId="1"/>
  </si>
  <si>
    <t>3-5</t>
  </si>
  <si>
    <t>Include Header
インクルードヘッダ</t>
    <phoneticPr fontId="1"/>
  </si>
  <si>
    <t>3.4.3.</t>
  </si>
  <si>
    <t>3-6</t>
  </si>
  <si>
    <t>Subroutine Header
サブルーチンヘッダ</t>
    <phoneticPr fontId="1"/>
  </si>
  <si>
    <t>3.4.4.</t>
  </si>
  <si>
    <t>パラメータが不一致のケースが多いので注意する</t>
    <rPh sb="6" eb="9">
      <t>フイッチ</t>
    </rPh>
    <rPh sb="14" eb="15">
      <t>オオ</t>
    </rPh>
    <rPh sb="18" eb="20">
      <t>チュウイ</t>
    </rPh>
    <phoneticPr fontId="1"/>
  </si>
  <si>
    <t>3-7</t>
  </si>
  <si>
    <t>Module Header
モジュールヘッダ</t>
    <phoneticPr fontId="1"/>
  </si>
  <si>
    <t>3.4.5.</t>
  </si>
  <si>
    <t>3-8</t>
  </si>
  <si>
    <t>Function Module Header
汎用モジュールヘッダ</t>
    <rPh sb="23" eb="25">
      <t>ハンヨウ</t>
    </rPh>
    <phoneticPr fontId="1"/>
  </si>
  <si>
    <t>3.4.6.</t>
  </si>
  <si>
    <t>3-9</t>
  </si>
  <si>
    <t>History
更新記録</t>
    <rPh sb="8" eb="10">
      <t>コウシン</t>
    </rPh>
    <rPh sb="10" eb="12">
      <t>キロク</t>
    </rPh>
    <phoneticPr fontId="1"/>
  </si>
  <si>
    <t>Historys have been described in the header
ヘッダに更新履歴が記載されている</t>
    <rPh sb="47" eb="49">
      <t>コウシン</t>
    </rPh>
    <rPh sb="49" eb="51">
      <t>リレキ</t>
    </rPh>
    <rPh sb="52" eb="54">
      <t>キサイ</t>
    </rPh>
    <phoneticPr fontId="1"/>
  </si>
  <si>
    <t>3-10</t>
  </si>
  <si>
    <t>The correction method according to the Standards
修正箇所が基準書の記述ルールに準じている</t>
    <rPh sb="49" eb="51">
      <t>シュウセイ</t>
    </rPh>
    <rPh sb="51" eb="53">
      <t>カショ</t>
    </rPh>
    <phoneticPr fontId="1"/>
  </si>
  <si>
    <t>3.4.11.</t>
  </si>
  <si>
    <t>STARTとENDの入り繰り、管理NOや日付、更新区分の間違いに注意する</t>
    <rPh sb="10" eb="11">
      <t>イ</t>
    </rPh>
    <rPh sb="12" eb="13">
      <t>グ</t>
    </rPh>
    <rPh sb="15" eb="17">
      <t>カンリ</t>
    </rPh>
    <rPh sb="20" eb="22">
      <t>ヒヅケ</t>
    </rPh>
    <rPh sb="23" eb="25">
      <t>コウシン</t>
    </rPh>
    <rPh sb="25" eb="27">
      <t>クブン</t>
    </rPh>
    <rPh sb="28" eb="30">
      <t>マチガ</t>
    </rPh>
    <rPh sb="32" eb="34">
      <t>チュウイ</t>
    </rPh>
    <phoneticPr fontId="1"/>
  </si>
  <si>
    <t>3-11</t>
  </si>
  <si>
    <t>Calling module
モジュール呼び出し</t>
    <rPh sb="20" eb="21">
      <t>ヨ</t>
    </rPh>
    <rPh sb="22" eb="23">
      <t>ダ</t>
    </rPh>
    <phoneticPr fontId="1"/>
  </si>
  <si>
    <t>Describing the processing contents before calling
呼び出す前に処理内容を記述している</t>
    <rPh sb="50" eb="51">
      <t>ヨ</t>
    </rPh>
    <rPh sb="52" eb="53">
      <t>ダ</t>
    </rPh>
    <rPh sb="54" eb="55">
      <t>マエ</t>
    </rPh>
    <rPh sb="56" eb="58">
      <t>ショリ</t>
    </rPh>
    <rPh sb="58" eb="60">
      <t>ナイヨウ</t>
    </rPh>
    <rPh sb="61" eb="63">
      <t>キジュツ</t>
    </rPh>
    <phoneticPr fontId="1"/>
  </si>
  <si>
    <t>3.4.12.</t>
    <phoneticPr fontId="1"/>
  </si>
  <si>
    <t>3-12</t>
  </si>
  <si>
    <t>A description of the parameters
パラメータの説明を記述している</t>
    <rPh sb="38" eb="40">
      <t>セツメイ</t>
    </rPh>
    <rPh sb="41" eb="43">
      <t>キジュツ</t>
    </rPh>
    <phoneticPr fontId="1"/>
  </si>
  <si>
    <t>3-13</t>
  </si>
  <si>
    <t>Definition statement
定義命令</t>
    <rPh sb="21" eb="23">
      <t>テイギ</t>
    </rPh>
    <rPh sb="23" eb="25">
      <t>メイレイ</t>
    </rPh>
    <phoneticPr fontId="1"/>
  </si>
  <si>
    <t>定義命令の説明を記述している
A description of the instruction that defines</t>
    <rPh sb="0" eb="2">
      <t>テイギ</t>
    </rPh>
    <rPh sb="2" eb="4">
      <t>メイレイ</t>
    </rPh>
    <rPh sb="5" eb="7">
      <t>セツメイ</t>
    </rPh>
    <rPh sb="8" eb="10">
      <t>キジュツ</t>
    </rPh>
    <phoneticPr fontId="1"/>
  </si>
  <si>
    <t>3.4.13./5.3.</t>
    <phoneticPr fontId="1"/>
  </si>
  <si>
    <t>4-1</t>
    <phoneticPr fontId="1"/>
  </si>
  <si>
    <t>Format
書式</t>
    <rPh sb="7" eb="9">
      <t>ショシキ</t>
    </rPh>
    <phoneticPr fontId="1"/>
  </si>
  <si>
    <t>Pretty Print
プリティプリント</t>
    <phoneticPr fontId="1"/>
  </si>
  <si>
    <t>Run th Pretty-Print
基準書の設定に準じている</t>
    <rPh sb="20" eb="22">
      <t>キジュン</t>
    </rPh>
    <rPh sb="22" eb="23">
      <t>ショ</t>
    </rPh>
    <rPh sb="24" eb="26">
      <t>セッテイ</t>
    </rPh>
    <rPh sb="27" eb="28">
      <t>ジュン</t>
    </rPh>
    <phoneticPr fontId="1"/>
  </si>
  <si>
    <t>3.5.1.</t>
    <phoneticPr fontId="1"/>
  </si>
  <si>
    <t>設定が準じていてもプリティプリントを使用していないケースがあるため注意する</t>
    <rPh sb="0" eb="2">
      <t>セッテイ</t>
    </rPh>
    <rPh sb="3" eb="4">
      <t>ジュン</t>
    </rPh>
    <rPh sb="18" eb="20">
      <t>シヨウ</t>
    </rPh>
    <rPh sb="33" eb="35">
      <t>チュウイ</t>
    </rPh>
    <phoneticPr fontId="1"/>
  </si>
  <si>
    <t>5-1</t>
    <phoneticPr fontId="1"/>
  </si>
  <si>
    <t>Text symbols
テキストシンボル</t>
    <phoneticPr fontId="1"/>
  </si>
  <si>
    <t>Text
テキスト</t>
    <phoneticPr fontId="1"/>
  </si>
  <si>
    <t>Display text and other messages to the screen using text symbols
メッセージや画面への表示テキスト等はテキストシンボルを使用している</t>
    <rPh sb="71" eb="73">
      <t>ガメン</t>
    </rPh>
    <rPh sb="75" eb="77">
      <t>ヒョウジ</t>
    </rPh>
    <rPh sb="81" eb="82">
      <t>トウ</t>
    </rPh>
    <rPh sb="92" eb="94">
      <t>シヨウ</t>
    </rPh>
    <phoneticPr fontId="1"/>
  </si>
  <si>
    <t>3.3.1./3.3.4</t>
    <phoneticPr fontId="1"/>
  </si>
  <si>
    <t>コード値は定数とする。ハードコーディングされているテキストは基準書で許可されたものであること</t>
    <rPh sb="3" eb="4">
      <t>チ</t>
    </rPh>
    <rPh sb="5" eb="7">
      <t>テイスウ</t>
    </rPh>
    <rPh sb="30" eb="32">
      <t>キジュン</t>
    </rPh>
    <rPh sb="32" eb="33">
      <t>ショ</t>
    </rPh>
    <rPh sb="34" eb="36">
      <t>キョカ</t>
    </rPh>
    <phoneticPr fontId="1"/>
  </si>
  <si>
    <t>6-1</t>
    <phoneticPr fontId="1"/>
  </si>
  <si>
    <t>Main Program
メインプログラム</t>
    <phoneticPr fontId="1"/>
  </si>
  <si>
    <t>The data declaration
データ宣言部</t>
    <rPh sb="24" eb="26">
      <t>センゲン</t>
    </rPh>
    <rPh sb="26" eb="27">
      <t>ブ</t>
    </rPh>
    <phoneticPr fontId="1"/>
  </si>
  <si>
    <t>4.1.1.</t>
    <phoneticPr fontId="1"/>
  </si>
  <si>
    <t>6-2</t>
  </si>
  <si>
    <t>Processing block
処理ブロック</t>
    <rPh sb="17" eb="19">
      <t>ショリ</t>
    </rPh>
    <phoneticPr fontId="1"/>
  </si>
  <si>
    <t>6-3</t>
    <phoneticPr fontId="1"/>
  </si>
  <si>
    <t>Main processing
主処理</t>
    <rPh sb="16" eb="17">
      <t>シュ</t>
    </rPh>
    <rPh sb="17" eb="19">
      <t>ショリ</t>
    </rPh>
    <phoneticPr fontId="1"/>
  </si>
  <si>
    <t>Does not describe the detailed processing in the main processing
主処理に詳細な処理を記述していない</t>
    <rPh sb="65" eb="66">
      <t>シュ</t>
    </rPh>
    <rPh sb="66" eb="68">
      <t>ショリ</t>
    </rPh>
    <rPh sb="69" eb="71">
      <t>ショウサイ</t>
    </rPh>
    <rPh sb="72" eb="74">
      <t>ショリ</t>
    </rPh>
    <rPh sb="75" eb="77">
      <t>キジュツ</t>
    </rPh>
    <phoneticPr fontId="1"/>
  </si>
  <si>
    <t>3.3.2./4.1.1.</t>
    <phoneticPr fontId="1"/>
  </si>
  <si>
    <t>ヘッダはTOP-OF-PAGEを使用する（テキストエレメントのヘッダ機能も使用不可）</t>
    <rPh sb="16" eb="18">
      <t>シヨウ</t>
    </rPh>
    <rPh sb="34" eb="36">
      <t>キノウ</t>
    </rPh>
    <rPh sb="37" eb="39">
      <t>シヨウ</t>
    </rPh>
    <rPh sb="39" eb="41">
      <t>フカ</t>
    </rPh>
    <phoneticPr fontId="1"/>
  </si>
  <si>
    <t>7-1</t>
    <phoneticPr fontId="1"/>
  </si>
  <si>
    <t>Include Program
インクルードプログラム</t>
    <phoneticPr fontId="1"/>
  </si>
  <si>
    <t>Is the common
共通化</t>
    <rPh sb="14" eb="17">
      <t>キョウツウカ</t>
    </rPh>
    <phoneticPr fontId="1"/>
  </si>
  <si>
    <t>Data declarations are commonly used across multiple programs that do include
複数プログラム間で共通して使用されるデータ宣言はインクルード化している</t>
    <rPh sb="77" eb="79">
      <t>フクスウ</t>
    </rPh>
    <rPh sb="84" eb="85">
      <t>カン</t>
    </rPh>
    <rPh sb="86" eb="88">
      <t>キョウツウ</t>
    </rPh>
    <rPh sb="90" eb="92">
      <t>シヨウ</t>
    </rPh>
    <rPh sb="98" eb="100">
      <t>センゲン</t>
    </rPh>
    <rPh sb="107" eb="108">
      <t>カ</t>
    </rPh>
    <phoneticPr fontId="1"/>
  </si>
  <si>
    <t>4.1.2.</t>
    <phoneticPr fontId="1"/>
  </si>
  <si>
    <t>7-2</t>
  </si>
  <si>
    <t>Subroutines are commonly used across multiple programs that do include
複数プログラム間で共通して使用されるサブルーチンはインクルード化している</t>
    <rPh sb="71" eb="73">
      <t>フクスウ</t>
    </rPh>
    <rPh sb="78" eb="79">
      <t>カン</t>
    </rPh>
    <rPh sb="80" eb="82">
      <t>キョウツウ</t>
    </rPh>
    <rPh sb="84" eb="86">
      <t>シヨウ</t>
    </rPh>
    <rPh sb="102" eb="103">
      <t>カ</t>
    </rPh>
    <phoneticPr fontId="1"/>
  </si>
  <si>
    <t>7-3</t>
  </si>
  <si>
    <t>Too much data declarations are becoming included
データ宣言部が多い場合はインクルード化している</t>
    <rPh sb="52" eb="54">
      <t>センゲン</t>
    </rPh>
    <rPh sb="54" eb="55">
      <t>ブ</t>
    </rPh>
    <rPh sb="56" eb="57">
      <t>オオ</t>
    </rPh>
    <rPh sb="58" eb="60">
      <t>バアイ</t>
    </rPh>
    <rPh sb="67" eb="68">
      <t>カ</t>
    </rPh>
    <phoneticPr fontId="1"/>
  </si>
  <si>
    <t>8-1</t>
    <phoneticPr fontId="1"/>
  </si>
  <si>
    <t>Module Pool Program
モジュールプールプログラム</t>
    <phoneticPr fontId="1"/>
  </si>
  <si>
    <t>4.2.</t>
    <phoneticPr fontId="1"/>
  </si>
  <si>
    <t>8-2</t>
    <phoneticPr fontId="1"/>
  </si>
  <si>
    <t>Module name
モジュール名</t>
    <rPh sb="17" eb="18">
      <t>メイ</t>
    </rPh>
    <phoneticPr fontId="1"/>
  </si>
  <si>
    <t>Has granted a Dypnro-number at the end of the module name
1画面で使用するモジュール名の最後にDynpro番号を付与している</t>
    <rPh sb="59" eb="61">
      <t>ガメン</t>
    </rPh>
    <rPh sb="62" eb="64">
      <t>シヨウ</t>
    </rPh>
    <rPh sb="71" eb="72">
      <t>メイ</t>
    </rPh>
    <rPh sb="73" eb="75">
      <t>サイゴ</t>
    </rPh>
    <rPh sb="82" eb="84">
      <t>バンゴウ</t>
    </rPh>
    <rPh sb="85" eb="87">
      <t>フヨ</t>
    </rPh>
    <phoneticPr fontId="1"/>
  </si>
  <si>
    <t>9-1</t>
    <phoneticPr fontId="1"/>
  </si>
  <si>
    <t>Subroutine
サブルーチン</t>
    <phoneticPr fontId="1"/>
  </si>
  <si>
    <t>Genral
全般</t>
    <rPh sb="7" eb="9">
      <t>ゼンパン</t>
    </rPh>
    <phoneticPr fontId="1"/>
  </si>
  <si>
    <t>Subroutine are considered readability, maintainability and reusable
可読性、保守性、再利用性を考慮してサブルーチン化している</t>
    <rPh sb="68" eb="71">
      <t>カドクセイ</t>
    </rPh>
    <rPh sb="72" eb="75">
      <t>ホシュセイ</t>
    </rPh>
    <rPh sb="76" eb="80">
      <t>サイリヨウセイ</t>
    </rPh>
    <rPh sb="81" eb="83">
      <t>コウリョ</t>
    </rPh>
    <rPh sb="91" eb="92">
      <t>カ</t>
    </rPh>
    <phoneticPr fontId="1"/>
  </si>
  <si>
    <t>4.3.</t>
    <phoneticPr fontId="1"/>
  </si>
  <si>
    <t>9-2</t>
  </si>
  <si>
    <t>Parameters
パラメータ</t>
    <phoneticPr fontId="1"/>
  </si>
  <si>
    <t>If you only have to pass a value using the USING parameter
値を渡すためだけの場合はUSINGパラメータを使用している</t>
    <rPh sb="59" eb="60">
      <t>アタイ</t>
    </rPh>
    <rPh sb="61" eb="62">
      <t>ワタ</t>
    </rPh>
    <rPh sb="68" eb="70">
      <t>バアイ</t>
    </rPh>
    <rPh sb="82" eb="84">
      <t>シヨウ</t>
    </rPh>
    <phoneticPr fontId="1"/>
  </si>
  <si>
    <t>4.3.1.</t>
    <phoneticPr fontId="1"/>
  </si>
  <si>
    <t>9-3</t>
  </si>
  <si>
    <t>Modules have not changed in the USING parameter
USINGパラメータをモジュール内で変更していない</t>
    <rPh sb="64" eb="65">
      <t>ナイ</t>
    </rPh>
    <rPh sb="66" eb="68">
      <t>ヘンコウ</t>
    </rPh>
    <phoneticPr fontId="1"/>
  </si>
  <si>
    <t>9-4</t>
  </si>
  <si>
    <t>If you receive a value that changes with the CHANGING parameters
変更値を受け取る場合はCHANGINGパラメータを使用している</t>
    <rPh sb="65" eb="67">
      <t>ヘンコウ</t>
    </rPh>
    <rPh sb="67" eb="68">
      <t>アタイ</t>
    </rPh>
    <rPh sb="69" eb="70">
      <t>ウ</t>
    </rPh>
    <rPh sb="71" eb="72">
      <t>ト</t>
    </rPh>
    <rPh sb="73" eb="75">
      <t>バアイ</t>
    </rPh>
    <rPh sb="90" eb="92">
      <t>シヨウ</t>
    </rPh>
    <phoneticPr fontId="1"/>
  </si>
  <si>
    <t>9-5</t>
  </si>
  <si>
    <t>TABLES parameter is not used
TABLESパラメータは使用していない</t>
    <rPh sb="41" eb="43">
      <t>シヨウ</t>
    </rPh>
    <phoneticPr fontId="1"/>
  </si>
  <si>
    <t>9-6</t>
  </si>
  <si>
    <t>Parameters are passed by reference
参照渡しで使用されている</t>
    <rPh sb="35" eb="37">
      <t>サンショウ</t>
    </rPh>
    <rPh sb="37" eb="38">
      <t>ワタ</t>
    </rPh>
    <rPh sb="40" eb="42">
      <t>シヨウ</t>
    </rPh>
    <phoneticPr fontId="1"/>
  </si>
  <si>
    <t>10-1</t>
    <phoneticPr fontId="1"/>
  </si>
  <si>
    <t>Name of  the work area
作業領域の名称</t>
    <rPh sb="23" eb="25">
      <t>サギョウ</t>
    </rPh>
    <rPh sb="25" eb="27">
      <t>リョウイキ</t>
    </rPh>
    <rPh sb="28" eb="30">
      <t>メイショウ</t>
    </rPh>
    <phoneticPr fontId="1"/>
  </si>
  <si>
    <t>Variable / constant
変数/定数</t>
    <rPh sb="20" eb="22">
      <t>ヘンスウ</t>
    </rPh>
    <rPh sb="23" eb="25">
      <t>テイスウ</t>
    </rPh>
    <phoneticPr fontId="1"/>
  </si>
  <si>
    <t>The name is representative of your work area briefly
名称が作業領域の内容を簡潔に表している</t>
    <rPh sb="53" eb="55">
      <t>メイショウ</t>
    </rPh>
    <rPh sb="56" eb="58">
      <t>サギョウ</t>
    </rPh>
    <rPh sb="58" eb="60">
      <t>リョウイキ</t>
    </rPh>
    <rPh sb="61" eb="63">
      <t>ナイヨウ</t>
    </rPh>
    <rPh sb="64" eb="66">
      <t>カンケツ</t>
    </rPh>
    <rPh sb="67" eb="68">
      <t>アラワ</t>
    </rPh>
    <phoneticPr fontId="1"/>
  </si>
  <si>
    <t>5.2.</t>
    <phoneticPr fontId="1"/>
  </si>
  <si>
    <t>10-2</t>
  </si>
  <si>
    <t>The long name is "_" are used to
長い名称には"_"を使用している</t>
    <rPh sb="33" eb="34">
      <t>ナガ</t>
    </rPh>
    <rPh sb="35" eb="37">
      <t>メイショウ</t>
    </rPh>
    <rPh sb="43" eb="45">
      <t>シヨウ</t>
    </rPh>
    <phoneticPr fontId="1"/>
  </si>
  <si>
    <t>10-3</t>
  </si>
  <si>
    <t>Alphanumeric characters and "_" are used only
半角英数文字と"_"以外を使用していない</t>
    <rPh sb="46" eb="48">
      <t>ハンカク</t>
    </rPh>
    <rPh sb="48" eb="50">
      <t>エイスウ</t>
    </rPh>
    <rPh sb="50" eb="52">
      <t>モジ</t>
    </rPh>
    <rPh sb="56" eb="58">
      <t>イガイ</t>
    </rPh>
    <rPh sb="59" eb="61">
      <t>シヨウ</t>
    </rPh>
    <phoneticPr fontId="1"/>
  </si>
  <si>
    <t>"-"（ハイフン）などの使用は禁止</t>
    <rPh sb="12" eb="14">
      <t>シヨウ</t>
    </rPh>
    <rPh sb="15" eb="17">
      <t>キンシ</t>
    </rPh>
    <phoneticPr fontId="1"/>
  </si>
  <si>
    <t>10-4</t>
  </si>
  <si>
    <t>According to the prefix name convension rules
接頭辞が基準書のネーミングルールに準じている</t>
    <rPh sb="46" eb="49">
      <t>セットウジ</t>
    </rPh>
    <rPh sb="50" eb="52">
      <t>キジュン</t>
    </rPh>
    <rPh sb="52" eb="53">
      <t>ショ</t>
    </rPh>
    <rPh sb="63" eb="64">
      <t>ジュン</t>
    </rPh>
    <phoneticPr fontId="1"/>
  </si>
  <si>
    <t>10-5</t>
  </si>
  <si>
    <t>SAP標準でパラメータ名が規定される場合は除く</t>
    <rPh sb="3" eb="5">
      <t>ヒョウジュン</t>
    </rPh>
    <rPh sb="11" eb="12">
      <t>メイ</t>
    </rPh>
    <rPh sb="13" eb="15">
      <t>キテイ</t>
    </rPh>
    <rPh sb="18" eb="20">
      <t>バアイ</t>
    </rPh>
    <rPh sb="21" eb="22">
      <t>ノゾ</t>
    </rPh>
    <phoneticPr fontId="1"/>
  </si>
  <si>
    <t>10-6</t>
  </si>
  <si>
    <t>Other
その他</t>
    <rPh sb="8" eb="9">
      <t>タ</t>
    </rPh>
    <phoneticPr fontId="1"/>
  </si>
  <si>
    <t>基準書を参照</t>
    <rPh sb="0" eb="2">
      <t>キジュン</t>
    </rPh>
    <rPh sb="2" eb="3">
      <t>ショ</t>
    </rPh>
    <rPh sb="4" eb="6">
      <t>サンショウ</t>
    </rPh>
    <phoneticPr fontId="1"/>
  </si>
  <si>
    <t>11-1</t>
    <phoneticPr fontId="1"/>
  </si>
  <si>
    <t>Declaration of  the work area
作業領域の宣言</t>
    <rPh sb="30" eb="32">
      <t>サギョウ</t>
    </rPh>
    <rPh sb="32" eb="34">
      <t>リョウイキ</t>
    </rPh>
    <rPh sb="35" eb="37">
      <t>センゲン</t>
    </rPh>
    <phoneticPr fontId="1"/>
  </si>
  <si>
    <t>Data type
データ型</t>
    <rPh sb="13" eb="14">
      <t>ガタ</t>
    </rPh>
    <phoneticPr fontId="1"/>
  </si>
  <si>
    <t>Reference data type field specifies the Table field rather than Data elements
参照するデータ型はデータエレメントではなくテーブル項目を指定する
Mis)      DATA XXX TYPE Data_elements
Positive) DATA XXX TYPE Table-Field</t>
    <rPh sb="78" eb="80">
      <t>サンショウ</t>
    </rPh>
    <rPh sb="85" eb="86">
      <t>ガタ</t>
    </rPh>
    <rPh sb="103" eb="105">
      <t>コウモク</t>
    </rPh>
    <rPh sb="106" eb="108">
      <t>シテイ</t>
    </rPh>
    <phoneticPr fontId="1"/>
  </si>
  <si>
    <t>5.3.1.</t>
    <phoneticPr fontId="1"/>
  </si>
  <si>
    <t>11-2</t>
    <phoneticPr fontId="1"/>
  </si>
  <si>
    <t>Variable
変数</t>
    <rPh sb="9" eb="11">
      <t>ヘンスウ</t>
    </rPh>
    <phoneticPr fontId="1"/>
  </si>
  <si>
    <t>Not defined as Global variables that can be defined  locally
ローカルで定義可能な変数をグローバル変数として定義していない</t>
    <rPh sb="66" eb="68">
      <t>テイギ</t>
    </rPh>
    <rPh sb="68" eb="70">
      <t>カノウ</t>
    </rPh>
    <rPh sb="71" eb="73">
      <t>ヘンスウ</t>
    </rPh>
    <rPh sb="79" eb="81">
      <t>ヘンスウ</t>
    </rPh>
    <rPh sb="84" eb="86">
      <t>テイギ</t>
    </rPh>
    <phoneticPr fontId="1"/>
  </si>
  <si>
    <t>11-3</t>
  </si>
  <si>
    <t>Not been widely used for the flag variable
フラグ用変数が多用されていない</t>
    <rPh sb="46" eb="47">
      <t>ヨウ</t>
    </rPh>
    <rPh sb="47" eb="49">
      <t>ヘンスウ</t>
    </rPh>
    <rPh sb="50" eb="52">
      <t>タヨウ</t>
    </rPh>
    <phoneticPr fontId="1"/>
  </si>
  <si>
    <t>11-4</t>
  </si>
  <si>
    <t>Local variables are only defined by the METHOD and FUNCTION and FORM
FORM、FUNCTION、METHOD以外でローカル変数を定義していない</t>
    <rPh sb="89" eb="91">
      <t>イガイ</t>
    </rPh>
    <rPh sb="96" eb="98">
      <t>ヘンスウ</t>
    </rPh>
    <rPh sb="99" eb="101">
      <t>テイギ</t>
    </rPh>
    <phoneticPr fontId="1"/>
  </si>
  <si>
    <t>11-5</t>
  </si>
  <si>
    <t>Constant
定数</t>
    <rPh sb="9" eb="11">
      <t>テイスウ</t>
    </rPh>
    <phoneticPr fontId="1"/>
  </si>
  <si>
    <t>The constant in accordance with the standard
定数化は基準書の定数化基準に準じている</t>
    <rPh sb="45" eb="47">
      <t>テイスウ</t>
    </rPh>
    <rPh sb="47" eb="48">
      <t>カ</t>
    </rPh>
    <rPh sb="49" eb="51">
      <t>キジュン</t>
    </rPh>
    <rPh sb="51" eb="52">
      <t>ショ</t>
    </rPh>
    <rPh sb="53" eb="55">
      <t>テイスウ</t>
    </rPh>
    <rPh sb="55" eb="56">
      <t>カ</t>
    </rPh>
    <rPh sb="56" eb="58">
      <t>キジュン</t>
    </rPh>
    <rPh sb="59" eb="60">
      <t>ジュン</t>
    </rPh>
    <phoneticPr fontId="1"/>
  </si>
  <si>
    <t>5.3.2.</t>
    <phoneticPr fontId="1"/>
  </si>
  <si>
    <t>コーディング規約チェッカーでチェック可能</t>
    <rPh sb="18" eb="20">
      <t>カノウ</t>
    </rPh>
    <phoneticPr fontId="1"/>
  </si>
  <si>
    <t>12-1</t>
    <phoneticPr fontId="1"/>
  </si>
  <si>
    <t>Database operation
データベース操作</t>
    <rPh sb="25" eb="27">
      <t>ソウサ</t>
    </rPh>
    <phoneticPr fontId="1"/>
  </si>
  <si>
    <t>12-2</t>
    <phoneticPr fontId="1"/>
  </si>
  <si>
    <t>Prohibitions
禁止事項</t>
    <rPh sb="13" eb="15">
      <t>キンシ</t>
    </rPh>
    <rPh sb="15" eb="17">
      <t>ジコウ</t>
    </rPh>
    <phoneticPr fontId="1"/>
  </si>
  <si>
    <t>Standard tables are not updated directly
標準テーブルを直接更新していない</t>
    <rPh sb="41" eb="43">
      <t>ヒョウジュン</t>
    </rPh>
    <rPh sb="48" eb="50">
      <t>チョクセツ</t>
    </rPh>
    <rPh sb="50" eb="52">
      <t>コウシン</t>
    </rPh>
    <phoneticPr fontId="1"/>
  </si>
  <si>
    <t>6.</t>
    <phoneticPr fontId="1"/>
  </si>
  <si>
    <t>12-3</t>
  </si>
  <si>
    <t>Native SQL is not used
ネイティブSQLは使用していない</t>
    <rPh sb="32" eb="34">
      <t>シヨウ</t>
    </rPh>
    <phoneticPr fontId="1"/>
  </si>
  <si>
    <t>外部システムのDBへのアクセスは除く</t>
    <rPh sb="0" eb="2">
      <t>ガイブ</t>
    </rPh>
    <rPh sb="16" eb="17">
      <t>ノゾ</t>
    </rPh>
    <phoneticPr fontId="1"/>
  </si>
  <si>
    <t>12-4</t>
  </si>
  <si>
    <t>Serch
検索</t>
    <rPh sb="6" eb="8">
      <t>ケンサク</t>
    </rPh>
    <phoneticPr fontId="1"/>
  </si>
  <si>
    <t>Do not search all of
全件検索を行っていない</t>
    <rPh sb="21" eb="23">
      <t>ゼンケン</t>
    </rPh>
    <rPh sb="23" eb="25">
      <t>ケンサク</t>
    </rPh>
    <rPh sb="26" eb="27">
      <t>オコナ</t>
    </rPh>
    <phoneticPr fontId="1"/>
  </si>
  <si>
    <t>6.1.1.</t>
    <phoneticPr fontId="1"/>
  </si>
  <si>
    <t>1万件未満のテーブルは除く</t>
    <rPh sb="1" eb="3">
      <t>マンケン</t>
    </rPh>
    <rPh sb="3" eb="5">
      <t>ミマン</t>
    </rPh>
    <rPh sb="11" eb="12">
      <t>ノゾ</t>
    </rPh>
    <phoneticPr fontId="1"/>
  </si>
  <si>
    <t>12-5</t>
  </si>
  <si>
    <t>The WHERE statment are specified at the beginning of the index entries
インデックス項目をWHERE句の先頭で指定している</t>
    <rPh sb="77" eb="79">
      <t>コウモク</t>
    </rPh>
    <rPh sb="85" eb="86">
      <t>ク</t>
    </rPh>
    <rPh sb="87" eb="89">
      <t>セントウ</t>
    </rPh>
    <rPh sb="90" eb="92">
      <t>シテイ</t>
    </rPh>
    <phoneticPr fontId="1"/>
  </si>
  <si>
    <t>6.1.2.</t>
    <phoneticPr fontId="1"/>
  </si>
  <si>
    <t>12-6</t>
  </si>
  <si>
    <t>The WHERE statement specifies that the dictionary definition item in order
WHERE句はディクショナリ定義順に項目指定している</t>
    <rPh sb="80" eb="81">
      <t>ク</t>
    </rPh>
    <rPh sb="89" eb="91">
      <t>テイギ</t>
    </rPh>
    <rPh sb="91" eb="92">
      <t>ジュン</t>
    </rPh>
    <rPh sb="93" eb="95">
      <t>コウモク</t>
    </rPh>
    <rPh sb="95" eb="97">
      <t>シテイ</t>
    </rPh>
    <phoneticPr fontId="1"/>
  </si>
  <si>
    <t>インデックス項目は除く</t>
    <rPh sb="6" eb="8">
      <t>コウモク</t>
    </rPh>
    <rPh sb="9" eb="10">
      <t>ノゾ</t>
    </rPh>
    <phoneticPr fontId="1"/>
  </si>
  <si>
    <t>12-7</t>
  </si>
  <si>
    <t>The WHERE statement is a data type match between the compared items
WHERE句は比較項目間でデータ型が一致している</t>
    <rPh sb="73" eb="74">
      <t>ク</t>
    </rPh>
    <rPh sb="75" eb="77">
      <t>ヒカク</t>
    </rPh>
    <rPh sb="77" eb="79">
      <t>コウモク</t>
    </rPh>
    <rPh sb="79" eb="80">
      <t>カン</t>
    </rPh>
    <rPh sb="84" eb="85">
      <t>ガタ</t>
    </rPh>
    <rPh sb="86" eb="88">
      <t>イッチ</t>
    </rPh>
    <phoneticPr fontId="1"/>
  </si>
  <si>
    <t>12-8</t>
  </si>
  <si>
    <t>Do not use a neste SELECT statement
SELECT文のネストを使用していない</t>
    <rPh sb="42" eb="43">
      <t>ブン</t>
    </rPh>
    <rPh sb="48" eb="50">
      <t>シヨウ</t>
    </rPh>
    <phoneticPr fontId="1"/>
  </si>
  <si>
    <t>6.1.3.</t>
    <phoneticPr fontId="1"/>
  </si>
  <si>
    <t>12-9</t>
  </si>
  <si>
    <t>Extraction field is just what you need to get
抽出項目は必要なものだけ取得している</t>
    <rPh sb="46" eb="48">
      <t>チュウシュツ</t>
    </rPh>
    <rPh sb="48" eb="50">
      <t>コウモク</t>
    </rPh>
    <rPh sb="51" eb="53">
      <t>ヒツヨウ</t>
    </rPh>
    <rPh sb="58" eb="60">
      <t>シュトク</t>
    </rPh>
    <phoneticPr fontId="1"/>
  </si>
  <si>
    <t>6.1.5.</t>
    <phoneticPr fontId="1"/>
  </si>
  <si>
    <t>FOR ALL ENTRIESの重複削除を避けるためのキー項目指定は必要なものとする</t>
    <rPh sb="16" eb="18">
      <t>チョウフク</t>
    </rPh>
    <rPh sb="18" eb="20">
      <t>サクジョ</t>
    </rPh>
    <rPh sb="21" eb="22">
      <t>サ</t>
    </rPh>
    <rPh sb="29" eb="31">
      <t>コウモク</t>
    </rPh>
    <rPh sb="31" eb="33">
      <t>シテイ</t>
    </rPh>
    <rPh sb="34" eb="36">
      <t>ヒツヨウ</t>
    </rPh>
    <phoneticPr fontId="1"/>
  </si>
  <si>
    <t>12-10</t>
  </si>
  <si>
    <t>Update
更新</t>
    <rPh sb="7" eb="9">
      <t>コウシン</t>
    </rPh>
    <phoneticPr fontId="1"/>
  </si>
  <si>
    <t>Which describes an explicit commit operation
明示的にコミット処理を記述している</t>
    <rPh sb="45" eb="48">
      <t>メイジテキ</t>
    </rPh>
    <rPh sb="53" eb="55">
      <t>ショリ</t>
    </rPh>
    <rPh sb="56" eb="58">
      <t>キジュツ</t>
    </rPh>
    <phoneticPr fontId="1"/>
  </si>
  <si>
    <t>6.2.1.</t>
    <phoneticPr fontId="1"/>
  </si>
  <si>
    <t>標準BAPIの使用が最優先</t>
    <rPh sb="0" eb="2">
      <t>ヒョウジュン</t>
    </rPh>
    <rPh sb="7" eb="9">
      <t>シヨウ</t>
    </rPh>
    <rPh sb="10" eb="11">
      <t>サイ</t>
    </rPh>
    <rPh sb="11" eb="13">
      <t>ユウセン</t>
    </rPh>
    <phoneticPr fontId="1"/>
  </si>
  <si>
    <t>12-11</t>
  </si>
  <si>
    <t>When using a BAPI has been committed in its own module
BAPIを使用する際は専用のモジュールでコミット処理を記述している</t>
    <rPh sb="66" eb="68">
      <t>センヨウ</t>
    </rPh>
    <rPh sb="79" eb="81">
      <t>ショリ</t>
    </rPh>
    <rPh sb="82" eb="84">
      <t>キジュツ</t>
    </rPh>
    <phoneticPr fontId="1"/>
  </si>
  <si>
    <t>12-12</t>
  </si>
  <si>
    <t>When you update a add-on table using the common include
アドオンテーブルの共通インクルード構造を更新している</t>
    <rPh sb="65" eb="67">
      <t>キョウツウ</t>
    </rPh>
    <rPh sb="73" eb="75">
      <t>コウゾウ</t>
    </rPh>
    <rPh sb="76" eb="78">
      <t>コウシン</t>
    </rPh>
    <phoneticPr fontId="1"/>
  </si>
  <si>
    <t>BAPI_TRANSACTION_COMMIT、BAPI_TRANSACTION_ROLLBACK</t>
    <phoneticPr fontId="1"/>
  </si>
  <si>
    <t>12-13</t>
  </si>
  <si>
    <t>Exclusion
排他</t>
    <rPh sb="10" eb="12">
      <t>ハイタ</t>
    </rPh>
    <phoneticPr fontId="1"/>
  </si>
  <si>
    <t>Have been locked in the update process
更新処理でロックが行われている</t>
    <rPh sb="39" eb="41">
      <t>コウシン</t>
    </rPh>
    <rPh sb="41" eb="43">
      <t>ショリ</t>
    </rPh>
    <rPh sb="48" eb="49">
      <t>オコナ</t>
    </rPh>
    <phoneticPr fontId="1"/>
  </si>
  <si>
    <t>6.2.5.</t>
    <phoneticPr fontId="1"/>
  </si>
  <si>
    <t>12-14</t>
  </si>
  <si>
    <t>Has not been a lock for a large number of entries
大量のエントリに対してロックを行っていない</t>
    <rPh sb="50" eb="52">
      <t>タイリョウ</t>
    </rPh>
    <rPh sb="58" eb="59">
      <t>タイ</t>
    </rPh>
    <rPh sb="65" eb="66">
      <t>オコナ</t>
    </rPh>
    <phoneticPr fontId="1"/>
  </si>
  <si>
    <t>12-15</t>
  </si>
  <si>
    <t>Has been committed or rolled back before unlocking
アンロック前にコミットまたはロールバックが行われている</t>
    <rPh sb="56" eb="57">
      <t>マエ</t>
    </rPh>
    <rPh sb="72" eb="73">
      <t>オコナ</t>
    </rPh>
    <phoneticPr fontId="1"/>
  </si>
  <si>
    <t>12-16</t>
  </si>
  <si>
    <t>That is explicitly stated in the unlocked
アンロックが明示的に記載されている</t>
    <rPh sb="48" eb="51">
      <t>メイジテキ</t>
    </rPh>
    <rPh sb="52" eb="54">
      <t>キサイ</t>
    </rPh>
    <phoneticPr fontId="1"/>
  </si>
  <si>
    <t>V1更新プロセス側でアンロックしたい場合は除く</t>
    <rPh sb="2" eb="4">
      <t>コウシン</t>
    </rPh>
    <rPh sb="8" eb="9">
      <t>ガワ</t>
    </rPh>
    <rPh sb="18" eb="20">
      <t>バアイ</t>
    </rPh>
    <rPh sb="21" eb="22">
      <t>ノゾ</t>
    </rPh>
    <phoneticPr fontId="1"/>
  </si>
  <si>
    <t>12-17</t>
  </si>
  <si>
    <t>The entire feature common representative lock is used to
機能全体で共通の代表ロックを使用している</t>
    <rPh sb="57" eb="59">
      <t>キノウ</t>
    </rPh>
    <rPh sb="59" eb="61">
      <t>ゼンタイ</t>
    </rPh>
    <rPh sb="62" eb="64">
      <t>キョウツウ</t>
    </rPh>
    <rPh sb="65" eb="67">
      <t>ダイヒョウ</t>
    </rPh>
    <rPh sb="71" eb="73">
      <t>シヨウ</t>
    </rPh>
    <phoneticPr fontId="1"/>
  </si>
  <si>
    <t>6.2.6.</t>
    <phoneticPr fontId="1"/>
  </si>
  <si>
    <t>13-1</t>
    <phoneticPr fontId="1"/>
  </si>
  <si>
    <t>Internal table operation
内部テーブル操作</t>
    <rPh sb="25" eb="27">
      <t>ナイブ</t>
    </rPh>
    <rPh sb="31" eb="33">
      <t>ソウサ</t>
    </rPh>
    <phoneticPr fontId="1"/>
  </si>
  <si>
    <t>Definition
定義</t>
    <rPh sb="11" eb="13">
      <t>テイギ</t>
    </rPh>
    <phoneticPr fontId="1"/>
  </si>
  <si>
    <t>Using the tables Delivery Class in accordance with design specification
テーブル種別が基準書に準じて使用している</t>
    <rPh sb="76" eb="78">
      <t>シュベツ</t>
    </rPh>
    <rPh sb="79" eb="81">
      <t>キジュン</t>
    </rPh>
    <rPh sb="81" eb="82">
      <t>ショ</t>
    </rPh>
    <rPh sb="83" eb="84">
      <t>ジュン</t>
    </rPh>
    <rPh sb="86" eb="88">
      <t>シヨウ</t>
    </rPh>
    <phoneticPr fontId="1"/>
  </si>
  <si>
    <t>7.3.</t>
    <phoneticPr fontId="1"/>
  </si>
  <si>
    <t>13-2</t>
  </si>
  <si>
    <t>Internal tables with header not used
ヘッダ付内部テーブルは使用していない</t>
    <rPh sb="40" eb="41">
      <t>ツ</t>
    </rPh>
    <rPh sb="41" eb="43">
      <t>ナイブ</t>
    </rPh>
    <rPh sb="48" eb="50">
      <t>シヨウ</t>
    </rPh>
    <phoneticPr fontId="1"/>
  </si>
  <si>
    <t>13-3</t>
  </si>
  <si>
    <t>Read
読込</t>
    <rPh sb="5" eb="6">
      <t>ヨ</t>
    </rPh>
    <rPh sb="6" eb="7">
      <t>コ</t>
    </rPh>
    <phoneticPr fontId="1"/>
  </si>
  <si>
    <t>The only items required to obtain
必要な項目のみ取得している</t>
    <rPh sb="34" eb="36">
      <t>ヒツヨウ</t>
    </rPh>
    <rPh sb="37" eb="39">
      <t>コウモク</t>
    </rPh>
    <rPh sb="41" eb="43">
      <t>シュトク</t>
    </rPh>
    <phoneticPr fontId="1"/>
  </si>
  <si>
    <t>13-4</t>
  </si>
  <si>
    <t>When using the MODIFY statement to update only the necessary items
MODIFY命令使用時は必要な項目のみ更新している</t>
    <rPh sb="73" eb="75">
      <t>メイレイ</t>
    </rPh>
    <rPh sb="75" eb="77">
      <t>シヨウ</t>
    </rPh>
    <rPh sb="77" eb="78">
      <t>ジ</t>
    </rPh>
    <rPh sb="79" eb="81">
      <t>ヒツヨウ</t>
    </rPh>
    <rPh sb="82" eb="84">
      <t>コウモク</t>
    </rPh>
    <rPh sb="86" eb="88">
      <t>コウシン</t>
    </rPh>
    <phoneticPr fontId="1"/>
  </si>
  <si>
    <t>7.1.</t>
    <phoneticPr fontId="1"/>
  </si>
  <si>
    <t>13-5</t>
  </si>
  <si>
    <t>Sort
ソート</t>
    <phoneticPr fontId="1"/>
  </si>
  <si>
    <t>Sort items that are clearly
ソート項目を明示している</t>
    <rPh sb="31" eb="33">
      <t>コウモク</t>
    </rPh>
    <rPh sb="34" eb="36">
      <t>メイジ</t>
    </rPh>
    <phoneticPr fontId="1"/>
  </si>
  <si>
    <t>7.2.</t>
    <phoneticPr fontId="1"/>
  </si>
  <si>
    <t>13-6</t>
  </si>
  <si>
    <t>Release
解放</t>
    <rPh sb="8" eb="10">
      <t>カイホウ</t>
    </rPh>
    <phoneticPr fontId="1"/>
  </si>
  <si>
    <t>Large amounts of data is to free the memory when no longer in use
大量データは使用しなくなった時点でメモリを解放している</t>
    <rPh sb="66" eb="68">
      <t>タイリョウ</t>
    </rPh>
    <rPh sb="72" eb="74">
      <t>シヨウ</t>
    </rPh>
    <rPh sb="80" eb="82">
      <t>ジテン</t>
    </rPh>
    <rPh sb="87" eb="89">
      <t>カイホウ</t>
    </rPh>
    <phoneticPr fontId="1"/>
  </si>
  <si>
    <t>7.4.</t>
    <phoneticPr fontId="1"/>
  </si>
  <si>
    <t>サブルーチン終了前、プログラム終了前は不要</t>
    <rPh sb="6" eb="8">
      <t>シュウリョウ</t>
    </rPh>
    <rPh sb="8" eb="9">
      <t>マエ</t>
    </rPh>
    <rPh sb="15" eb="17">
      <t>シュウリョウ</t>
    </rPh>
    <rPh sb="17" eb="18">
      <t>マエ</t>
    </rPh>
    <rPh sb="19" eb="21">
      <t>フヨウ</t>
    </rPh>
    <phoneticPr fontId="1"/>
  </si>
  <si>
    <t>14-1</t>
    <phoneticPr fontId="1"/>
  </si>
  <si>
    <t>Common parts
共通部品</t>
    <rPh sb="13" eb="15">
      <t>キョウツウ</t>
    </rPh>
    <rPh sb="15" eb="17">
      <t>ブヒン</t>
    </rPh>
    <phoneticPr fontId="1"/>
  </si>
  <si>
    <t>Batch input processing using the common parts
バッチインプット処理は共通部品を使用している</t>
    <rPh sb="54" eb="56">
      <t>ショリ</t>
    </rPh>
    <rPh sb="57" eb="59">
      <t>キョウツウ</t>
    </rPh>
    <rPh sb="59" eb="61">
      <t>ブヒン</t>
    </rPh>
    <rPh sb="62" eb="64">
      <t>シヨウ</t>
    </rPh>
    <phoneticPr fontId="1"/>
  </si>
  <si>
    <t>8.1.</t>
    <phoneticPr fontId="1"/>
  </si>
  <si>
    <t>14-2</t>
  </si>
  <si>
    <t>Interface processing programs that use the common parts
インタフェースプログラム処理は共通部品を使用している</t>
    <rPh sb="68" eb="70">
      <t>ショリ</t>
    </rPh>
    <rPh sb="71" eb="73">
      <t>キョウツウ</t>
    </rPh>
    <rPh sb="73" eb="75">
      <t>ブヒン</t>
    </rPh>
    <rPh sb="76" eb="78">
      <t>シヨウ</t>
    </rPh>
    <phoneticPr fontId="1"/>
  </si>
  <si>
    <t>8.2.</t>
    <phoneticPr fontId="1"/>
  </si>
  <si>
    <t>14-3</t>
  </si>
  <si>
    <t>File operations are processed using common parts
ファイル操作処理は共通部品を使用している</t>
    <rPh sb="53" eb="55">
      <t>ソウサ</t>
    </rPh>
    <rPh sb="55" eb="57">
      <t>ショリ</t>
    </rPh>
    <rPh sb="58" eb="60">
      <t>キョウツウ</t>
    </rPh>
    <rPh sb="60" eb="62">
      <t>ブヒン</t>
    </rPh>
    <rPh sb="63" eb="65">
      <t>シヨウ</t>
    </rPh>
    <phoneticPr fontId="1"/>
  </si>
  <si>
    <t>8.3.</t>
    <phoneticPr fontId="1"/>
  </si>
  <si>
    <t>14-4</t>
  </si>
  <si>
    <t>Logging using common parts
ログ出力は共通部品を使用している</t>
    <rPh sb="29" eb="31">
      <t>シュツリョク</t>
    </rPh>
    <rPh sb="32" eb="34">
      <t>キョウツウ</t>
    </rPh>
    <rPh sb="34" eb="36">
      <t>ブヒン</t>
    </rPh>
    <rPh sb="37" eb="39">
      <t>シヨウ</t>
    </rPh>
    <phoneticPr fontId="1"/>
  </si>
  <si>
    <t>14-5</t>
  </si>
  <si>
    <t>Check the company code using the common parts
会社コードチェックは共通部品を使用している</t>
    <phoneticPr fontId="1"/>
  </si>
  <si>
    <t>14-6</t>
  </si>
  <si>
    <t>Check that you are using an integer common parts
整数のチェックは共通部品を使用している</t>
    <phoneticPr fontId="1"/>
  </si>
  <si>
    <t>14-7</t>
  </si>
  <si>
    <t>Add-on table editing common items that use the common parts
アドオンテーブル共通項目の編集は共通部品を使用している</t>
    <phoneticPr fontId="1"/>
  </si>
  <si>
    <t>15-1</t>
    <phoneticPr fontId="1"/>
  </si>
  <si>
    <t>Error handling
エラー処理</t>
    <rPh sb="18" eb="20">
      <t>ショリ</t>
    </rPh>
    <phoneticPr fontId="1"/>
  </si>
  <si>
    <t>Message type is appropriate
メッセージタイプは適切である</t>
    <rPh sb="37" eb="39">
      <t>テキセツ</t>
    </rPh>
    <phoneticPr fontId="1"/>
  </si>
  <si>
    <t>9.1.</t>
    <phoneticPr fontId="1"/>
  </si>
  <si>
    <t>別紙『メッセージ管理基準』を参照のこと</t>
    <rPh sb="0" eb="2">
      <t>ベッシ</t>
    </rPh>
    <rPh sb="8" eb="10">
      <t>カンリ</t>
    </rPh>
    <rPh sb="10" eb="12">
      <t>キジュン</t>
    </rPh>
    <rPh sb="14" eb="16">
      <t>サンショウ</t>
    </rPh>
    <phoneticPr fontId="1"/>
  </si>
  <si>
    <t>15-2</t>
  </si>
  <si>
    <t>Outputs an error log
エラーログが出力される</t>
    <rPh sb="27" eb="29">
      <t>シュツリョク</t>
    </rPh>
    <phoneticPr fontId="1"/>
  </si>
  <si>
    <t>9.2.</t>
    <phoneticPr fontId="1"/>
  </si>
  <si>
    <t>16-1</t>
    <phoneticPr fontId="1"/>
  </si>
  <si>
    <t>ABAP-Instraction
ABAP命令</t>
    <rPh sb="21" eb="23">
      <t>メイレイ</t>
    </rPh>
    <phoneticPr fontId="1"/>
  </si>
  <si>
    <t>代入命令
Substitution instruction</t>
    <rPh sb="0" eb="2">
      <t>ダイニュウ</t>
    </rPh>
    <rPh sb="2" eb="4">
      <t>メイレイ</t>
    </rPh>
    <phoneticPr fontId="1"/>
  </si>
  <si>
    <t>Assignment of values is used to "=" ​​rather than MOVE TO instruction
値の代入はMOVE TO命令ではなく"="を使用している</t>
    <rPh sb="70" eb="71">
      <t>アタイ</t>
    </rPh>
    <rPh sb="72" eb="74">
      <t>ダイニュウ</t>
    </rPh>
    <rPh sb="82" eb="84">
      <t>メイレイ</t>
    </rPh>
    <rPh sb="92" eb="94">
      <t>シヨウ</t>
    </rPh>
    <phoneticPr fontId="1"/>
  </si>
  <si>
    <t>10.1.</t>
    <phoneticPr fontId="1"/>
  </si>
  <si>
    <t>MOVE-CORRESPONDING…TOは使用可</t>
    <rPh sb="22" eb="24">
      <t>シヨウ</t>
    </rPh>
    <rPh sb="24" eb="25">
      <t>カ</t>
    </rPh>
    <phoneticPr fontId="1"/>
  </si>
  <si>
    <t>16-2</t>
  </si>
  <si>
    <t>演算命令
Operation instruction</t>
    <rPh sb="0" eb="2">
      <t>エンザン</t>
    </rPh>
    <rPh sb="2" eb="4">
      <t>メイレイ</t>
    </rPh>
    <phoneticPr fontId="1"/>
  </si>
  <si>
    <t>Arithmetic is used "+" "-" "*" "/" rather than "ADD" "SUBTRACT" "MULTIPLY" "DIVIDE"
四則演算は、「ADD」「SUBTRACT」「MULTIPLY」「DIVIDE」でなく、「+」「-」「*」「/」を使用している</t>
    <rPh sb="84" eb="86">
      <t>シソク</t>
    </rPh>
    <rPh sb="86" eb="88">
      <t>エンザン</t>
    </rPh>
    <rPh sb="140" eb="142">
      <t>シヨウ</t>
    </rPh>
    <phoneticPr fontId="1"/>
  </si>
  <si>
    <t>10.2.</t>
    <phoneticPr fontId="1"/>
  </si>
  <si>
    <t>16-3</t>
  </si>
  <si>
    <t>Can be calculated from each other have the same data type
計算対象は互いにデータ型が同じであること</t>
    <rPh sb="58" eb="60">
      <t>ケイサン</t>
    </rPh>
    <rPh sb="60" eb="62">
      <t>タイショウ</t>
    </rPh>
    <rPh sb="63" eb="64">
      <t>タガ</t>
    </rPh>
    <rPh sb="69" eb="70">
      <t>ガタ</t>
    </rPh>
    <rPh sb="71" eb="72">
      <t>オナ</t>
    </rPh>
    <phoneticPr fontId="1"/>
  </si>
  <si>
    <t>原則ではない</t>
    <rPh sb="0" eb="2">
      <t>ゲンソク</t>
    </rPh>
    <phoneticPr fontId="1"/>
  </si>
  <si>
    <t>16-4</t>
  </si>
  <si>
    <t>Logical expression
論理式</t>
    <rPh sb="19" eb="21">
      <t>ロンリ</t>
    </rPh>
    <rPh sb="21" eb="22">
      <t>シキ</t>
    </rPh>
    <phoneticPr fontId="1"/>
  </si>
  <si>
    <t>"EQ" "NE" "LT" "GT" "LE" "GE" is not used
「EQ」「NE」「LT」「GT」「LE」「GE」は使用していない</t>
    <phoneticPr fontId="1"/>
  </si>
  <si>
    <t>10.3.1.</t>
    <phoneticPr fontId="1"/>
  </si>
  <si>
    <t>16-5</t>
  </si>
  <si>
    <t>When comparing two or more values ​​for one variable is to use a CASE statement instead of IF statements
1つの変数に対して2つ以上の値と比較する場合はIF文ではなくCASE文を使用している</t>
    <rPh sb="130" eb="131">
      <t>ブン</t>
    </rPh>
    <rPh sb="139" eb="140">
      <t>ブン</t>
    </rPh>
    <rPh sb="141" eb="143">
      <t>シヨウ</t>
    </rPh>
    <phoneticPr fontId="1"/>
  </si>
  <si>
    <t>10.3.3.</t>
    <phoneticPr fontId="1"/>
  </si>
  <si>
    <t>16-6</t>
  </si>
  <si>
    <t>FOR ALL ENTRIES</t>
    <phoneticPr fontId="1"/>
  </si>
  <si>
    <t>Empty (0 cases) do not specify an internal table
0件の内部テーブルが指定されることはない</t>
    <rPh sb="50" eb="51">
      <t>ケン</t>
    </rPh>
    <rPh sb="52" eb="54">
      <t>ナイブ</t>
    </rPh>
    <rPh sb="59" eb="61">
      <t>シテイ</t>
    </rPh>
    <phoneticPr fontId="1"/>
  </si>
  <si>
    <t>16-7</t>
  </si>
  <si>
    <t>Clear
クリア</t>
    <phoneticPr fontId="1"/>
  </si>
  <si>
    <t>Clear of variables are not leak
変数のクリア漏れがない</t>
    <rPh sb="32" eb="34">
      <t>ヘンスウ</t>
    </rPh>
    <rPh sb="38" eb="39">
      <t>モ</t>
    </rPh>
    <phoneticPr fontId="1"/>
  </si>
  <si>
    <t>16-8</t>
  </si>
  <si>
    <t>Have been properly cleared OK_CODE
OK_CODEを適切にクリアしている</t>
    <phoneticPr fontId="1"/>
  </si>
  <si>
    <t>16-9</t>
  </si>
  <si>
    <t>Injunction
禁止命令</t>
    <rPh sb="11" eb="13">
      <t>キンシ</t>
    </rPh>
    <rPh sb="13" eb="15">
      <t>メイレイ</t>
    </rPh>
    <phoneticPr fontId="1"/>
  </si>
  <si>
    <t>TABLES statement only userd Dynpro and working area of the screen(SSCRFIELDS) 
Dynpro及び選択画面の作業領域（SSCRFIELDS）以外でTABLES命令を使用していない</t>
    <rPh sb="117" eb="119">
      <t>メイレイ</t>
    </rPh>
    <phoneticPr fontId="1"/>
  </si>
  <si>
    <t>17-1</t>
    <phoneticPr fontId="1"/>
  </si>
  <si>
    <t>Selection screen
選択画面</t>
    <rPh sb="17" eb="19">
      <t>センタク</t>
    </rPh>
    <rPh sb="19" eb="21">
      <t>ガメン</t>
    </rPh>
    <phoneticPr fontId="1"/>
  </si>
  <si>
    <t>Check processing
チェック処理</t>
    <rPh sb="21" eb="23">
      <t>ショリ</t>
    </rPh>
    <phoneticPr fontId="1"/>
  </si>
  <si>
    <t>AT SELECTION-SCREEN with a validation check
バリデーションチェック処理がAT SELECTION-SCREENで行われている</t>
    <rPh sb="78" eb="79">
      <t>オコナ</t>
    </rPh>
    <phoneticPr fontId="1"/>
  </si>
  <si>
    <t>10.4.</t>
    <phoneticPr fontId="1"/>
  </si>
  <si>
    <t>18-1</t>
    <phoneticPr fontId="1"/>
  </si>
  <si>
    <t>Message
メッセージ</t>
    <phoneticPr fontId="1"/>
  </si>
  <si>
    <t>Output
出力</t>
    <rPh sb="7" eb="9">
      <t>シュツリョク</t>
    </rPh>
    <phoneticPr fontId="1"/>
  </si>
  <si>
    <t>The message is then used to register in message transaction(SE91)
メッセージ管理トランザクション（SE91）で登録したものを使用している</t>
    <phoneticPr fontId="1"/>
  </si>
  <si>
    <t>10.5.</t>
    <phoneticPr fontId="1"/>
  </si>
  <si>
    <t>19-1</t>
    <phoneticPr fontId="1"/>
  </si>
  <si>
    <t>Unicode
ユニコード</t>
    <phoneticPr fontId="1"/>
  </si>
  <si>
    <t>String
文字列</t>
    <rPh sb="7" eb="10">
      <t>モジレツ</t>
    </rPh>
    <phoneticPr fontId="1"/>
  </si>
  <si>
    <t>Using a class distinction between the string length
長さの区別にクラスを使用している</t>
    <rPh sb="52" eb="53">
      <t>ナガ</t>
    </rPh>
    <rPh sb="55" eb="57">
      <t>クベツ</t>
    </rPh>
    <rPh sb="62" eb="64">
      <t>シヨウ</t>
    </rPh>
    <phoneticPr fontId="1"/>
  </si>
  <si>
    <t>11.1.</t>
    <phoneticPr fontId="1"/>
  </si>
  <si>
    <t>CL_ABAP_LIST_UTILITIES</t>
    <phoneticPr fontId="1"/>
  </si>
  <si>
    <t>19-2</t>
  </si>
  <si>
    <t>List output
一覧出力</t>
    <rPh sb="12" eb="14">
      <t>イチラン</t>
    </rPh>
    <rPh sb="14" eb="16">
      <t>シュツリョク</t>
    </rPh>
    <phoneticPr fontId="1"/>
  </si>
  <si>
    <t>Have been conducted to specify the output length
出力長指定を実施している</t>
    <rPh sb="49" eb="51">
      <t>シュツリョク</t>
    </rPh>
    <rPh sb="51" eb="52">
      <t>チョウ</t>
    </rPh>
    <rPh sb="52" eb="54">
      <t>シテイ</t>
    </rPh>
    <rPh sb="55" eb="57">
      <t>ジッシ</t>
    </rPh>
    <phoneticPr fontId="1"/>
  </si>
  <si>
    <t>11.2.</t>
    <phoneticPr fontId="1"/>
  </si>
  <si>
    <t>hi-FrontsG UnitTest Checklist</t>
    <phoneticPr fontId="1"/>
  </si>
  <si>
    <t>Actual Step &amp; PCL
実ｽﾃｯﾌﾟ/PCL実績</t>
    <rPh sb="18" eb="19">
      <t>ジツ</t>
    </rPh>
    <rPh sb="28" eb="30">
      <t>ジッセキ</t>
    </rPh>
    <phoneticPr fontId="1"/>
  </si>
  <si>
    <t>Pass or fail after UT
UT後の合否判定</t>
    <rPh sb="24" eb="25">
      <t>ゴ</t>
    </rPh>
    <rPh sb="26" eb="28">
      <t>ゴウヒ</t>
    </rPh>
    <rPh sb="28" eb="30">
      <t>ハンテイ</t>
    </rPh>
    <phoneticPr fontId="1"/>
  </si>
  <si>
    <t>Remarks
備考</t>
    <rPh sb="8" eb="10">
      <t>ビコウ</t>
    </rPh>
    <phoneticPr fontId="1"/>
  </si>
  <si>
    <r>
      <rPr>
        <sz val="9"/>
        <color indexed="8"/>
        <rFont val="ＭＳ Ｐゴシック"/>
        <family val="3"/>
        <charset val="128"/>
      </rPr>
      <t>LargeClassification</t>
    </r>
    <r>
      <rPr>
        <sz val="10"/>
        <color indexed="8"/>
        <rFont val="ＭＳ Ｐゴシック"/>
        <family val="3"/>
        <charset val="128"/>
      </rPr>
      <t xml:space="preserve">
</t>
    </r>
    <r>
      <rPr>
        <sz val="9"/>
        <color indexed="8"/>
        <rFont val="ＭＳ Ｐゴシック"/>
        <family val="3"/>
        <charset val="128"/>
      </rPr>
      <t>大分類</t>
    </r>
    <rPh sb="20" eb="21">
      <t>ダイ</t>
    </rPh>
    <rPh sb="21" eb="23">
      <t>ブンルイ</t>
    </rPh>
    <phoneticPr fontId="1"/>
  </si>
  <si>
    <t>SmallClassification
小分類</t>
    <rPh sb="20" eb="23">
      <t>ショウブンルイ</t>
    </rPh>
    <phoneticPr fontId="1"/>
  </si>
  <si>
    <t>単体テスト結果報告書</t>
    <rPh sb="0" eb="2">
      <t>タンタイ</t>
    </rPh>
    <rPh sb="5" eb="7">
      <t>ケッカ</t>
    </rPh>
    <rPh sb="7" eb="10">
      <t>ホウコクショ</t>
    </rPh>
    <phoneticPr fontId="1"/>
  </si>
  <si>
    <t>Number of PCL cases
（件数）</t>
    <phoneticPr fontId="1"/>
  </si>
  <si>
    <t>To ensure that the test cases are more than 100 cases per 1 kilogram steps.
（テストケース件数が１キロステップあたり100件以上であること）
If the index does not satisfy the standard, make sure that it can guarantee the quality of evidence is clear.（指標が基準を満足しない場合は、品質を保証できる根拠が明確であること）</t>
    <phoneticPr fontId="1"/>
  </si>
  <si>
    <t>Creation standard
（作成基準）</t>
    <phoneticPr fontId="1"/>
  </si>
  <si>
    <t>To ensure that the bug density  reache desired value (10 cases per 1 kilogram steps).
バグ密度が目標値（10件/kstep)に達していること。
If the index does not satisfy the value, make sure thata the reason is written and the content is valid.
達していない場合、理由の記載があり、内容が妥当なこと。</t>
    <rPh sb="88" eb="90">
      <t>ミツド</t>
    </rPh>
    <rPh sb="91" eb="93">
      <t>モクヒョウ</t>
    </rPh>
    <rPh sb="93" eb="94">
      <t>チ</t>
    </rPh>
    <rPh sb="97" eb="98">
      <t>ケン</t>
    </rPh>
    <rPh sb="106" eb="107">
      <t>タッ</t>
    </rPh>
    <rPh sb="220" eb="221">
      <t>タッ</t>
    </rPh>
    <rPh sb="226" eb="228">
      <t>バアイ</t>
    </rPh>
    <rPh sb="229" eb="231">
      <t>リユウ</t>
    </rPh>
    <rPh sb="232" eb="234">
      <t>キサイ</t>
    </rPh>
    <rPh sb="238" eb="240">
      <t>ナイヨウ</t>
    </rPh>
    <rPh sb="241" eb="243">
      <t>ダトウ</t>
    </rPh>
    <phoneticPr fontId="1"/>
  </si>
  <si>
    <t>Deliverables Check
(成果物確認)</t>
    <rPh sb="20" eb="22">
      <t>セイカ</t>
    </rPh>
    <rPh sb="22" eb="23">
      <t>ブツ</t>
    </rPh>
    <rPh sb="23" eb="25">
      <t>カクニン</t>
    </rPh>
    <phoneticPr fontId="1"/>
  </si>
  <si>
    <t>To ensure that  the required item is all written .
必要事項が全て記載されているかこと</t>
    <rPh sb="51" eb="53">
      <t>ヒツヨウ</t>
    </rPh>
    <rPh sb="53" eb="55">
      <t>ジコウ</t>
    </rPh>
    <rPh sb="56" eb="57">
      <t>スベ</t>
    </rPh>
    <rPh sb="58" eb="60">
      <t>キサイ</t>
    </rPh>
    <phoneticPr fontId="1"/>
  </si>
  <si>
    <t>To ensure thata number of step is calculated with a step counter and it is right.
ステップ数をステップカウンタで計測し正しいこと。</t>
    <rPh sb="86" eb="87">
      <t>スウ</t>
    </rPh>
    <rPh sb="97" eb="99">
      <t>ケイソク</t>
    </rPh>
    <rPh sb="100" eb="101">
      <t>タダ</t>
    </rPh>
    <phoneticPr fontId="1"/>
  </si>
  <si>
    <t>Test Result
(テスト結果)</t>
    <rPh sb="16" eb="18">
      <t>ケッカ</t>
    </rPh>
    <phoneticPr fontId="1"/>
  </si>
  <si>
    <t>To ensure that an evidence is created for all PCL.
全てのＰＣＬに対してエビデンスが取得されていること</t>
    <rPh sb="51" eb="52">
      <t>スベ</t>
    </rPh>
    <rPh sb="58" eb="59">
      <t>タイ</t>
    </rPh>
    <rPh sb="67" eb="69">
      <t>シュトク</t>
    </rPh>
    <phoneticPr fontId="1"/>
  </si>
  <si>
    <t>To ensure that an evidence and  a used PCL test result is right.
ＰＣＬのテスト結果とエビデンスが正しくなっていること</t>
    <rPh sb="72" eb="74">
      <t>ケッカ</t>
    </rPh>
    <rPh sb="81" eb="82">
      <t>タダ</t>
    </rPh>
    <phoneticPr fontId="1"/>
  </si>
  <si>
    <t>To ensure that an evidence for used test data is created and all evidence is done.
使用したテストデータのエビデンスが取得されていること
全体を取得していること</t>
    <rPh sb="83" eb="85">
      <t>シヨウ</t>
    </rPh>
    <rPh sb="100" eb="102">
      <t>シュトク</t>
    </rPh>
    <rPh sb="110" eb="112">
      <t>ゼンタイ</t>
    </rPh>
    <rPh sb="113" eb="115">
      <t>シュトク</t>
    </rPh>
    <phoneticPr fontId="1"/>
  </si>
  <si>
    <t>To ensure thata test case includes test that debug mode is not used.
(A debug mode is used only if  there is an error handling which can't be reproduced at program normallly.)
デバックモードを用いないテストケースを設けていること
（通常プログラムでは再現できないエラーハンドリングの場合のみデバッグモードを使用）</t>
    <phoneticPr fontId="1"/>
  </si>
  <si>
    <t>To ensure thata same data is not easily updated to many updated fields.
(Validation of test data)
複数の更新項目に対して、安易に同じ値を更新していないこと
（テストデータの妥当性）</t>
    <rPh sb="98" eb="100">
      <t>フクスウ</t>
    </rPh>
    <rPh sb="101" eb="103">
      <t>コウシン</t>
    </rPh>
    <rPh sb="103" eb="105">
      <t>コウモク</t>
    </rPh>
    <rPh sb="106" eb="107">
      <t>タイ</t>
    </rPh>
    <rPh sb="110" eb="112">
      <t>アンイ</t>
    </rPh>
    <rPh sb="113" eb="114">
      <t>オナ</t>
    </rPh>
    <rPh sb="115" eb="116">
      <t>アタイ</t>
    </rPh>
    <rPh sb="117" eb="119">
      <t>コウシン</t>
    </rPh>
    <rPh sb="135" eb="137">
      <t>ダトウ</t>
    </rPh>
    <rPh sb="137" eb="138">
      <t>セイ</t>
    </rPh>
    <phoneticPr fontId="1"/>
  </si>
  <si>
    <t>To ensure that all fields are updated when a table is updated.
(A field which is not for updated on table is not updated.)
テーブル更新について全ての項目が更新されていることを確認していること
（更新されない項目は更新されていないこと）</t>
    <rPh sb="127" eb="129">
      <t>コウシン</t>
    </rPh>
    <rPh sb="133" eb="134">
      <t>スベ</t>
    </rPh>
    <rPh sb="136" eb="138">
      <t>コウモク</t>
    </rPh>
    <rPh sb="139" eb="141">
      <t>コウシン</t>
    </rPh>
    <rPh sb="149" eb="151">
      <t>カクニン</t>
    </rPh>
    <rPh sb="159" eb="161">
      <t>コウシン</t>
    </rPh>
    <rPh sb="165" eb="167">
      <t>コウモク</t>
    </rPh>
    <rPh sb="168" eb="170">
      <t>コウシン</t>
    </rPh>
    <phoneticPr fontId="1"/>
  </si>
  <si>
    <t>To ensure that condition of WHERE statement is all tested for a field which data is selected at ontable.
(Even 1 case at PCL cover Test data paratern)
テーブルからデータを取得する確認項目にてWHERE句の条件が全てテストされていること
（PCLは１件でもテストデータパターンを網羅していること）</t>
    <rPh sb="161" eb="163">
      <t>シュトク</t>
    </rPh>
    <rPh sb="165" eb="167">
      <t>カクニン</t>
    </rPh>
    <rPh sb="167" eb="169">
      <t>コウモク</t>
    </rPh>
    <rPh sb="176" eb="177">
      <t>ク</t>
    </rPh>
    <rPh sb="178" eb="180">
      <t>ジョウケン</t>
    </rPh>
    <rPh sb="181" eb="182">
      <t>スベ</t>
    </rPh>
    <rPh sb="200" eb="201">
      <t>ケン</t>
    </rPh>
    <rPh sb="214" eb="216">
      <t>モウラ</t>
    </rPh>
    <phoneticPr fontId="1"/>
  </si>
  <si>
    <t>To ensure that it is written to be showed comment at balloonfor explanation .
説明用の噴出しのコメントが全てみえるように記載されていること</t>
    <rPh sb="78" eb="80">
      <t>セツメイ</t>
    </rPh>
    <rPh sb="80" eb="81">
      <t>ヨウ</t>
    </rPh>
    <rPh sb="82" eb="84">
      <t>フキダ</t>
    </rPh>
    <rPh sb="91" eb="92">
      <t>スベ</t>
    </rPh>
    <rPh sb="99" eb="101">
      <t>キサイ</t>
    </rPh>
    <phoneticPr fontId="1"/>
  </si>
  <si>
    <t>Simple B File
(簡易B票)</t>
    <rPh sb="15" eb="17">
      <t>カンイ</t>
    </rPh>
    <rPh sb="18" eb="19">
      <t>ヒョウ</t>
    </rPh>
    <phoneticPr fontId="1"/>
  </si>
  <si>
    <t>To ensure that a simple bug file(trouble ticket) is created.
簡易Ｂ票が作成されていること</t>
    <rPh sb="61" eb="63">
      <t>カンイ</t>
    </rPh>
    <rPh sb="64" eb="65">
      <t>ヒョウ</t>
    </rPh>
    <rPh sb="66" eb="68">
      <t>サクセイ</t>
    </rPh>
    <phoneticPr fontId="1"/>
  </si>
  <si>
    <t>To ensure that each code(especially primary code) at a simple bug file(trouble ticket) is set propely. 
簡易Ｂ票の各コード（特に要因コード）が適切なものが設定されていること</t>
    <rPh sb="104" eb="106">
      <t>カンイ</t>
    </rPh>
    <rPh sb="107" eb="108">
      <t>ヒョウ</t>
    </rPh>
    <rPh sb="109" eb="110">
      <t>カク</t>
    </rPh>
    <rPh sb="114" eb="115">
      <t>トク</t>
    </rPh>
    <rPh sb="116" eb="118">
      <t>ヨウイン</t>
    </rPh>
    <rPh sb="123" eb="125">
      <t>テキセツ</t>
    </rPh>
    <rPh sb="129" eb="131">
      <t>セッテイ</t>
    </rPh>
    <phoneticPr fontId="1"/>
  </si>
  <si>
    <t>To ensure that a measureat a simple bug file(trouble ticket) is all completed.
簡易Ｂ票が全て対策完了となっていること</t>
    <rPh sb="79" eb="81">
      <t>カンイ</t>
    </rPh>
    <rPh sb="82" eb="83">
      <t>ヒョウ</t>
    </rPh>
    <rPh sb="84" eb="85">
      <t>スベ</t>
    </rPh>
    <rPh sb="86" eb="88">
      <t>タイサク</t>
    </rPh>
    <rPh sb="88" eb="90">
      <t>カンリョウ</t>
    </rPh>
    <phoneticPr fontId="1"/>
  </si>
  <si>
    <t xml:space="preserve">To ensure that a reason and situation at a simple bug file(trouble ticket) is proper.
簡易Ｂ票に記載されている原因、現象内容が妥当な内容であること
</t>
    <rPh sb="86" eb="88">
      <t>カンイ</t>
    </rPh>
    <rPh sb="89" eb="90">
      <t>ヒョウ</t>
    </rPh>
    <rPh sb="91" eb="93">
      <t>キサイ</t>
    </rPh>
    <rPh sb="98" eb="100">
      <t>ゲンイン</t>
    </rPh>
    <rPh sb="101" eb="103">
      <t>ゲンショウ</t>
    </rPh>
    <rPh sb="103" eb="105">
      <t>ナイヨウ</t>
    </rPh>
    <rPh sb="106" eb="108">
      <t>ダトウ</t>
    </rPh>
    <rPh sb="109" eb="111">
      <t>ナイヨウ</t>
    </rPh>
    <phoneticPr fontId="1"/>
  </si>
  <si>
    <t>A Deliverable is modifed when it is necessary to change for other deliverables (Detail Document) by a measure from simple B file.  
簡易B票対策内容により他成果物（詳細設計書）に変更が入る場合修正がされていること</t>
    <rPh sb="132" eb="134">
      <t>カンイ</t>
    </rPh>
    <rPh sb="135" eb="136">
      <t>ヒョウ</t>
    </rPh>
    <rPh sb="136" eb="138">
      <t>タイサク</t>
    </rPh>
    <rPh sb="138" eb="140">
      <t>ナイヨウ</t>
    </rPh>
    <rPh sb="143" eb="144">
      <t>タ</t>
    </rPh>
    <rPh sb="144" eb="146">
      <t>セイカ</t>
    </rPh>
    <rPh sb="146" eb="147">
      <t>ブツ</t>
    </rPh>
    <rPh sb="148" eb="150">
      <t>ショウサイ</t>
    </rPh>
    <rPh sb="150" eb="152">
      <t>セッケイ</t>
    </rPh>
    <rPh sb="152" eb="153">
      <t>ショ</t>
    </rPh>
    <rPh sb="155" eb="157">
      <t>ヘンコウ</t>
    </rPh>
    <rPh sb="158" eb="159">
      <t>ハイ</t>
    </rPh>
    <rPh sb="160" eb="162">
      <t>バアイ</t>
    </rPh>
    <rPh sb="162" eb="164">
      <t>シュウセイ</t>
    </rPh>
    <phoneticPr fontId="1"/>
  </si>
  <si>
    <t>Development Phase Completed
(開発工程完了)</t>
    <rPh sb="29" eb="31">
      <t>カイハツ</t>
    </rPh>
    <rPh sb="31" eb="33">
      <t>コウテイ</t>
    </rPh>
    <rPh sb="33" eb="35">
      <t>カンリョウ</t>
    </rPh>
    <phoneticPr fontId="1"/>
  </si>
  <si>
    <t>Delivables are all completed and ready.(Outline Documents ,Detail Documents,CodingCheckList,PCLCheckList.UnitTestCheckList,ObservationSheet)
成果物が全てそろっていること（概要設計書、詳細設計書、CodingCheckList、PCLCheckList、単体テストCheckLIst、レビュー記録書）</t>
    <rPh sb="141" eb="143">
      <t>セイカ</t>
    </rPh>
    <rPh sb="143" eb="144">
      <t>ブツ</t>
    </rPh>
    <rPh sb="145" eb="146">
      <t>スベ</t>
    </rPh>
    <rPh sb="156" eb="158">
      <t>ガイヨウ</t>
    </rPh>
    <rPh sb="158" eb="161">
      <t>セッケイショ</t>
    </rPh>
    <rPh sb="162" eb="164">
      <t>ショウサイ</t>
    </rPh>
    <rPh sb="164" eb="167">
      <t>セッケイショ</t>
    </rPh>
    <rPh sb="197" eb="199">
      <t>タンタイ</t>
    </rPh>
    <rPh sb="216" eb="219">
      <t>キロクショ</t>
    </rPh>
    <phoneticPr fontId="1"/>
  </si>
  <si>
    <t>Observation items at each review are all completed.
各レビュー指摘事項が全て完了していること</t>
    <rPh sb="52" eb="53">
      <t>カク</t>
    </rPh>
    <rPh sb="57" eb="59">
      <t>シテキ</t>
    </rPh>
    <rPh sb="59" eb="61">
      <t>ジコウ</t>
    </rPh>
    <rPh sb="62" eb="63">
      <t>スベ</t>
    </rPh>
    <rPh sb="64" eb="66">
      <t>カンリョウ</t>
    </rPh>
    <phoneticPr fontId="1"/>
  </si>
  <si>
    <t>Exit program check is performed and any errors from the check is all solved.(error is nothing)
IF any errors can't be solved, the reason should be written.
拡張プログラムチェックを実施し、摘出されたエラーは取り除いていること（エラー０件になっていること）
取り除けない場合は理由が明記されていること</t>
    <rPh sb="156" eb="158">
      <t>カクチョウ</t>
    </rPh>
    <rPh sb="168" eb="170">
      <t>ジッシ</t>
    </rPh>
    <rPh sb="172" eb="174">
      <t>テキシュツ</t>
    </rPh>
    <rPh sb="181" eb="182">
      <t>ト</t>
    </rPh>
    <rPh sb="183" eb="184">
      <t>ノゾ</t>
    </rPh>
    <rPh sb="195" eb="196">
      <t>ケン</t>
    </rPh>
    <rPh sb="206" eb="207">
      <t>ト</t>
    </rPh>
    <rPh sb="208" eb="209">
      <t>ノゾ</t>
    </rPh>
    <rPh sb="212" eb="214">
      <t>バアイ</t>
    </rPh>
    <rPh sb="215" eb="217">
      <t>リユウ</t>
    </rPh>
    <rPh sb="218" eb="220">
      <t>メイキ</t>
    </rPh>
    <phoneticPr fontId="1"/>
  </si>
  <si>
    <t>Each review check list is created and evaluated. A mesaure is taken if  it is necessary by the evaluation result.
各レビューチェックリストが作成されており評価されていること
評価結果により必要な場合は対策がされていること</t>
    <rPh sb="114" eb="115">
      <t>カク</t>
    </rPh>
    <rPh sb="127" eb="129">
      <t>サクセイ</t>
    </rPh>
    <rPh sb="134" eb="136">
      <t>ヒョウカ</t>
    </rPh>
    <rPh sb="144" eb="146">
      <t>ヒョウカ</t>
    </rPh>
    <rPh sb="146" eb="148">
      <t>ケッカ</t>
    </rPh>
    <rPh sb="151" eb="153">
      <t>ヒツヨウ</t>
    </rPh>
    <rPh sb="154" eb="156">
      <t>バアイ</t>
    </rPh>
    <rPh sb="157" eb="159">
      <t>タイサク</t>
    </rPh>
    <phoneticPr fontId="1"/>
  </si>
  <si>
    <t>Legend: mandatory(M), optional(O)</t>
  </si>
  <si>
    <t>○</t>
    <phoneticPr fontId="80" type="noConversion"/>
  </si>
  <si>
    <t>N</t>
  </si>
  <si>
    <t>Not have Interface
インタフェースを持たない為</t>
    <rPh sb="27" eb="28">
      <t>モ</t>
    </rPh>
    <rPh sb="31" eb="32">
      <t>タメ</t>
    </rPh>
    <phoneticPr fontId="1"/>
  </si>
  <si>
    <t>UT-0001</t>
    <phoneticPr fontId="1"/>
  </si>
  <si>
    <t>UT-0002</t>
    <phoneticPr fontId="1"/>
  </si>
  <si>
    <t>合格</t>
  </si>
  <si>
    <t>対象外</t>
  </si>
  <si>
    <t>不合格</t>
  </si>
  <si>
    <t>Limit case does not exist
本機能に限界が存在しない為</t>
    <phoneticPr fontId="1"/>
  </si>
  <si>
    <t>Chen</t>
    <phoneticPr fontId="1"/>
  </si>
  <si>
    <t>There is no problem with the code this time
今回修正内容問題がありません</t>
    <phoneticPr fontId="62"/>
  </si>
  <si>
    <t>Not applicable</t>
  </si>
  <si>
    <t>Chen</t>
    <phoneticPr fontId="62"/>
  </si>
  <si>
    <t>Limit case does not exist
本機能に限界が存在しない為</t>
    <phoneticPr fontId="1"/>
  </si>
  <si>
    <t>Chen</t>
    <phoneticPr fontId="1"/>
  </si>
  <si>
    <t>Chen Zhenyao</t>
    <phoneticPr fontId="1"/>
  </si>
  <si>
    <t>Server path correction of outbound file (bak)</t>
    <phoneticPr fontId="1"/>
  </si>
  <si>
    <t>UT-0003</t>
  </si>
  <si>
    <t>Confirm that the selection program interface of YG0I9009A is displayed correctly</t>
    <phoneticPr fontId="1"/>
  </si>
  <si>
    <t>The running program can be selected correctly</t>
    <phoneticPr fontId="1"/>
  </si>
  <si>
    <t>Confirm that the selection program interface of YG0I9001A is displayed correctly</t>
    <phoneticPr fontId="1"/>
  </si>
  <si>
    <t>L</t>
  </si>
  <si>
    <t>L</t>
    <phoneticPr fontId="1"/>
  </si>
  <si>
    <t>【File Path】</t>
    <phoneticPr fontId="1"/>
  </si>
  <si>
    <r>
      <t>If</t>
    </r>
    <r>
      <rPr>
        <sz val="11"/>
        <color rgb="FFFF0000"/>
        <rFont val="Microsoft YaHei"/>
        <family val="3"/>
        <charset val="134"/>
      </rPr>
      <t xml:space="preserve"> </t>
    </r>
    <r>
      <rPr>
        <sz val="11"/>
        <color rgb="FFFF0000"/>
        <rFont val="ＭＳ Ｐゴシック"/>
        <family val="3"/>
        <charset val="128"/>
      </rPr>
      <t>Local PC = 'X'</t>
    </r>
    <phoneticPr fontId="1"/>
  </si>
  <si>
    <t>○</t>
    <phoneticPr fontId="1"/>
  </si>
  <si>
    <t>Local PC has been entered</t>
    <phoneticPr fontId="1"/>
  </si>
  <si>
    <r>
      <t>If</t>
    </r>
    <r>
      <rPr>
        <sz val="11"/>
        <color rgb="FFFF0000"/>
        <rFont val="Microsoft YaHei"/>
        <family val="3"/>
        <charset val="134"/>
      </rPr>
      <t xml:space="preserve"> </t>
    </r>
    <r>
      <rPr>
        <sz val="11"/>
        <color rgb="FFFF0000"/>
        <rFont val="ＭＳ Ｐゴシック"/>
        <family val="3"/>
        <charset val="128"/>
      </rPr>
      <t>Server Folder = 'X'</t>
    </r>
    <phoneticPr fontId="1"/>
  </si>
  <si>
    <t>Server Folder has been entered</t>
    <phoneticPr fontId="1"/>
  </si>
  <si>
    <t>If File Division = 'X'</t>
    <phoneticPr fontId="1"/>
  </si>
  <si>
    <t>If File Division &lt;&gt; 'X'</t>
    <phoneticPr fontId="1"/>
  </si>
  <si>
    <t>【File Type】</t>
    <phoneticPr fontId="1"/>
  </si>
  <si>
    <t>If .txt : Tab-delimited = 'X'</t>
    <phoneticPr fontId="1"/>
  </si>
  <si>
    <t>If .csv : Comma-delimited = 'X'</t>
    <phoneticPr fontId="1"/>
  </si>
  <si>
    <t>Display data of Output file on local PC corrently has been Division</t>
    <phoneticPr fontId="1"/>
  </si>
  <si>
    <t>Display data of Output file on Server corrently</t>
    <phoneticPr fontId="1"/>
  </si>
  <si>
    <t>Display Field Type .txt</t>
    <phoneticPr fontId="1"/>
  </si>
  <si>
    <t>Display Field Type .csv</t>
    <phoneticPr fontId="1"/>
  </si>
  <si>
    <t>UT-0004</t>
  </si>
  <si>
    <t>UT-0005</t>
  </si>
  <si>
    <t>UT-0006</t>
  </si>
  <si>
    <t>UT-0010</t>
  </si>
  <si>
    <t>UT-0011</t>
  </si>
  <si>
    <t>If .txt： Tab-delimited = 'X'</t>
    <phoneticPr fontId="1"/>
  </si>
  <si>
    <r>
      <t>If</t>
    </r>
    <r>
      <rPr>
        <sz val="11"/>
        <color rgb="FFFF0000"/>
        <rFont val="Microsoft YaHei"/>
        <family val="3"/>
        <charset val="134"/>
      </rPr>
      <t xml:space="preserve"> </t>
    </r>
    <r>
      <rPr>
        <sz val="11"/>
        <color rgb="FFFF0000"/>
        <rFont val="ＭＳ Ｐゴシック"/>
        <family val="3"/>
        <charset val="128"/>
      </rPr>
      <t>.csv：Comma-delimited = 'X'</t>
    </r>
    <phoneticPr fontId="1"/>
  </si>
  <si>
    <t>【Server outbound program test】</t>
    <phoneticPr fontId="1"/>
  </si>
  <si>
    <t>【Server inbound program test】</t>
    <phoneticPr fontId="1"/>
  </si>
  <si>
    <t>The file is executed correctly</t>
    <phoneticPr fontId="1"/>
  </si>
  <si>
    <t>UT-0008</t>
    <phoneticPr fontId="1"/>
  </si>
  <si>
    <t>Inbound as CSV file</t>
    <phoneticPr fontId="1"/>
  </si>
  <si>
    <t>Inbound as TXT file</t>
    <phoneticPr fontId="1"/>
  </si>
  <si>
    <t>Zhenyao Chen</t>
    <phoneticPr fontId="1"/>
  </si>
  <si>
    <t>OUT in the path is replaced by out</t>
    <phoneticPr fontId="1"/>
  </si>
  <si>
    <t>Server Path Confirmation</t>
    <phoneticPr fontId="1"/>
  </si>
  <si>
    <t>UT-0007</t>
  </si>
  <si>
    <t>UT-0009</t>
    <phoneticPr fontId="1"/>
  </si>
  <si>
    <t>UT-0012</t>
  </si>
  <si>
    <t>common include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</si>
</sst>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quot;¥&quot;#,##0;[Red]&quot;¥&quot;\-#,##0"/>
    <numFmt numFmtId="177" formatCode="&quot;¥&quot;#,##0.00;[Red]&quot;¥&quot;\-#,##0.00"/>
    <numFmt numFmtId="178" formatCode="&quot;｣&quot;#,##0.00;\-&quot;｣&quot;#,##0.00"/>
    <numFmt numFmtId="179" formatCode="#,##0;\-#,##0;&quot;-&quot;"/>
    <numFmt numFmtId="180" formatCode="m/d/yyyy;@"/>
    <numFmt numFmtId="181" formatCode="0_);[Red]\(0\)"/>
    <numFmt numFmtId="182" formatCode="yyyy/m/d;@"/>
    <numFmt numFmtId="183" formatCode="0_ "/>
  </numFmts>
  <fonts count="85">
    <font>
      <sz val="11"/>
      <name val="ＭＳ Ｐゴシック"/>
      <family val="3"/>
      <charset val="128"/>
    </font>
    <font>
      <sz val="6"/>
      <name val="ＭＳ Ｐゴシック"/>
      <family val="3"/>
      <charset val="128"/>
    </font>
    <font>
      <sz val="10"/>
      <color indexed="8"/>
      <name val="ＭＳ Ｐゴシック"/>
      <family val="3"/>
      <charset val="128"/>
    </font>
    <font>
      <sz val="10"/>
      <name val="Arial"/>
      <family val="2"/>
    </font>
    <font>
      <sz val="8"/>
      <name val="Times New Roman"/>
      <family val="1"/>
    </font>
    <font>
      <sz val="10"/>
      <color indexed="8"/>
      <name val="Arial"/>
      <family val="2"/>
    </font>
    <font>
      <sz val="8"/>
      <name val="Arial"/>
      <family val="2"/>
    </font>
    <font>
      <b/>
      <sz val="12"/>
      <name val="Arial"/>
      <family val="2"/>
    </font>
    <font>
      <sz val="10"/>
      <name val="Helv"/>
      <family val="2"/>
    </font>
    <font>
      <sz val="10"/>
      <name val="MS Sans Serif"/>
      <family val="2"/>
    </font>
    <font>
      <b/>
      <sz val="10"/>
      <name val="MS Sans Serif"/>
      <family val="2"/>
    </font>
    <font>
      <b/>
      <sz val="11"/>
      <color indexed="18"/>
      <name val="Arial"/>
      <family val="2"/>
    </font>
    <font>
      <b/>
      <i/>
      <sz val="11"/>
      <color indexed="18"/>
      <name val="Arial"/>
      <family val="2"/>
    </font>
    <font>
      <sz val="12"/>
      <color indexed="18"/>
      <name val="MS Sans Serif"/>
      <family val="2"/>
    </font>
    <font>
      <sz val="12"/>
      <color indexed="9"/>
      <name val="MS Sans Serif"/>
      <family val="2"/>
    </font>
    <font>
      <sz val="11"/>
      <color indexed="9"/>
      <name val="Arial"/>
      <family val="2"/>
    </font>
    <font>
      <sz val="11"/>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sz val="11"/>
      <color indexed="56"/>
      <name val="Arial"/>
      <family val="2"/>
    </font>
    <font>
      <b/>
      <i/>
      <sz val="11"/>
      <color indexed="56"/>
      <name val="Arial"/>
      <family val="2"/>
    </font>
    <font>
      <sz val="18"/>
      <color indexed="18"/>
      <name val="Arial"/>
      <family val="2"/>
    </font>
    <font>
      <sz val="11"/>
      <color indexed="10"/>
      <name val="Arial"/>
      <family val="2"/>
    </font>
    <font>
      <sz val="10"/>
      <name val="ＭＳ Ｐ・団"/>
      <family val="1"/>
      <charset val="128"/>
    </font>
    <font>
      <b/>
      <sz val="10"/>
      <color indexed="8"/>
      <name val="ＭＳ Ｐゴシック"/>
      <family val="3"/>
      <charset val="128"/>
    </font>
    <font>
      <sz val="10"/>
      <color indexed="9"/>
      <name val="ＭＳ Ｐゴシック"/>
      <family val="3"/>
      <charset val="128"/>
    </font>
    <font>
      <b/>
      <sz val="18"/>
      <color indexed="56"/>
      <name val="ＭＳ Ｐゴシック"/>
      <family val="3"/>
      <charset val="128"/>
    </font>
    <font>
      <b/>
      <sz val="10"/>
      <color indexed="9"/>
      <name val="ＭＳ Ｐゴシック"/>
      <family val="3"/>
      <charset val="128"/>
    </font>
    <font>
      <sz val="10"/>
      <color indexed="60"/>
      <name val="ＭＳ Ｐゴシック"/>
      <family val="3"/>
      <charset val="128"/>
    </font>
    <font>
      <sz val="10"/>
      <color indexed="52"/>
      <name val="ＭＳ Ｐゴシック"/>
      <family val="3"/>
      <charset val="128"/>
    </font>
    <font>
      <sz val="10"/>
      <color indexed="20"/>
      <name val="ＭＳ Ｐゴシック"/>
      <family val="3"/>
      <charset val="128"/>
    </font>
    <font>
      <b/>
      <sz val="10"/>
      <color indexed="52"/>
      <name val="ＭＳ Ｐゴシック"/>
      <family val="3"/>
      <charset val="128"/>
    </font>
    <font>
      <sz val="10"/>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0"/>
      <color indexed="63"/>
      <name val="ＭＳ Ｐゴシック"/>
      <family val="3"/>
      <charset val="128"/>
    </font>
    <font>
      <i/>
      <sz val="10"/>
      <color indexed="23"/>
      <name val="ＭＳ Ｐゴシック"/>
      <family val="3"/>
      <charset val="128"/>
    </font>
    <font>
      <sz val="10"/>
      <color indexed="62"/>
      <name val="ＭＳ Ｐゴシック"/>
      <family val="3"/>
      <charset val="128"/>
    </font>
    <font>
      <sz val="10"/>
      <color indexed="17"/>
      <name val="ＭＳ Ｐゴシック"/>
      <family val="3"/>
      <charset val="128"/>
    </font>
    <font>
      <sz val="11"/>
      <name val="ＭＳ Ｐゴシック"/>
      <family val="3"/>
      <charset val="128"/>
    </font>
    <font>
      <sz val="10"/>
      <color theme="1"/>
      <name val="ＭＳ Ｐゴシック"/>
      <family val="3"/>
      <charset val="128"/>
      <scheme val="minor"/>
    </font>
    <font>
      <sz val="10"/>
      <color theme="1"/>
      <name val="HGPｺﾞｼｯｸE"/>
      <family val="3"/>
      <charset val="128"/>
    </font>
    <font>
      <sz val="10"/>
      <name val="Geneva"/>
      <family val="2"/>
    </font>
    <font>
      <b/>
      <sz val="10"/>
      <color indexed="8"/>
      <name val="Arial"/>
      <family val="2"/>
    </font>
    <font>
      <sz val="11"/>
      <color theme="1"/>
      <name val="ＭＳ Ｐゴシック"/>
      <family val="3"/>
      <charset val="128"/>
      <scheme val="minor"/>
    </font>
    <font>
      <sz val="11"/>
      <name val="明朝"/>
      <family val="1"/>
      <charset val="128"/>
    </font>
    <font>
      <sz val="11"/>
      <name val="ＭＳ Ｐゴシック"/>
      <family val="3"/>
      <charset val="128"/>
      <scheme val="minor"/>
    </font>
    <font>
      <b/>
      <u/>
      <sz val="14"/>
      <name val="ＭＳ Ｐゴシック"/>
      <family val="3"/>
      <charset val="128"/>
      <scheme val="minor"/>
    </font>
    <font>
      <u/>
      <sz val="14"/>
      <name val="ＭＳ Ｐゴシック"/>
      <family val="3"/>
      <charset val="128"/>
      <scheme val="minor"/>
    </font>
    <font>
      <sz val="10"/>
      <name val="ＭＳ Ｐゴシック"/>
      <family val="3"/>
      <charset val="128"/>
      <scheme val="minor"/>
    </font>
    <font>
      <sz val="11"/>
      <color indexed="12"/>
      <name val="ＭＳ Ｐゴシック"/>
      <family val="3"/>
      <charset val="128"/>
      <scheme val="minor"/>
    </font>
    <font>
      <sz val="9"/>
      <name val="ＭＳ Ｐゴシック"/>
      <family val="3"/>
      <charset val="128"/>
      <scheme val="minor"/>
    </font>
    <font>
      <sz val="6"/>
      <name val="ＭＳ Ｐゴシック"/>
      <family val="3"/>
      <charset val="128"/>
      <scheme val="minor"/>
    </font>
    <font>
      <sz val="11"/>
      <name val="ＭＳ 明朝"/>
      <family val="1"/>
      <charset val="128"/>
    </font>
    <font>
      <strike/>
      <sz val="11"/>
      <name val="ＭＳ Ｐゴシック"/>
      <family val="3"/>
      <charset val="128"/>
    </font>
    <font>
      <sz val="10"/>
      <name val="ＭＳ 明朝"/>
      <family val="1"/>
      <charset val="128"/>
    </font>
    <font>
      <sz val="9"/>
      <name val="ＭＳ 明朝"/>
      <family val="1"/>
      <charset val="128"/>
    </font>
    <font>
      <sz val="11"/>
      <color indexed="8"/>
      <name val="ＭＳ Ｐゴシック"/>
      <family val="3"/>
      <charset val="128"/>
    </font>
    <font>
      <b/>
      <sz val="9"/>
      <name val="ＭＳ Ｐゴシック"/>
      <family val="3"/>
      <charset val="128"/>
      <scheme val="minor"/>
    </font>
    <font>
      <sz val="12"/>
      <name val="ＭＳ Ｐゴシック"/>
      <family val="3"/>
      <charset val="128"/>
      <scheme val="minor"/>
    </font>
    <font>
      <sz val="12"/>
      <name val="ＭＳ Ｐゴシック"/>
      <family val="3"/>
      <charset val="128"/>
    </font>
    <font>
      <sz val="14"/>
      <name val="ＭＳ Ｐゴシック"/>
      <family val="3"/>
      <charset val="128"/>
      <scheme val="minor"/>
    </font>
    <font>
      <sz val="11"/>
      <color rgb="FFFF0000"/>
      <name val="ＭＳ Ｐゴシック"/>
      <family val="3"/>
      <charset val="128"/>
    </font>
    <font>
      <u/>
      <sz val="16"/>
      <name val="HGPｺﾞｼｯｸE"/>
      <family val="3"/>
      <charset val="128"/>
    </font>
    <font>
      <sz val="9"/>
      <name val="ＭＳ Ｐゴシック"/>
      <family val="3"/>
      <charset val="128"/>
    </font>
    <font>
      <sz val="9"/>
      <color indexed="8"/>
      <name val="ＭＳ Ｐゴシック"/>
      <family val="3"/>
      <charset val="128"/>
    </font>
    <font>
      <sz val="10"/>
      <name val="ＭＳ Ｐゴシック"/>
      <family val="3"/>
      <charset val="128"/>
    </font>
    <font>
      <sz val="10"/>
      <color rgb="FFFF0000"/>
      <name val="ＭＳ Ｐゴシック"/>
      <family val="3"/>
      <charset val="128"/>
    </font>
    <font>
      <sz val="10"/>
      <color theme="1"/>
      <name val="ＭＳ Ｐゴシック"/>
      <family val="3"/>
      <charset val="128"/>
    </font>
    <font>
      <sz val="11"/>
      <color theme="1"/>
      <name val="ＭＳ Ｐゴシック"/>
      <family val="3"/>
      <charset val="128"/>
    </font>
    <font>
      <sz val="9"/>
      <name val="FZShuTi"/>
      <family val="3"/>
      <charset val="134"/>
    </font>
    <font>
      <sz val="11"/>
      <color theme="1"/>
      <name val="Microsoft YaHei"/>
      <family val="3"/>
      <charset val="134"/>
    </font>
    <font>
      <sz val="11"/>
      <color rgb="FFFF0000"/>
      <name val="Microsoft YaHei"/>
      <family val="3"/>
      <charset val="134"/>
    </font>
    <font>
      <sz val="11"/>
      <color rgb="FFFF0000"/>
      <name val="ＭＳ Ｐゴシック"/>
      <family val="3"/>
      <charset val="128"/>
      <scheme val="major"/>
    </font>
    <font>
      <sz val="11"/>
      <name val="Calibri"/>
      <family val="2"/>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6" tint="0.59999389629810485"/>
        <bgColor indexed="64"/>
      </patternFill>
    </fill>
    <fill>
      <patternFill patternType="solid">
        <fgColor indexed="50"/>
      </patternFill>
    </fill>
    <fill>
      <patternFill patternType="solid">
        <fgColor indexed="40"/>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CCECFF"/>
        <bgColor indexed="64"/>
      </patternFill>
    </fill>
    <fill>
      <patternFill patternType="solid">
        <fgColor theme="0" tint="-0.34998626667073579"/>
        <bgColor indexed="64"/>
      </patternFill>
    </fill>
  </fills>
  <borders count="8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ck">
        <color indexed="4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48"/>
      </left>
      <right style="thin">
        <color indexed="48"/>
      </right>
      <top style="thin">
        <color indexed="48"/>
      </top>
      <bottom style="thin">
        <color indexed="48"/>
      </bottom>
      <diagonal/>
    </border>
    <border>
      <left/>
      <right style="dotted">
        <color indexed="64"/>
      </right>
      <top style="thin">
        <color indexed="64"/>
      </top>
      <bottom/>
      <diagonal/>
    </border>
    <border>
      <left style="dotted">
        <color indexed="64"/>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style="dotted">
        <color indexed="64"/>
      </right>
      <top/>
      <bottom/>
      <diagonal/>
    </border>
    <border>
      <left style="dotted">
        <color indexed="64"/>
      </left>
      <right/>
      <top/>
      <bottom/>
      <diagonal/>
    </border>
    <border>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top/>
      <bottom style="thin">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top/>
      <bottom style="hair">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hair">
        <color indexed="64"/>
      </bottom>
      <diagonal/>
    </border>
    <border>
      <left style="thin">
        <color indexed="64"/>
      </left>
      <right/>
      <top style="hair">
        <color indexed="64"/>
      </top>
      <bottom/>
      <diagonal/>
    </border>
  </borders>
  <cellStyleXfs count="122">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4" fillId="12" borderId="0" applyNumberFormat="0" applyBorder="0" applyAlignment="0" applyProtection="0">
      <alignment vertical="center"/>
    </xf>
    <xf numFmtId="0" fontId="34" fillId="9" borderId="0" applyNumberFormat="0" applyBorder="0" applyAlignment="0" applyProtection="0">
      <alignment vertical="center"/>
    </xf>
    <xf numFmtId="0" fontId="34" fillId="10"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4" fillId="0" borderId="0">
      <alignment horizontal="center" wrapText="1"/>
      <protection locked="0"/>
    </xf>
    <xf numFmtId="179" fontId="5" fillId="0" borderId="0" applyFill="0" applyBorder="0" applyAlignment="0"/>
    <xf numFmtId="38" fontId="6" fillId="16" borderId="0" applyNumberFormat="0" applyBorder="0" applyAlignment="0" applyProtection="0"/>
    <xf numFmtId="0" fontId="7" fillId="0" borderId="1" applyNumberFormat="0" applyAlignment="0" applyProtection="0">
      <alignment horizontal="left" vertical="center"/>
    </xf>
    <xf numFmtId="0" fontId="7" fillId="0" borderId="2">
      <alignment horizontal="left" vertical="center"/>
    </xf>
    <xf numFmtId="10" fontId="6" fillId="17" borderId="3" applyNumberFormat="0" applyBorder="0" applyAlignment="0" applyProtection="0"/>
    <xf numFmtId="178" fontId="8" fillId="0" borderId="0"/>
    <xf numFmtId="0" fontId="3" fillId="0" borderId="0"/>
    <xf numFmtId="14" fontId="4" fillId="0" borderId="0">
      <alignment horizontal="center" wrapText="1"/>
      <protection locked="0"/>
    </xf>
    <xf numFmtId="10" fontId="3" fillId="0" borderId="0" applyFont="0" applyFill="0" applyBorder="0" applyAlignment="0" applyProtection="0"/>
    <xf numFmtId="0" fontId="9" fillId="0" borderId="0" applyNumberFormat="0" applyFont="0" applyFill="0" applyBorder="0" applyAlignment="0" applyProtection="0">
      <alignment horizontal="left"/>
    </xf>
    <xf numFmtId="0" fontId="10" fillId="0" borderId="4">
      <alignment horizontal="center"/>
    </xf>
    <xf numFmtId="4" fontId="11" fillId="18" borderId="5" applyNumberFormat="0" applyProtection="0">
      <alignment vertical="center"/>
    </xf>
    <xf numFmtId="4" fontId="12" fillId="18" borderId="5" applyNumberFormat="0" applyProtection="0">
      <alignment vertical="center"/>
    </xf>
    <xf numFmtId="4" fontId="13" fillId="18" borderId="5" applyNumberFormat="0" applyProtection="0">
      <alignment horizontal="left" vertical="center"/>
    </xf>
    <xf numFmtId="4" fontId="14" fillId="19" borderId="5">
      <alignment horizontal="left" vertical="center"/>
    </xf>
    <xf numFmtId="4" fontId="15" fillId="20" borderId="5" applyNumberFormat="0" applyProtection="0">
      <alignment vertical="center"/>
    </xf>
    <xf numFmtId="4" fontId="16" fillId="16" borderId="5" applyNumberFormat="0" applyProtection="0">
      <alignment vertical="center"/>
    </xf>
    <xf numFmtId="4" fontId="15" fillId="21" borderId="5" applyNumberFormat="0" applyProtection="0">
      <alignment vertical="center"/>
    </xf>
    <xf numFmtId="4" fontId="17" fillId="20" borderId="5" applyNumberFormat="0" applyProtection="0">
      <alignment vertical="center"/>
    </xf>
    <xf numFmtId="4" fontId="18" fillId="22" borderId="5">
      <alignment horizontal="left" vertical="center"/>
    </xf>
    <xf numFmtId="4" fontId="18" fillId="23" borderId="5">
      <alignment horizontal="left" vertical="center"/>
    </xf>
    <xf numFmtId="4" fontId="19" fillId="19" borderId="5">
      <alignment horizontal="left" vertical="center"/>
    </xf>
    <xf numFmtId="4" fontId="20" fillId="24" borderId="5" applyNumberFormat="0" applyProtection="0">
      <alignment vertical="center"/>
    </xf>
    <xf numFmtId="4" fontId="21" fillId="25" borderId="5" applyNumberFormat="0" applyProtection="0">
      <alignment horizontal="left" vertical="center"/>
    </xf>
    <xf numFmtId="4" fontId="22" fillId="23" borderId="5" applyNumberFormat="0" applyProtection="0">
      <alignment horizontal="left" vertical="center"/>
    </xf>
    <xf numFmtId="4" fontId="23" fillId="19" borderId="5" applyNumberFormat="0" applyProtection="0">
      <alignment horizontal="left" vertical="center"/>
    </xf>
    <xf numFmtId="4" fontId="24" fillId="25" borderId="5" applyNumberFormat="0" applyProtection="0">
      <alignment vertical="center"/>
    </xf>
    <xf numFmtId="4" fontId="25" fillId="25" borderId="5" applyNumberFormat="0" applyProtection="0">
      <alignment vertical="center"/>
    </xf>
    <xf numFmtId="4" fontId="18" fillId="23" borderId="5" applyNumberFormat="0" applyProtection="0">
      <alignment horizontal="left" vertical="center"/>
    </xf>
    <xf numFmtId="4" fontId="26" fillId="25" borderId="5">
      <alignment vertical="center"/>
    </xf>
    <xf numFmtId="4" fontId="27" fillId="25" borderId="5" applyNumberFormat="0" applyProtection="0">
      <alignment vertical="center"/>
    </xf>
    <xf numFmtId="4" fontId="18" fillId="23" borderId="5">
      <alignment horizontal="left" vertical="center"/>
    </xf>
    <xf numFmtId="4" fontId="28" fillId="25" borderId="5" applyNumberFormat="0" applyProtection="0">
      <alignment vertical="center"/>
    </xf>
    <xf numFmtId="4" fontId="29" fillId="25" borderId="5" applyNumberFormat="0" applyProtection="0">
      <alignment vertical="center"/>
    </xf>
    <xf numFmtId="4" fontId="18" fillId="17" borderId="5" applyNumberFormat="0" applyProtection="0">
      <alignment horizontal="left" vertical="center"/>
    </xf>
    <xf numFmtId="4" fontId="30" fillId="24" borderId="5" applyNumberFormat="0" applyProtection="0">
      <alignment horizontal="left"/>
    </xf>
    <xf numFmtId="4" fontId="31" fillId="25" borderId="5" applyNumberFormat="0" applyProtection="0">
      <alignment vertical="center"/>
    </xf>
    <xf numFmtId="0" fontId="2" fillId="25" borderId="0">
      <alignment horizontal="left" vertical="top"/>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4" fillId="13" borderId="0" applyNumberFormat="0" applyBorder="0" applyAlignment="0" applyProtection="0">
      <alignment vertical="center"/>
    </xf>
    <xf numFmtId="0" fontId="34" fillId="14" borderId="0" applyNumberFormat="0" applyBorder="0" applyAlignment="0" applyProtection="0">
      <alignment vertical="center"/>
    </xf>
    <xf numFmtId="0" fontId="34" fillId="29" borderId="0" applyNumberFormat="0" applyBorder="0" applyAlignment="0" applyProtection="0">
      <alignment vertical="center"/>
    </xf>
    <xf numFmtId="0" fontId="35" fillId="0" borderId="0" applyNumberFormat="0" applyFill="0" applyBorder="0" applyAlignment="0" applyProtection="0">
      <alignment vertical="center"/>
    </xf>
    <xf numFmtId="0" fontId="36" fillId="30" borderId="6" applyNumberFormat="0" applyAlignment="0" applyProtection="0">
      <alignment vertical="center"/>
    </xf>
    <xf numFmtId="0" fontId="37" fillId="31" borderId="0" applyNumberFormat="0" applyBorder="0" applyAlignment="0" applyProtection="0">
      <alignment vertical="center"/>
    </xf>
    <xf numFmtId="0" fontId="2" fillId="32" borderId="7" applyNumberFormat="0" applyFont="0" applyAlignment="0" applyProtection="0">
      <alignment vertical="center"/>
    </xf>
    <xf numFmtId="0" fontId="38" fillId="0" borderId="8" applyNumberFormat="0" applyFill="0" applyAlignment="0" applyProtection="0">
      <alignment vertical="center"/>
    </xf>
    <xf numFmtId="0" fontId="39" fillId="3" borderId="0" applyNumberFormat="0" applyBorder="0" applyAlignment="0" applyProtection="0">
      <alignment vertical="center"/>
    </xf>
    <xf numFmtId="0" fontId="40" fillId="33" borderId="9" applyNumberFormat="0" applyAlignment="0" applyProtection="0">
      <alignment vertical="center"/>
    </xf>
    <xf numFmtId="0" fontId="41" fillId="0" borderId="0" applyNumberFormat="0" applyFill="0" applyBorder="0" applyAlignment="0" applyProtection="0">
      <alignment vertical="center"/>
    </xf>
    <xf numFmtId="0" fontId="42" fillId="0" borderId="10" applyNumberFormat="0" applyFill="0" applyAlignment="0" applyProtection="0">
      <alignment vertical="center"/>
    </xf>
    <xf numFmtId="0" fontId="43" fillId="0" borderId="11" applyNumberFormat="0" applyFill="0" applyAlignment="0" applyProtection="0">
      <alignment vertical="center"/>
    </xf>
    <xf numFmtId="0" fontId="44" fillId="0" borderId="12" applyNumberFormat="0" applyFill="0" applyAlignment="0" applyProtection="0">
      <alignment vertical="center"/>
    </xf>
    <xf numFmtId="0" fontId="44" fillId="0" borderId="0" applyNumberFormat="0" applyFill="0" applyBorder="0" applyAlignment="0" applyProtection="0">
      <alignment vertical="center"/>
    </xf>
    <xf numFmtId="0" fontId="33" fillId="0" borderId="13" applyNumberFormat="0" applyFill="0" applyAlignment="0" applyProtection="0">
      <alignment vertical="center"/>
    </xf>
    <xf numFmtId="0" fontId="45" fillId="33" borderId="14" applyNumberFormat="0" applyAlignment="0" applyProtection="0">
      <alignment vertical="center"/>
    </xf>
    <xf numFmtId="0" fontId="46" fillId="0" borderId="0" applyNumberFormat="0" applyFill="0" applyBorder="0" applyAlignment="0" applyProtection="0">
      <alignment vertical="center"/>
    </xf>
    <xf numFmtId="177" fontId="32" fillId="0" borderId="0" applyFont="0" applyFill="0" applyBorder="0" applyAlignment="0" applyProtection="0"/>
    <xf numFmtId="176" fontId="32" fillId="0" borderId="0" applyFont="0" applyFill="0" applyBorder="0" applyAlignment="0" applyProtection="0"/>
    <xf numFmtId="0" fontId="47" fillId="7" borderId="9" applyNumberFormat="0" applyAlignment="0" applyProtection="0">
      <alignment vertical="center"/>
    </xf>
    <xf numFmtId="0" fontId="48" fillId="4" borderId="0" applyNumberFormat="0" applyBorder="0" applyAlignment="0" applyProtection="0">
      <alignment vertical="center"/>
    </xf>
    <xf numFmtId="0" fontId="50" fillId="0" borderId="0">
      <alignment vertical="center"/>
    </xf>
    <xf numFmtId="0" fontId="49" fillId="0" borderId="0"/>
    <xf numFmtId="0" fontId="52" fillId="0" borderId="0"/>
    <xf numFmtId="0" fontId="53" fillId="18" borderId="29" applyNumberFormat="0" applyProtection="0">
      <alignment horizontal="left" vertical="top" indent="1"/>
    </xf>
    <xf numFmtId="4" fontId="5" fillId="3" borderId="29" applyNumberFormat="0" applyProtection="0">
      <alignment horizontal="right" vertical="center"/>
    </xf>
    <xf numFmtId="4" fontId="5" fillId="9" borderId="29" applyNumberFormat="0" applyProtection="0">
      <alignment horizontal="right" vertical="center"/>
    </xf>
    <xf numFmtId="4" fontId="5" fillId="27" borderId="29" applyNumberFormat="0" applyProtection="0">
      <alignment horizontal="right" vertical="center"/>
    </xf>
    <xf numFmtId="4" fontId="5" fillId="11" borderId="29" applyNumberFormat="0" applyProtection="0">
      <alignment horizontal="right" vertical="center"/>
    </xf>
    <xf numFmtId="4" fontId="5" fillId="15" borderId="29" applyNumberFormat="0" applyProtection="0">
      <alignment horizontal="right" vertical="center"/>
    </xf>
    <xf numFmtId="4" fontId="5" fillId="29" borderId="29" applyNumberFormat="0" applyProtection="0">
      <alignment horizontal="right" vertical="center"/>
    </xf>
    <xf numFmtId="4" fontId="5" fillId="28" borderId="29" applyNumberFormat="0" applyProtection="0">
      <alignment horizontal="right" vertical="center"/>
    </xf>
    <xf numFmtId="4" fontId="5" fillId="35" borderId="29" applyNumberFormat="0" applyProtection="0">
      <alignment horizontal="right" vertical="center"/>
    </xf>
    <xf numFmtId="4" fontId="5" fillId="10" borderId="29" applyNumberFormat="0" applyProtection="0">
      <alignment horizontal="right" vertical="center"/>
    </xf>
    <xf numFmtId="0" fontId="3" fillId="19" borderId="29" applyNumberFormat="0" applyProtection="0">
      <alignment horizontal="left" vertical="center" indent="1"/>
    </xf>
    <xf numFmtId="0" fontId="3" fillId="19" borderId="29" applyNumberFormat="0" applyProtection="0">
      <alignment horizontal="left" vertical="top" indent="1"/>
    </xf>
    <xf numFmtId="0" fontId="3" fillId="36" borderId="29" applyNumberFormat="0" applyProtection="0">
      <alignment horizontal="left" vertical="center" indent="1"/>
    </xf>
    <xf numFmtId="0" fontId="3" fillId="36" borderId="29" applyNumberFormat="0" applyProtection="0">
      <alignment horizontal="left" vertical="top" indent="1"/>
    </xf>
    <xf numFmtId="0" fontId="3" fillId="24" borderId="29" applyNumberFormat="0" applyProtection="0">
      <alignment horizontal="left" vertical="center" indent="1"/>
    </xf>
    <xf numFmtId="0" fontId="3" fillId="24" borderId="29" applyNumberFormat="0" applyProtection="0">
      <alignment horizontal="left" vertical="top" indent="1"/>
    </xf>
    <xf numFmtId="0" fontId="3" fillId="23" borderId="29" applyNumberFormat="0" applyProtection="0">
      <alignment horizontal="left" vertical="center" indent="1"/>
    </xf>
    <xf numFmtId="0" fontId="3" fillId="23" borderId="29" applyNumberFormat="0" applyProtection="0">
      <alignment horizontal="left" vertical="top" indent="1"/>
    </xf>
    <xf numFmtId="0" fontId="5" fillId="17" borderId="29" applyNumberFormat="0" applyProtection="0">
      <alignment horizontal="left" vertical="top" indent="1"/>
    </xf>
    <xf numFmtId="0" fontId="5" fillId="36" borderId="29" applyNumberFormat="0" applyProtection="0">
      <alignment horizontal="center" vertical="top"/>
    </xf>
    <xf numFmtId="0" fontId="49" fillId="0" borderId="0"/>
    <xf numFmtId="0" fontId="49" fillId="0" borderId="0">
      <alignment vertical="center"/>
    </xf>
    <xf numFmtId="0" fontId="54" fillId="0" borderId="0">
      <alignment vertical="center"/>
    </xf>
    <xf numFmtId="0" fontId="55" fillId="0" borderId="0"/>
    <xf numFmtId="0" fontId="55" fillId="0" borderId="0"/>
    <xf numFmtId="0" fontId="49" fillId="0" borderId="0"/>
    <xf numFmtId="0" fontId="63" fillId="0" borderId="0"/>
    <xf numFmtId="0" fontId="49" fillId="0" borderId="0"/>
    <xf numFmtId="0" fontId="65" fillId="0" borderId="0"/>
    <xf numFmtId="0" fontId="8" fillId="0" borderId="0"/>
    <xf numFmtId="0" fontId="66" fillId="0" borderId="0">
      <alignment horizontal="center" vertical="center"/>
    </xf>
    <xf numFmtId="0" fontId="67" fillId="0" borderId="0">
      <alignment vertical="center"/>
    </xf>
    <xf numFmtId="0" fontId="55" fillId="0" borderId="0"/>
    <xf numFmtId="0" fontId="49" fillId="0" borderId="0"/>
    <xf numFmtId="0" fontId="54" fillId="0" borderId="0">
      <alignment vertical="center"/>
    </xf>
    <xf numFmtId="0" fontId="49" fillId="0" borderId="0"/>
  </cellStyleXfs>
  <cellXfs count="481">
    <xf numFmtId="0" fontId="0" fillId="0" borderId="0" xfId="0" applyAlignment="1">
      <alignment vertical="center"/>
    </xf>
    <xf numFmtId="0" fontId="51" fillId="0" borderId="0" xfId="83" applyFont="1">
      <alignment vertical="center"/>
    </xf>
    <xf numFmtId="181" fontId="49" fillId="34" borderId="0" xfId="84" applyNumberFormat="1" applyFill="1"/>
    <xf numFmtId="0" fontId="49" fillId="0" borderId="0" xfId="84"/>
    <xf numFmtId="181" fontId="49" fillId="0" borderId="0" xfId="84" applyNumberFormat="1"/>
    <xf numFmtId="0" fontId="56" fillId="0" borderId="0" xfId="109" applyFont="1" applyAlignment="1">
      <alignment vertical="top"/>
    </xf>
    <xf numFmtId="0" fontId="56" fillId="0" borderId="0" xfId="109" applyFont="1" applyAlignment="1">
      <alignment horizontal="center" vertical="top"/>
    </xf>
    <xf numFmtId="0" fontId="56" fillId="0" borderId="0" xfId="109" applyFont="1" applyAlignment="1">
      <alignment horizontal="left" vertical="top"/>
    </xf>
    <xf numFmtId="0" fontId="56" fillId="0" borderId="0" xfId="109" applyFont="1" applyAlignment="1">
      <alignment horizontal="right" vertical="top"/>
    </xf>
    <xf numFmtId="0" fontId="57" fillId="0" borderId="0" xfId="109" applyFont="1" applyAlignment="1">
      <alignment horizontal="centerContinuous" vertical="top"/>
    </xf>
    <xf numFmtId="0" fontId="59" fillId="0" borderId="0" xfId="109" applyFont="1" applyAlignment="1">
      <alignment horizontal="center" vertical="top"/>
    </xf>
    <xf numFmtId="0" fontId="59" fillId="0" borderId="0" xfId="109" applyFont="1" applyAlignment="1">
      <alignment vertical="top"/>
    </xf>
    <xf numFmtId="0" fontId="60" fillId="0" borderId="0" xfId="109" applyFont="1" applyAlignment="1">
      <alignment horizontal="left" vertical="top"/>
    </xf>
    <xf numFmtId="0" fontId="56" fillId="0" borderId="0" xfId="110" applyFont="1" applyAlignment="1">
      <alignment horizontal="center" vertical="top"/>
    </xf>
    <xf numFmtId="14" fontId="60" fillId="0" borderId="0" xfId="109" applyNumberFormat="1" applyFont="1" applyAlignment="1">
      <alignment horizontal="center" vertical="top"/>
    </xf>
    <xf numFmtId="0" fontId="56" fillId="0" borderId="0" xfId="111" applyFont="1" applyAlignment="1">
      <alignment horizontal="center" vertical="top"/>
    </xf>
    <xf numFmtId="0" fontId="56" fillId="0" borderId="0" xfId="111" applyFont="1" applyAlignment="1">
      <alignment horizontal="left" vertical="top"/>
    </xf>
    <xf numFmtId="0" fontId="56" fillId="0" borderId="0" xfId="111" applyFont="1" applyAlignment="1">
      <alignment vertical="top"/>
    </xf>
    <xf numFmtId="14" fontId="56" fillId="0" borderId="0" xfId="111" applyNumberFormat="1" applyFont="1" applyAlignment="1">
      <alignment horizontal="center" vertical="top"/>
    </xf>
    <xf numFmtId="14" fontId="56" fillId="0" borderId="0" xfId="109" applyNumberFormat="1" applyFont="1" applyAlignment="1">
      <alignment horizontal="center" vertical="top"/>
    </xf>
    <xf numFmtId="0" fontId="56" fillId="37" borderId="28" xfId="109" applyFont="1" applyFill="1" applyBorder="1" applyAlignment="1">
      <alignment horizontal="center" vertical="center"/>
    </xf>
    <xf numFmtId="0" fontId="56" fillId="37" borderId="28" xfId="109" applyFont="1" applyFill="1" applyBorder="1" applyAlignment="1">
      <alignment vertical="top"/>
    </xf>
    <xf numFmtId="0" fontId="61" fillId="0" borderId="31" xfId="109" applyFont="1" applyBorder="1" applyAlignment="1">
      <alignment vertical="center"/>
    </xf>
    <xf numFmtId="0" fontId="61" fillId="0" borderId="21" xfId="109" applyFont="1" applyBorder="1" applyAlignment="1">
      <alignment vertical="center"/>
    </xf>
    <xf numFmtId="0" fontId="61" fillId="0" borderId="34" xfId="109" applyFont="1" applyBorder="1" applyAlignment="1">
      <alignment vertical="center"/>
    </xf>
    <xf numFmtId="0" fontId="61" fillId="0" borderId="18" xfId="109" applyFont="1" applyBorder="1" applyAlignment="1">
      <alignment vertical="center"/>
    </xf>
    <xf numFmtId="0" fontId="61" fillId="38" borderId="35" xfId="109" applyFont="1" applyFill="1" applyBorder="1" applyAlignment="1">
      <alignment vertical="center"/>
    </xf>
    <xf numFmtId="0" fontId="61" fillId="38" borderId="0" xfId="109" applyFont="1" applyFill="1" applyAlignment="1">
      <alignment vertical="center"/>
    </xf>
    <xf numFmtId="0" fontId="61" fillId="38" borderId="33" xfId="109" applyFont="1" applyFill="1" applyBorder="1" applyAlignment="1">
      <alignment vertical="center"/>
    </xf>
    <xf numFmtId="0" fontId="61" fillId="0" borderId="17" xfId="109" applyFont="1" applyBorder="1" applyAlignment="1">
      <alignment horizontal="left" vertical="center"/>
    </xf>
    <xf numFmtId="0" fontId="61" fillId="0" borderId="0" xfId="109" applyFont="1" applyAlignment="1">
      <alignment horizontal="left" vertical="center"/>
    </xf>
    <xf numFmtId="0" fontId="61" fillId="0" borderId="33" xfId="109" applyFont="1" applyBorder="1" applyAlignment="1">
      <alignment horizontal="left" vertical="center"/>
    </xf>
    <xf numFmtId="0" fontId="61" fillId="0" borderId="37" xfId="109" applyFont="1" applyBorder="1" applyAlignment="1">
      <alignment vertical="center"/>
    </xf>
    <xf numFmtId="0" fontId="61" fillId="0" borderId="16" xfId="109" applyFont="1" applyBorder="1" applyAlignment="1">
      <alignment vertical="center"/>
    </xf>
    <xf numFmtId="0" fontId="56" fillId="0" borderId="0" xfId="109" applyFont="1" applyAlignment="1">
      <alignment vertical="top" wrapText="1"/>
    </xf>
    <xf numFmtId="0" fontId="49" fillId="0" borderId="45" xfId="108" applyFont="1" applyBorder="1" applyAlignment="1">
      <alignment vertical="center" wrapText="1"/>
    </xf>
    <xf numFmtId="0" fontId="49" fillId="0" borderId="48" xfId="113" applyBorder="1" applyAlignment="1">
      <alignment vertical="center" wrapText="1"/>
    </xf>
    <xf numFmtId="0" fontId="49" fillId="0" borderId="3" xfId="108" applyFont="1" applyBorder="1" applyAlignment="1">
      <alignment horizontal="center" wrapText="1"/>
    </xf>
    <xf numFmtId="0" fontId="49" fillId="0" borderId="0" xfId="113" applyAlignment="1">
      <alignment wrapText="1"/>
    </xf>
    <xf numFmtId="0" fontId="49" fillId="37" borderId="0" xfId="113" applyFill="1" applyAlignment="1">
      <alignment wrapText="1"/>
    </xf>
    <xf numFmtId="0" fontId="61" fillId="38" borderId="38" xfId="109" applyFont="1" applyFill="1" applyBorder="1" applyAlignment="1">
      <alignment vertical="center"/>
    </xf>
    <xf numFmtId="0" fontId="61" fillId="38" borderId="15" xfId="109" applyFont="1" applyFill="1" applyBorder="1" applyAlignment="1">
      <alignment vertical="center"/>
    </xf>
    <xf numFmtId="0" fontId="61" fillId="38" borderId="36" xfId="109" applyFont="1" applyFill="1" applyBorder="1" applyAlignment="1">
      <alignment vertical="center"/>
    </xf>
    <xf numFmtId="180" fontId="69" fillId="0" borderId="0" xfId="118" applyNumberFormat="1" applyFont="1" applyAlignment="1">
      <alignment horizontal="left" vertical="center"/>
    </xf>
    <xf numFmtId="0" fontId="49" fillId="0" borderId="54" xfId="108" applyFont="1" applyBorder="1" applyAlignment="1">
      <alignment vertical="center" wrapText="1"/>
    </xf>
    <xf numFmtId="0" fontId="49" fillId="0" borderId="55" xfId="113" applyBorder="1" applyAlignment="1">
      <alignment vertical="center" wrapText="1"/>
    </xf>
    <xf numFmtId="0" fontId="49" fillId="0" borderId="56" xfId="108" applyFont="1" applyBorder="1" applyAlignment="1">
      <alignment horizontal="center" wrapText="1"/>
    </xf>
    <xf numFmtId="0" fontId="49" fillId="38" borderId="0" xfId="113" applyFill="1" applyAlignment="1">
      <alignment wrapText="1"/>
    </xf>
    <xf numFmtId="0" fontId="71" fillId="16" borderId="3" xfId="118" applyFont="1" applyFill="1" applyBorder="1" applyAlignment="1">
      <alignment vertical="center"/>
    </xf>
    <xf numFmtId="0" fontId="71" fillId="16" borderId="3" xfId="118" applyFont="1" applyFill="1" applyBorder="1" applyAlignment="1">
      <alignment horizontal="left" vertical="center"/>
    </xf>
    <xf numFmtId="180" fontId="71" fillId="0" borderId="3" xfId="118" applyNumberFormat="1" applyFont="1" applyBorder="1" applyAlignment="1" applyProtection="1">
      <alignment horizontal="left" vertical="center"/>
      <protection locked="0"/>
    </xf>
    <xf numFmtId="0" fontId="71" fillId="0" borderId="3" xfId="118" applyFont="1" applyBorder="1" applyAlignment="1" applyProtection="1">
      <alignment horizontal="left" vertical="center"/>
      <protection locked="0"/>
    </xf>
    <xf numFmtId="181" fontId="49" fillId="39" borderId="0" xfId="84" applyNumberFormat="1" applyFill="1"/>
    <xf numFmtId="181" fontId="0" fillId="39" borderId="0" xfId="84" applyNumberFormat="1" applyFont="1" applyFill="1"/>
    <xf numFmtId="0" fontId="49" fillId="0" borderId="28" xfId="108" applyFont="1" applyBorder="1" applyAlignment="1">
      <alignment vertical="center" wrapText="1"/>
    </xf>
    <xf numFmtId="0" fontId="49" fillId="0" borderId="53" xfId="108" applyFont="1" applyBorder="1" applyAlignment="1">
      <alignment vertical="center" wrapText="1"/>
    </xf>
    <xf numFmtId="0" fontId="49" fillId="0" borderId="0" xfId="113"/>
    <xf numFmtId="0" fontId="49" fillId="37" borderId="0" xfId="113" applyFill="1"/>
    <xf numFmtId="0" fontId="49" fillId="38" borderId="0" xfId="113" applyFill="1"/>
    <xf numFmtId="0" fontId="2" fillId="0" borderId="0" xfId="0" applyFont="1" applyAlignment="1">
      <alignment vertical="center"/>
    </xf>
    <xf numFmtId="0" fontId="73" fillId="0" borderId="0" xfId="0" applyFont="1"/>
    <xf numFmtId="0" fontId="2" fillId="0" borderId="0" xfId="0" applyFont="1" applyAlignment="1">
      <alignment horizontal="center" vertical="center"/>
    </xf>
    <xf numFmtId="0" fontId="2" fillId="0" borderId="3" xfId="0" applyFont="1" applyBorder="1" applyAlignment="1" applyProtection="1">
      <alignment vertical="center"/>
      <protection locked="0"/>
    </xf>
    <xf numFmtId="0" fontId="2" fillId="0" borderId="17" xfId="0" applyFont="1" applyBorder="1" applyAlignment="1">
      <alignment vertical="top"/>
    </xf>
    <xf numFmtId="0" fontId="2" fillId="0" borderId="0" xfId="0" applyFont="1" applyAlignment="1">
      <alignment vertical="top"/>
    </xf>
    <xf numFmtId="0" fontId="2" fillId="0" borderId="18" xfId="0"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0" fontId="2" fillId="0" borderId="15" xfId="0" applyFont="1" applyBorder="1" applyAlignment="1">
      <alignment vertical="top"/>
    </xf>
    <xf numFmtId="0" fontId="2" fillId="0" borderId="16" xfId="0" applyFont="1" applyBorder="1" applyAlignment="1">
      <alignment vertical="top"/>
    </xf>
    <xf numFmtId="0" fontId="2" fillId="0" borderId="19" xfId="0" applyFont="1" applyBorder="1" applyAlignment="1">
      <alignment vertical="top"/>
    </xf>
    <xf numFmtId="0" fontId="2" fillId="0" borderId="16" xfId="0" applyFont="1" applyBorder="1" applyAlignment="1">
      <alignment vertical="top" wrapText="1"/>
    </xf>
    <xf numFmtId="0" fontId="2" fillId="0" borderId="0" xfId="0" applyFont="1"/>
    <xf numFmtId="0" fontId="59" fillId="0" borderId="0" xfId="83" applyFont="1">
      <alignment vertical="center"/>
    </xf>
    <xf numFmtId="0" fontId="59" fillId="42" borderId="28" xfId="83" applyFont="1" applyFill="1" applyBorder="1">
      <alignment vertical="center"/>
    </xf>
    <xf numFmtId="0" fontId="59" fillId="42" borderId="23" xfId="83" applyFont="1" applyFill="1" applyBorder="1">
      <alignment vertical="center"/>
    </xf>
    <xf numFmtId="0" fontId="59" fillId="42" borderId="22" xfId="83" applyFont="1" applyFill="1" applyBorder="1">
      <alignment vertical="center"/>
    </xf>
    <xf numFmtId="0" fontId="59" fillId="42" borderId="2" xfId="83" applyFont="1" applyFill="1" applyBorder="1">
      <alignment vertical="center"/>
    </xf>
    <xf numFmtId="0" fontId="59" fillId="42" borderId="20" xfId="83" applyFont="1" applyFill="1" applyBorder="1">
      <alignment vertical="center"/>
    </xf>
    <xf numFmtId="0" fontId="59" fillId="42" borderId="76" xfId="83" applyFont="1" applyFill="1" applyBorder="1">
      <alignment vertical="center"/>
    </xf>
    <xf numFmtId="0" fontId="59" fillId="42" borderId="77" xfId="83" applyFont="1" applyFill="1" applyBorder="1">
      <alignment vertical="center"/>
    </xf>
    <xf numFmtId="0" fontId="59" fillId="42" borderId="78" xfId="83" applyFont="1" applyFill="1" applyBorder="1">
      <alignment vertical="center"/>
    </xf>
    <xf numFmtId="0" fontId="59" fillId="42" borderId="78" xfId="83" applyFont="1" applyFill="1" applyBorder="1" applyAlignment="1">
      <alignment vertical="center" wrapText="1"/>
    </xf>
    <xf numFmtId="14" fontId="59" fillId="42" borderId="78" xfId="83" applyNumberFormat="1" applyFont="1" applyFill="1" applyBorder="1" applyAlignment="1">
      <alignment vertical="center" wrapText="1"/>
    </xf>
    <xf numFmtId="0" fontId="59" fillId="42" borderId="76" xfId="83" applyFont="1" applyFill="1" applyBorder="1" applyAlignment="1">
      <alignment vertical="center" wrapText="1"/>
    </xf>
    <xf numFmtId="0" fontId="59" fillId="42" borderId="79" xfId="83" applyFont="1" applyFill="1" applyBorder="1" applyAlignment="1">
      <alignment vertical="center" wrapText="1"/>
    </xf>
    <xf numFmtId="0" fontId="59" fillId="42" borderId="79" xfId="83" applyFont="1" applyFill="1" applyBorder="1">
      <alignment vertical="center"/>
    </xf>
    <xf numFmtId="49" fontId="59" fillId="0" borderId="80" xfId="83" applyNumberFormat="1" applyFont="1" applyBorder="1" applyAlignment="1">
      <alignment horizontal="right" vertical="center"/>
    </xf>
    <xf numFmtId="0" fontId="59" fillId="0" borderId="81" xfId="83" applyFont="1" applyBorder="1" applyAlignment="1">
      <alignment vertical="center" wrapText="1"/>
    </xf>
    <xf numFmtId="0" fontId="59" fillId="0" borderId="80" xfId="83" applyFont="1" applyBorder="1" applyAlignment="1">
      <alignment vertical="center" wrapText="1"/>
    </xf>
    <xf numFmtId="0" fontId="59" fillId="0" borderId="80" xfId="83" applyFont="1" applyBorder="1">
      <alignment vertical="center"/>
    </xf>
    <xf numFmtId="0" fontId="59" fillId="0" borderId="72" xfId="83" applyFont="1" applyBorder="1">
      <alignment vertical="center"/>
    </xf>
    <xf numFmtId="49" fontId="59" fillId="0" borderId="3" xfId="83" applyNumberFormat="1" applyFont="1" applyBorder="1" applyAlignment="1">
      <alignment horizontal="right" vertical="center"/>
    </xf>
    <xf numFmtId="0" fontId="59" fillId="0" borderId="24" xfId="83" applyFont="1" applyBorder="1">
      <alignment vertical="center"/>
    </xf>
    <xf numFmtId="0" fontId="59" fillId="0" borderId="3" xfId="83" applyFont="1" applyBorder="1" applyAlignment="1">
      <alignment vertical="center" wrapText="1"/>
    </xf>
    <xf numFmtId="0" fontId="59" fillId="0" borderId="3" xfId="83" applyFont="1" applyBorder="1">
      <alignment vertical="center"/>
    </xf>
    <xf numFmtId="0" fontId="59" fillId="0" borderId="23" xfId="83" applyFont="1" applyBorder="1">
      <alignment vertical="center"/>
    </xf>
    <xf numFmtId="0" fontId="59" fillId="0" borderId="25" xfId="83" applyFont="1" applyBorder="1">
      <alignment vertical="center"/>
    </xf>
    <xf numFmtId="0" fontId="59" fillId="0" borderId="28" xfId="83" applyFont="1" applyBorder="1" applyAlignment="1">
      <alignment vertical="center" wrapText="1"/>
    </xf>
    <xf numFmtId="0" fontId="59" fillId="43" borderId="23" xfId="83" quotePrefix="1" applyFont="1" applyFill="1" applyBorder="1">
      <alignment vertical="center"/>
    </xf>
    <xf numFmtId="0" fontId="59" fillId="43" borderId="3" xfId="83" applyFont="1" applyFill="1" applyBorder="1">
      <alignment vertical="center"/>
    </xf>
    <xf numFmtId="0" fontId="59" fillId="43" borderId="23" xfId="83" applyFont="1" applyFill="1" applyBorder="1">
      <alignment vertical="center"/>
    </xf>
    <xf numFmtId="0" fontId="59" fillId="0" borderId="28" xfId="83" applyFont="1" applyBorder="1">
      <alignment vertical="center"/>
    </xf>
    <xf numFmtId="0" fontId="78" fillId="0" borderId="17" xfId="0" applyFont="1" applyBorder="1" applyAlignment="1">
      <alignment vertical="top"/>
    </xf>
    <xf numFmtId="0" fontId="78" fillId="0" borderId="0" xfId="0" applyFont="1" applyAlignment="1">
      <alignment vertical="top"/>
    </xf>
    <xf numFmtId="0" fontId="78" fillId="0" borderId="18" xfId="0" applyFont="1" applyBorder="1" applyAlignment="1">
      <alignment vertical="top"/>
    </xf>
    <xf numFmtId="0" fontId="78" fillId="0" borderId="19" xfId="0" applyFont="1" applyBorder="1" applyAlignment="1">
      <alignment vertical="top"/>
    </xf>
    <xf numFmtId="0" fontId="78" fillId="0" borderId="15" xfId="0" applyFont="1" applyBorder="1" applyAlignment="1">
      <alignment vertical="top"/>
    </xf>
    <xf numFmtId="0" fontId="78" fillId="0" borderId="16" xfId="0" applyFont="1" applyBorder="1" applyAlignment="1">
      <alignment vertical="top"/>
    </xf>
    <xf numFmtId="0" fontId="78" fillId="0" borderId="20" xfId="0" applyFont="1" applyBorder="1" applyAlignment="1">
      <alignment vertical="top" wrapText="1"/>
    </xf>
    <xf numFmtId="0" fontId="78" fillId="0" borderId="21" xfId="0" applyFont="1" applyBorder="1" applyAlignment="1">
      <alignment vertical="top" wrapText="1"/>
    </xf>
    <xf numFmtId="0" fontId="2" fillId="0" borderId="26" xfId="0" applyFont="1" applyBorder="1" applyAlignment="1">
      <alignment vertical="top"/>
    </xf>
    <xf numFmtId="0" fontId="2" fillId="0" borderId="17" xfId="0" applyFont="1" applyBorder="1" applyAlignment="1">
      <alignment vertical="center"/>
    </xf>
    <xf numFmtId="0" fontId="2" fillId="0" borderId="23" xfId="0" applyFont="1" applyBorder="1" applyAlignment="1">
      <alignment horizontal="left" vertical="top"/>
    </xf>
    <xf numFmtId="0" fontId="2" fillId="0" borderId="2" xfId="0" applyFont="1" applyBorder="1" applyAlignment="1">
      <alignment horizontal="left" vertical="top"/>
    </xf>
    <xf numFmtId="0" fontId="2" fillId="0" borderId="22" xfId="0" applyFont="1" applyBorder="1" applyAlignment="1">
      <alignment horizontal="left" vertical="top"/>
    </xf>
    <xf numFmtId="0" fontId="2" fillId="0" borderId="17" xfId="0" applyFont="1" applyBorder="1" applyAlignment="1">
      <alignment vertical="top" wrapText="1"/>
    </xf>
    <xf numFmtId="0" fontId="2" fillId="0" borderId="0" xfId="0" applyFont="1" applyAlignment="1">
      <alignment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2" fillId="0" borderId="15" xfId="0" applyFont="1" applyBorder="1" applyAlignment="1">
      <alignment vertical="top" wrapText="1"/>
    </xf>
    <xf numFmtId="0" fontId="2" fillId="0" borderId="23" xfId="0" applyFont="1" applyBorder="1" applyAlignment="1">
      <alignment vertical="top"/>
    </xf>
    <xf numFmtId="0" fontId="2" fillId="0" borderId="2" xfId="0" applyFont="1" applyBorder="1" applyAlignment="1">
      <alignment vertical="top"/>
    </xf>
    <xf numFmtId="0" fontId="2" fillId="0" borderId="22" xfId="0" applyFont="1" applyBorder="1" applyAlignment="1">
      <alignment vertical="top"/>
    </xf>
    <xf numFmtId="0" fontId="78" fillId="0" borderId="26" xfId="0" applyFont="1" applyBorder="1" applyAlignment="1">
      <alignment vertical="top" wrapText="1"/>
    </xf>
    <xf numFmtId="0" fontId="78" fillId="0" borderId="17" xfId="0" applyFont="1" applyBorder="1" applyAlignment="1">
      <alignment vertical="top" wrapText="1"/>
    </xf>
    <xf numFmtId="0" fontId="78" fillId="0" borderId="0" xfId="0" applyFont="1" applyAlignment="1">
      <alignment vertical="top" wrapText="1"/>
    </xf>
    <xf numFmtId="0" fontId="78" fillId="0" borderId="18" xfId="0" applyFont="1" applyBorder="1" applyAlignment="1">
      <alignment vertical="top" wrapText="1"/>
    </xf>
    <xf numFmtId="0" fontId="79" fillId="0" borderId="0" xfId="108" applyFont="1" applyAlignment="1">
      <alignment vertical="center" wrapText="1"/>
    </xf>
    <xf numFmtId="0" fontId="72" fillId="0" borderId="47" xfId="0" applyFont="1" applyBorder="1" applyAlignment="1">
      <alignment horizontal="left" vertical="center" wrapText="1"/>
    </xf>
    <xf numFmtId="0" fontId="0" fillId="0" borderId="47" xfId="0" applyBorder="1" applyAlignment="1">
      <alignment horizontal="left" vertical="center" wrapText="1"/>
    </xf>
    <xf numFmtId="0" fontId="79" fillId="0" borderId="0" xfId="108" applyFont="1">
      <alignment vertical="center"/>
    </xf>
    <xf numFmtId="0" fontId="79" fillId="37" borderId="0" xfId="108" applyFont="1" applyFill="1" applyAlignment="1">
      <alignment vertical="center" wrapText="1"/>
    </xf>
    <xf numFmtId="0" fontId="79" fillId="0" borderId="57" xfId="108" applyFont="1" applyBorder="1" applyAlignment="1">
      <alignment vertical="center" wrapText="1"/>
    </xf>
    <xf numFmtId="0" fontId="79" fillId="38" borderId="0" xfId="108" applyFont="1" applyFill="1" applyAlignment="1">
      <alignment vertical="center" wrapText="1"/>
    </xf>
    <xf numFmtId="0" fontId="49" fillId="0" borderId="4" xfId="113" applyBorder="1" applyAlignment="1">
      <alignment wrapText="1"/>
    </xf>
    <xf numFmtId="0" fontId="79" fillId="0" borderId="4" xfId="108" applyFont="1" applyBorder="1" applyAlignment="1">
      <alignment vertical="center" wrapText="1"/>
    </xf>
    <xf numFmtId="0" fontId="79" fillId="0" borderId="58" xfId="108" applyFont="1" applyBorder="1" applyAlignment="1">
      <alignment vertical="center" wrapText="1"/>
    </xf>
    <xf numFmtId="49" fontId="49" fillId="0" borderId="39" xfId="113" applyNumberFormat="1" applyBorder="1" applyAlignment="1">
      <alignment wrapText="1"/>
    </xf>
    <xf numFmtId="49" fontId="72" fillId="0" borderId="40" xfId="108" applyNumberFormat="1" applyFont="1" applyBorder="1" applyAlignment="1">
      <alignment horizontal="right" vertical="center" wrapText="1"/>
    </xf>
    <xf numFmtId="49" fontId="49" fillId="0" borderId="42" xfId="113" applyNumberFormat="1" applyBorder="1" applyAlignment="1">
      <alignment wrapText="1"/>
    </xf>
    <xf numFmtId="49" fontId="72" fillId="0" borderId="17" xfId="113" applyNumberFormat="1" applyFont="1" applyBorder="1" applyAlignment="1">
      <alignment horizontal="right" wrapText="1"/>
    </xf>
    <xf numFmtId="49" fontId="72" fillId="0" borderId="17" xfId="113" applyNumberFormat="1" applyFont="1" applyBorder="1" applyAlignment="1">
      <alignment wrapText="1"/>
    </xf>
    <xf numFmtId="49" fontId="72" fillId="0" borderId="19" xfId="108" applyNumberFormat="1" applyFont="1" applyBorder="1" applyAlignment="1">
      <alignment vertical="center" wrapText="1"/>
    </xf>
    <xf numFmtId="49" fontId="72" fillId="0" borderId="45" xfId="113" applyNumberFormat="1" applyFont="1" applyBorder="1" applyAlignment="1">
      <alignment horizontal="left" vertical="center" wrapText="1"/>
    </xf>
    <xf numFmtId="49" fontId="49" fillId="0" borderId="28" xfId="108" applyNumberFormat="1" applyFont="1" applyBorder="1" applyAlignment="1">
      <alignment horizontal="left" vertical="center" wrapText="1"/>
    </xf>
    <xf numFmtId="49" fontId="49" fillId="0" borderId="28" xfId="108" applyNumberFormat="1" applyFont="1" applyBorder="1" applyAlignment="1">
      <alignment vertical="center" wrapText="1"/>
    </xf>
    <xf numFmtId="49" fontId="72" fillId="0" borderId="46" xfId="108" applyNumberFormat="1" applyFont="1" applyBorder="1" applyAlignment="1">
      <alignment horizontal="left" vertical="center" wrapText="1"/>
    </xf>
    <xf numFmtId="49" fontId="72" fillId="0" borderId="45" xfId="108" applyNumberFormat="1" applyFont="1" applyBorder="1" applyAlignment="1">
      <alignment horizontal="left" vertical="center" wrapText="1"/>
    </xf>
    <xf numFmtId="49" fontId="49" fillId="0" borderId="45" xfId="108" applyNumberFormat="1" applyFont="1" applyBorder="1" applyAlignment="1">
      <alignment vertical="center" wrapText="1"/>
    </xf>
    <xf numFmtId="0" fontId="72" fillId="0" borderId="82" xfId="0" applyFont="1" applyBorder="1" applyAlignment="1">
      <alignment horizontal="left" vertical="top" wrapText="1"/>
    </xf>
    <xf numFmtId="0" fontId="72" fillId="0" borderId="59" xfId="0" applyFont="1" applyBorder="1" applyAlignment="1">
      <alignment horizontal="left" vertical="center" wrapText="1"/>
    </xf>
    <xf numFmtId="0" fontId="0" fillId="0" borderId="59" xfId="0" applyBorder="1" applyAlignment="1">
      <alignment horizontal="left" vertical="top" wrapText="1"/>
    </xf>
    <xf numFmtId="0" fontId="0" fillId="0" borderId="47" xfId="0" applyBorder="1" applyAlignment="1">
      <alignment horizontal="left" vertical="top" wrapText="1"/>
    </xf>
    <xf numFmtId="49" fontId="72" fillId="0" borderId="82" xfId="108" applyNumberFormat="1" applyFont="1" applyBorder="1" applyAlignment="1">
      <alignment horizontal="left" vertical="top" wrapText="1"/>
    </xf>
    <xf numFmtId="49" fontId="72" fillId="0" borderId="45" xfId="108" applyNumberFormat="1" applyFont="1" applyBorder="1" applyAlignment="1">
      <alignment vertical="center" wrapText="1"/>
    </xf>
    <xf numFmtId="49" fontId="0" fillId="0" borderId="47" xfId="108" applyNumberFormat="1" applyFont="1" applyBorder="1" applyAlignment="1">
      <alignment vertical="center" wrapText="1"/>
    </xf>
    <xf numFmtId="49" fontId="49" fillId="0" borderId="47" xfId="108" applyNumberFormat="1" applyFont="1" applyBorder="1" applyAlignment="1">
      <alignment vertical="center" wrapText="1"/>
    </xf>
    <xf numFmtId="49" fontId="72" fillId="0" borderId="47" xfId="108" applyNumberFormat="1" applyFont="1" applyBorder="1" applyAlignment="1">
      <alignment horizontal="left" vertical="center" wrapText="1"/>
    </xf>
    <xf numFmtId="49" fontId="72" fillId="0" borderId="47" xfId="108" applyNumberFormat="1" applyFont="1" applyBorder="1" applyAlignment="1">
      <alignment vertical="center" wrapText="1"/>
    </xf>
    <xf numFmtId="49" fontId="49" fillId="0" borderId="47" xfId="108" applyNumberFormat="1" applyFont="1" applyBorder="1" applyAlignment="1">
      <alignment horizontal="left" vertical="center" wrapText="1"/>
    </xf>
    <xf numFmtId="49" fontId="72" fillId="0" borderId="48" xfId="113" applyNumberFormat="1" applyFont="1" applyBorder="1" applyAlignment="1">
      <alignment wrapText="1"/>
    </xf>
    <xf numFmtId="49" fontId="72" fillId="0" borderId="48" xfId="113" applyNumberFormat="1" applyFont="1" applyBorder="1" applyAlignment="1">
      <alignment vertical="center" wrapText="1"/>
    </xf>
    <xf numFmtId="49" fontId="49" fillId="0" borderId="48" xfId="113" applyNumberFormat="1" applyBorder="1" applyAlignment="1">
      <alignment vertical="center" wrapText="1"/>
    </xf>
    <xf numFmtId="49" fontId="72" fillId="38" borderId="45" xfId="113" applyNumberFormat="1" applyFont="1" applyFill="1" applyBorder="1" applyAlignment="1">
      <alignment vertical="center" wrapText="1"/>
    </xf>
    <xf numFmtId="49" fontId="0" fillId="0" borderId="45" xfId="108" applyNumberFormat="1" applyFont="1" applyBorder="1" applyAlignment="1">
      <alignment vertical="center" wrapText="1"/>
    </xf>
    <xf numFmtId="49" fontId="0" fillId="38" borderId="45" xfId="113" applyNumberFormat="1" applyFont="1" applyFill="1" applyBorder="1" applyAlignment="1">
      <alignment vertical="center" wrapText="1"/>
    </xf>
    <xf numFmtId="49" fontId="49" fillId="0" borderId="45" xfId="113" applyNumberFormat="1" applyBorder="1" applyAlignment="1">
      <alignment horizontal="left" vertical="top" wrapText="1"/>
    </xf>
    <xf numFmtId="49" fontId="64" fillId="0" borderId="45" xfId="113" applyNumberFormat="1" applyFont="1" applyBorder="1" applyAlignment="1">
      <alignment horizontal="left" vertical="top" wrapText="1"/>
    </xf>
    <xf numFmtId="49" fontId="64" fillId="0" borderId="45" xfId="108" applyNumberFormat="1" applyFont="1" applyBorder="1" applyAlignment="1">
      <alignment vertical="center" wrapText="1"/>
    </xf>
    <xf numFmtId="49" fontId="64" fillId="0" borderId="47" xfId="108" applyNumberFormat="1" applyFont="1" applyBorder="1" applyAlignment="1">
      <alignment horizontal="left" vertical="center" wrapText="1"/>
    </xf>
    <xf numFmtId="49" fontId="72" fillId="0" borderId="3" xfId="108" applyNumberFormat="1" applyFont="1" applyBorder="1" applyAlignment="1">
      <alignment horizontal="center" wrapText="1"/>
    </xf>
    <xf numFmtId="49" fontId="49" fillId="0" borderId="3" xfId="108" applyNumberFormat="1" applyFont="1" applyBorder="1" applyAlignment="1">
      <alignment horizontal="center" wrapText="1"/>
    </xf>
    <xf numFmtId="0" fontId="2" fillId="0" borderId="19" xfId="0" applyFont="1" applyBorder="1" applyAlignment="1">
      <alignment horizontal="left" vertical="top"/>
    </xf>
    <xf numFmtId="0" fontId="2" fillId="0" borderId="15" xfId="0" applyFont="1" applyBorder="1" applyAlignment="1">
      <alignment horizontal="left" vertical="top"/>
    </xf>
    <xf numFmtId="0" fontId="2" fillId="0" borderId="83" xfId="0" applyFont="1" applyBorder="1" applyAlignment="1">
      <alignment horizontal="left" vertical="top"/>
    </xf>
    <xf numFmtId="0" fontId="0" fillId="0" borderId="87" xfId="0" applyBorder="1" applyAlignment="1">
      <alignment horizontal="left" vertical="center" wrapText="1"/>
    </xf>
    <xf numFmtId="49" fontId="49" fillId="0" borderId="54" xfId="108" applyNumberFormat="1" applyFont="1" applyBorder="1" applyAlignment="1">
      <alignment vertical="center" wrapText="1"/>
    </xf>
    <xf numFmtId="0" fontId="0" fillId="0" borderId="87" xfId="0" applyBorder="1" applyAlignment="1">
      <alignment horizontal="left" vertical="top" wrapText="1"/>
    </xf>
    <xf numFmtId="49" fontId="49" fillId="0" borderId="87" xfId="108" applyNumberFormat="1" applyFont="1" applyBorder="1" applyAlignment="1">
      <alignment vertical="center" wrapText="1"/>
    </xf>
    <xf numFmtId="0" fontId="0" fillId="0" borderId="60" xfId="0" applyBorder="1" applyAlignment="1">
      <alignment horizontal="left" vertical="top" wrapText="1"/>
    </xf>
    <xf numFmtId="0" fontId="59" fillId="0" borderId="80" xfId="84" applyFont="1" applyBorder="1" applyAlignment="1">
      <alignment vertical="center" wrapText="1"/>
    </xf>
    <xf numFmtId="0" fontId="59" fillId="0" borderId="80" xfId="84" applyFont="1" applyBorder="1" applyAlignment="1">
      <alignment vertical="center"/>
    </xf>
    <xf numFmtId="14" fontId="59" fillId="0" borderId="80" xfId="84" applyNumberFormat="1" applyFont="1" applyBorder="1" applyAlignment="1">
      <alignment vertical="center"/>
    </xf>
    <xf numFmtId="0" fontId="59" fillId="0" borderId="3" xfId="84" applyFont="1" applyBorder="1" applyAlignment="1">
      <alignment vertical="center" wrapText="1"/>
    </xf>
    <xf numFmtId="0" fontId="59" fillId="0" borderId="3" xfId="84" applyFont="1" applyBorder="1" applyAlignment="1">
      <alignment vertical="center"/>
    </xf>
    <xf numFmtId="14" fontId="59" fillId="0" borderId="3" xfId="84" applyNumberFormat="1" applyFont="1" applyBorder="1" applyAlignment="1">
      <alignment vertical="center"/>
    </xf>
    <xf numFmtId="0" fontId="81" fillId="0" borderId="0" xfId="108" applyFont="1" applyAlignment="1">
      <alignment vertical="center" wrapText="1"/>
    </xf>
    <xf numFmtId="0" fontId="72" fillId="0" borderId="45" xfId="113" applyFont="1" applyBorder="1" applyAlignment="1">
      <alignment vertical="center" wrapText="1"/>
    </xf>
    <xf numFmtId="0" fontId="72" fillId="0" borderId="28" xfId="108" applyFont="1" applyBorder="1" applyAlignment="1">
      <alignment vertical="center" wrapText="1"/>
    </xf>
    <xf numFmtId="0" fontId="72" fillId="0" borderId="45" xfId="108" applyFont="1" applyBorder="1" applyAlignment="1">
      <alignment horizontal="left" vertical="center" wrapText="1"/>
    </xf>
    <xf numFmtId="0" fontId="72" fillId="0" borderId="47" xfId="108" applyFont="1" applyBorder="1" applyAlignment="1">
      <alignment horizontal="left" vertical="center" wrapText="1"/>
    </xf>
    <xf numFmtId="0" fontId="72" fillId="0" borderId="45" xfId="113" applyFont="1" applyBorder="1" applyAlignment="1">
      <alignment horizontal="left" vertical="top" wrapText="1"/>
    </xf>
    <xf numFmtId="0" fontId="72" fillId="0" borderId="45" xfId="108" applyFont="1" applyBorder="1" applyAlignment="1">
      <alignment vertical="center" wrapText="1"/>
    </xf>
    <xf numFmtId="0" fontId="72" fillId="0" borderId="47" xfId="108" applyFont="1" applyBorder="1" applyAlignment="1">
      <alignment vertical="center" wrapText="1"/>
    </xf>
    <xf numFmtId="0" fontId="49" fillId="0" borderId="47" xfId="108" applyFont="1" applyBorder="1" applyAlignment="1">
      <alignment horizontal="left" vertical="center" wrapText="1"/>
    </xf>
    <xf numFmtId="0" fontId="0" fillId="0" borderId="45" xfId="108" applyFont="1" applyBorder="1" applyAlignment="1">
      <alignment vertical="center" wrapText="1"/>
    </xf>
    <xf numFmtId="0" fontId="0" fillId="0" borderId="47" xfId="108" applyFont="1" applyBorder="1" applyAlignment="1">
      <alignment horizontal="left" vertical="center" wrapText="1"/>
    </xf>
    <xf numFmtId="0" fontId="72" fillId="0" borderId="59" xfId="108" applyFont="1" applyBorder="1" applyAlignment="1">
      <alignment vertical="center" wrapText="1"/>
    </xf>
    <xf numFmtId="0" fontId="72" fillId="0" borderId="88" xfId="108" applyFont="1" applyBorder="1" applyAlignment="1">
      <alignment horizontal="left" vertical="center" wrapText="1"/>
    </xf>
    <xf numFmtId="0" fontId="83" fillId="0" borderId="45" xfId="113" applyFont="1" applyBorder="1" applyAlignment="1">
      <alignment vertical="center" wrapText="1"/>
    </xf>
    <xf numFmtId="0" fontId="72" fillId="38" borderId="45" xfId="113" applyFont="1" applyFill="1" applyBorder="1" applyAlignment="1">
      <alignment vertical="center" wrapText="1"/>
    </xf>
    <xf numFmtId="0" fontId="61" fillId="0" borderId="19" xfId="109" applyFont="1" applyBorder="1" applyAlignment="1">
      <alignment horizontal="left" vertical="center"/>
    </xf>
    <xf numFmtId="0" fontId="61" fillId="0" borderId="15" xfId="109" applyFont="1" applyBorder="1" applyAlignment="1">
      <alignment horizontal="left" vertical="center"/>
    </xf>
    <xf numFmtId="0" fontId="61" fillId="0" borderId="36" xfId="109" applyFont="1" applyBorder="1" applyAlignment="1">
      <alignment horizontal="left" vertical="center"/>
    </xf>
    <xf numFmtId="0" fontId="68" fillId="0" borderId="17" xfId="109" applyFont="1" applyBorder="1" applyAlignment="1">
      <alignment horizontal="left" vertical="center" wrapText="1"/>
    </xf>
    <xf numFmtId="0" fontId="68" fillId="0" borderId="0" xfId="109" applyFont="1" applyAlignment="1">
      <alignment horizontal="left" vertical="center"/>
    </xf>
    <xf numFmtId="0" fontId="68" fillId="0" borderId="33" xfId="109" applyFont="1" applyBorder="1" applyAlignment="1">
      <alignment horizontal="left" vertical="center"/>
    </xf>
    <xf numFmtId="0" fontId="61" fillId="0" borderId="17" xfId="109" applyFont="1" applyBorder="1" applyAlignment="1">
      <alignment horizontal="left" vertical="center" wrapText="1"/>
    </xf>
    <xf numFmtId="0" fontId="61" fillId="0" borderId="0" xfId="109" applyFont="1" applyAlignment="1">
      <alignment horizontal="left" vertical="center"/>
    </xf>
    <xf numFmtId="0" fontId="61" fillId="0" borderId="33" xfId="109" applyFont="1" applyBorder="1" applyAlignment="1">
      <alignment horizontal="left" vertical="center"/>
    </xf>
    <xf numFmtId="0" fontId="61" fillId="38" borderId="35" xfId="109" applyFont="1" applyFill="1" applyBorder="1" applyAlignment="1">
      <alignment horizontal="left" vertical="center"/>
    </xf>
    <xf numFmtId="0" fontId="61" fillId="38" borderId="0" xfId="109" applyFont="1" applyFill="1" applyAlignment="1">
      <alignment horizontal="left" vertical="center"/>
    </xf>
    <xf numFmtId="0" fontId="61" fillId="38" borderId="33" xfId="109" applyFont="1" applyFill="1" applyBorder="1" applyAlignment="1">
      <alignment horizontal="left" vertical="center"/>
    </xf>
    <xf numFmtId="0" fontId="58" fillId="0" borderId="0" xfId="109" applyFont="1" applyAlignment="1">
      <alignment horizontal="center" vertical="top"/>
    </xf>
    <xf numFmtId="0" fontId="56" fillId="37" borderId="23" xfId="109" applyFont="1" applyFill="1" applyBorder="1" applyAlignment="1">
      <alignment horizontal="center" vertical="top"/>
    </xf>
    <xf numFmtId="0" fontId="56" fillId="37" borderId="2" xfId="109" applyFont="1" applyFill="1" applyBorder="1" applyAlignment="1">
      <alignment horizontal="center" vertical="top"/>
    </xf>
    <xf numFmtId="0" fontId="56" fillId="37" borderId="22" xfId="109" applyFont="1" applyFill="1" applyBorder="1" applyAlignment="1">
      <alignment horizontal="center" vertical="top"/>
    </xf>
    <xf numFmtId="0" fontId="68" fillId="0" borderId="26" xfId="109" applyFont="1" applyBorder="1" applyAlignment="1">
      <alignment horizontal="left" vertical="center"/>
    </xf>
    <xf numFmtId="0" fontId="68" fillId="0" borderId="20" xfId="109" applyFont="1" applyBorder="1" applyAlignment="1">
      <alignment horizontal="left" vertical="center"/>
    </xf>
    <xf numFmtId="0" fontId="68" fillId="0" borderId="30" xfId="109" applyFont="1" applyBorder="1" applyAlignment="1">
      <alignment horizontal="left" vertical="center"/>
    </xf>
    <xf numFmtId="0" fontId="61" fillId="38" borderId="32" xfId="109" applyFont="1" applyFill="1" applyBorder="1" applyAlignment="1">
      <alignment vertical="center"/>
    </xf>
    <xf numFmtId="0" fontId="61" fillId="38" borderId="20" xfId="109" applyFont="1" applyFill="1" applyBorder="1" applyAlignment="1">
      <alignment vertical="center"/>
    </xf>
    <xf numFmtId="0" fontId="61" fillId="38" borderId="30" xfId="109" applyFont="1" applyFill="1" applyBorder="1" applyAlignment="1">
      <alignment vertical="center"/>
    </xf>
    <xf numFmtId="0" fontId="61" fillId="0" borderId="17" xfId="109" applyFont="1" applyBorder="1" applyAlignment="1">
      <alignment horizontal="left" vertical="center"/>
    </xf>
    <xf numFmtId="0" fontId="61" fillId="38" borderId="35" xfId="109" applyFont="1" applyFill="1" applyBorder="1" applyAlignment="1">
      <alignment vertical="center"/>
    </xf>
    <xf numFmtId="0" fontId="61" fillId="38" borderId="0" xfId="109" applyFont="1" applyFill="1" applyAlignment="1">
      <alignment vertical="center"/>
    </xf>
    <xf numFmtId="0" fontId="61" fillId="38" borderId="33" xfId="109" applyFont="1" applyFill="1" applyBorder="1" applyAlignment="1">
      <alignment vertical="center"/>
    </xf>
    <xf numFmtId="0" fontId="71" fillId="0" borderId="2" xfId="118" applyFont="1" applyBorder="1" applyAlignment="1">
      <alignment vertical="center"/>
    </xf>
    <xf numFmtId="0" fontId="71" fillId="0" borderId="22" xfId="118" applyFont="1" applyBorder="1" applyAlignment="1">
      <alignment vertical="center"/>
    </xf>
    <xf numFmtId="0" fontId="71" fillId="0" borderId="2" xfId="118" applyFont="1" applyBorder="1" applyAlignment="1" applyProtection="1">
      <alignment horizontal="left" vertical="center"/>
      <protection locked="0"/>
    </xf>
    <xf numFmtId="0" fontId="71" fillId="0" borderId="22" xfId="118" applyFont="1" applyBorder="1" applyAlignment="1" applyProtection="1">
      <alignment horizontal="left" vertical="center"/>
      <protection locked="0"/>
    </xf>
    <xf numFmtId="0" fontId="71" fillId="0" borderId="23" xfId="118" applyFont="1" applyBorder="1" applyAlignment="1" applyProtection="1">
      <alignment horizontal="left" vertical="center"/>
      <protection locked="0"/>
    </xf>
    <xf numFmtId="49" fontId="71" fillId="0" borderId="23" xfId="118" quotePrefix="1" applyNumberFormat="1" applyFont="1" applyBorder="1" applyAlignment="1" applyProtection="1">
      <alignment vertical="center"/>
      <protection locked="0"/>
    </xf>
    <xf numFmtId="49" fontId="71" fillId="0" borderId="2" xfId="118" applyNumberFormat="1" applyFont="1" applyBorder="1" applyAlignment="1" applyProtection="1">
      <alignment vertical="center"/>
      <protection locked="0"/>
    </xf>
    <xf numFmtId="49" fontId="71" fillId="0" borderId="22" xfId="118" applyNumberFormat="1" applyFont="1" applyBorder="1" applyAlignment="1" applyProtection="1">
      <alignment vertical="center"/>
      <protection locked="0"/>
    </xf>
    <xf numFmtId="0" fontId="0" fillId="40" borderId="27" xfId="121" applyFont="1" applyFill="1" applyBorder="1" applyAlignment="1">
      <alignment horizontal="center" vertical="center" wrapText="1"/>
    </xf>
    <xf numFmtId="0" fontId="0" fillId="40" borderId="2" xfId="121" applyFont="1" applyFill="1" applyBorder="1" applyAlignment="1">
      <alignment horizontal="center" vertical="center" wrapText="1"/>
    </xf>
    <xf numFmtId="0" fontId="0" fillId="40" borderId="22" xfId="121" applyFont="1" applyFill="1" applyBorder="1" applyAlignment="1">
      <alignment horizontal="center" vertical="center" wrapText="1"/>
    </xf>
    <xf numFmtId="0" fontId="0" fillId="40" borderId="3" xfId="121" applyFont="1" applyFill="1" applyBorder="1" applyAlignment="1">
      <alignment horizontal="center" vertical="center" wrapText="1"/>
    </xf>
    <xf numFmtId="0" fontId="49" fillId="40" borderId="3" xfId="121" applyFill="1" applyBorder="1" applyAlignment="1">
      <alignment horizontal="center" vertical="center"/>
    </xf>
    <xf numFmtId="0" fontId="0" fillId="40" borderId="23" xfId="121" applyFont="1" applyFill="1" applyBorder="1" applyAlignment="1">
      <alignment horizontal="center" vertical="center" wrapText="1"/>
    </xf>
    <xf numFmtId="0" fontId="0" fillId="40" borderId="2" xfId="121" applyFont="1" applyFill="1" applyBorder="1" applyAlignment="1">
      <alignment horizontal="center" vertical="center"/>
    </xf>
    <xf numFmtId="0" fontId="0" fillId="40" borderId="23" xfId="0" applyFill="1" applyBorder="1" applyAlignment="1" applyProtection="1">
      <alignment horizontal="center" vertical="center" wrapText="1"/>
      <protection locked="0"/>
    </xf>
    <xf numFmtId="0" fontId="49" fillId="40" borderId="2" xfId="0" applyFont="1" applyFill="1" applyBorder="1" applyAlignment="1" applyProtection="1">
      <alignment horizontal="center" vertical="center"/>
      <protection locked="0"/>
    </xf>
    <xf numFmtId="0" fontId="49" fillId="40" borderId="22" xfId="0" applyFont="1" applyFill="1" applyBorder="1" applyAlignment="1" applyProtection="1">
      <alignment horizontal="center" vertical="center"/>
      <protection locked="0"/>
    </xf>
    <xf numFmtId="0" fontId="0" fillId="40" borderId="23" xfId="0" applyFill="1" applyBorder="1" applyAlignment="1">
      <alignment horizontal="center" vertical="center" wrapText="1"/>
    </xf>
    <xf numFmtId="0" fontId="0" fillId="40" borderId="2" xfId="0" applyFill="1" applyBorder="1" applyAlignment="1">
      <alignment horizontal="center" vertical="center"/>
    </xf>
    <xf numFmtId="0" fontId="0" fillId="40" borderId="22" xfId="0" applyFill="1" applyBorder="1" applyAlignment="1">
      <alignment horizontal="center" vertical="center"/>
    </xf>
    <xf numFmtId="0" fontId="0" fillId="40" borderId="2" xfId="0" applyFill="1" applyBorder="1" applyAlignment="1">
      <alignment horizontal="center" vertical="center" wrapText="1"/>
    </xf>
    <xf numFmtId="0" fontId="0" fillId="40" borderId="22" xfId="0" applyFill="1" applyBorder="1" applyAlignment="1">
      <alignment horizontal="center" vertical="center" wrapText="1"/>
    </xf>
    <xf numFmtId="0" fontId="0" fillId="38" borderId="23" xfId="0" applyFill="1" applyBorder="1" applyAlignment="1" applyProtection="1">
      <alignment horizontal="center" vertical="center"/>
      <protection locked="0"/>
    </xf>
    <xf numFmtId="0" fontId="49" fillId="38" borderId="2" xfId="0" applyFont="1" applyFill="1" applyBorder="1" applyAlignment="1" applyProtection="1">
      <alignment horizontal="center" vertical="center"/>
      <protection locked="0"/>
    </xf>
    <xf numFmtId="0" fontId="49" fillId="38" borderId="22" xfId="0" applyFont="1" applyFill="1" applyBorder="1" applyAlignment="1" applyProtection="1">
      <alignment horizontal="center" vertical="center"/>
      <protection locked="0"/>
    </xf>
    <xf numFmtId="0" fontId="0" fillId="38" borderId="23" xfId="0" applyFill="1" applyBorder="1" applyAlignment="1" applyProtection="1">
      <alignment horizontal="left" vertical="center"/>
      <protection locked="0"/>
    </xf>
    <xf numFmtId="0" fontId="0" fillId="38" borderId="2" xfId="0" applyFill="1" applyBorder="1" applyAlignment="1" applyProtection="1">
      <alignment horizontal="left" vertical="center"/>
      <protection locked="0"/>
    </xf>
    <xf numFmtId="0" fontId="0" fillId="38" borderId="22" xfId="0" applyFill="1" applyBorder="1" applyAlignment="1" applyProtection="1">
      <alignment horizontal="left" vertical="center"/>
      <protection locked="0"/>
    </xf>
    <xf numFmtId="0" fontId="0" fillId="0" borderId="3" xfId="121" applyFont="1" applyBorder="1" applyAlignment="1">
      <alignment vertical="center" wrapText="1"/>
    </xf>
    <xf numFmtId="0" fontId="49" fillId="0" borderId="3" xfId="121" applyBorder="1" applyAlignment="1">
      <alignment vertical="center"/>
    </xf>
    <xf numFmtId="181" fontId="49" fillId="41" borderId="23" xfId="0" applyNumberFormat="1" applyFont="1" applyFill="1" applyBorder="1" applyAlignment="1">
      <alignment vertical="center"/>
    </xf>
    <xf numFmtId="181" fontId="49" fillId="41" borderId="2" xfId="0" applyNumberFormat="1" applyFont="1" applyFill="1" applyBorder="1" applyAlignment="1">
      <alignment vertical="center"/>
    </xf>
    <xf numFmtId="0" fontId="74" fillId="0" borderId="2" xfId="0" applyFont="1" applyBorder="1" applyAlignment="1">
      <alignment horizontal="center" vertical="center"/>
    </xf>
    <xf numFmtId="0" fontId="49" fillId="0" borderId="61" xfId="121" applyBorder="1" applyAlignment="1">
      <alignment horizontal="center" vertical="center"/>
    </xf>
    <xf numFmtId="0" fontId="49" fillId="0" borderId="3" xfId="121" applyBorder="1" applyAlignment="1">
      <alignment horizontal="center" vertical="center"/>
    </xf>
    <xf numFmtId="0" fontId="0" fillId="0" borderId="3" xfId="121" applyFont="1" applyBorder="1" applyAlignment="1">
      <alignment horizontal="center" vertical="center" wrapText="1"/>
    </xf>
    <xf numFmtId="0" fontId="49" fillId="41" borderId="23" xfId="0" applyFont="1" applyFill="1" applyBorder="1" applyAlignment="1" applyProtection="1">
      <alignment vertical="center"/>
      <protection locked="0"/>
    </xf>
    <xf numFmtId="0" fontId="49" fillId="41" borderId="2" xfId="0" applyFont="1" applyFill="1" applyBorder="1" applyAlignment="1" applyProtection="1">
      <alignment vertical="center"/>
      <protection locked="0"/>
    </xf>
    <xf numFmtId="0" fontId="49" fillId="0" borderId="49" xfId="121" applyBorder="1" applyAlignment="1">
      <alignment horizontal="center" vertical="center"/>
    </xf>
    <xf numFmtId="0" fontId="49" fillId="0" borderId="20" xfId="121" applyBorder="1" applyAlignment="1">
      <alignment horizontal="center" vertical="center"/>
    </xf>
    <xf numFmtId="0" fontId="49" fillId="0" borderId="21" xfId="121" applyBorder="1" applyAlignment="1">
      <alignment horizontal="center" vertical="center"/>
    </xf>
    <xf numFmtId="0" fontId="67" fillId="0" borderId="42" xfId="0" applyFont="1" applyBorder="1" applyAlignment="1">
      <alignment horizontal="center" vertical="center"/>
    </xf>
    <xf numFmtId="0" fontId="67" fillId="0" borderId="0" xfId="0" applyFont="1" applyAlignment="1">
      <alignment horizontal="center" vertical="center"/>
    </xf>
    <xf numFmtId="0" fontId="67" fillId="0" borderId="18" xfId="0" applyFont="1" applyBorder="1" applyAlignment="1">
      <alignment horizontal="center" vertical="center"/>
    </xf>
    <xf numFmtId="0" fontId="67" fillId="0" borderId="50" xfId="0" applyFont="1" applyBorder="1" applyAlignment="1">
      <alignment horizontal="center" vertical="center"/>
    </xf>
    <xf numFmtId="0" fontId="67" fillId="0" borderId="15" xfId="0" applyFont="1" applyBorder="1" applyAlignment="1">
      <alignment horizontal="center" vertical="center"/>
    </xf>
    <xf numFmtId="0" fontId="67" fillId="0" borderId="16" xfId="0" applyFont="1" applyBorder="1" applyAlignment="1">
      <alignment horizontal="center" vertical="center"/>
    </xf>
    <xf numFmtId="0" fontId="49" fillId="0" borderId="3" xfId="121" applyBorder="1" applyAlignment="1">
      <alignment horizontal="center" vertical="center" wrapText="1"/>
    </xf>
    <xf numFmtId="0" fontId="49" fillId="0" borderId="23" xfId="121" applyBorder="1" applyAlignment="1">
      <alignment vertical="center"/>
    </xf>
    <xf numFmtId="0" fontId="49" fillId="38" borderId="23" xfId="0" applyFont="1" applyFill="1" applyBorder="1" applyAlignment="1">
      <alignment horizontal="center" vertical="center"/>
    </xf>
    <xf numFmtId="0" fontId="49" fillId="38" borderId="2" xfId="0" applyFont="1" applyFill="1" applyBorder="1" applyAlignment="1">
      <alignment horizontal="center" vertical="center"/>
    </xf>
    <xf numFmtId="0" fontId="74" fillId="0" borderId="2" xfId="0" applyFont="1" applyBorder="1" applyAlignment="1">
      <alignment horizontal="right" vertical="center"/>
    </xf>
    <xf numFmtId="0" fontId="74" fillId="0" borderId="22" xfId="0" applyFont="1" applyBorder="1" applyAlignment="1">
      <alignment horizontal="right" vertical="center"/>
    </xf>
    <xf numFmtId="0" fontId="49" fillId="0" borderId="23" xfId="0" applyFont="1" applyBorder="1" applyAlignment="1">
      <alignment horizontal="center" vertical="center"/>
    </xf>
    <xf numFmtId="0" fontId="49" fillId="0" borderId="2" xfId="0" applyFont="1" applyBorder="1" applyAlignment="1">
      <alignment horizontal="center" vertical="center"/>
    </xf>
    <xf numFmtId="0" fontId="49" fillId="0" borderId="2" xfId="0" applyFont="1" applyBorder="1" applyAlignment="1">
      <alignment horizontal="right" vertical="center"/>
    </xf>
    <xf numFmtId="0" fontId="0" fillId="38" borderId="3" xfId="0" applyFill="1" applyBorder="1" applyAlignment="1">
      <alignment horizontal="center" vertical="center" wrapText="1"/>
    </xf>
    <xf numFmtId="0" fontId="49" fillId="38" borderId="3" xfId="0" applyFont="1" applyFill="1" applyBorder="1" applyAlignment="1">
      <alignment horizontal="center" vertical="center"/>
    </xf>
    <xf numFmtId="0" fontId="49" fillId="38" borderId="23" xfId="0" applyFont="1" applyFill="1" applyBorder="1" applyAlignment="1" applyProtection="1">
      <alignment horizontal="center" vertical="center"/>
      <protection locked="0"/>
    </xf>
    <xf numFmtId="0" fontId="0" fillId="0" borderId="23" xfId="121" applyFont="1" applyBorder="1" applyAlignment="1">
      <alignment horizontal="center" vertical="center" wrapText="1"/>
    </xf>
    <xf numFmtId="0" fontId="49" fillId="0" borderId="2" xfId="121" applyBorder="1" applyAlignment="1">
      <alignment horizontal="center" vertical="center"/>
    </xf>
    <xf numFmtId="0" fontId="49" fillId="0" borderId="22" xfId="121" applyBorder="1" applyAlignment="1">
      <alignment horizontal="center" vertical="center"/>
    </xf>
    <xf numFmtId="0" fontId="49" fillId="0" borderId="23" xfId="0" applyFont="1" applyBorder="1" applyAlignment="1">
      <alignment vertical="center"/>
    </xf>
    <xf numFmtId="0" fontId="49" fillId="0" borderId="2" xfId="0" applyFont="1" applyBorder="1" applyAlignment="1">
      <alignment vertical="center"/>
    </xf>
    <xf numFmtId="0" fontId="74" fillId="0" borderId="2" xfId="0" applyFont="1" applyBorder="1" applyAlignment="1">
      <alignment horizontal="right" vertical="center" wrapText="1"/>
    </xf>
    <xf numFmtId="0" fontId="0" fillId="38" borderId="3" xfId="0" applyFill="1" applyBorder="1" applyAlignment="1" applyProtection="1">
      <alignment horizontal="center" vertical="center"/>
      <protection locked="0"/>
    </xf>
    <xf numFmtId="0" fontId="49" fillId="38" borderId="3" xfId="0" applyFont="1" applyFill="1" applyBorder="1" applyAlignment="1" applyProtection="1">
      <alignment horizontal="center" vertical="center"/>
      <protection locked="0"/>
    </xf>
    <xf numFmtId="0" fontId="0" fillId="0" borderId="3" xfId="0" applyBorder="1" applyAlignment="1">
      <alignment horizontal="center" vertical="center" wrapText="1"/>
    </xf>
    <xf numFmtId="0" fontId="0" fillId="0" borderId="3" xfId="0" applyBorder="1" applyAlignment="1">
      <alignment horizontal="center" vertical="center"/>
    </xf>
    <xf numFmtId="0" fontId="0" fillId="38" borderId="23" xfId="0" applyFill="1" applyBorder="1" applyAlignment="1" applyProtection="1">
      <alignment horizontal="left" vertical="center" wrapText="1"/>
      <protection locked="0"/>
    </xf>
    <xf numFmtId="0" fontId="0" fillId="0" borderId="2" xfId="0" applyBorder="1" applyAlignment="1">
      <alignment horizontal="center" vertical="center"/>
    </xf>
    <xf numFmtId="0" fontId="0" fillId="0" borderId="22" xfId="0" applyBorder="1" applyAlignment="1">
      <alignment horizontal="center" vertical="center"/>
    </xf>
    <xf numFmtId="0" fontId="74" fillId="0" borderId="22" xfId="0" applyFont="1" applyBorder="1" applyAlignment="1">
      <alignment horizontal="center" vertical="center"/>
    </xf>
    <xf numFmtId="0" fontId="2" fillId="23" borderId="62" xfId="0" applyFont="1" applyFill="1" applyBorder="1" applyAlignment="1">
      <alignment horizontal="center" vertical="center" wrapText="1"/>
    </xf>
    <xf numFmtId="0" fontId="2" fillId="23" borderId="63" xfId="0" applyFont="1" applyFill="1" applyBorder="1" applyAlignment="1">
      <alignment horizontal="center" vertical="center"/>
    </xf>
    <xf numFmtId="0" fontId="2" fillId="23" borderId="64" xfId="0" applyFont="1" applyFill="1" applyBorder="1" applyAlignment="1">
      <alignment horizontal="center" vertical="center" wrapText="1"/>
    </xf>
    <xf numFmtId="0" fontId="2" fillId="23" borderId="65" xfId="0" applyFont="1" applyFill="1" applyBorder="1" applyAlignment="1">
      <alignment horizontal="center" vertical="center"/>
    </xf>
    <xf numFmtId="0" fontId="2" fillId="23" borderId="63" xfId="0" applyFont="1" applyFill="1" applyBorder="1" applyAlignment="1">
      <alignment horizontal="center" vertical="center" wrapText="1"/>
    </xf>
    <xf numFmtId="0" fontId="2" fillId="23" borderId="66" xfId="0" applyFont="1" applyFill="1" applyBorder="1" applyAlignment="1">
      <alignment horizontal="center" vertical="center"/>
    </xf>
    <xf numFmtId="0" fontId="2" fillId="0" borderId="23" xfId="0" applyFont="1" applyBorder="1" applyAlignment="1">
      <alignment horizontal="center" vertical="top"/>
    </xf>
    <xf numFmtId="0" fontId="2" fillId="0" borderId="2" xfId="0" applyFont="1" applyBorder="1" applyAlignment="1">
      <alignment horizontal="center" vertical="top"/>
    </xf>
    <xf numFmtId="0" fontId="2" fillId="0" borderId="22" xfId="0" applyFont="1" applyBorder="1" applyAlignment="1">
      <alignment horizontal="center" vertical="top"/>
    </xf>
    <xf numFmtId="0" fontId="2" fillId="0" borderId="69" xfId="0" applyFont="1" applyBorder="1" applyAlignment="1" applyProtection="1">
      <alignment horizontal="center" vertical="top"/>
    </xf>
    <xf numFmtId="0" fontId="2" fillId="0" borderId="70" xfId="0" applyFont="1" applyBorder="1" applyAlignment="1" applyProtection="1">
      <alignment horizontal="center" vertical="top"/>
    </xf>
    <xf numFmtId="0" fontId="2" fillId="0" borderId="71" xfId="0" applyFont="1" applyBorder="1" applyAlignment="1" applyProtection="1">
      <alignment horizontal="center" vertical="top"/>
    </xf>
    <xf numFmtId="0" fontId="2" fillId="0" borderId="72" xfId="0" applyFont="1" applyBorder="1" applyAlignment="1">
      <alignment horizontal="left" vertical="top"/>
    </xf>
    <xf numFmtId="0" fontId="2" fillId="0" borderId="73" xfId="0" applyFont="1" applyBorder="1" applyAlignment="1">
      <alignment horizontal="left" vertical="top"/>
    </xf>
    <xf numFmtId="0" fontId="2" fillId="0" borderId="74" xfId="0" applyFont="1" applyBorder="1" applyAlignment="1">
      <alignment horizontal="left" vertical="top"/>
    </xf>
    <xf numFmtId="0" fontId="2" fillId="0" borderId="27"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left" vertical="top" wrapText="1"/>
    </xf>
    <xf numFmtId="0" fontId="2" fillId="0" borderId="2" xfId="0" applyFont="1" applyBorder="1" applyAlignment="1">
      <alignment horizontal="left" vertical="top" wrapText="1"/>
    </xf>
    <xf numFmtId="0" fontId="2" fillId="0" borderId="22" xfId="0" applyFont="1" applyBorder="1" applyAlignment="1">
      <alignment horizontal="left" vertical="top" wrapText="1"/>
    </xf>
    <xf numFmtId="0" fontId="2" fillId="0" borderId="2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vertical="top" wrapText="1"/>
    </xf>
    <xf numFmtId="0" fontId="2" fillId="0" borderId="2" xfId="0" applyFont="1" applyBorder="1" applyAlignment="1">
      <alignment vertical="top" wrapText="1"/>
    </xf>
    <xf numFmtId="0" fontId="2" fillId="0" borderId="22" xfId="0" applyFont="1" applyBorder="1" applyAlignment="1">
      <alignment vertical="top" wrapText="1"/>
    </xf>
    <xf numFmtId="0" fontId="2" fillId="0" borderId="67" xfId="0" applyFont="1" applyBorder="1" applyAlignment="1">
      <alignment horizontal="center" vertical="center"/>
    </xf>
    <xf numFmtId="0" fontId="2" fillId="0" borderId="68" xfId="0" applyFont="1" applyBorder="1" applyAlignment="1">
      <alignment horizontal="center" vertical="center"/>
    </xf>
    <xf numFmtId="0" fontId="2" fillId="0" borderId="69" xfId="0" applyFont="1" applyBorder="1" applyAlignment="1">
      <alignment vertical="top" wrapText="1"/>
    </xf>
    <xf numFmtId="0" fontId="2" fillId="0" borderId="70" xfId="0" applyFont="1" applyBorder="1" applyAlignment="1">
      <alignment vertical="top" wrapText="1"/>
    </xf>
    <xf numFmtId="0" fontId="2" fillId="0" borderId="71" xfId="0" applyFont="1" applyBorder="1" applyAlignment="1">
      <alignment vertical="top" wrapText="1"/>
    </xf>
    <xf numFmtId="0" fontId="2" fillId="0" borderId="17" xfId="0" applyFont="1" applyBorder="1" applyAlignment="1">
      <alignment vertical="top" wrapText="1"/>
    </xf>
    <xf numFmtId="0" fontId="2" fillId="0" borderId="0" xfId="0" applyFont="1" applyAlignment="1">
      <alignment vertical="top" wrapText="1"/>
    </xf>
    <xf numFmtId="0" fontId="2" fillId="0" borderId="18" xfId="0" applyFont="1" applyBorder="1" applyAlignment="1">
      <alignment vertical="top" wrapText="1"/>
    </xf>
    <xf numFmtId="0" fontId="2" fillId="0" borderId="72" xfId="0" applyFont="1" applyBorder="1" applyAlignment="1">
      <alignment horizontal="left" vertical="top" wrapText="1"/>
    </xf>
    <xf numFmtId="0" fontId="2" fillId="0" borderId="73" xfId="0" applyFont="1" applyBorder="1" applyAlignment="1">
      <alignment horizontal="left" vertical="top" wrapText="1"/>
    </xf>
    <xf numFmtId="0" fontId="2" fillId="0" borderId="68" xfId="0" applyFont="1" applyBorder="1" applyAlignment="1">
      <alignment horizontal="left" vertical="top" wrapText="1"/>
    </xf>
    <xf numFmtId="0" fontId="2" fillId="0" borderId="72" xfId="0" applyFont="1" applyBorder="1" applyAlignment="1">
      <alignment vertical="top" wrapText="1"/>
    </xf>
    <xf numFmtId="0" fontId="2" fillId="0" borderId="73" xfId="0" applyFont="1" applyBorder="1" applyAlignment="1">
      <alignment vertical="top" wrapText="1"/>
    </xf>
    <xf numFmtId="0" fontId="2" fillId="0" borderId="68" xfId="0" applyFont="1" applyBorder="1" applyAlignment="1">
      <alignment vertical="top" wrapText="1"/>
    </xf>
    <xf numFmtId="14" fontId="2" fillId="0" borderId="72" xfId="0" applyNumberFormat="1" applyFont="1" applyBorder="1" applyAlignment="1">
      <alignment horizontal="center" vertical="top"/>
    </xf>
    <xf numFmtId="14" fontId="2" fillId="0" borderId="73" xfId="0" applyNumberFormat="1" applyFont="1" applyBorder="1" applyAlignment="1">
      <alignment horizontal="center" vertical="top"/>
    </xf>
    <xf numFmtId="14" fontId="2" fillId="0" borderId="68" xfId="0" applyNumberFormat="1" applyFont="1" applyBorder="1" applyAlignment="1">
      <alignment horizontal="center" vertical="top"/>
    </xf>
    <xf numFmtId="0" fontId="2" fillId="0" borderId="26"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9" fontId="76" fillId="0" borderId="23" xfId="0" applyNumberFormat="1" applyFont="1" applyBorder="1" applyAlignment="1">
      <alignment horizontal="left" vertical="top" wrapText="1"/>
    </xf>
    <xf numFmtId="0" fontId="76" fillId="0" borderId="2" xfId="0" applyFont="1" applyBorder="1" applyAlignment="1">
      <alignment horizontal="left" vertical="top"/>
    </xf>
    <xf numFmtId="0" fontId="76" fillId="0" borderId="75" xfId="0" applyFont="1" applyBorder="1" applyAlignment="1">
      <alignment horizontal="left" vertical="top"/>
    </xf>
    <xf numFmtId="14" fontId="2" fillId="0" borderId="23" xfId="0" applyNumberFormat="1" applyFont="1" applyBorder="1" applyAlignment="1" applyProtection="1">
      <alignment horizontal="center" vertical="top"/>
    </xf>
    <xf numFmtId="14" fontId="2" fillId="0" borderId="2" xfId="0" applyNumberFormat="1" applyFont="1" applyBorder="1" applyAlignment="1" applyProtection="1">
      <alignment horizontal="center" vertical="top"/>
    </xf>
    <xf numFmtId="14" fontId="2" fillId="0" borderId="22" xfId="0" applyNumberFormat="1" applyFont="1" applyBorder="1" applyAlignment="1" applyProtection="1">
      <alignment horizontal="center" vertical="top"/>
    </xf>
    <xf numFmtId="0" fontId="2" fillId="0" borderId="23" xfId="0" applyFont="1" applyBorder="1" applyAlignment="1" applyProtection="1">
      <alignment horizontal="center" vertical="top"/>
    </xf>
    <xf numFmtId="0" fontId="2" fillId="0" borderId="2" xfId="0" applyFont="1" applyBorder="1" applyAlignment="1" applyProtection="1">
      <alignment horizontal="center" vertical="top"/>
    </xf>
    <xf numFmtId="0" fontId="2" fillId="0" borderId="22" xfId="0" applyFont="1" applyBorder="1" applyAlignment="1" applyProtection="1">
      <alignment horizontal="center" vertical="top"/>
    </xf>
    <xf numFmtId="9" fontId="2" fillId="0" borderId="23" xfId="0" applyNumberFormat="1" applyFont="1" applyBorder="1" applyAlignment="1">
      <alignment horizontal="left" vertical="top" wrapText="1"/>
    </xf>
    <xf numFmtId="0" fontId="2" fillId="0" borderId="2" xfId="0" applyFont="1" applyBorder="1" applyAlignment="1">
      <alignment horizontal="left" vertical="top"/>
    </xf>
    <xf numFmtId="0" fontId="2" fillId="0" borderId="75" xfId="0" applyFont="1" applyBorder="1" applyAlignment="1">
      <alignment horizontal="left" vertical="top"/>
    </xf>
    <xf numFmtId="14" fontId="2" fillId="0" borderId="23" xfId="0" applyNumberFormat="1" applyFont="1" applyBorder="1" applyAlignment="1">
      <alignment horizontal="center" vertical="top"/>
    </xf>
    <xf numFmtId="14" fontId="2" fillId="0" borderId="2" xfId="0" applyNumberFormat="1" applyFont="1" applyBorder="1" applyAlignment="1">
      <alignment horizontal="center" vertical="top"/>
    </xf>
    <xf numFmtId="14" fontId="2" fillId="0" borderId="22" xfId="0" applyNumberFormat="1" applyFont="1" applyBorder="1" applyAlignment="1">
      <alignment horizontal="center" vertical="top"/>
    </xf>
    <xf numFmtId="9" fontId="2" fillId="0" borderId="23" xfId="0" applyNumberFormat="1" applyFont="1" applyBorder="1" applyAlignment="1">
      <alignment horizontal="left" vertical="top"/>
    </xf>
    <xf numFmtId="0" fontId="2" fillId="0" borderId="26" xfId="0" applyFont="1" applyBorder="1" applyAlignment="1">
      <alignment vertical="top" wrapText="1"/>
    </xf>
    <xf numFmtId="0" fontId="2" fillId="0" borderId="20" xfId="0" applyFont="1" applyBorder="1" applyAlignment="1">
      <alignment vertical="top" wrapText="1"/>
    </xf>
    <xf numFmtId="0" fontId="2" fillId="0" borderId="19" xfId="0" applyFont="1" applyBorder="1" applyAlignment="1">
      <alignment vertical="top" wrapText="1"/>
    </xf>
    <xf numFmtId="0" fontId="2" fillId="0" borderId="15" xfId="0" applyFont="1" applyBorder="1" applyAlignment="1">
      <alignment vertical="top" wrapText="1"/>
    </xf>
    <xf numFmtId="0" fontId="77" fillId="0" borderId="23" xfId="0" applyFont="1" applyBorder="1" applyAlignment="1">
      <alignment horizontal="left" vertical="top"/>
    </xf>
    <xf numFmtId="0" fontId="2" fillId="0" borderId="22" xfId="0" applyFont="1" applyBorder="1" applyAlignment="1">
      <alignment horizontal="left" vertical="top"/>
    </xf>
    <xf numFmtId="0" fontId="2" fillId="0" borderId="23" xfId="0" applyFont="1" applyBorder="1" applyAlignment="1">
      <alignment horizontal="left" vertical="top"/>
    </xf>
    <xf numFmtId="0" fontId="2" fillId="0" borderId="17" xfId="0" applyFont="1" applyBorder="1" applyAlignment="1">
      <alignment horizontal="left" vertical="top" wrapText="1"/>
    </xf>
    <xf numFmtId="0" fontId="2" fillId="0" borderId="0" xfId="0" applyFont="1" applyAlignment="1">
      <alignment horizontal="left" vertical="top" wrapText="1"/>
    </xf>
    <xf numFmtId="0" fontId="2" fillId="0" borderId="18" xfId="0" applyFont="1" applyBorder="1" applyAlignment="1">
      <alignment horizontal="left" vertical="top" wrapText="1"/>
    </xf>
    <xf numFmtId="0" fontId="2" fillId="0" borderId="19" xfId="0" applyFont="1" applyBorder="1" applyAlignment="1">
      <alignment horizontal="left" vertical="top" wrapText="1"/>
    </xf>
    <xf numFmtId="0" fontId="2" fillId="0" borderId="15" xfId="0" applyFont="1" applyBorder="1" applyAlignment="1">
      <alignment horizontal="left" vertical="top" wrapText="1"/>
    </xf>
    <xf numFmtId="0" fontId="2" fillId="0" borderId="16" xfId="0" applyFont="1" applyBorder="1" applyAlignment="1">
      <alignment horizontal="left" vertical="top" wrapText="1"/>
    </xf>
    <xf numFmtId="0" fontId="2" fillId="0" borderId="21" xfId="0" applyFont="1" applyBorder="1" applyAlignment="1">
      <alignment vertical="top" wrapText="1"/>
    </xf>
    <xf numFmtId="0" fontId="59" fillId="42" borderId="28" xfId="83" applyFont="1" applyFill="1" applyBorder="1" applyAlignment="1">
      <alignment horizontal="center" vertical="center" wrapText="1"/>
    </xf>
    <xf numFmtId="0" fontId="59" fillId="42" borderId="76" xfId="83" applyFont="1" applyFill="1" applyBorder="1" applyAlignment="1">
      <alignment horizontal="center" vertical="center"/>
    </xf>
    <xf numFmtId="0" fontId="67" fillId="40" borderId="3" xfId="0" applyFont="1" applyFill="1" applyBorder="1" applyAlignment="1">
      <alignment horizontal="center" vertical="center" wrapText="1"/>
    </xf>
    <xf numFmtId="0" fontId="67" fillId="40" borderId="3" xfId="0" applyFont="1" applyFill="1" applyBorder="1" applyAlignment="1">
      <alignment horizontal="center" vertical="center"/>
    </xf>
    <xf numFmtId="0" fontId="49" fillId="38" borderId="23" xfId="0" applyFont="1" applyFill="1" applyBorder="1" applyAlignment="1">
      <alignment vertical="center"/>
    </xf>
    <xf numFmtId="0" fontId="49" fillId="38" borderId="2" xfId="0" applyFont="1" applyFill="1" applyBorder="1" applyAlignment="1">
      <alignment vertical="center"/>
    </xf>
    <xf numFmtId="0" fontId="67" fillId="0" borderId="3" xfId="0" applyFont="1" applyBorder="1" applyAlignment="1" applyProtection="1">
      <alignment vertical="center"/>
      <protection locked="0"/>
    </xf>
    <xf numFmtId="0" fontId="49" fillId="41" borderId="23" xfId="0" applyFont="1" applyFill="1" applyBorder="1" applyAlignment="1" applyProtection="1">
      <alignment horizontal="center" vertical="center"/>
      <protection locked="0"/>
    </xf>
    <xf numFmtId="0" fontId="49" fillId="41" borderId="2" xfId="0" applyFont="1" applyFill="1" applyBorder="1" applyAlignment="1" applyProtection="1">
      <alignment horizontal="center" vertical="center"/>
      <protection locked="0"/>
    </xf>
    <xf numFmtId="0" fontId="74" fillId="38" borderId="2" xfId="0" applyFont="1" applyFill="1" applyBorder="1" applyAlignment="1">
      <alignment horizontal="right" vertical="center"/>
    </xf>
    <xf numFmtId="0" fontId="74" fillId="38" borderId="22" xfId="0" applyFont="1" applyFill="1" applyBorder="1" applyAlignment="1">
      <alignment horizontal="right" vertical="center"/>
    </xf>
    <xf numFmtId="0" fontId="67" fillId="0" borderId="3" xfId="0" applyFont="1" applyBorder="1" applyAlignment="1" applyProtection="1">
      <alignment vertical="center" wrapText="1"/>
      <protection locked="0"/>
    </xf>
    <xf numFmtId="183" fontId="49" fillId="0" borderId="23" xfId="0" applyNumberFormat="1" applyFont="1" applyBorder="1" applyAlignment="1">
      <alignment horizontal="center" vertical="center"/>
    </xf>
    <xf numFmtId="183" fontId="49" fillId="0" borderId="2" xfId="0" applyNumberFormat="1" applyFont="1" applyBorder="1" applyAlignment="1">
      <alignment horizontal="center" vertical="center"/>
    </xf>
    <xf numFmtId="0" fontId="78" fillId="0" borderId="69" xfId="0" applyFont="1" applyBorder="1" applyAlignment="1">
      <alignment vertical="top" wrapText="1"/>
    </xf>
    <xf numFmtId="0" fontId="78" fillId="0" borderId="70" xfId="0" applyFont="1" applyBorder="1" applyAlignment="1">
      <alignment vertical="top" wrapText="1"/>
    </xf>
    <xf numFmtId="0" fontId="78" fillId="0" borderId="71" xfId="0" applyFont="1" applyBorder="1" applyAlignment="1">
      <alignment vertical="top" wrapText="1"/>
    </xf>
    <xf numFmtId="0" fontId="78" fillId="0" borderId="17" xfId="0" applyFont="1" applyBorder="1" applyAlignment="1">
      <alignment vertical="top" wrapText="1"/>
    </xf>
    <xf numFmtId="0" fontId="78" fillId="0" borderId="0" xfId="0" applyFont="1" applyAlignment="1">
      <alignment vertical="top" wrapText="1"/>
    </xf>
    <xf numFmtId="0" fontId="78" fillId="0" borderId="18" xfId="0" applyFont="1" applyBorder="1" applyAlignment="1">
      <alignment vertical="top" wrapText="1"/>
    </xf>
    <xf numFmtId="0" fontId="78" fillId="0" borderId="19" xfId="0" applyFont="1" applyBorder="1" applyAlignment="1">
      <alignment vertical="top" wrapText="1"/>
    </xf>
    <xf numFmtId="0" fontId="78" fillId="0" borderId="15" xfId="0" applyFont="1" applyBorder="1" applyAlignment="1">
      <alignment vertical="top" wrapText="1"/>
    </xf>
    <xf numFmtId="0" fontId="78" fillId="0" borderId="16" xfId="0" applyFont="1" applyBorder="1" applyAlignment="1">
      <alignment vertical="top" wrapText="1"/>
    </xf>
    <xf numFmtId="0" fontId="78" fillId="0" borderId="72" xfId="0" applyFont="1" applyBorder="1" applyAlignment="1">
      <alignment vertical="top" wrapText="1"/>
    </xf>
    <xf numFmtId="0" fontId="0" fillId="0" borderId="73" xfId="0" applyBorder="1" applyAlignment="1">
      <alignment vertical="top"/>
    </xf>
    <xf numFmtId="0" fontId="0" fillId="0" borderId="68" xfId="0" applyBorder="1" applyAlignment="1">
      <alignment vertical="top"/>
    </xf>
    <xf numFmtId="0" fontId="78" fillId="0" borderId="72" xfId="0" applyFont="1" applyBorder="1" applyAlignment="1">
      <alignment horizontal="center" vertical="center" wrapText="1"/>
    </xf>
    <xf numFmtId="0" fontId="78" fillId="0" borderId="73" xfId="0" applyFont="1" applyBorder="1" applyAlignment="1">
      <alignment horizontal="center" vertical="center" wrapText="1"/>
    </xf>
    <xf numFmtId="0" fontId="78" fillId="0" borderId="68" xfId="0" applyFont="1" applyBorder="1" applyAlignment="1">
      <alignment horizontal="center" vertical="center" wrapText="1"/>
    </xf>
    <xf numFmtId="0" fontId="78" fillId="0" borderId="73" xfId="0" applyFont="1" applyBorder="1" applyAlignment="1">
      <alignment vertical="top" wrapText="1"/>
    </xf>
    <xf numFmtId="0" fontId="78" fillId="0" borderId="68" xfId="0" applyFont="1" applyBorder="1" applyAlignment="1">
      <alignment vertical="top" wrapText="1"/>
    </xf>
    <xf numFmtId="14" fontId="2" fillId="0" borderId="72" xfId="0" applyNumberFormat="1" applyFont="1" applyBorder="1" applyAlignment="1" applyProtection="1">
      <alignment horizontal="center" vertical="top"/>
    </xf>
    <xf numFmtId="14" fontId="2" fillId="0" borderId="73" xfId="0" applyNumberFormat="1" applyFont="1" applyBorder="1" applyAlignment="1" applyProtection="1">
      <alignment horizontal="center" vertical="top"/>
    </xf>
    <xf numFmtId="14" fontId="2" fillId="0" borderId="68" xfId="0" applyNumberFormat="1" applyFont="1" applyBorder="1" applyAlignment="1" applyProtection="1">
      <alignment horizontal="center" vertical="top"/>
    </xf>
    <xf numFmtId="0" fontId="2" fillId="0" borderId="72" xfId="0" applyFont="1" applyBorder="1" applyAlignment="1" applyProtection="1">
      <alignment horizontal="center" vertical="top"/>
    </xf>
    <xf numFmtId="0" fontId="2" fillId="0" borderId="73" xfId="0" applyFont="1" applyBorder="1" applyAlignment="1" applyProtection="1">
      <alignment horizontal="center" vertical="top"/>
    </xf>
    <xf numFmtId="0" fontId="2" fillId="0" borderId="68" xfId="0" applyFont="1" applyBorder="1" applyAlignment="1" applyProtection="1">
      <alignment horizontal="center" vertical="top"/>
    </xf>
    <xf numFmtId="0" fontId="2" fillId="0" borderId="26" xfId="0" applyFont="1" applyBorder="1" applyAlignment="1" applyProtection="1">
      <alignment horizontal="center" vertical="top"/>
    </xf>
    <xf numFmtId="0" fontId="2" fillId="0" borderId="20" xfId="0" applyFont="1" applyBorder="1" applyAlignment="1" applyProtection="1">
      <alignment horizontal="center" vertical="top"/>
    </xf>
    <xf numFmtId="0" fontId="2" fillId="0" borderId="74" xfId="0" applyFont="1" applyBorder="1" applyAlignment="1">
      <alignment horizontal="left" vertical="top" wrapText="1"/>
    </xf>
    <xf numFmtId="0" fontId="2" fillId="0" borderId="75" xfId="0" applyFont="1" applyBorder="1" applyAlignment="1">
      <alignment vertical="top" wrapText="1"/>
    </xf>
    <xf numFmtId="0" fontId="78" fillId="0" borderId="23" xfId="0" applyFont="1" applyBorder="1" applyAlignment="1">
      <alignment horizontal="center" vertical="center" wrapText="1"/>
    </xf>
    <xf numFmtId="0" fontId="78" fillId="0" borderId="2" xfId="0" applyFont="1" applyBorder="1" applyAlignment="1">
      <alignment horizontal="center" vertical="center" wrapText="1"/>
    </xf>
    <xf numFmtId="0" fontId="78" fillId="0" borderId="22" xfId="0" applyFont="1" applyBorder="1" applyAlignment="1">
      <alignment horizontal="center" vertical="center" wrapText="1"/>
    </xf>
    <xf numFmtId="0" fontId="2" fillId="0" borderId="75" xfId="0" applyFont="1" applyBorder="1" applyAlignment="1">
      <alignment horizontal="left" vertical="top" wrapText="1"/>
    </xf>
    <xf numFmtId="0" fontId="78" fillId="0" borderId="26" xfId="0" applyFont="1" applyBorder="1" applyAlignment="1">
      <alignment vertical="top" wrapText="1"/>
    </xf>
    <xf numFmtId="0" fontId="0" fillId="0" borderId="20" xfId="0" applyBorder="1" applyAlignment="1">
      <alignment vertical="top"/>
    </xf>
    <xf numFmtId="0" fontId="0" fillId="0" borderId="21" xfId="0" applyBorder="1" applyAlignment="1">
      <alignment vertical="top"/>
    </xf>
    <xf numFmtId="0" fontId="0" fillId="0" borderId="17" xfId="0" applyBorder="1" applyAlignment="1">
      <alignment vertical="top"/>
    </xf>
    <xf numFmtId="0" fontId="0" fillId="0" borderId="0" xfId="0" applyAlignment="1">
      <alignment vertical="top"/>
    </xf>
    <xf numFmtId="0" fontId="0" fillId="0" borderId="18" xfId="0" applyBorder="1" applyAlignment="1">
      <alignment vertical="top"/>
    </xf>
    <xf numFmtId="0" fontId="78" fillId="0" borderId="23" xfId="0" applyFont="1" applyBorder="1" applyAlignment="1">
      <alignment vertical="top" wrapText="1"/>
    </xf>
    <xf numFmtId="0" fontId="78" fillId="0" borderId="2" xfId="0" applyFont="1" applyBorder="1" applyAlignment="1">
      <alignment vertical="top" wrapText="1"/>
    </xf>
    <xf numFmtId="0" fontId="78" fillId="0" borderId="22" xfId="0" applyFont="1" applyBorder="1" applyAlignment="1">
      <alignment vertical="top" wrapText="1"/>
    </xf>
    <xf numFmtId="0" fontId="2" fillId="0" borderId="23" xfId="0" applyFont="1" applyBorder="1" applyAlignment="1">
      <alignment horizontal="center" vertical="center"/>
    </xf>
    <xf numFmtId="0" fontId="78" fillId="0" borderId="26" xfId="0" applyFont="1" applyBorder="1" applyAlignment="1">
      <alignment vertical="center" wrapText="1"/>
    </xf>
    <xf numFmtId="0" fontId="0" fillId="0" borderId="20" xfId="0" applyBorder="1" applyAlignment="1">
      <alignment vertical="center"/>
    </xf>
    <xf numFmtId="0" fontId="0" fillId="0" borderId="21" xfId="0" applyBorder="1" applyAlignment="1">
      <alignment vertical="center"/>
    </xf>
    <xf numFmtId="0" fontId="2" fillId="0" borderId="23" xfId="0" applyFont="1" applyBorder="1" applyAlignment="1">
      <alignment vertical="top"/>
    </xf>
    <xf numFmtId="0" fontId="2" fillId="0" borderId="2" xfId="0" applyFont="1" applyBorder="1" applyAlignment="1">
      <alignment vertical="top"/>
    </xf>
    <xf numFmtId="0" fontId="2" fillId="0" borderId="22" xfId="0" applyFont="1" applyBorder="1" applyAlignment="1">
      <alignment vertical="top"/>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9" xfId="0" applyFont="1" applyBorder="1" applyAlignment="1">
      <alignment horizontal="center" vertical="center" wrapText="1"/>
    </xf>
    <xf numFmtId="0" fontId="0" fillId="0" borderId="17" xfId="0" applyBorder="1" applyAlignment="1">
      <alignment vertical="top" wrapText="1"/>
    </xf>
    <xf numFmtId="0" fontId="0" fillId="0" borderId="0" xfId="0" applyAlignment="1">
      <alignment vertical="top" wrapText="1"/>
    </xf>
    <xf numFmtId="0" fontId="0" fillId="0" borderId="18" xfId="0" applyBorder="1" applyAlignment="1">
      <alignment vertical="top" wrapText="1"/>
    </xf>
    <xf numFmtId="182" fontId="0" fillId="0" borderId="28" xfId="113" applyNumberFormat="1" applyFont="1" applyBorder="1" applyAlignment="1">
      <alignment horizontal="center" vertical="center" textRotation="180" wrapText="1" shrinkToFit="1"/>
    </xf>
    <xf numFmtId="182" fontId="0" fillId="0" borderId="24" xfId="113" applyNumberFormat="1" applyFont="1" applyBorder="1" applyAlignment="1">
      <alignment horizontal="center" vertical="center" textRotation="180" wrapText="1" shrinkToFit="1"/>
    </xf>
    <xf numFmtId="182" fontId="0" fillId="0" borderId="25" xfId="113" applyNumberFormat="1" applyFont="1" applyBorder="1" applyAlignment="1">
      <alignment horizontal="center" vertical="center" textRotation="180" wrapText="1" shrinkToFit="1"/>
    </xf>
    <xf numFmtId="182" fontId="0" fillId="0" borderId="53" xfId="113" applyNumberFormat="1" applyFont="1" applyBorder="1" applyAlignment="1">
      <alignment horizontal="center" vertical="center" textRotation="180" wrapText="1" shrinkToFit="1"/>
    </xf>
    <xf numFmtId="182" fontId="0" fillId="0" borderId="85" xfId="113" applyNumberFormat="1" applyFont="1" applyBorder="1" applyAlignment="1">
      <alignment horizontal="center" vertical="center" textRotation="180" wrapText="1" shrinkToFit="1"/>
    </xf>
    <xf numFmtId="182" fontId="0" fillId="0" borderId="86" xfId="113" applyNumberFormat="1" applyFont="1" applyBorder="1" applyAlignment="1">
      <alignment horizontal="center" vertical="center" textRotation="180" wrapText="1" shrinkToFit="1"/>
    </xf>
    <xf numFmtId="49" fontId="49" fillId="0" borderId="49" xfId="113" applyNumberFormat="1" applyBorder="1" applyAlignment="1">
      <alignment horizontal="center" vertical="center" wrapText="1"/>
    </xf>
    <xf numFmtId="49" fontId="49" fillId="0" borderId="21" xfId="113" applyNumberFormat="1" applyBorder="1" applyAlignment="1">
      <alignment horizontal="center" vertical="center" wrapText="1"/>
    </xf>
    <xf numFmtId="49" fontId="49" fillId="0" borderId="42" xfId="113" applyNumberFormat="1" applyBorder="1" applyAlignment="1">
      <alignment horizontal="center" vertical="center" wrapText="1"/>
    </xf>
    <xf numFmtId="49" fontId="49" fillId="0" borderId="18" xfId="113" applyNumberFormat="1" applyBorder="1" applyAlignment="1">
      <alignment horizontal="center" vertical="center" wrapText="1"/>
    </xf>
    <xf numFmtId="49" fontId="49" fillId="0" borderId="51" xfId="113" applyNumberFormat="1" applyBorder="1" applyAlignment="1">
      <alignment horizontal="center" vertical="center" wrapText="1"/>
    </xf>
    <xf numFmtId="49" fontId="49" fillId="0" borderId="52" xfId="113" applyNumberFormat="1" applyBorder="1" applyAlignment="1">
      <alignment horizontal="center" vertical="center" wrapText="1"/>
    </xf>
    <xf numFmtId="49" fontId="49" fillId="0" borderId="20" xfId="108" applyNumberFormat="1" applyFont="1" applyBorder="1" applyAlignment="1">
      <alignment horizontal="left" vertical="center" wrapText="1"/>
    </xf>
    <xf numFmtId="49" fontId="49" fillId="0" borderId="0" xfId="108" applyNumberFormat="1" applyFont="1" applyAlignment="1">
      <alignment horizontal="left" vertical="center" wrapText="1"/>
    </xf>
    <xf numFmtId="49" fontId="49" fillId="0" borderId="4" xfId="108" applyNumberFormat="1" applyFont="1" applyBorder="1" applyAlignment="1">
      <alignment horizontal="left" vertical="center" wrapText="1"/>
    </xf>
    <xf numFmtId="0" fontId="0" fillId="0" borderId="28" xfId="113" applyFont="1" applyBorder="1" applyAlignment="1">
      <alignment horizontal="center" vertical="top" textRotation="180" wrapText="1"/>
    </xf>
    <xf numFmtId="0" fontId="0" fillId="0" borderId="25" xfId="113" applyFont="1" applyBorder="1" applyAlignment="1">
      <alignment horizontal="center" vertical="top" textRotation="180" wrapText="1"/>
    </xf>
    <xf numFmtId="0" fontId="0" fillId="0" borderId="53" xfId="113" applyFont="1" applyBorder="1" applyAlignment="1">
      <alignment horizontal="center" vertical="top" textRotation="180" wrapText="1"/>
    </xf>
    <xf numFmtId="0" fontId="0" fillId="0" borderId="86" xfId="113" applyFont="1" applyBorder="1" applyAlignment="1">
      <alignment horizontal="center" vertical="top" textRotation="180" wrapText="1"/>
    </xf>
    <xf numFmtId="49" fontId="49" fillId="0" borderId="50" xfId="113" applyNumberFormat="1" applyBorder="1" applyAlignment="1">
      <alignment horizontal="center" vertical="center" wrapText="1"/>
    </xf>
    <xf numFmtId="49" fontId="49" fillId="0" borderId="16" xfId="113" applyNumberFormat="1" applyBorder="1" applyAlignment="1">
      <alignment horizontal="center" vertical="center" wrapText="1"/>
    </xf>
    <xf numFmtId="0" fontId="0" fillId="0" borderId="41" xfId="108" applyFont="1" applyBorder="1" applyAlignment="1">
      <alignment vertical="center" textRotation="180" wrapText="1"/>
    </xf>
    <xf numFmtId="0" fontId="0" fillId="0" borderId="24" xfId="108" applyFont="1" applyBorder="1" applyAlignment="1">
      <alignment vertical="center" textRotation="180" wrapText="1"/>
    </xf>
    <xf numFmtId="0" fontId="0" fillId="0" borderId="25" xfId="108" applyFont="1" applyBorder="1" applyAlignment="1">
      <alignment vertical="center" textRotation="180" wrapText="1"/>
    </xf>
    <xf numFmtId="0" fontId="0" fillId="0" borderId="84" xfId="108" applyFont="1" applyBorder="1" applyAlignment="1">
      <alignment vertical="center" textRotation="180" wrapText="1"/>
    </xf>
    <xf numFmtId="0" fontId="0" fillId="0" borderId="85" xfId="108" applyFont="1" applyBorder="1" applyAlignment="1">
      <alignment vertical="center" textRotation="180" wrapText="1"/>
    </xf>
    <xf numFmtId="0" fontId="0" fillId="0" borderId="86" xfId="108" applyFont="1" applyBorder="1" applyAlignment="1">
      <alignment vertical="center" textRotation="180" wrapText="1"/>
    </xf>
    <xf numFmtId="49" fontId="0" fillId="0" borderId="43" xfId="113" applyNumberFormat="1" applyFont="1" applyBorder="1" applyAlignment="1">
      <alignment horizontal="center" vertical="center" textRotation="255" wrapText="1"/>
    </xf>
    <xf numFmtId="49" fontId="49" fillId="0" borderId="44" xfId="113" applyNumberFormat="1" applyBorder="1" applyAlignment="1">
      <alignment horizontal="center" vertical="center" textRotation="255" wrapText="1"/>
    </xf>
    <xf numFmtId="49" fontId="49" fillId="0" borderId="43" xfId="113" applyNumberFormat="1" applyBorder="1" applyAlignment="1">
      <alignment horizontal="center" vertical="center" textRotation="255" wrapText="1"/>
    </xf>
    <xf numFmtId="49" fontId="49" fillId="0" borderId="27" xfId="113" applyNumberFormat="1" applyBorder="1" applyAlignment="1">
      <alignment horizontal="center" wrapText="1"/>
    </xf>
    <xf numFmtId="49" fontId="49" fillId="0" borderId="22" xfId="113" applyNumberFormat="1" applyBorder="1" applyAlignment="1">
      <alignment horizontal="center" wrapText="1"/>
    </xf>
    <xf numFmtId="0" fontId="72" fillId="0" borderId="41" xfId="108" applyFont="1" applyBorder="1" applyAlignment="1">
      <alignment vertical="center" textRotation="180" wrapText="1"/>
    </xf>
    <xf numFmtId="0" fontId="72" fillId="0" borderId="24" xfId="108" applyFont="1" applyBorder="1" applyAlignment="1">
      <alignment vertical="center" textRotation="180" wrapText="1"/>
    </xf>
    <xf numFmtId="0" fontId="72" fillId="0" borderId="25" xfId="108" applyFont="1" applyBorder="1" applyAlignment="1">
      <alignment vertical="center" textRotation="180" wrapText="1"/>
    </xf>
    <xf numFmtId="0" fontId="84" fillId="0" borderId="0" xfId="0" applyFont="1" applyAlignment="1">
      <alignment vertical="center"/>
    </xf>
  </cellXfs>
  <cellStyles count="122">
    <cellStyle name="0,0_x000d__x000a_NA_x000d__x000a_" xfId="85" xr:uid="{00000000-0005-0000-0000-00000000000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rgs.style" xfId="19" xr:uid="{00000000-0005-0000-0000-000013000000}"/>
    <cellStyle name="Calc Currency (0)" xfId="20" xr:uid="{00000000-0005-0000-0000-000014000000}"/>
    <cellStyle name="Grey" xfId="21" xr:uid="{00000000-0005-0000-0000-000015000000}"/>
    <cellStyle name="Header1" xfId="22" xr:uid="{00000000-0005-0000-0000-000016000000}"/>
    <cellStyle name="Header2" xfId="23" xr:uid="{00000000-0005-0000-0000-000017000000}"/>
    <cellStyle name="Input [yellow]" xfId="24" xr:uid="{00000000-0005-0000-0000-000018000000}"/>
    <cellStyle name="Normal - Style1" xfId="25" xr:uid="{00000000-0005-0000-0000-000019000000}"/>
    <cellStyle name="Normal 2" xfId="119" xr:uid="{00000000-0005-0000-0000-00001A000000}"/>
    <cellStyle name="Normal_#18-Internet" xfId="26" xr:uid="{00000000-0005-0000-0000-00001B000000}"/>
    <cellStyle name="per.style" xfId="27" xr:uid="{00000000-0005-0000-0000-00001C000000}"/>
    <cellStyle name="Percent [2]" xfId="28" xr:uid="{00000000-0005-0000-0000-00001D000000}"/>
    <cellStyle name="PSChar" xfId="29" xr:uid="{00000000-0005-0000-0000-00001E000000}"/>
    <cellStyle name="PSHeading" xfId="30" xr:uid="{00000000-0005-0000-0000-00001F000000}"/>
    <cellStyle name="SAPBEXaggData" xfId="31" xr:uid="{00000000-0005-0000-0000-000020000000}"/>
    <cellStyle name="SAPBEXaggDataEmph" xfId="32" xr:uid="{00000000-0005-0000-0000-000021000000}"/>
    <cellStyle name="SAPBEXaggItem" xfId="33" xr:uid="{00000000-0005-0000-0000-000022000000}"/>
    <cellStyle name="SAPBEXaggItemX" xfId="86" xr:uid="{00000000-0005-0000-0000-000023000000}"/>
    <cellStyle name="SAPBEXchaText" xfId="34" xr:uid="{00000000-0005-0000-0000-000024000000}"/>
    <cellStyle name="SAPBEXexcBad" xfId="35" xr:uid="{00000000-0005-0000-0000-000025000000}"/>
    <cellStyle name="SAPBEXexcBad7" xfId="87" xr:uid="{00000000-0005-0000-0000-000026000000}"/>
    <cellStyle name="SAPBEXexcBad8" xfId="88" xr:uid="{00000000-0005-0000-0000-000027000000}"/>
    <cellStyle name="SAPBEXexcBad9" xfId="89" xr:uid="{00000000-0005-0000-0000-000028000000}"/>
    <cellStyle name="SAPBEXexcCritical" xfId="36" xr:uid="{00000000-0005-0000-0000-000029000000}"/>
    <cellStyle name="SAPBEXexcCritical4" xfId="90" xr:uid="{00000000-0005-0000-0000-00002A000000}"/>
    <cellStyle name="SAPBEXexcCritical5" xfId="91" xr:uid="{00000000-0005-0000-0000-00002B000000}"/>
    <cellStyle name="SAPBEXexcCritical6" xfId="92" xr:uid="{00000000-0005-0000-0000-00002C000000}"/>
    <cellStyle name="SAPBEXexcGood" xfId="37" xr:uid="{00000000-0005-0000-0000-00002D000000}"/>
    <cellStyle name="SAPBEXexcGood1" xfId="93" xr:uid="{00000000-0005-0000-0000-00002E000000}"/>
    <cellStyle name="SAPBEXexcGood2" xfId="94" xr:uid="{00000000-0005-0000-0000-00002F000000}"/>
    <cellStyle name="SAPBEXexcGood3" xfId="95" xr:uid="{00000000-0005-0000-0000-000030000000}"/>
    <cellStyle name="SAPBEXexcVeryBad" xfId="38" xr:uid="{00000000-0005-0000-0000-000031000000}"/>
    <cellStyle name="SAPBEXfilterDrill" xfId="39" xr:uid="{00000000-0005-0000-0000-000032000000}"/>
    <cellStyle name="SAPBEXfilterItem" xfId="40" xr:uid="{00000000-0005-0000-0000-000033000000}"/>
    <cellStyle name="SAPBEXfilterText" xfId="41" xr:uid="{00000000-0005-0000-0000-000034000000}"/>
    <cellStyle name="SAPBEXformats" xfId="42" xr:uid="{00000000-0005-0000-0000-000035000000}"/>
    <cellStyle name="SAPBEXheaderData" xfId="43" xr:uid="{00000000-0005-0000-0000-000036000000}"/>
    <cellStyle name="SAPBEXheaderItem" xfId="44" xr:uid="{00000000-0005-0000-0000-000037000000}"/>
    <cellStyle name="SAPBEXheaderText" xfId="45" xr:uid="{00000000-0005-0000-0000-000038000000}"/>
    <cellStyle name="SAPBEXHLevel0" xfId="96" xr:uid="{00000000-0005-0000-0000-000039000000}"/>
    <cellStyle name="SAPBEXHLevel0X" xfId="97" xr:uid="{00000000-0005-0000-0000-00003A000000}"/>
    <cellStyle name="SAPBEXHLevel1" xfId="98" xr:uid="{00000000-0005-0000-0000-00003B000000}"/>
    <cellStyle name="SAPBEXHLevel1X" xfId="99" xr:uid="{00000000-0005-0000-0000-00003C000000}"/>
    <cellStyle name="SAPBEXHLevel2" xfId="100" xr:uid="{00000000-0005-0000-0000-00003D000000}"/>
    <cellStyle name="SAPBEXHLevel2X" xfId="101" xr:uid="{00000000-0005-0000-0000-00003E000000}"/>
    <cellStyle name="SAPBEXHLevel3" xfId="102" xr:uid="{00000000-0005-0000-0000-00003F000000}"/>
    <cellStyle name="SAPBEXHLevel3X" xfId="103" xr:uid="{00000000-0005-0000-0000-000040000000}"/>
    <cellStyle name="SAPBEXresData" xfId="46" xr:uid="{00000000-0005-0000-0000-000041000000}"/>
    <cellStyle name="SAPBEXresDataEmph" xfId="47" xr:uid="{00000000-0005-0000-0000-000042000000}"/>
    <cellStyle name="SAPBEXresItem" xfId="48" xr:uid="{00000000-0005-0000-0000-000043000000}"/>
    <cellStyle name="SAPBEXresItemX" xfId="104" xr:uid="{00000000-0005-0000-0000-000044000000}"/>
    <cellStyle name="SAPBEXstdData" xfId="49" xr:uid="{00000000-0005-0000-0000-000045000000}"/>
    <cellStyle name="SAPBEXstdDataEmph" xfId="50" xr:uid="{00000000-0005-0000-0000-000046000000}"/>
    <cellStyle name="SAPBEXstdItem" xfId="51" xr:uid="{00000000-0005-0000-0000-000047000000}"/>
    <cellStyle name="SAPBEXstdItemX" xfId="105" xr:uid="{00000000-0005-0000-0000-000048000000}"/>
    <cellStyle name="SAPBEXsubData" xfId="52" xr:uid="{00000000-0005-0000-0000-000049000000}"/>
    <cellStyle name="SAPBEXsubDataEmph" xfId="53" xr:uid="{00000000-0005-0000-0000-00004A000000}"/>
    <cellStyle name="SAPBEXsubItem" xfId="54" xr:uid="{00000000-0005-0000-0000-00004B000000}"/>
    <cellStyle name="SAPBEXtitle" xfId="55" xr:uid="{00000000-0005-0000-0000-00004C000000}"/>
    <cellStyle name="SAPBEXundefined" xfId="56" xr:uid="{00000000-0005-0000-0000-00004D000000}"/>
    <cellStyle name="standard" xfId="57" xr:uid="{00000000-0005-0000-0000-00004E000000}"/>
    <cellStyle name="umeda" xfId="114" xr:uid="{00000000-0005-0000-0000-00004F000000}"/>
    <cellStyle name="アクセント 1" xfId="58" builtinId="29" customBuiltin="1"/>
    <cellStyle name="アクセント 2" xfId="59" builtinId="33" customBuiltin="1"/>
    <cellStyle name="アクセント 3" xfId="60" builtinId="37" customBuiltin="1"/>
    <cellStyle name="アクセント 4" xfId="61" builtinId="41" customBuiltin="1"/>
    <cellStyle name="アクセント 5" xfId="62" builtinId="45" customBuiltin="1"/>
    <cellStyle name="アクセント 6" xfId="63" builtinId="49" customBuiltin="1"/>
    <cellStyle name="スタイル 1" xfId="115" xr:uid="{00000000-0005-0000-0000-000056000000}"/>
    <cellStyle name="タイトル" xfId="64" builtinId="15" customBuiltin="1"/>
    <cellStyle name="チェック セル" xfId="65" builtinId="23" customBuiltin="1"/>
    <cellStyle name="どちらでもない" xfId="66" builtinId="28" customBuiltin="1"/>
    <cellStyle name="メモ" xfId="67" builtinId="10" customBuiltin="1"/>
    <cellStyle name="リンク セル" xfId="68" builtinId="24" customBuiltin="1"/>
    <cellStyle name="入力" xfId="81" builtinId="20" customBuiltin="1"/>
    <cellStyle name="出力" xfId="77" builtinId="21" customBuiltin="1"/>
    <cellStyle name="常规 2" xfId="120" xr:uid="{EE7B21C2-EEBF-4A5C-86D7-A7EEEDDEFB6C}"/>
    <cellStyle name="悪い" xfId="69" builtinId="27" customBuiltin="1"/>
    <cellStyle name="標準" xfId="0" builtinId="0"/>
    <cellStyle name="標準 2" xfId="83" xr:uid="{00000000-0005-0000-0000-00006B000000}"/>
    <cellStyle name="標準 2 2" xfId="84" xr:uid="{00000000-0005-0000-0000-00006C000000}"/>
    <cellStyle name="標準 2_PCL_GAE6-19-02_自動相手勘定設定マスタ移行データ編集" xfId="117" xr:uid="{00000000-0005-0000-0000-00006D000000}"/>
    <cellStyle name="標準 3" xfId="106" xr:uid="{00000000-0005-0000-0000-00006E000000}"/>
    <cellStyle name="標準 4" xfId="107" xr:uid="{00000000-0005-0000-0000-00006F000000}"/>
    <cellStyle name="標準 5" xfId="108" xr:uid="{00000000-0005-0000-0000-000070000000}"/>
    <cellStyle name="標準 9" xfId="112" xr:uid="{00000000-0005-0000-0000-000071000000}"/>
    <cellStyle name="標準_4C130_PCL（サンプル）" xfId="113" xr:uid="{00000000-0005-0000-0000-000072000000}"/>
    <cellStyle name="標準_4C140_単体テスト結果報告書" xfId="121" xr:uid="{9A6CEB8E-5317-4C8A-AB35-67DDDD3F8292}"/>
    <cellStyle name="標準_53030aプログラム解説書" xfId="118" xr:uid="{00000000-0005-0000-0000-000074000000}"/>
    <cellStyle name="標準_53030a詳細設計表紙・変更履歴" xfId="109" xr:uid="{00000000-0005-0000-0000-000075000000}"/>
    <cellStyle name="標準_変更履歴(横）" xfId="110" xr:uid="{00000000-0005-0000-0000-000076000000}"/>
    <cellStyle name="標準_履歴シート 2" xfId="111" xr:uid="{00000000-0005-0000-0000-000077000000}"/>
    <cellStyle name="脱浦 [0.00]_?O±U" xfId="79" xr:uid="{00000000-0005-0000-0000-000066000000}"/>
    <cellStyle name="脱浦_?O±U" xfId="80" xr:uid="{00000000-0005-0000-0000-000067000000}"/>
    <cellStyle name="良い" xfId="82" builtinId="26" customBuiltin="1"/>
    <cellStyle name="見出し 1" xfId="72" builtinId="16" customBuiltin="1"/>
    <cellStyle name="見出し 2" xfId="73" builtinId="17" customBuiltin="1"/>
    <cellStyle name="見出し 3" xfId="74" builtinId="18" customBuiltin="1"/>
    <cellStyle name="見出し 4" xfId="75" builtinId="19" customBuiltin="1"/>
    <cellStyle name="計算" xfId="70" builtinId="22" customBuiltin="1"/>
    <cellStyle name="説明文" xfId="78" builtinId="53" customBuiltin="1"/>
    <cellStyle name="警告文" xfId="71" builtinId="11" customBuiltin="1"/>
    <cellStyle name="追加スタイル（梅田）" xfId="116" xr:uid="{00000000-0005-0000-0000-000068000000}"/>
    <cellStyle name="集計" xfId="76" builtinId="25" customBuiltin="1"/>
  </cellStyles>
  <dxfs count="0"/>
  <tableStyles count="0" defaultTableStyle="TableStyleMedium9" defaultPivotStyle="PivotStyleLight16"/>
  <colors>
    <mruColors>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2</xdr:row>
      <xdr:rowOff>95250</xdr:rowOff>
    </xdr:from>
    <xdr:to>
      <xdr:col>56</xdr:col>
      <xdr:colOff>139155</xdr:colOff>
      <xdr:row>3</xdr:row>
      <xdr:rowOff>160467</xdr:rowOff>
    </xdr:to>
    <xdr:pic>
      <xdr:nvPicPr>
        <xdr:cNvPr id="2" name="Picture 3">
          <a:extLst>
            <a:ext uri="{FF2B5EF4-FFF2-40B4-BE49-F238E27FC236}">
              <a16:creationId xmlns:a16="http://schemas.microsoft.com/office/drawing/2014/main" id="{A956AA6D-B487-4DEF-A7AD-86BA798450DE}"/>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3691" y="565332"/>
          <a:ext cx="8057259" cy="625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35719</xdr:colOff>
      <xdr:row>8</xdr:row>
      <xdr:rowOff>183495</xdr:rowOff>
    </xdr:from>
    <xdr:to>
      <xdr:col>9</xdr:col>
      <xdr:colOff>2702719</xdr:colOff>
      <xdr:row>17</xdr:row>
      <xdr:rowOff>181068</xdr:rowOff>
    </xdr:to>
    <xdr:sp macro="" textlink="">
      <xdr:nvSpPr>
        <xdr:cNvPr id="2" name="テキスト ボックス 1">
          <a:extLst>
            <a:ext uri="{FF2B5EF4-FFF2-40B4-BE49-F238E27FC236}">
              <a16:creationId xmlns:a16="http://schemas.microsoft.com/office/drawing/2014/main" id="{E60EBF18-D70E-45D9-AC0A-2A4A2633A090}"/>
            </a:ext>
          </a:extLst>
        </xdr:cNvPr>
        <xdr:cNvSpPr txBox="1"/>
      </xdr:nvSpPr>
      <xdr:spPr>
        <a:xfrm>
          <a:off x="135611" y="1712618"/>
          <a:ext cx="14262207" cy="1657324"/>
        </a:xfrm>
        <a:prstGeom prst="rect">
          <a:avLst/>
        </a:prstGeom>
        <a:solidFill>
          <a:schemeClr val="l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1400">
              <a:solidFill>
                <a:sysClr val="windowText" lastClr="000000"/>
              </a:solidFill>
              <a:latin typeface="HGPｺﾞｼｯｸE" pitchFamily="50" charset="-128"/>
              <a:ea typeface="HGPｺﾞｼｯｸE" pitchFamily="50" charset="-128"/>
            </a:rPr>
            <a:t>Result</a:t>
          </a:r>
          <a:endParaRPr kumimoji="1" lang="en-US" altLang="ja-JP" sz="1200">
            <a:latin typeface="+mn-ea"/>
            <a:ea typeface="+mn-ea"/>
          </a:endParaRPr>
        </a:p>
        <a:p>
          <a:r>
            <a:rPr kumimoji="1" lang="ja-JP" altLang="en-US" sz="1200">
              <a:latin typeface="+mn-ea"/>
              <a:ea typeface="+mn-ea"/>
            </a:rPr>
            <a:t>・</a:t>
          </a:r>
          <a:r>
            <a:rPr kumimoji="1" lang="en-US" altLang="ja-JP" sz="1200">
              <a:latin typeface="+mn-ea"/>
              <a:ea typeface="+mn-ea"/>
            </a:rPr>
            <a:t>Quality View(</a:t>
          </a:r>
          <a:r>
            <a:rPr kumimoji="1" lang="ja-JP" altLang="en-US" sz="1200">
              <a:latin typeface="+mn-ea"/>
              <a:ea typeface="+mn-ea"/>
            </a:rPr>
            <a:t>品質見解</a:t>
          </a:r>
          <a:r>
            <a:rPr kumimoji="1" lang="en-US" altLang="ja-JP" sz="1200">
              <a:latin typeface="+mn-ea"/>
              <a:ea typeface="+mn-ea"/>
            </a:rPr>
            <a:t>):</a:t>
          </a:r>
          <a:endParaRPr kumimoji="1" lang="ja-JP" altLang="en-US" sz="1200">
            <a:latin typeface="+mn-ea"/>
            <a:ea typeface="+mn-ea"/>
          </a:endParaRPr>
        </a:p>
      </xdr:txBody>
    </xdr:sp>
    <xdr:clientData/>
  </xdr:twoCellAnchor>
  <xdr:twoCellAnchor editAs="oneCell">
    <xdr:from>
      <xdr:col>1</xdr:col>
      <xdr:colOff>50800</xdr:colOff>
      <xdr:row>3</xdr:row>
      <xdr:rowOff>0</xdr:rowOff>
    </xdr:from>
    <xdr:to>
      <xdr:col>4</xdr:col>
      <xdr:colOff>4064336</xdr:colOff>
      <xdr:row>6</xdr:row>
      <xdr:rowOff>78213</xdr:rowOff>
    </xdr:to>
    <xdr:pic>
      <xdr:nvPicPr>
        <xdr:cNvPr id="3" name="Picture 2">
          <a:extLst>
            <a:ext uri="{FF2B5EF4-FFF2-40B4-BE49-F238E27FC236}">
              <a16:creationId xmlns:a16="http://schemas.microsoft.com/office/drawing/2014/main" id="{9714BB89-ABD7-4F17-81C8-732B0842EDBD}"/>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6850" y="605118"/>
          <a:ext cx="8057259" cy="625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3</xdr:row>
      <xdr:rowOff>50800</xdr:rowOff>
    </xdr:from>
    <xdr:to>
      <xdr:col>56</xdr:col>
      <xdr:colOff>139155</xdr:colOff>
      <xdr:row>6</xdr:row>
      <xdr:rowOff>134097</xdr:rowOff>
    </xdr:to>
    <xdr:pic>
      <xdr:nvPicPr>
        <xdr:cNvPr id="2" name="Picture 2">
          <a:extLst>
            <a:ext uri="{FF2B5EF4-FFF2-40B4-BE49-F238E27FC236}">
              <a16:creationId xmlns:a16="http://schemas.microsoft.com/office/drawing/2014/main" id="{36B48B12-7694-40F9-91EE-5B674D7ADF1C}"/>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63691" y="575122"/>
          <a:ext cx="8057259" cy="625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xdr:colOff>
      <xdr:row>5</xdr:row>
      <xdr:rowOff>13607</xdr:rowOff>
    </xdr:from>
    <xdr:to>
      <xdr:col>2</xdr:col>
      <xdr:colOff>0</xdr:colOff>
      <xdr:row>8</xdr:row>
      <xdr:rowOff>314324</xdr:rowOff>
    </xdr:to>
    <xdr:sp macro="" textlink="">
      <xdr:nvSpPr>
        <xdr:cNvPr id="2" name="Line 2">
          <a:extLst>
            <a:ext uri="{FF2B5EF4-FFF2-40B4-BE49-F238E27FC236}">
              <a16:creationId xmlns:a16="http://schemas.microsoft.com/office/drawing/2014/main" id="{30C3622D-718B-4EAC-8B76-B27797B4A537}"/>
            </a:ext>
          </a:extLst>
        </xdr:cNvPr>
        <xdr:cNvSpPr>
          <a:spLocks noChangeShapeType="1"/>
        </xdr:cNvSpPr>
      </xdr:nvSpPr>
      <xdr:spPr bwMode="auto">
        <a:xfrm>
          <a:off x="184419" y="866535"/>
          <a:ext cx="2635621" cy="661867"/>
        </a:xfrm>
        <a:prstGeom prst="line">
          <a:avLst/>
        </a:prstGeom>
        <a:noFill/>
        <a:ln w="9525">
          <a:solidFill>
            <a:srgbClr val="000000"/>
          </a:solidFill>
          <a:round/>
          <a:headEnd/>
          <a:tailEnd/>
        </a:ln>
      </xdr:spPr>
    </xdr:sp>
    <xdr:clientData/>
  </xdr:twoCellAnchor>
  <xdr:twoCellAnchor editAs="oneCell">
    <xdr:from>
      <xdr:col>0</xdr:col>
      <xdr:colOff>0</xdr:colOff>
      <xdr:row>0</xdr:row>
      <xdr:rowOff>0</xdr:rowOff>
    </xdr:from>
    <xdr:to>
      <xdr:col>33</xdr:col>
      <xdr:colOff>156265</xdr:colOff>
      <xdr:row>3</xdr:row>
      <xdr:rowOff>110418</xdr:rowOff>
    </xdr:to>
    <xdr:pic>
      <xdr:nvPicPr>
        <xdr:cNvPr id="3" name="Picture 1">
          <a:extLst>
            <a:ext uri="{FF2B5EF4-FFF2-40B4-BE49-F238E27FC236}">
              <a16:creationId xmlns:a16="http://schemas.microsoft.com/office/drawing/2014/main" id="{2213EBAB-D92A-495B-81B7-DA96C3892FE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8024715" cy="61756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xdr:colOff>
      <xdr:row>4</xdr:row>
      <xdr:rowOff>13607</xdr:rowOff>
    </xdr:from>
    <xdr:to>
      <xdr:col>2</xdr:col>
      <xdr:colOff>0</xdr:colOff>
      <xdr:row>7</xdr:row>
      <xdr:rowOff>314324</xdr:rowOff>
    </xdr:to>
    <xdr:sp macro="" textlink="">
      <xdr:nvSpPr>
        <xdr:cNvPr id="2" name="Line 2">
          <a:extLst>
            <a:ext uri="{FF2B5EF4-FFF2-40B4-BE49-F238E27FC236}">
              <a16:creationId xmlns:a16="http://schemas.microsoft.com/office/drawing/2014/main" id="{C4896777-0ED0-4D9D-9345-EC9D133FF937}"/>
            </a:ext>
          </a:extLst>
        </xdr:cNvPr>
        <xdr:cNvSpPr>
          <a:spLocks noChangeShapeType="1"/>
        </xdr:cNvSpPr>
      </xdr:nvSpPr>
      <xdr:spPr bwMode="auto">
        <a:xfrm>
          <a:off x="184419" y="697486"/>
          <a:ext cx="2635621" cy="661867"/>
        </a:xfrm>
        <a:prstGeom prst="line">
          <a:avLst/>
        </a:prstGeom>
        <a:noFill/>
        <a:ln w="9525">
          <a:solidFill>
            <a:srgbClr val="000000"/>
          </a:solidFill>
          <a:round/>
          <a:headEnd/>
          <a:tailEnd/>
        </a:ln>
      </xdr:spPr>
    </xdr:sp>
    <xdr:clientData/>
  </xdr:twoCellAnchor>
  <xdr:twoCellAnchor editAs="oneCell">
    <xdr:from>
      <xdr:col>0</xdr:col>
      <xdr:colOff>0</xdr:colOff>
      <xdr:row>0</xdr:row>
      <xdr:rowOff>0</xdr:rowOff>
    </xdr:from>
    <xdr:to>
      <xdr:col>33</xdr:col>
      <xdr:colOff>156265</xdr:colOff>
      <xdr:row>3</xdr:row>
      <xdr:rowOff>110418</xdr:rowOff>
    </xdr:to>
    <xdr:pic>
      <xdr:nvPicPr>
        <xdr:cNvPr id="3" name="Picture 1">
          <a:extLst>
            <a:ext uri="{FF2B5EF4-FFF2-40B4-BE49-F238E27FC236}">
              <a16:creationId xmlns:a16="http://schemas.microsoft.com/office/drawing/2014/main" id="{7EDF64C5-E7C4-4590-9C3F-BE4B411412D5}"/>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0"/>
          <a:ext cx="8024715" cy="617564"/>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1462308/Desktop/&#36148;&#22270;/AP-08/New%20folder/GRAP_41_02_UnitTestCheckList_(ABAP)_(AP-08)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Header"/>
      <sheetName val="PCLCheckList"/>
      <sheetName val="CordingCheckList"/>
      <sheetName val="UnitTestCheckList"/>
      <sheetName val="PCLCheckList-HANA"/>
      <sheetName val="CordingCheckList-HANA"/>
      <sheetName val="UnitTestCheckList-HANA"/>
      <sheetName val="UT0001-UT0019"/>
      <sheetName val="UT0020-UT0022"/>
      <sheetName val="UT0023-UT0029"/>
      <sheetName val="UT0030-UT0035"/>
      <sheetName val="UT0036-UT0044"/>
      <sheetName val="UT0045-UT0062"/>
      <sheetName val="UT0063-UT0082"/>
      <sheetName val="UT0083-UT0113"/>
      <sheetName val="UT0114-UT0144"/>
      <sheetName val="UT0145-UT0175"/>
      <sheetName val="UT0176-UT0180"/>
      <sheetName val="UT0181-UT0182"/>
      <sheetName val="UT0183-UT0192"/>
      <sheetName val="UT0193-UT0220"/>
      <sheetName val="UT0221-UT0222"/>
      <sheetName val="UT0223-UT0243"/>
      <sheetName val="UT0244-UT0264"/>
      <sheetName val="UT0265-UT0285"/>
      <sheetName val="UT0286-UT0306"/>
      <sheetName val="UT0307-UT0321"/>
      <sheetName val="UT0322-UT0336"/>
      <sheetName val="UT0337-UT0350"/>
      <sheetName val="UT0351-UT0365"/>
      <sheetName val="UT0366-UT0367"/>
      <sheetName val="UT0368-UT0372"/>
      <sheetName val="UT0373-UT0378"/>
      <sheetName val="UT0379-UT0380"/>
      <sheetName val="UT0381-UT0382"/>
      <sheetName val="UT0383-UT0384"/>
      <sheetName val="UT0385-UT0386"/>
      <sheetName val="UT0387-UT0388"/>
      <sheetName val="c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30">
          <cell r="A30" t="str">
            <v>Not applicable</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91440" tIns="45720" rIns="91440" bIns="4572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91440" tIns="45720" rIns="91440" bIns="4572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Y28"/>
  <sheetViews>
    <sheetView showGridLines="0" zoomScale="85" zoomScaleNormal="85" zoomScaleSheetLayoutView="70" workbookViewId="0"/>
  </sheetViews>
  <sheetFormatPr defaultColWidth="5.44140625" defaultRowHeight="13.35"/>
  <cols>
    <col min="1" max="1" width="5.44140625" style="5"/>
    <col min="2" max="3" width="5.44140625" style="6"/>
    <col min="4" max="4" width="5.44140625" style="5"/>
    <col min="5" max="5" width="5.44140625" style="34"/>
    <col min="6" max="8" width="5.44140625" style="6"/>
    <col min="9" max="12" width="5.44140625" style="5"/>
    <col min="13" max="13" width="2.88671875" style="5" customWidth="1"/>
    <col min="14" max="18" width="5.44140625" style="5"/>
    <col min="19" max="19" width="2.88671875" style="5" customWidth="1"/>
    <col min="20" max="16384" width="5.44140625" style="5"/>
  </cols>
  <sheetData>
    <row r="1" spans="2:25">
      <c r="C1" s="7"/>
      <c r="E1" s="5"/>
      <c r="H1" s="8"/>
    </row>
    <row r="2" spans="2:25" ht="16.350000000000001">
      <c r="B2" s="9"/>
      <c r="C2" s="214" t="s">
        <v>0</v>
      </c>
      <c r="D2" s="214"/>
      <c r="E2" s="214"/>
      <c r="F2" s="214"/>
      <c r="G2" s="214"/>
      <c r="H2" s="214"/>
      <c r="I2" s="214"/>
      <c r="J2" s="214"/>
      <c r="K2" s="214"/>
      <c r="L2" s="214"/>
      <c r="M2" s="214"/>
      <c r="N2" s="214"/>
      <c r="O2" s="214"/>
      <c r="P2" s="214"/>
      <c r="Q2" s="214"/>
      <c r="R2" s="214"/>
      <c r="S2" s="214"/>
      <c r="T2" s="214"/>
      <c r="U2" s="214"/>
      <c r="V2" s="214"/>
      <c r="W2" s="214"/>
      <c r="X2" s="214"/>
    </row>
    <row r="3" spans="2:25">
      <c r="B3" s="7"/>
      <c r="C3" s="7"/>
      <c r="E3" s="5"/>
    </row>
    <row r="4" spans="2:25" s="6" customFormat="1">
      <c r="B4" s="10"/>
      <c r="C4" s="7" t="s">
        <v>1</v>
      </c>
      <c r="D4" s="11"/>
      <c r="E4" s="10"/>
      <c r="F4" s="10"/>
      <c r="G4" s="10"/>
      <c r="H4" s="10"/>
    </row>
    <row r="5" spans="2:25" ht="15" customHeight="1">
      <c r="C5" s="12"/>
      <c r="E5" s="5"/>
      <c r="F5" s="13"/>
      <c r="G5" s="14"/>
    </row>
    <row r="6" spans="2:25" ht="15" customHeight="1">
      <c r="B6" s="15"/>
      <c r="C6" s="16" t="s">
        <v>2</v>
      </c>
      <c r="D6" s="17"/>
      <c r="E6" s="17"/>
      <c r="F6" s="15"/>
      <c r="G6" s="18"/>
      <c r="H6" s="15"/>
    </row>
    <row r="7" spans="2:25" ht="15" customHeight="1">
      <c r="C7" s="7"/>
      <c r="E7" s="5"/>
      <c r="G7" s="19"/>
    </row>
    <row r="8" spans="2:25" ht="15" customHeight="1">
      <c r="C8" s="7"/>
      <c r="D8" s="5" t="s">
        <v>3</v>
      </c>
      <c r="E8" s="5"/>
      <c r="G8" s="19"/>
    </row>
    <row r="9" spans="2:25" ht="15" customHeight="1">
      <c r="C9" s="7"/>
      <c r="E9" s="5"/>
      <c r="F9" s="5"/>
      <c r="G9" s="5"/>
      <c r="H9" s="5"/>
    </row>
    <row r="10" spans="2:25" ht="15" customHeight="1">
      <c r="C10" s="7"/>
      <c r="E10" s="215" t="s">
        <v>4</v>
      </c>
      <c r="F10" s="216"/>
      <c r="G10" s="216"/>
      <c r="H10" s="216"/>
      <c r="I10" s="216"/>
      <c r="J10" s="216"/>
      <c r="K10" s="216"/>
      <c r="L10" s="217"/>
      <c r="M10" s="20" t="s">
        <v>5</v>
      </c>
      <c r="N10" s="215" t="s">
        <v>6</v>
      </c>
      <c r="O10" s="216"/>
      <c r="P10" s="216"/>
      <c r="Q10" s="216"/>
      <c r="R10" s="217"/>
      <c r="S10" s="20" t="s">
        <v>5</v>
      </c>
      <c r="T10" s="215" t="s">
        <v>7</v>
      </c>
      <c r="U10" s="216"/>
      <c r="V10" s="216"/>
      <c r="W10" s="216"/>
      <c r="X10" s="217"/>
      <c r="Y10" s="21" t="s">
        <v>8</v>
      </c>
    </row>
    <row r="11" spans="2:25" ht="15" customHeight="1">
      <c r="C11" s="7"/>
      <c r="E11" s="218" t="s">
        <v>9</v>
      </c>
      <c r="F11" s="219"/>
      <c r="G11" s="219"/>
      <c r="H11" s="219"/>
      <c r="I11" s="219"/>
      <c r="J11" s="219"/>
      <c r="K11" s="219"/>
      <c r="L11" s="220"/>
      <c r="M11" s="22"/>
      <c r="N11" s="221" t="s">
        <v>10</v>
      </c>
      <c r="O11" s="222"/>
      <c r="P11" s="222"/>
      <c r="Q11" s="222"/>
      <c r="R11" s="222"/>
      <c r="S11" s="22"/>
      <c r="T11" s="221" t="s">
        <v>11</v>
      </c>
      <c r="U11" s="222"/>
      <c r="V11" s="222"/>
      <c r="W11" s="222"/>
      <c r="X11" s="223"/>
      <c r="Y11" s="23" t="s">
        <v>12</v>
      </c>
    </row>
    <row r="12" spans="2:25" ht="15" customHeight="1">
      <c r="C12" s="7"/>
      <c r="E12" s="224" t="s">
        <v>13</v>
      </c>
      <c r="F12" s="209"/>
      <c r="G12" s="209"/>
      <c r="H12" s="209"/>
      <c r="I12" s="209"/>
      <c r="J12" s="209"/>
      <c r="K12" s="209"/>
      <c r="L12" s="210"/>
      <c r="M12" s="24" t="s">
        <v>14</v>
      </c>
      <c r="N12" s="225"/>
      <c r="O12" s="226"/>
      <c r="P12" s="226"/>
      <c r="Q12" s="226"/>
      <c r="R12" s="226"/>
      <c r="S12" s="24" t="s">
        <v>14</v>
      </c>
      <c r="T12" s="225" t="s">
        <v>15</v>
      </c>
      <c r="U12" s="226"/>
      <c r="V12" s="226"/>
      <c r="W12" s="226"/>
      <c r="X12" s="227"/>
      <c r="Y12" s="25"/>
    </row>
    <row r="13" spans="2:25" ht="15" customHeight="1">
      <c r="C13" s="7"/>
      <c r="E13" s="205" t="s">
        <v>16</v>
      </c>
      <c r="F13" s="206"/>
      <c r="G13" s="206"/>
      <c r="H13" s="206"/>
      <c r="I13" s="206"/>
      <c r="J13" s="206"/>
      <c r="K13" s="206"/>
      <c r="L13" s="207"/>
      <c r="M13" s="24"/>
      <c r="N13" s="225" t="s">
        <v>17</v>
      </c>
      <c r="O13" s="226"/>
      <c r="P13" s="226"/>
      <c r="Q13" s="226"/>
      <c r="R13" s="227"/>
      <c r="S13" s="24"/>
      <c r="T13" s="26"/>
      <c r="U13" s="27"/>
      <c r="V13" s="27"/>
      <c r="W13" s="27"/>
      <c r="X13" s="28"/>
      <c r="Y13" s="25"/>
    </row>
    <row r="14" spans="2:25" ht="15" customHeight="1">
      <c r="C14" s="7"/>
      <c r="E14" s="208" t="s">
        <v>18</v>
      </c>
      <c r="F14" s="209"/>
      <c r="G14" s="209"/>
      <c r="H14" s="209"/>
      <c r="I14" s="209"/>
      <c r="J14" s="209"/>
      <c r="K14" s="209"/>
      <c r="L14" s="210"/>
      <c r="M14" s="24"/>
      <c r="N14" s="26" t="s">
        <v>19</v>
      </c>
      <c r="O14" s="27"/>
      <c r="P14" s="27"/>
      <c r="Q14" s="27"/>
      <c r="R14" s="28"/>
      <c r="S14" s="24"/>
      <c r="T14" s="26" t="s">
        <v>17</v>
      </c>
      <c r="U14" s="27"/>
      <c r="V14" s="27"/>
      <c r="W14" s="27"/>
      <c r="X14" s="28"/>
      <c r="Y14" s="25"/>
    </row>
    <row r="15" spans="2:25" ht="15" customHeight="1">
      <c r="C15" s="7"/>
      <c r="E15" s="205" t="s">
        <v>20</v>
      </c>
      <c r="F15" s="206"/>
      <c r="G15" s="206"/>
      <c r="H15" s="206"/>
      <c r="I15" s="206"/>
      <c r="J15" s="206"/>
      <c r="K15" s="206"/>
      <c r="L15" s="207"/>
      <c r="M15" s="24"/>
      <c r="N15" s="26" t="s">
        <v>21</v>
      </c>
      <c r="O15" s="27"/>
      <c r="P15" s="27"/>
      <c r="Q15" s="27"/>
      <c r="R15" s="28"/>
      <c r="S15" s="24"/>
      <c r="T15" s="26" t="s">
        <v>22</v>
      </c>
      <c r="U15" s="27"/>
      <c r="V15" s="27"/>
      <c r="W15" s="27"/>
      <c r="X15" s="28"/>
      <c r="Y15" s="25"/>
    </row>
    <row r="16" spans="2:25" ht="15" customHeight="1">
      <c r="C16" s="7"/>
      <c r="E16" s="208" t="s">
        <v>23</v>
      </c>
      <c r="F16" s="209"/>
      <c r="G16" s="209"/>
      <c r="H16" s="209"/>
      <c r="I16" s="209"/>
      <c r="J16" s="209"/>
      <c r="K16" s="209"/>
      <c r="L16" s="210"/>
      <c r="M16" s="24"/>
      <c r="N16" s="26"/>
      <c r="O16" s="27"/>
      <c r="P16" s="27"/>
      <c r="Q16" s="27"/>
      <c r="R16" s="28"/>
      <c r="S16" s="24"/>
      <c r="T16" s="26" t="s">
        <v>24</v>
      </c>
      <c r="U16" s="27"/>
      <c r="V16" s="27"/>
      <c r="W16" s="27"/>
      <c r="X16" s="28"/>
      <c r="Y16" s="25"/>
    </row>
    <row r="17" spans="3:25" ht="15" customHeight="1">
      <c r="C17" s="7"/>
      <c r="E17" s="205" t="s">
        <v>25</v>
      </c>
      <c r="F17" s="206"/>
      <c r="G17" s="206"/>
      <c r="H17" s="206"/>
      <c r="I17" s="206"/>
      <c r="J17" s="206"/>
      <c r="K17" s="206"/>
      <c r="L17" s="207"/>
      <c r="M17" s="24"/>
      <c r="N17" s="26"/>
      <c r="O17" s="27"/>
      <c r="P17" s="27"/>
      <c r="Q17" s="27"/>
      <c r="R17" s="28"/>
      <c r="S17" s="24"/>
      <c r="T17" s="26"/>
      <c r="U17" s="27"/>
      <c r="V17" s="27"/>
      <c r="W17" s="27"/>
      <c r="X17" s="28"/>
      <c r="Y17" s="25"/>
    </row>
    <row r="18" spans="3:25" ht="15" customHeight="1">
      <c r="C18" s="7"/>
      <c r="E18" s="208" t="s">
        <v>26</v>
      </c>
      <c r="F18" s="209"/>
      <c r="G18" s="209"/>
      <c r="H18" s="209"/>
      <c r="I18" s="209"/>
      <c r="J18" s="209"/>
      <c r="K18" s="209"/>
      <c r="L18" s="210"/>
      <c r="M18" s="24"/>
      <c r="N18" s="211"/>
      <c r="O18" s="212"/>
      <c r="P18" s="212"/>
      <c r="Q18" s="212"/>
      <c r="R18" s="213"/>
      <c r="S18" s="24"/>
      <c r="T18" s="26"/>
      <c r="U18" s="27"/>
      <c r="V18" s="27"/>
      <c r="W18" s="27"/>
      <c r="X18" s="28"/>
      <c r="Y18" s="25"/>
    </row>
    <row r="19" spans="3:25" ht="15" customHeight="1">
      <c r="C19" s="7"/>
      <c r="E19" s="29" t="s">
        <v>27</v>
      </c>
      <c r="F19" s="30"/>
      <c r="G19" s="30"/>
      <c r="H19" s="30"/>
      <c r="I19" s="30"/>
      <c r="J19" s="30"/>
      <c r="K19" s="30"/>
      <c r="L19" s="31"/>
      <c r="M19" s="24"/>
      <c r="N19" s="211"/>
      <c r="O19" s="212"/>
      <c r="P19" s="212"/>
      <c r="Q19" s="212"/>
      <c r="R19" s="213"/>
      <c r="S19" s="24"/>
      <c r="T19" s="26"/>
      <c r="U19" s="27"/>
      <c r="V19" s="27"/>
      <c r="W19" s="27"/>
      <c r="X19" s="28"/>
      <c r="Y19" s="25"/>
    </row>
    <row r="20" spans="3:25" ht="15" customHeight="1">
      <c r="C20" s="7"/>
      <c r="E20" s="29" t="s">
        <v>28</v>
      </c>
      <c r="F20" s="30"/>
      <c r="G20" s="30"/>
      <c r="H20" s="30"/>
      <c r="I20" s="30"/>
      <c r="J20" s="30"/>
      <c r="K20" s="30"/>
      <c r="L20" s="31"/>
      <c r="M20" s="24"/>
      <c r="N20" s="26"/>
      <c r="O20" s="27"/>
      <c r="P20" s="27"/>
      <c r="Q20" s="27"/>
      <c r="R20" s="27"/>
      <c r="S20" s="24"/>
      <c r="T20" s="26"/>
      <c r="U20" s="27"/>
      <c r="V20" s="27"/>
      <c r="W20" s="27"/>
      <c r="X20" s="28"/>
      <c r="Y20" s="25"/>
    </row>
    <row r="21" spans="3:25" ht="15" customHeight="1">
      <c r="C21" s="7"/>
      <c r="E21" s="29" t="s">
        <v>29</v>
      </c>
      <c r="F21" s="30"/>
      <c r="G21" s="30"/>
      <c r="H21" s="30"/>
      <c r="I21" s="30"/>
      <c r="J21" s="30"/>
      <c r="K21" s="30"/>
      <c r="L21" s="31"/>
      <c r="M21" s="24"/>
      <c r="N21" s="26"/>
      <c r="O21" s="27"/>
      <c r="P21" s="27"/>
      <c r="Q21" s="27"/>
      <c r="R21" s="27"/>
      <c r="S21" s="24"/>
      <c r="T21" s="26"/>
      <c r="U21" s="27"/>
      <c r="V21" s="27"/>
      <c r="W21" s="27"/>
      <c r="X21" s="28"/>
      <c r="Y21" s="25"/>
    </row>
    <row r="22" spans="3:25" ht="15" customHeight="1">
      <c r="C22" s="7"/>
      <c r="E22" s="202" t="s">
        <v>30</v>
      </c>
      <c r="F22" s="203"/>
      <c r="G22" s="203"/>
      <c r="H22" s="203"/>
      <c r="I22" s="203"/>
      <c r="J22" s="203"/>
      <c r="K22" s="203"/>
      <c r="L22" s="204"/>
      <c r="M22" s="32"/>
      <c r="N22" s="40"/>
      <c r="O22" s="41"/>
      <c r="P22" s="41"/>
      <c r="Q22" s="41"/>
      <c r="R22" s="41"/>
      <c r="S22" s="32"/>
      <c r="T22" s="40"/>
      <c r="U22" s="41"/>
      <c r="V22" s="41"/>
      <c r="W22" s="41"/>
      <c r="X22" s="42"/>
      <c r="Y22" s="33"/>
    </row>
    <row r="23" spans="3:25" ht="15" customHeight="1">
      <c r="C23" s="7"/>
      <c r="E23" s="5"/>
      <c r="F23" s="5"/>
      <c r="G23" s="5"/>
      <c r="H23" s="5"/>
    </row>
    <row r="24" spans="3:25" ht="15" customHeight="1">
      <c r="C24" s="7"/>
      <c r="E24" s="5" t="s">
        <v>31</v>
      </c>
      <c r="F24" s="5"/>
      <c r="G24" s="5"/>
      <c r="H24" s="5"/>
    </row>
    <row r="25" spans="3:25">
      <c r="C25" s="7"/>
      <c r="E25" s="5" t="s">
        <v>32</v>
      </c>
    </row>
    <row r="26" spans="3:25">
      <c r="C26" s="7"/>
      <c r="E26" s="5" t="s">
        <v>33</v>
      </c>
    </row>
    <row r="27" spans="3:25">
      <c r="C27" s="7"/>
      <c r="E27" s="5"/>
      <c r="F27" s="8"/>
    </row>
    <row r="28" spans="3:25">
      <c r="C28" s="5"/>
      <c r="E28" s="5"/>
    </row>
  </sheetData>
  <mergeCells count="20">
    <mergeCell ref="E14:L14"/>
    <mergeCell ref="C2:X2"/>
    <mergeCell ref="E10:L10"/>
    <mergeCell ref="N10:R10"/>
    <mergeCell ref="T10:X10"/>
    <mergeCell ref="E11:L11"/>
    <mergeCell ref="N11:R11"/>
    <mergeCell ref="T11:X11"/>
    <mergeCell ref="E12:L12"/>
    <mergeCell ref="N12:R12"/>
    <mergeCell ref="T12:X12"/>
    <mergeCell ref="E13:L13"/>
    <mergeCell ref="N13:R13"/>
    <mergeCell ref="E22:L22"/>
    <mergeCell ref="E15:L15"/>
    <mergeCell ref="E18:L18"/>
    <mergeCell ref="N18:R18"/>
    <mergeCell ref="N19:R19"/>
    <mergeCell ref="E17:L17"/>
    <mergeCell ref="E16:L16"/>
  </mergeCells>
  <phoneticPr fontId="1"/>
  <dataValidations count="1">
    <dataValidation type="list" allowBlank="1" showInputMessage="1" showErrorMessage="1" sqref="F29:F65457" xr:uid="{00000000-0002-0000-0000-000000000000}">
      <formula1>"新規,追加,変更,削除"</formula1>
    </dataValidation>
  </dataValidations>
  <printOptions gridLinesSet="0"/>
  <pageMargins left="0.59055118110236227" right="0.59055118110236227" top="0.78740157480314965" bottom="0.59055118110236227" header="0" footer="0"/>
  <pageSetup paperSize="9" scale="63"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
  <sheetViews>
    <sheetView showGridLines="0" zoomScale="85" zoomScaleNormal="85" workbookViewId="0">
      <selection activeCell="D11" sqref="D11"/>
    </sheetView>
  </sheetViews>
  <sheetFormatPr defaultColWidth="9" defaultRowHeight="15" customHeight="1"/>
  <cols>
    <col min="1" max="1" width="17.77734375" style="1" bestFit="1" customWidth="1"/>
    <col min="2" max="2" width="8.44140625" style="1" customWidth="1"/>
    <col min="3" max="3" width="12.77734375" style="1" customWidth="1"/>
    <col min="4" max="4" width="7.88671875" style="1" customWidth="1"/>
    <col min="5" max="5" width="9.21875" style="1" bestFit="1" customWidth="1"/>
    <col min="6" max="6" width="9" style="1"/>
    <col min="7" max="7" width="4" style="1" customWidth="1"/>
    <col min="8" max="8" width="9" style="1" customWidth="1"/>
    <col min="9" max="9" width="13.33203125" style="1" bestFit="1" customWidth="1"/>
    <col min="10" max="10" width="24.88671875" style="1" customWidth="1"/>
    <col min="11" max="16384" width="9" style="1"/>
  </cols>
  <sheetData>
    <row r="1" spans="1:11" ht="16.350000000000001">
      <c r="A1" s="49" t="s">
        <v>34</v>
      </c>
      <c r="B1" s="228" t="s">
        <v>35</v>
      </c>
      <c r="C1" s="228"/>
      <c r="D1" s="229"/>
      <c r="E1" s="48" t="s">
        <v>36</v>
      </c>
      <c r="F1" s="230" t="s">
        <v>37</v>
      </c>
      <c r="G1" s="230"/>
      <c r="H1" s="231"/>
      <c r="I1" s="49" t="s">
        <v>38</v>
      </c>
      <c r="J1" s="50">
        <v>44815</v>
      </c>
    </row>
    <row r="2" spans="1:11" ht="16.350000000000001">
      <c r="A2" s="49" t="s">
        <v>39</v>
      </c>
      <c r="B2" s="228" t="s">
        <v>40</v>
      </c>
      <c r="C2" s="228"/>
      <c r="D2" s="229"/>
      <c r="E2" s="48" t="s">
        <v>41</v>
      </c>
      <c r="F2" s="232"/>
      <c r="G2" s="230"/>
      <c r="H2" s="231"/>
      <c r="I2" s="49" t="s">
        <v>43</v>
      </c>
      <c r="J2" s="51" t="s">
        <v>597</v>
      </c>
    </row>
    <row r="3" spans="1:11" ht="16.350000000000001">
      <c r="A3" s="48" t="s">
        <v>44</v>
      </c>
      <c r="B3" s="233" t="s">
        <v>603</v>
      </c>
      <c r="C3" s="234"/>
      <c r="D3" s="234"/>
      <c r="E3" s="234"/>
      <c r="F3" s="234"/>
      <c r="G3" s="234"/>
      <c r="H3" s="234"/>
      <c r="I3" s="234"/>
      <c r="J3" s="235"/>
      <c r="K3" s="43"/>
    </row>
  </sheetData>
  <mergeCells count="5">
    <mergeCell ref="B1:D1"/>
    <mergeCell ref="F1:H1"/>
    <mergeCell ref="B2:D2"/>
    <mergeCell ref="F2:H2"/>
    <mergeCell ref="B3:J3"/>
  </mergeCells>
  <phoneticPr fontId="1"/>
  <dataValidations count="1">
    <dataValidation type="list" allowBlank="1" showInputMessage="1" showErrorMessage="1" sqref="F2" xr:uid="{00000000-0002-0000-0100-000000000000}">
      <formula1>Module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4832E-3FA4-4441-8CC9-7EF65C45B71F}">
  <sheetPr>
    <tabColor rgb="FFFF0000"/>
    <pageSetUpPr fitToPage="1"/>
  </sheetPr>
  <dimension ref="A1:BX55"/>
  <sheetViews>
    <sheetView showGridLines="0" zoomScale="85" zoomScaleNormal="85" zoomScaleSheetLayoutView="40" workbookViewId="0">
      <selection activeCell="BW13" sqref="BW13"/>
    </sheetView>
  </sheetViews>
  <sheetFormatPr defaultColWidth="2.109375" defaultRowHeight="12.1"/>
  <cols>
    <col min="1" max="23" width="2.109375" style="59" customWidth="1"/>
    <col min="24" max="24" width="1.77734375" style="59" customWidth="1"/>
    <col min="25" max="74" width="2.109375" style="59" customWidth="1"/>
    <col min="75" max="75" width="11.88671875" style="59" customWidth="1"/>
    <col min="76" max="76" width="16.44140625" style="59" customWidth="1"/>
    <col min="77" max="16384" width="2.109375" style="59"/>
  </cols>
  <sheetData>
    <row r="1" spans="2:76" ht="18.8" customHeight="1"/>
    <row r="2" spans="2:76" ht="18.8" customHeight="1">
      <c r="B2" s="60" t="s">
        <v>86</v>
      </c>
    </row>
    <row r="3" spans="2:76" ht="44.5" customHeight="1"/>
    <row r="4" spans="2:76" ht="15" customHeight="1"/>
    <row r="5" spans="2:76" ht="15" customHeight="1"/>
    <row r="6" spans="2:76" ht="15" customHeight="1"/>
    <row r="7" spans="2:76" ht="15" customHeight="1"/>
    <row r="8" spans="2:76" ht="48.7" customHeight="1">
      <c r="B8" s="236" t="s">
        <v>87</v>
      </c>
      <c r="C8" s="237"/>
      <c r="D8" s="238"/>
      <c r="E8" s="239" t="s">
        <v>88</v>
      </c>
      <c r="F8" s="240"/>
      <c r="G8" s="240"/>
      <c r="H8" s="240"/>
      <c r="I8" s="240"/>
      <c r="J8" s="240"/>
      <c r="K8" s="240"/>
      <c r="L8" s="240"/>
      <c r="M8" s="240"/>
      <c r="N8" s="240"/>
      <c r="O8" s="240"/>
      <c r="P8" s="240"/>
      <c r="Q8" s="240"/>
      <c r="R8" s="240"/>
      <c r="S8" s="240"/>
      <c r="T8" s="240"/>
      <c r="U8" s="241" t="s">
        <v>89</v>
      </c>
      <c r="V8" s="242"/>
      <c r="W8" s="242"/>
      <c r="X8" s="242"/>
      <c r="Y8" s="242"/>
      <c r="Z8" s="242"/>
      <c r="AA8" s="242"/>
      <c r="AB8" s="242"/>
      <c r="AC8" s="242"/>
      <c r="AD8" s="242"/>
      <c r="AE8" s="243" t="s">
        <v>90</v>
      </c>
      <c r="AF8" s="244"/>
      <c r="AG8" s="244"/>
      <c r="AH8" s="244"/>
      <c r="AI8" s="244"/>
      <c r="AJ8" s="244"/>
      <c r="AK8" s="244"/>
      <c r="AL8" s="244"/>
      <c r="AM8" s="244"/>
      <c r="AN8" s="245"/>
      <c r="AO8" s="246" t="s">
        <v>91</v>
      </c>
      <c r="AP8" s="247"/>
      <c r="AQ8" s="247"/>
      <c r="AR8" s="247"/>
      <c r="AS8" s="247"/>
      <c r="AT8" s="247"/>
      <c r="AU8" s="247"/>
      <c r="AV8" s="247"/>
      <c r="AW8" s="247"/>
      <c r="AX8" s="248"/>
      <c r="AY8" s="246" t="s">
        <v>91</v>
      </c>
      <c r="AZ8" s="249"/>
      <c r="BA8" s="249"/>
      <c r="BB8" s="249"/>
      <c r="BC8" s="249"/>
      <c r="BD8" s="249"/>
      <c r="BE8" s="249"/>
      <c r="BF8" s="249"/>
      <c r="BG8" s="249"/>
      <c r="BH8" s="249"/>
      <c r="BI8" s="249"/>
      <c r="BJ8" s="249"/>
      <c r="BK8" s="249"/>
      <c r="BL8" s="249"/>
      <c r="BM8" s="249"/>
      <c r="BN8" s="249"/>
      <c r="BO8" s="249"/>
      <c r="BP8" s="249"/>
      <c r="BQ8" s="249"/>
      <c r="BR8" s="249"/>
      <c r="BS8" s="249"/>
      <c r="BT8" s="249"/>
      <c r="BU8" s="249"/>
      <c r="BV8" s="250"/>
      <c r="BW8" s="61"/>
      <c r="BX8" s="59" t="s">
        <v>92</v>
      </c>
    </row>
    <row r="9" spans="2:76" ht="29.95" customHeight="1">
      <c r="B9" s="262">
        <v>1</v>
      </c>
      <c r="C9" s="263"/>
      <c r="D9" s="263"/>
      <c r="E9" s="264" t="s">
        <v>93</v>
      </c>
      <c r="F9" s="263"/>
      <c r="G9" s="263"/>
      <c r="H9" s="263"/>
      <c r="I9" s="263"/>
      <c r="J9" s="263"/>
      <c r="K9" s="263"/>
      <c r="L9" s="257" t="s">
        <v>94</v>
      </c>
      <c r="M9" s="258"/>
      <c r="N9" s="258"/>
      <c r="O9" s="258"/>
      <c r="P9" s="258"/>
      <c r="Q9" s="258"/>
      <c r="R9" s="258"/>
      <c r="S9" s="258"/>
      <c r="T9" s="258"/>
      <c r="U9" s="265">
        <v>1500</v>
      </c>
      <c r="V9" s="266"/>
      <c r="W9" s="266"/>
      <c r="X9" s="266"/>
      <c r="Y9" s="266"/>
      <c r="Z9" s="266"/>
      <c r="AA9" s="266"/>
      <c r="AB9" s="266"/>
      <c r="AC9" s="261" t="s">
        <v>95</v>
      </c>
      <c r="AD9" s="261"/>
      <c r="AE9" s="251" t="s">
        <v>96</v>
      </c>
      <c r="AF9" s="252"/>
      <c r="AG9" s="252"/>
      <c r="AH9" s="252"/>
      <c r="AI9" s="252"/>
      <c r="AJ9" s="252"/>
      <c r="AK9" s="252"/>
      <c r="AL9" s="252"/>
      <c r="AM9" s="252"/>
      <c r="AN9" s="253"/>
      <c r="AO9" s="251" t="s">
        <v>96</v>
      </c>
      <c r="AP9" s="252"/>
      <c r="AQ9" s="252"/>
      <c r="AR9" s="252"/>
      <c r="AS9" s="252"/>
      <c r="AT9" s="252"/>
      <c r="AU9" s="252"/>
      <c r="AV9" s="252"/>
      <c r="AW9" s="252"/>
      <c r="AX9" s="253"/>
      <c r="AY9" s="254"/>
      <c r="AZ9" s="255"/>
      <c r="BA9" s="255"/>
      <c r="BB9" s="255"/>
      <c r="BC9" s="255"/>
      <c r="BD9" s="255"/>
      <c r="BE9" s="255"/>
      <c r="BF9" s="255"/>
      <c r="BG9" s="255"/>
      <c r="BH9" s="255"/>
      <c r="BI9" s="255"/>
      <c r="BJ9" s="255"/>
      <c r="BK9" s="255"/>
      <c r="BL9" s="255"/>
      <c r="BM9" s="255"/>
      <c r="BN9" s="255"/>
      <c r="BO9" s="255"/>
      <c r="BP9" s="255"/>
      <c r="BQ9" s="255"/>
      <c r="BR9" s="255"/>
      <c r="BS9" s="255"/>
      <c r="BT9" s="255"/>
      <c r="BU9" s="255"/>
      <c r="BV9" s="256"/>
      <c r="BW9" s="61" t="s">
        <v>97</v>
      </c>
      <c r="BX9" s="62">
        <v>1500</v>
      </c>
    </row>
    <row r="10" spans="2:76" ht="29.2" customHeight="1">
      <c r="B10" s="262"/>
      <c r="C10" s="263"/>
      <c r="D10" s="263"/>
      <c r="E10" s="263"/>
      <c r="F10" s="263"/>
      <c r="G10" s="263"/>
      <c r="H10" s="263"/>
      <c r="I10" s="263"/>
      <c r="J10" s="263"/>
      <c r="K10" s="263"/>
      <c r="L10" s="257" t="s">
        <v>98</v>
      </c>
      <c r="M10" s="258"/>
      <c r="N10" s="258"/>
      <c r="O10" s="258"/>
      <c r="P10" s="258"/>
      <c r="Q10" s="258"/>
      <c r="R10" s="258"/>
      <c r="S10" s="258"/>
      <c r="T10" s="258"/>
      <c r="U10" s="259">
        <v>50</v>
      </c>
      <c r="V10" s="260"/>
      <c r="W10" s="260"/>
      <c r="X10" s="260"/>
      <c r="Y10" s="260"/>
      <c r="Z10" s="260"/>
      <c r="AA10" s="260"/>
      <c r="AB10" s="260"/>
      <c r="AC10" s="261" t="s">
        <v>95</v>
      </c>
      <c r="AD10" s="261"/>
      <c r="AE10" s="251" t="s">
        <v>96</v>
      </c>
      <c r="AF10" s="252"/>
      <c r="AG10" s="252"/>
      <c r="AH10" s="252"/>
      <c r="AI10" s="252"/>
      <c r="AJ10" s="252"/>
      <c r="AK10" s="252"/>
      <c r="AL10" s="252"/>
      <c r="AM10" s="252"/>
      <c r="AN10" s="253"/>
      <c r="AO10" s="251" t="s">
        <v>96</v>
      </c>
      <c r="AP10" s="252"/>
      <c r="AQ10" s="252"/>
      <c r="AR10" s="252"/>
      <c r="AS10" s="252"/>
      <c r="AT10" s="252"/>
      <c r="AU10" s="252"/>
      <c r="AV10" s="252"/>
      <c r="AW10" s="252"/>
      <c r="AX10" s="253"/>
      <c r="AY10" s="254"/>
      <c r="AZ10" s="255"/>
      <c r="BA10" s="255"/>
      <c r="BB10" s="255"/>
      <c r="BC10" s="255"/>
      <c r="BD10" s="255"/>
      <c r="BE10" s="255"/>
      <c r="BF10" s="255"/>
      <c r="BG10" s="255"/>
      <c r="BH10" s="255"/>
      <c r="BI10" s="255"/>
      <c r="BJ10" s="255"/>
      <c r="BK10" s="255"/>
      <c r="BL10" s="255"/>
      <c r="BM10" s="255"/>
      <c r="BN10" s="255"/>
      <c r="BO10" s="255"/>
      <c r="BP10" s="255"/>
      <c r="BQ10" s="255"/>
      <c r="BR10" s="255"/>
      <c r="BS10" s="255"/>
      <c r="BT10" s="255"/>
      <c r="BU10" s="255"/>
      <c r="BV10" s="256"/>
      <c r="BW10" s="61" t="s">
        <v>99</v>
      </c>
      <c r="BX10" s="62">
        <v>50</v>
      </c>
    </row>
    <row r="11" spans="2:76" ht="30.7" customHeight="1">
      <c r="B11" s="262">
        <v>2</v>
      </c>
      <c r="C11" s="263"/>
      <c r="D11" s="263"/>
      <c r="E11" s="288" t="s">
        <v>100</v>
      </c>
      <c r="F11" s="289"/>
      <c r="G11" s="289"/>
      <c r="H11" s="289"/>
      <c r="I11" s="289"/>
      <c r="J11" s="289"/>
      <c r="K11" s="289"/>
      <c r="L11" s="289"/>
      <c r="M11" s="289"/>
      <c r="N11" s="289"/>
      <c r="O11" s="289"/>
      <c r="P11" s="289"/>
      <c r="Q11" s="289"/>
      <c r="R11" s="289"/>
      <c r="S11" s="289"/>
      <c r="T11" s="290"/>
      <c r="U11" s="291">
        <f>SUM(U12:W15)</f>
        <v>156</v>
      </c>
      <c r="V11" s="292"/>
      <c r="W11" s="292"/>
      <c r="X11" s="292"/>
      <c r="Y11" s="292"/>
      <c r="Z11" s="292"/>
      <c r="AA11" s="292"/>
      <c r="AB11" s="292"/>
      <c r="AC11" s="293" t="s">
        <v>101</v>
      </c>
      <c r="AD11" s="280"/>
      <c r="AE11" s="294" t="s">
        <v>96</v>
      </c>
      <c r="AF11" s="295"/>
      <c r="AG11" s="295"/>
      <c r="AH11" s="295"/>
      <c r="AI11" s="295"/>
      <c r="AJ11" s="295"/>
      <c r="AK11" s="295"/>
      <c r="AL11" s="295"/>
      <c r="AM11" s="295"/>
      <c r="AN11" s="295"/>
      <c r="AO11" s="251" t="s">
        <v>96</v>
      </c>
      <c r="AP11" s="252"/>
      <c r="AQ11" s="252"/>
      <c r="AR11" s="252"/>
      <c r="AS11" s="252"/>
      <c r="AT11" s="252"/>
      <c r="AU11" s="252"/>
      <c r="AV11" s="252"/>
      <c r="AW11" s="252"/>
      <c r="AX11" s="253"/>
      <c r="AY11" s="254"/>
      <c r="AZ11" s="255"/>
      <c r="BA11" s="255"/>
      <c r="BB11" s="255"/>
      <c r="BC11" s="255"/>
      <c r="BD11" s="255"/>
      <c r="BE11" s="255"/>
      <c r="BF11" s="255"/>
      <c r="BG11" s="255"/>
      <c r="BH11" s="255"/>
      <c r="BI11" s="255"/>
      <c r="BJ11" s="255"/>
      <c r="BK11" s="255"/>
      <c r="BL11" s="255"/>
      <c r="BM11" s="255"/>
      <c r="BN11" s="255"/>
      <c r="BO11" s="255"/>
      <c r="BP11" s="255"/>
      <c r="BQ11" s="255"/>
      <c r="BR11" s="255"/>
      <c r="BS11" s="255"/>
      <c r="BT11" s="255"/>
      <c r="BU11" s="255"/>
      <c r="BV11" s="256"/>
      <c r="BW11" s="61"/>
    </row>
    <row r="12" spans="2:76" ht="30.7" customHeight="1">
      <c r="B12" s="267">
        <v>3</v>
      </c>
      <c r="C12" s="268"/>
      <c r="D12" s="269"/>
      <c r="E12" s="264" t="s">
        <v>102</v>
      </c>
      <c r="F12" s="276"/>
      <c r="G12" s="276"/>
      <c r="H12" s="276"/>
      <c r="I12" s="257" t="s">
        <v>103</v>
      </c>
      <c r="J12" s="258"/>
      <c r="K12" s="258"/>
      <c r="L12" s="258"/>
      <c r="M12" s="258"/>
      <c r="N12" s="258"/>
      <c r="O12" s="258"/>
      <c r="P12" s="258"/>
      <c r="Q12" s="258"/>
      <c r="R12" s="258"/>
      <c r="S12" s="258"/>
      <c r="T12" s="277"/>
      <c r="U12" s="278">
        <f>IF(SUM(U$9:AB$10)&lt;&gt;0,ROUND(SUM(U$9:AB$10)*0.07,0)," ")</f>
        <v>109</v>
      </c>
      <c r="V12" s="279"/>
      <c r="W12" s="279"/>
      <c r="X12" s="280" t="s">
        <v>101</v>
      </c>
      <c r="Y12" s="281"/>
      <c r="Z12" s="282">
        <f>IF(U11&lt;&gt;0,ROUND(U12/U11*100,0),"  ")</f>
        <v>70</v>
      </c>
      <c r="AA12" s="283"/>
      <c r="AB12" s="283"/>
      <c r="AC12" s="284" t="s">
        <v>104</v>
      </c>
      <c r="AD12" s="284"/>
      <c r="AE12" s="285" t="s">
        <v>105</v>
      </c>
      <c r="AF12" s="286"/>
      <c r="AG12" s="286"/>
      <c r="AH12" s="286"/>
      <c r="AI12" s="286"/>
      <c r="AJ12" s="286"/>
      <c r="AK12" s="286"/>
      <c r="AL12" s="286"/>
      <c r="AM12" s="286"/>
      <c r="AN12" s="286"/>
      <c r="AO12" s="287" t="str">
        <f>IF(Z12&lt;=70,"OK","NG")</f>
        <v>OK</v>
      </c>
      <c r="AP12" s="252"/>
      <c r="AQ12" s="252"/>
      <c r="AR12" s="252"/>
      <c r="AS12" s="252"/>
      <c r="AT12" s="252"/>
      <c r="AU12" s="252"/>
      <c r="AV12" s="252"/>
      <c r="AW12" s="252"/>
      <c r="AX12" s="253"/>
      <c r="AY12" s="254"/>
      <c r="AZ12" s="255"/>
      <c r="BA12" s="255"/>
      <c r="BB12" s="255"/>
      <c r="BC12" s="255"/>
      <c r="BD12" s="255"/>
      <c r="BE12" s="255"/>
      <c r="BF12" s="255"/>
      <c r="BG12" s="255"/>
      <c r="BH12" s="255"/>
      <c r="BI12" s="255"/>
      <c r="BJ12" s="255"/>
      <c r="BK12" s="255"/>
      <c r="BL12" s="255"/>
      <c r="BM12" s="255"/>
      <c r="BN12" s="255"/>
      <c r="BO12" s="255"/>
      <c r="BP12" s="255"/>
      <c r="BQ12" s="255"/>
      <c r="BR12" s="255"/>
      <c r="BS12" s="255"/>
      <c r="BT12" s="255"/>
      <c r="BU12" s="255"/>
      <c r="BV12" s="256"/>
      <c r="BW12" s="61"/>
    </row>
    <row r="13" spans="2:76" ht="29.95" customHeight="1">
      <c r="B13" s="270"/>
      <c r="C13" s="271"/>
      <c r="D13" s="272"/>
      <c r="E13" s="276"/>
      <c r="F13" s="276"/>
      <c r="G13" s="276"/>
      <c r="H13" s="276"/>
      <c r="I13" s="257" t="s">
        <v>106</v>
      </c>
      <c r="J13" s="258"/>
      <c r="K13" s="258"/>
      <c r="L13" s="258"/>
      <c r="M13" s="258"/>
      <c r="N13" s="258"/>
      <c r="O13" s="258"/>
      <c r="P13" s="258"/>
      <c r="Q13" s="258"/>
      <c r="R13" s="258"/>
      <c r="S13" s="258"/>
      <c r="T13" s="258"/>
      <c r="U13" s="278">
        <f>IF(SUM(U$9:AB$10)&lt;&gt;0,ROUND(SUM(U$9:AB$10)*0.015,0)," ")</f>
        <v>23</v>
      </c>
      <c r="V13" s="279"/>
      <c r="W13" s="279"/>
      <c r="X13" s="280" t="s">
        <v>101</v>
      </c>
      <c r="Y13" s="281"/>
      <c r="Z13" s="282">
        <f>IF(U11&lt;&gt;0,ROUND(U13/U11*100,0),"  ")</f>
        <v>15</v>
      </c>
      <c r="AA13" s="283"/>
      <c r="AB13" s="283"/>
      <c r="AC13" s="284" t="s">
        <v>104</v>
      </c>
      <c r="AD13" s="284"/>
      <c r="AE13" s="285" t="s">
        <v>107</v>
      </c>
      <c r="AF13" s="286"/>
      <c r="AG13" s="286"/>
      <c r="AH13" s="286"/>
      <c r="AI13" s="286"/>
      <c r="AJ13" s="286"/>
      <c r="AK13" s="286"/>
      <c r="AL13" s="286"/>
      <c r="AM13" s="286"/>
      <c r="AN13" s="286"/>
      <c r="AO13" s="287" t="str">
        <f>IF(Z13&gt;=15,"OK","NG")</f>
        <v>OK</v>
      </c>
      <c r="AP13" s="252"/>
      <c r="AQ13" s="252"/>
      <c r="AR13" s="252"/>
      <c r="AS13" s="252"/>
      <c r="AT13" s="252"/>
      <c r="AU13" s="252"/>
      <c r="AV13" s="252"/>
      <c r="AW13" s="252"/>
      <c r="AX13" s="253"/>
      <c r="AY13" s="254"/>
      <c r="AZ13" s="255"/>
      <c r="BA13" s="255"/>
      <c r="BB13" s="255"/>
      <c r="BC13" s="255"/>
      <c r="BD13" s="255"/>
      <c r="BE13" s="255"/>
      <c r="BF13" s="255"/>
      <c r="BG13" s="255"/>
      <c r="BH13" s="255"/>
      <c r="BI13" s="255"/>
      <c r="BJ13" s="255"/>
      <c r="BK13" s="255"/>
      <c r="BL13" s="255"/>
      <c r="BM13" s="255"/>
      <c r="BN13" s="255"/>
      <c r="BO13" s="255"/>
      <c r="BP13" s="255"/>
      <c r="BQ13" s="255"/>
      <c r="BR13" s="255"/>
      <c r="BS13" s="255"/>
      <c r="BT13" s="255"/>
      <c r="BU13" s="255"/>
      <c r="BV13" s="256"/>
      <c r="BW13" s="61"/>
    </row>
    <row r="14" spans="2:76" ht="33.75" customHeight="1">
      <c r="B14" s="270"/>
      <c r="C14" s="271"/>
      <c r="D14" s="272"/>
      <c r="E14" s="276"/>
      <c r="F14" s="276"/>
      <c r="G14" s="276"/>
      <c r="H14" s="276"/>
      <c r="I14" s="257" t="s">
        <v>108</v>
      </c>
      <c r="J14" s="258"/>
      <c r="K14" s="258"/>
      <c r="L14" s="258"/>
      <c r="M14" s="258"/>
      <c r="N14" s="258"/>
      <c r="O14" s="258"/>
      <c r="P14" s="258"/>
      <c r="Q14" s="258"/>
      <c r="R14" s="258"/>
      <c r="S14" s="258"/>
      <c r="T14" s="258"/>
      <c r="U14" s="278">
        <f>IF(SUM(U$9:AB$10)&lt;&gt;0,ROUND(SUM(U$9:AB$10)*0.01,0)," ")</f>
        <v>16</v>
      </c>
      <c r="V14" s="279"/>
      <c r="W14" s="279"/>
      <c r="X14" s="280" t="s">
        <v>101</v>
      </c>
      <c r="Y14" s="281"/>
      <c r="Z14" s="282">
        <f>IF(U11&lt;&gt;0,ROUND(U14/U11*100,0),"  ")</f>
        <v>10</v>
      </c>
      <c r="AA14" s="283"/>
      <c r="AB14" s="283"/>
      <c r="AC14" s="284" t="s">
        <v>104</v>
      </c>
      <c r="AD14" s="284"/>
      <c r="AE14" s="296" t="s">
        <v>109</v>
      </c>
      <c r="AF14" s="297"/>
      <c r="AG14" s="297"/>
      <c r="AH14" s="297"/>
      <c r="AI14" s="297"/>
      <c r="AJ14" s="297"/>
      <c r="AK14" s="297"/>
      <c r="AL14" s="297"/>
      <c r="AM14" s="297"/>
      <c r="AN14" s="297"/>
      <c r="AO14" s="287" t="str">
        <f>IF(Z14&gt;=10,"OK","NG")</f>
        <v>OK</v>
      </c>
      <c r="AP14" s="252"/>
      <c r="AQ14" s="252"/>
      <c r="AR14" s="252"/>
      <c r="AS14" s="252"/>
      <c r="AT14" s="252"/>
      <c r="AU14" s="252"/>
      <c r="AV14" s="252"/>
      <c r="AW14" s="252"/>
      <c r="AX14" s="253"/>
      <c r="AY14" s="254"/>
      <c r="AZ14" s="255"/>
      <c r="BA14" s="255"/>
      <c r="BB14" s="255"/>
      <c r="BC14" s="255"/>
      <c r="BD14" s="255"/>
      <c r="BE14" s="255"/>
      <c r="BF14" s="255"/>
      <c r="BG14" s="255"/>
      <c r="BH14" s="255"/>
      <c r="BI14" s="255"/>
      <c r="BJ14" s="255"/>
      <c r="BK14" s="255"/>
      <c r="BL14" s="255"/>
      <c r="BM14" s="255"/>
      <c r="BN14" s="255"/>
      <c r="BO14" s="255"/>
      <c r="BP14" s="255"/>
      <c r="BQ14" s="255"/>
      <c r="BR14" s="255"/>
      <c r="BS14" s="255"/>
      <c r="BT14" s="255"/>
      <c r="BU14" s="255"/>
      <c r="BV14" s="256"/>
      <c r="BW14" s="61"/>
    </row>
    <row r="15" spans="2:76" ht="33" customHeight="1">
      <c r="B15" s="273"/>
      <c r="C15" s="274"/>
      <c r="D15" s="275"/>
      <c r="E15" s="276"/>
      <c r="F15" s="276"/>
      <c r="G15" s="276"/>
      <c r="H15" s="276"/>
      <c r="I15" s="257" t="s">
        <v>110</v>
      </c>
      <c r="J15" s="258"/>
      <c r="K15" s="258"/>
      <c r="L15" s="258"/>
      <c r="M15" s="258"/>
      <c r="N15" s="258"/>
      <c r="O15" s="258"/>
      <c r="P15" s="258"/>
      <c r="Q15" s="258"/>
      <c r="R15" s="258"/>
      <c r="S15" s="258"/>
      <c r="T15" s="258"/>
      <c r="U15" s="278">
        <f>IF(SUM(U$9:AB$10)&lt;&gt;0,ROUND(SUM(U$9:AB$10)*0.005,0)," ")</f>
        <v>8</v>
      </c>
      <c r="V15" s="279"/>
      <c r="W15" s="279"/>
      <c r="X15" s="280" t="s">
        <v>101</v>
      </c>
      <c r="Y15" s="281"/>
      <c r="Z15" s="282">
        <f>IF(U11&lt;&gt;0,ROUND(U15/U11*100,0),"  ")</f>
        <v>5</v>
      </c>
      <c r="AA15" s="283"/>
      <c r="AB15" s="283"/>
      <c r="AC15" s="284" t="s">
        <v>104</v>
      </c>
      <c r="AD15" s="284"/>
      <c r="AE15" s="296" t="s">
        <v>111</v>
      </c>
      <c r="AF15" s="297"/>
      <c r="AG15" s="297"/>
      <c r="AH15" s="297"/>
      <c r="AI15" s="297"/>
      <c r="AJ15" s="297"/>
      <c r="AK15" s="297"/>
      <c r="AL15" s="297"/>
      <c r="AM15" s="297"/>
      <c r="AN15" s="297"/>
      <c r="AO15" s="287" t="str">
        <f>IF(Z15&gt;=5,"OK","NG")</f>
        <v>OK</v>
      </c>
      <c r="AP15" s="252"/>
      <c r="AQ15" s="252"/>
      <c r="AR15" s="252"/>
      <c r="AS15" s="252"/>
      <c r="AT15" s="252"/>
      <c r="AU15" s="252"/>
      <c r="AV15" s="252"/>
      <c r="AW15" s="252"/>
      <c r="AX15" s="253"/>
      <c r="AY15" s="298" t="s">
        <v>548</v>
      </c>
      <c r="AZ15" s="255"/>
      <c r="BA15" s="255"/>
      <c r="BB15" s="255"/>
      <c r="BC15" s="255"/>
      <c r="BD15" s="255"/>
      <c r="BE15" s="255"/>
      <c r="BF15" s="255"/>
      <c r="BG15" s="255"/>
      <c r="BH15" s="255"/>
      <c r="BI15" s="255"/>
      <c r="BJ15" s="255"/>
      <c r="BK15" s="255"/>
      <c r="BL15" s="255"/>
      <c r="BM15" s="255"/>
      <c r="BN15" s="255"/>
      <c r="BO15" s="255"/>
      <c r="BP15" s="255"/>
      <c r="BQ15" s="255"/>
      <c r="BR15" s="255"/>
      <c r="BS15" s="255"/>
      <c r="BT15" s="255"/>
      <c r="BU15" s="255"/>
      <c r="BV15" s="256"/>
      <c r="BW15" s="61"/>
    </row>
    <row r="16" spans="2:76" ht="30.7" customHeight="1">
      <c r="B16" s="262">
        <v>4</v>
      </c>
      <c r="C16" s="263"/>
      <c r="D16" s="263"/>
      <c r="E16" s="257" t="s">
        <v>112</v>
      </c>
      <c r="F16" s="258"/>
      <c r="G16" s="258"/>
      <c r="H16" s="258"/>
      <c r="I16" s="258"/>
      <c r="J16" s="258"/>
      <c r="K16" s="258"/>
      <c r="L16" s="258"/>
      <c r="M16" s="258"/>
      <c r="N16" s="258"/>
      <c r="O16" s="258"/>
      <c r="P16" s="258"/>
      <c r="Q16" s="258"/>
      <c r="R16" s="258"/>
      <c r="S16" s="258"/>
      <c r="T16" s="258"/>
      <c r="U16" s="282">
        <f>IF(SUM(U9:AB10)&lt;&gt;0,ROUND(U11/SUM(U9:AB10)*1000,0),"  ")</f>
        <v>101</v>
      </c>
      <c r="V16" s="283"/>
      <c r="W16" s="283"/>
      <c r="X16" s="283"/>
      <c r="Y16" s="283"/>
      <c r="Z16" s="283"/>
      <c r="AA16" s="261" t="s">
        <v>113</v>
      </c>
      <c r="AB16" s="261"/>
      <c r="AC16" s="261"/>
      <c r="AD16" s="301"/>
      <c r="AE16" s="296" t="s">
        <v>114</v>
      </c>
      <c r="AF16" s="297"/>
      <c r="AG16" s="297"/>
      <c r="AH16" s="297"/>
      <c r="AI16" s="297"/>
      <c r="AJ16" s="297"/>
      <c r="AK16" s="297"/>
      <c r="AL16" s="297"/>
      <c r="AM16" s="297"/>
      <c r="AN16" s="297"/>
      <c r="AO16" s="287" t="str">
        <f>IF(U16&gt;=100,"OK","NG")</f>
        <v>OK</v>
      </c>
      <c r="AP16" s="252"/>
      <c r="AQ16" s="252"/>
      <c r="AR16" s="252"/>
      <c r="AS16" s="252"/>
      <c r="AT16" s="252"/>
      <c r="AU16" s="252"/>
      <c r="AV16" s="252"/>
      <c r="AW16" s="252"/>
      <c r="AX16" s="253"/>
      <c r="AY16" s="254"/>
      <c r="AZ16" s="255"/>
      <c r="BA16" s="255"/>
      <c r="BB16" s="255"/>
      <c r="BC16" s="255"/>
      <c r="BD16" s="255"/>
      <c r="BE16" s="255"/>
      <c r="BF16" s="255"/>
      <c r="BG16" s="255"/>
      <c r="BH16" s="255"/>
      <c r="BI16" s="255"/>
      <c r="BJ16" s="255"/>
      <c r="BK16" s="255"/>
      <c r="BL16" s="255"/>
      <c r="BM16" s="255"/>
      <c r="BN16" s="255"/>
      <c r="BO16" s="255"/>
      <c r="BP16" s="255"/>
      <c r="BQ16" s="255"/>
      <c r="BR16" s="255"/>
      <c r="BS16" s="255"/>
      <c r="BT16" s="255"/>
      <c r="BU16" s="255"/>
      <c r="BV16" s="256"/>
      <c r="BW16" s="61"/>
    </row>
    <row r="17" spans="1:75" ht="30.7" customHeight="1">
      <c r="B17" s="262">
        <v>5</v>
      </c>
      <c r="C17" s="263"/>
      <c r="D17" s="263"/>
      <c r="E17" s="257" t="s">
        <v>115</v>
      </c>
      <c r="F17" s="258"/>
      <c r="G17" s="258"/>
      <c r="H17" s="258"/>
      <c r="I17" s="258"/>
      <c r="J17" s="258"/>
      <c r="K17" s="258"/>
      <c r="L17" s="258"/>
      <c r="M17" s="258"/>
      <c r="N17" s="258"/>
      <c r="O17" s="258"/>
      <c r="P17" s="258"/>
      <c r="Q17" s="258"/>
      <c r="R17" s="258"/>
      <c r="S17" s="258"/>
      <c r="T17" s="258"/>
      <c r="U17" s="282">
        <f>U13</f>
        <v>23</v>
      </c>
      <c r="V17" s="283"/>
      <c r="W17" s="283"/>
      <c r="X17" s="283"/>
      <c r="Y17" s="283"/>
      <c r="Z17" s="283"/>
      <c r="AA17" s="299" t="s">
        <v>116</v>
      </c>
      <c r="AB17" s="299"/>
      <c r="AC17" s="299"/>
      <c r="AD17" s="300"/>
      <c r="AE17" s="297" t="s">
        <v>96</v>
      </c>
      <c r="AF17" s="297"/>
      <c r="AG17" s="297"/>
      <c r="AH17" s="297"/>
      <c r="AI17" s="297"/>
      <c r="AJ17" s="297"/>
      <c r="AK17" s="297"/>
      <c r="AL17" s="297"/>
      <c r="AM17" s="297"/>
      <c r="AN17" s="297"/>
      <c r="AO17" s="251" t="s">
        <v>96</v>
      </c>
      <c r="AP17" s="252"/>
      <c r="AQ17" s="252"/>
      <c r="AR17" s="252"/>
      <c r="AS17" s="252"/>
      <c r="AT17" s="252"/>
      <c r="AU17" s="252"/>
      <c r="AV17" s="252"/>
      <c r="AW17" s="252"/>
      <c r="AX17" s="253"/>
      <c r="AY17" s="254"/>
      <c r="AZ17" s="255"/>
      <c r="BA17" s="255"/>
      <c r="BB17" s="255"/>
      <c r="BC17" s="255"/>
      <c r="BD17" s="255"/>
      <c r="BE17" s="255"/>
      <c r="BF17" s="255"/>
      <c r="BG17" s="255"/>
      <c r="BH17" s="255"/>
      <c r="BI17" s="255"/>
      <c r="BJ17" s="255"/>
      <c r="BK17" s="255"/>
      <c r="BL17" s="255"/>
      <c r="BM17" s="255"/>
      <c r="BN17" s="255"/>
      <c r="BO17" s="255"/>
      <c r="BP17" s="255"/>
      <c r="BQ17" s="255"/>
      <c r="BR17" s="255"/>
      <c r="BS17" s="255"/>
      <c r="BT17" s="255"/>
      <c r="BU17" s="255"/>
      <c r="BV17" s="256"/>
      <c r="BW17" s="61"/>
    </row>
    <row r="18" spans="1:75" ht="31.5" customHeight="1">
      <c r="B18" s="262">
        <v>6</v>
      </c>
      <c r="C18" s="263"/>
      <c r="D18" s="263"/>
      <c r="E18" s="257" t="s">
        <v>117</v>
      </c>
      <c r="F18" s="258"/>
      <c r="G18" s="258"/>
      <c r="H18" s="258"/>
      <c r="I18" s="258"/>
      <c r="J18" s="258"/>
      <c r="K18" s="258"/>
      <c r="L18" s="258"/>
      <c r="M18" s="258"/>
      <c r="N18" s="258"/>
      <c r="O18" s="258"/>
      <c r="P18" s="258"/>
      <c r="Q18" s="258"/>
      <c r="R18" s="258"/>
      <c r="S18" s="258"/>
      <c r="T18" s="258"/>
      <c r="U18" s="282">
        <f>IF(SUM(U9:AB10)&lt;&gt;0,ROUND(U17/SUM(U9:AB10)*1000,0),"  ")</f>
        <v>15</v>
      </c>
      <c r="V18" s="283"/>
      <c r="W18" s="283"/>
      <c r="X18" s="283"/>
      <c r="Y18" s="283"/>
      <c r="Z18" s="283"/>
      <c r="AA18" s="261" t="s">
        <v>113</v>
      </c>
      <c r="AB18" s="261"/>
      <c r="AC18" s="261"/>
      <c r="AD18" s="301"/>
      <c r="AE18" s="296" t="s">
        <v>118</v>
      </c>
      <c r="AF18" s="297"/>
      <c r="AG18" s="297"/>
      <c r="AH18" s="297"/>
      <c r="AI18" s="297"/>
      <c r="AJ18" s="297"/>
      <c r="AK18" s="297"/>
      <c r="AL18" s="297"/>
      <c r="AM18" s="297"/>
      <c r="AN18" s="297"/>
      <c r="AO18" s="287" t="str">
        <f>IF(U18&gt;=10,"OK","NG")</f>
        <v>OK</v>
      </c>
      <c r="AP18" s="252"/>
      <c r="AQ18" s="252"/>
      <c r="AR18" s="252"/>
      <c r="AS18" s="252"/>
      <c r="AT18" s="252"/>
      <c r="AU18" s="252"/>
      <c r="AV18" s="252"/>
      <c r="AW18" s="252"/>
      <c r="AX18" s="253"/>
      <c r="AY18" s="254"/>
      <c r="AZ18" s="255"/>
      <c r="BA18" s="255"/>
      <c r="BB18" s="255"/>
      <c r="BC18" s="255"/>
      <c r="BD18" s="255"/>
      <c r="BE18" s="255"/>
      <c r="BF18" s="255"/>
      <c r="BG18" s="255"/>
      <c r="BH18" s="255"/>
      <c r="BI18" s="255"/>
      <c r="BJ18" s="255"/>
      <c r="BK18" s="255"/>
      <c r="BL18" s="255"/>
      <c r="BM18" s="255"/>
      <c r="BN18" s="255"/>
      <c r="BO18" s="255"/>
      <c r="BP18" s="255"/>
      <c r="BQ18" s="255"/>
      <c r="BR18" s="255"/>
      <c r="BS18" s="255"/>
      <c r="BT18" s="255"/>
      <c r="BU18" s="255"/>
      <c r="BV18" s="256"/>
      <c r="BW18" s="61"/>
    </row>
    <row r="19" spans="1:75" ht="25.75" customHeight="1" thickBot="1"/>
    <row r="20" spans="1:75" ht="28.45" customHeight="1" thickBot="1">
      <c r="A20" s="302" t="s">
        <v>119</v>
      </c>
      <c r="B20" s="303"/>
      <c r="C20" s="304" t="s">
        <v>120</v>
      </c>
      <c r="D20" s="303"/>
      <c r="E20" s="303"/>
      <c r="F20" s="303"/>
      <c r="G20" s="303"/>
      <c r="H20" s="305"/>
      <c r="I20" s="304" t="s">
        <v>121</v>
      </c>
      <c r="J20" s="303"/>
      <c r="K20" s="303"/>
      <c r="L20" s="303"/>
      <c r="M20" s="303"/>
      <c r="N20" s="303"/>
      <c r="O20" s="303"/>
      <c r="P20" s="305"/>
      <c r="Q20" s="304" t="s">
        <v>122</v>
      </c>
      <c r="R20" s="303"/>
      <c r="S20" s="303"/>
      <c r="T20" s="303"/>
      <c r="U20" s="305"/>
      <c r="V20" s="304" t="s">
        <v>123</v>
      </c>
      <c r="W20" s="303"/>
      <c r="X20" s="303"/>
      <c r="Y20" s="303"/>
      <c r="Z20" s="303"/>
      <c r="AA20" s="303"/>
      <c r="AB20" s="303"/>
      <c r="AC20" s="303"/>
      <c r="AD20" s="303"/>
      <c r="AE20" s="303"/>
      <c r="AF20" s="303"/>
      <c r="AG20" s="303"/>
      <c r="AH20" s="303"/>
      <c r="AI20" s="303"/>
      <c r="AJ20" s="303"/>
      <c r="AK20" s="303"/>
      <c r="AL20" s="303"/>
      <c r="AM20" s="303"/>
      <c r="AN20" s="303"/>
      <c r="AO20" s="303"/>
      <c r="AP20" s="303"/>
      <c r="AQ20" s="303"/>
      <c r="AR20" s="303"/>
      <c r="AS20" s="303"/>
      <c r="AT20" s="303"/>
      <c r="AU20" s="303"/>
      <c r="AV20" s="303"/>
      <c r="AW20" s="303"/>
      <c r="AX20" s="303"/>
      <c r="AY20" s="303"/>
      <c r="AZ20" s="303"/>
      <c r="BA20" s="303"/>
      <c r="BB20" s="303"/>
      <c r="BC20" s="305"/>
      <c r="BD20" s="306" t="s">
        <v>124</v>
      </c>
      <c r="BE20" s="303"/>
      <c r="BF20" s="303"/>
      <c r="BG20" s="303"/>
      <c r="BH20" s="303"/>
      <c r="BI20" s="304" t="s">
        <v>125</v>
      </c>
      <c r="BJ20" s="303"/>
      <c r="BK20" s="303"/>
      <c r="BL20" s="303"/>
      <c r="BM20" s="304" t="s">
        <v>126</v>
      </c>
      <c r="BN20" s="303"/>
      <c r="BO20" s="303"/>
      <c r="BP20" s="304" t="s">
        <v>127</v>
      </c>
      <c r="BQ20" s="303"/>
      <c r="BR20" s="303"/>
      <c r="BS20" s="303"/>
      <c r="BT20" s="303"/>
      <c r="BU20" s="303"/>
      <c r="BV20" s="303"/>
      <c r="BW20" s="307"/>
    </row>
    <row r="21" spans="1:75" ht="54" customHeight="1" thickTop="1">
      <c r="A21" s="328">
        <v>1</v>
      </c>
      <c r="B21" s="329"/>
      <c r="C21" s="330" t="s">
        <v>128</v>
      </c>
      <c r="D21" s="331"/>
      <c r="E21" s="331"/>
      <c r="F21" s="331"/>
      <c r="G21" s="331"/>
      <c r="H21" s="332"/>
      <c r="I21" s="336" t="s">
        <v>129</v>
      </c>
      <c r="J21" s="337"/>
      <c r="K21" s="337"/>
      <c r="L21" s="337"/>
      <c r="M21" s="337"/>
      <c r="N21" s="337"/>
      <c r="O21" s="337"/>
      <c r="P21" s="338"/>
      <c r="Q21" s="322" t="s">
        <v>130</v>
      </c>
      <c r="R21" s="323"/>
      <c r="S21" s="323"/>
      <c r="T21" s="323"/>
      <c r="U21" s="324"/>
      <c r="V21" s="339" t="s">
        <v>131</v>
      </c>
      <c r="W21" s="340"/>
      <c r="X21" s="340"/>
      <c r="Y21" s="340"/>
      <c r="Z21" s="340"/>
      <c r="AA21" s="340"/>
      <c r="AB21" s="340"/>
      <c r="AC21" s="340"/>
      <c r="AD21" s="340"/>
      <c r="AE21" s="340"/>
      <c r="AF21" s="340"/>
      <c r="AG21" s="340"/>
      <c r="AH21" s="340"/>
      <c r="AI21" s="340"/>
      <c r="AJ21" s="340"/>
      <c r="AK21" s="340"/>
      <c r="AL21" s="340"/>
      <c r="AM21" s="340"/>
      <c r="AN21" s="340"/>
      <c r="AO21" s="340"/>
      <c r="AP21" s="340"/>
      <c r="AQ21" s="340"/>
      <c r="AR21" s="340"/>
      <c r="AS21" s="340"/>
      <c r="AT21" s="340"/>
      <c r="AU21" s="340"/>
      <c r="AV21" s="340"/>
      <c r="AW21" s="340"/>
      <c r="AX21" s="340"/>
      <c r="AY21" s="340"/>
      <c r="AZ21" s="340"/>
      <c r="BA21" s="340"/>
      <c r="BB21" s="340"/>
      <c r="BC21" s="341"/>
      <c r="BD21" s="342">
        <v>44869</v>
      </c>
      <c r="BE21" s="343"/>
      <c r="BF21" s="343"/>
      <c r="BG21" s="343"/>
      <c r="BH21" s="344"/>
      <c r="BI21" s="308" t="s">
        <v>555</v>
      </c>
      <c r="BJ21" s="309"/>
      <c r="BK21" s="309"/>
      <c r="BL21" s="310"/>
      <c r="BM21" s="311" t="s">
        <v>551</v>
      </c>
      <c r="BN21" s="312"/>
      <c r="BO21" s="313"/>
      <c r="BP21" s="314"/>
      <c r="BQ21" s="315"/>
      <c r="BR21" s="315"/>
      <c r="BS21" s="315"/>
      <c r="BT21" s="315"/>
      <c r="BU21" s="315"/>
      <c r="BV21" s="315"/>
      <c r="BW21" s="316"/>
    </row>
    <row r="22" spans="1:75" ht="54" customHeight="1">
      <c r="A22" s="317">
        <v>2</v>
      </c>
      <c r="B22" s="318"/>
      <c r="C22" s="333"/>
      <c r="D22" s="334"/>
      <c r="E22" s="334"/>
      <c r="F22" s="334"/>
      <c r="G22" s="334"/>
      <c r="H22" s="335"/>
      <c r="I22" s="319" t="s">
        <v>132</v>
      </c>
      <c r="J22" s="320"/>
      <c r="K22" s="320"/>
      <c r="L22" s="320"/>
      <c r="M22" s="320"/>
      <c r="N22" s="320"/>
      <c r="O22" s="320"/>
      <c r="P22" s="321"/>
      <c r="Q22" s="322" t="s">
        <v>130</v>
      </c>
      <c r="R22" s="323"/>
      <c r="S22" s="323"/>
      <c r="T22" s="323"/>
      <c r="U22" s="324"/>
      <c r="V22" s="325" t="s">
        <v>133</v>
      </c>
      <c r="W22" s="326"/>
      <c r="X22" s="326"/>
      <c r="Y22" s="326"/>
      <c r="Z22" s="326"/>
      <c r="AA22" s="326"/>
      <c r="AB22" s="326"/>
      <c r="AC22" s="326"/>
      <c r="AD22" s="326"/>
      <c r="AE22" s="326"/>
      <c r="AF22" s="326"/>
      <c r="AG22" s="326"/>
      <c r="AH22" s="326"/>
      <c r="AI22" s="326"/>
      <c r="AJ22" s="326"/>
      <c r="AK22" s="326"/>
      <c r="AL22" s="326"/>
      <c r="AM22" s="326"/>
      <c r="AN22" s="326"/>
      <c r="AO22" s="326"/>
      <c r="AP22" s="326"/>
      <c r="AQ22" s="326"/>
      <c r="AR22" s="326"/>
      <c r="AS22" s="326"/>
      <c r="AT22" s="326"/>
      <c r="AU22" s="326"/>
      <c r="AV22" s="326"/>
      <c r="AW22" s="326"/>
      <c r="AX22" s="326"/>
      <c r="AY22" s="326"/>
      <c r="AZ22" s="326"/>
      <c r="BA22" s="326"/>
      <c r="BB22" s="326"/>
      <c r="BC22" s="327"/>
      <c r="BD22" s="351">
        <v>44869</v>
      </c>
      <c r="BE22" s="352"/>
      <c r="BF22" s="352"/>
      <c r="BG22" s="352"/>
      <c r="BH22" s="353"/>
      <c r="BI22" s="354" t="s">
        <v>555</v>
      </c>
      <c r="BJ22" s="355"/>
      <c r="BK22" s="355" t="s">
        <v>555</v>
      </c>
      <c r="BL22" s="355"/>
      <c r="BM22" s="354" t="s">
        <v>551</v>
      </c>
      <c r="BN22" s="355"/>
      <c r="BO22" s="356"/>
      <c r="BP22" s="173"/>
      <c r="BQ22" s="174"/>
      <c r="BR22" s="174"/>
      <c r="BS22" s="174"/>
      <c r="BT22" s="174"/>
      <c r="BU22" s="174"/>
      <c r="BV22" s="174"/>
      <c r="BW22" s="175"/>
    </row>
    <row r="23" spans="1:75" ht="54" customHeight="1">
      <c r="A23" s="317">
        <v>3</v>
      </c>
      <c r="B23" s="318"/>
      <c r="C23" s="333"/>
      <c r="D23" s="334"/>
      <c r="E23" s="334"/>
      <c r="F23" s="334"/>
      <c r="G23" s="334"/>
      <c r="H23" s="335"/>
      <c r="I23" s="345" t="s">
        <v>134</v>
      </c>
      <c r="J23" s="346"/>
      <c r="K23" s="346"/>
      <c r="L23" s="346"/>
      <c r="M23" s="346"/>
      <c r="N23" s="346"/>
      <c r="O23" s="346"/>
      <c r="P23" s="347"/>
      <c r="Q23" s="322" t="s">
        <v>130</v>
      </c>
      <c r="R23" s="323"/>
      <c r="S23" s="323"/>
      <c r="T23" s="323"/>
      <c r="U23" s="324"/>
      <c r="V23" s="325" t="s">
        <v>135</v>
      </c>
      <c r="W23" s="326"/>
      <c r="X23" s="326"/>
      <c r="Y23" s="326"/>
      <c r="Z23" s="326"/>
      <c r="AA23" s="326"/>
      <c r="AB23" s="326"/>
      <c r="AC23" s="326"/>
      <c r="AD23" s="326"/>
      <c r="AE23" s="326"/>
      <c r="AF23" s="326"/>
      <c r="AG23" s="326"/>
      <c r="AH23" s="326"/>
      <c r="AI23" s="326"/>
      <c r="AJ23" s="326"/>
      <c r="AK23" s="326"/>
      <c r="AL23" s="326"/>
      <c r="AM23" s="326"/>
      <c r="AN23" s="326"/>
      <c r="AO23" s="326"/>
      <c r="AP23" s="326"/>
      <c r="AQ23" s="326"/>
      <c r="AR23" s="326"/>
      <c r="AS23" s="326"/>
      <c r="AT23" s="326"/>
      <c r="AU23" s="326"/>
      <c r="AV23" s="326"/>
      <c r="AW23" s="326"/>
      <c r="AX23" s="326"/>
      <c r="AY23" s="326"/>
      <c r="AZ23" s="326"/>
      <c r="BA23" s="326"/>
      <c r="BB23" s="326"/>
      <c r="BC23" s="327"/>
      <c r="BD23" s="360">
        <v>44869</v>
      </c>
      <c r="BE23" s="361"/>
      <c r="BF23" s="361"/>
      <c r="BG23" s="361"/>
      <c r="BH23" s="362"/>
      <c r="BI23" s="354" t="s">
        <v>555</v>
      </c>
      <c r="BJ23" s="355"/>
      <c r="BK23" s="355" t="s">
        <v>555</v>
      </c>
      <c r="BL23" s="355"/>
      <c r="BM23" s="354" t="s">
        <v>551</v>
      </c>
      <c r="BN23" s="355"/>
      <c r="BO23" s="356"/>
      <c r="BP23" s="348"/>
      <c r="BQ23" s="349"/>
      <c r="BR23" s="349"/>
      <c r="BS23" s="349"/>
      <c r="BT23" s="349"/>
      <c r="BU23" s="349"/>
      <c r="BV23" s="349"/>
      <c r="BW23" s="350"/>
    </row>
    <row r="24" spans="1:75" ht="54" customHeight="1">
      <c r="A24" s="317">
        <v>4</v>
      </c>
      <c r="B24" s="318"/>
      <c r="C24" s="333"/>
      <c r="D24" s="334"/>
      <c r="E24" s="334"/>
      <c r="F24" s="334"/>
      <c r="G24" s="334"/>
      <c r="H24" s="335"/>
      <c r="I24" s="63"/>
      <c r="J24" s="64"/>
      <c r="K24" s="64"/>
      <c r="L24" s="64"/>
      <c r="M24" s="64"/>
      <c r="N24" s="64"/>
      <c r="O24" s="64"/>
      <c r="P24" s="65"/>
      <c r="Q24" s="322" t="s">
        <v>130</v>
      </c>
      <c r="R24" s="323"/>
      <c r="S24" s="323"/>
      <c r="T24" s="323"/>
      <c r="U24" s="324"/>
      <c r="V24" s="325" t="s">
        <v>136</v>
      </c>
      <c r="W24" s="326"/>
      <c r="X24" s="326"/>
      <c r="Y24" s="326"/>
      <c r="Z24" s="326"/>
      <c r="AA24" s="326"/>
      <c r="AB24" s="326"/>
      <c r="AC24" s="326"/>
      <c r="AD24" s="326"/>
      <c r="AE24" s="326"/>
      <c r="AF24" s="326"/>
      <c r="AG24" s="326"/>
      <c r="AH24" s="326"/>
      <c r="AI24" s="326"/>
      <c r="AJ24" s="326"/>
      <c r="AK24" s="326"/>
      <c r="AL24" s="326"/>
      <c r="AM24" s="326"/>
      <c r="AN24" s="326"/>
      <c r="AO24" s="326"/>
      <c r="AP24" s="326"/>
      <c r="AQ24" s="326"/>
      <c r="AR24" s="326"/>
      <c r="AS24" s="326"/>
      <c r="AT24" s="326"/>
      <c r="AU24" s="326"/>
      <c r="AV24" s="326"/>
      <c r="AW24" s="326"/>
      <c r="AX24" s="326"/>
      <c r="AY24" s="326"/>
      <c r="AZ24" s="326"/>
      <c r="BA24" s="326"/>
      <c r="BB24" s="326"/>
      <c r="BC24" s="327"/>
      <c r="BD24" s="351">
        <v>44869</v>
      </c>
      <c r="BE24" s="352"/>
      <c r="BF24" s="352"/>
      <c r="BG24" s="352"/>
      <c r="BH24" s="353"/>
      <c r="BI24" s="354" t="s">
        <v>555</v>
      </c>
      <c r="BJ24" s="355"/>
      <c r="BK24" s="355" t="s">
        <v>555</v>
      </c>
      <c r="BL24" s="355"/>
      <c r="BM24" s="354" t="s">
        <v>551</v>
      </c>
      <c r="BN24" s="355"/>
      <c r="BO24" s="356"/>
      <c r="BP24" s="348"/>
      <c r="BQ24" s="349"/>
      <c r="BR24" s="349"/>
      <c r="BS24" s="349"/>
      <c r="BT24" s="349"/>
      <c r="BU24" s="349"/>
      <c r="BV24" s="349"/>
      <c r="BW24" s="350"/>
    </row>
    <row r="25" spans="1:75" ht="54" customHeight="1">
      <c r="A25" s="317">
        <v>5</v>
      </c>
      <c r="B25" s="318"/>
      <c r="C25" s="333"/>
      <c r="D25" s="334"/>
      <c r="E25" s="334"/>
      <c r="F25" s="334"/>
      <c r="G25" s="334"/>
      <c r="H25" s="335"/>
      <c r="I25" s="63"/>
      <c r="J25" s="64"/>
      <c r="K25" s="64"/>
      <c r="L25" s="64"/>
      <c r="M25" s="64"/>
      <c r="N25" s="64"/>
      <c r="O25" s="64"/>
      <c r="P25" s="65"/>
      <c r="Q25" s="322" t="s">
        <v>130</v>
      </c>
      <c r="R25" s="323"/>
      <c r="S25" s="323"/>
      <c r="T25" s="323"/>
      <c r="U25" s="324"/>
      <c r="V25" s="325" t="s">
        <v>137</v>
      </c>
      <c r="W25" s="326"/>
      <c r="X25" s="326"/>
      <c r="Y25" s="326"/>
      <c r="Z25" s="326"/>
      <c r="AA25" s="326"/>
      <c r="AB25" s="326"/>
      <c r="AC25" s="326"/>
      <c r="AD25" s="326"/>
      <c r="AE25" s="326"/>
      <c r="AF25" s="326"/>
      <c r="AG25" s="326"/>
      <c r="AH25" s="326"/>
      <c r="AI25" s="326"/>
      <c r="AJ25" s="326"/>
      <c r="AK25" s="326"/>
      <c r="AL25" s="326"/>
      <c r="AM25" s="326"/>
      <c r="AN25" s="326"/>
      <c r="AO25" s="326"/>
      <c r="AP25" s="326"/>
      <c r="AQ25" s="326"/>
      <c r="AR25" s="326"/>
      <c r="AS25" s="326"/>
      <c r="AT25" s="326"/>
      <c r="AU25" s="326"/>
      <c r="AV25" s="326"/>
      <c r="AW25" s="326"/>
      <c r="AX25" s="326"/>
      <c r="AY25" s="326"/>
      <c r="AZ25" s="326"/>
      <c r="BA25" s="326"/>
      <c r="BB25" s="326"/>
      <c r="BC25" s="327"/>
      <c r="BD25" s="351">
        <v>44869</v>
      </c>
      <c r="BE25" s="352"/>
      <c r="BF25" s="352"/>
      <c r="BG25" s="352"/>
      <c r="BH25" s="353"/>
      <c r="BI25" s="354" t="s">
        <v>555</v>
      </c>
      <c r="BJ25" s="355"/>
      <c r="BK25" s="355" t="s">
        <v>555</v>
      </c>
      <c r="BL25" s="355"/>
      <c r="BM25" s="354" t="s">
        <v>553</v>
      </c>
      <c r="BN25" s="355"/>
      <c r="BO25" s="356"/>
      <c r="BP25" s="357" t="s">
        <v>554</v>
      </c>
      <c r="BQ25" s="358"/>
      <c r="BR25" s="358"/>
      <c r="BS25" s="358"/>
      <c r="BT25" s="358"/>
      <c r="BU25" s="358"/>
      <c r="BV25" s="358"/>
      <c r="BW25" s="359"/>
    </row>
    <row r="26" spans="1:75" ht="54" customHeight="1">
      <c r="A26" s="317">
        <v>6</v>
      </c>
      <c r="B26" s="318"/>
      <c r="C26" s="333"/>
      <c r="D26" s="334"/>
      <c r="E26" s="334"/>
      <c r="F26" s="334"/>
      <c r="G26" s="334"/>
      <c r="H26" s="335"/>
      <c r="I26" s="63"/>
      <c r="J26" s="64"/>
      <c r="K26" s="64"/>
      <c r="L26" s="64"/>
      <c r="M26" s="64"/>
      <c r="N26" s="64"/>
      <c r="O26" s="64"/>
      <c r="P26" s="65"/>
      <c r="Q26" s="322" t="s">
        <v>130</v>
      </c>
      <c r="R26" s="323"/>
      <c r="S26" s="323"/>
      <c r="T26" s="323"/>
      <c r="U26" s="324"/>
      <c r="V26" s="325" t="s">
        <v>138</v>
      </c>
      <c r="W26" s="326"/>
      <c r="X26" s="326"/>
      <c r="Y26" s="326"/>
      <c r="Z26" s="326"/>
      <c r="AA26" s="326"/>
      <c r="AB26" s="326"/>
      <c r="AC26" s="326"/>
      <c r="AD26" s="326"/>
      <c r="AE26" s="326"/>
      <c r="AF26" s="326"/>
      <c r="AG26" s="326"/>
      <c r="AH26" s="326"/>
      <c r="AI26" s="326"/>
      <c r="AJ26" s="326"/>
      <c r="AK26" s="326"/>
      <c r="AL26" s="326"/>
      <c r="AM26" s="326"/>
      <c r="AN26" s="326"/>
      <c r="AO26" s="326"/>
      <c r="AP26" s="326"/>
      <c r="AQ26" s="326"/>
      <c r="AR26" s="326"/>
      <c r="AS26" s="326"/>
      <c r="AT26" s="326"/>
      <c r="AU26" s="326"/>
      <c r="AV26" s="326"/>
      <c r="AW26" s="326"/>
      <c r="AX26" s="326"/>
      <c r="AY26" s="326"/>
      <c r="AZ26" s="326"/>
      <c r="BA26" s="326"/>
      <c r="BB26" s="326"/>
      <c r="BC26" s="327"/>
      <c r="BD26" s="351">
        <v>44869</v>
      </c>
      <c r="BE26" s="352"/>
      <c r="BF26" s="352"/>
      <c r="BG26" s="352"/>
      <c r="BH26" s="353"/>
      <c r="BI26" s="354" t="s">
        <v>555</v>
      </c>
      <c r="BJ26" s="355"/>
      <c r="BK26" s="355" t="s">
        <v>555</v>
      </c>
      <c r="BL26" s="355"/>
      <c r="BM26" s="354" t="s">
        <v>551</v>
      </c>
      <c r="BN26" s="355"/>
      <c r="BO26" s="356"/>
      <c r="BP26" s="363"/>
      <c r="BQ26" s="358"/>
      <c r="BR26" s="358"/>
      <c r="BS26" s="358"/>
      <c r="BT26" s="358"/>
      <c r="BU26" s="358"/>
      <c r="BV26" s="358"/>
      <c r="BW26" s="359"/>
    </row>
    <row r="27" spans="1:75" ht="54" customHeight="1">
      <c r="A27" s="317">
        <v>7</v>
      </c>
      <c r="B27" s="318"/>
      <c r="C27" s="333"/>
      <c r="D27" s="334"/>
      <c r="E27" s="334"/>
      <c r="F27" s="334"/>
      <c r="G27" s="334"/>
      <c r="H27" s="335"/>
      <c r="I27" s="345" t="s">
        <v>139</v>
      </c>
      <c r="J27" s="346"/>
      <c r="K27" s="346"/>
      <c r="L27" s="346"/>
      <c r="M27" s="346"/>
      <c r="N27" s="346"/>
      <c r="O27" s="346"/>
      <c r="P27" s="347"/>
      <c r="Q27" s="322" t="s">
        <v>130</v>
      </c>
      <c r="R27" s="323"/>
      <c r="S27" s="323"/>
      <c r="T27" s="323"/>
      <c r="U27" s="324"/>
      <c r="V27" s="325" t="s">
        <v>140</v>
      </c>
      <c r="W27" s="326"/>
      <c r="X27" s="326"/>
      <c r="Y27" s="326"/>
      <c r="Z27" s="326"/>
      <c r="AA27" s="326"/>
      <c r="AB27" s="326"/>
      <c r="AC27" s="326"/>
      <c r="AD27" s="326"/>
      <c r="AE27" s="326"/>
      <c r="AF27" s="326"/>
      <c r="AG27" s="326"/>
      <c r="AH27" s="326"/>
      <c r="AI27" s="326"/>
      <c r="AJ27" s="326"/>
      <c r="AK27" s="326"/>
      <c r="AL27" s="326"/>
      <c r="AM27" s="326"/>
      <c r="AN27" s="326"/>
      <c r="AO27" s="326"/>
      <c r="AP27" s="326"/>
      <c r="AQ27" s="326"/>
      <c r="AR27" s="326"/>
      <c r="AS27" s="326"/>
      <c r="AT27" s="326"/>
      <c r="AU27" s="326"/>
      <c r="AV27" s="326"/>
      <c r="AW27" s="326"/>
      <c r="AX27" s="326"/>
      <c r="AY27" s="326"/>
      <c r="AZ27" s="326"/>
      <c r="BA27" s="326"/>
      <c r="BB27" s="326"/>
      <c r="BC27" s="327"/>
      <c r="BD27" s="351">
        <v>44869</v>
      </c>
      <c r="BE27" s="352"/>
      <c r="BF27" s="352"/>
      <c r="BG27" s="352"/>
      <c r="BH27" s="353"/>
      <c r="BI27" s="354" t="s">
        <v>555</v>
      </c>
      <c r="BJ27" s="355"/>
      <c r="BK27" s="355" t="s">
        <v>555</v>
      </c>
      <c r="BL27" s="355"/>
      <c r="BM27" s="354" t="s">
        <v>551</v>
      </c>
      <c r="BN27" s="355"/>
      <c r="BO27" s="356"/>
      <c r="BP27" s="357"/>
      <c r="BQ27" s="358"/>
      <c r="BR27" s="358"/>
      <c r="BS27" s="358"/>
      <c r="BT27" s="358"/>
      <c r="BU27" s="358"/>
      <c r="BV27" s="358"/>
      <c r="BW27" s="359"/>
    </row>
    <row r="28" spans="1:75" ht="54" customHeight="1">
      <c r="A28" s="317">
        <v>8</v>
      </c>
      <c r="B28" s="318"/>
      <c r="C28" s="333"/>
      <c r="D28" s="334"/>
      <c r="E28" s="334"/>
      <c r="F28" s="334"/>
      <c r="G28" s="334"/>
      <c r="H28" s="335"/>
      <c r="I28" s="63"/>
      <c r="J28" s="64"/>
      <c r="K28" s="64"/>
      <c r="L28" s="64"/>
      <c r="M28" s="64"/>
      <c r="N28" s="64"/>
      <c r="O28" s="64"/>
      <c r="P28" s="65"/>
      <c r="Q28" s="322" t="s">
        <v>130</v>
      </c>
      <c r="R28" s="323"/>
      <c r="S28" s="323"/>
      <c r="T28" s="323"/>
      <c r="U28" s="324"/>
      <c r="V28" s="325" t="s">
        <v>141</v>
      </c>
      <c r="W28" s="326"/>
      <c r="X28" s="326"/>
      <c r="Y28" s="326"/>
      <c r="Z28" s="326"/>
      <c r="AA28" s="326"/>
      <c r="AB28" s="326"/>
      <c r="AC28" s="326"/>
      <c r="AD28" s="326"/>
      <c r="AE28" s="326"/>
      <c r="AF28" s="326"/>
      <c r="AG28" s="326"/>
      <c r="AH28" s="326"/>
      <c r="AI28" s="326"/>
      <c r="AJ28" s="326"/>
      <c r="AK28" s="326"/>
      <c r="AL28" s="326"/>
      <c r="AM28" s="326"/>
      <c r="AN28" s="326"/>
      <c r="AO28" s="326"/>
      <c r="AP28" s="326"/>
      <c r="AQ28" s="326"/>
      <c r="AR28" s="326"/>
      <c r="AS28" s="326"/>
      <c r="AT28" s="326"/>
      <c r="AU28" s="326"/>
      <c r="AV28" s="326"/>
      <c r="AW28" s="326"/>
      <c r="AX28" s="326"/>
      <c r="AY28" s="326"/>
      <c r="AZ28" s="326"/>
      <c r="BA28" s="326"/>
      <c r="BB28" s="326"/>
      <c r="BC28" s="327"/>
      <c r="BD28" s="351">
        <v>44869</v>
      </c>
      <c r="BE28" s="352"/>
      <c r="BF28" s="352"/>
      <c r="BG28" s="352"/>
      <c r="BH28" s="353"/>
      <c r="BI28" s="354" t="s">
        <v>555</v>
      </c>
      <c r="BJ28" s="355"/>
      <c r="BK28" s="355" t="s">
        <v>555</v>
      </c>
      <c r="BL28" s="355"/>
      <c r="BM28" s="354" t="s">
        <v>551</v>
      </c>
      <c r="BN28" s="355"/>
      <c r="BO28" s="356"/>
      <c r="BP28" s="357"/>
      <c r="BQ28" s="358"/>
      <c r="BR28" s="358"/>
      <c r="BS28" s="358"/>
      <c r="BT28" s="358"/>
      <c r="BU28" s="358"/>
      <c r="BV28" s="358"/>
      <c r="BW28" s="359"/>
    </row>
    <row r="29" spans="1:75" ht="54" customHeight="1">
      <c r="A29" s="317">
        <v>9</v>
      </c>
      <c r="B29" s="318"/>
      <c r="C29" s="364" t="s">
        <v>142</v>
      </c>
      <c r="D29" s="365"/>
      <c r="E29" s="365"/>
      <c r="F29" s="365"/>
      <c r="G29" s="365"/>
      <c r="H29" s="365"/>
      <c r="I29" s="66"/>
      <c r="J29" s="66"/>
      <c r="K29" s="66"/>
      <c r="L29" s="66"/>
      <c r="M29" s="66"/>
      <c r="N29" s="66"/>
      <c r="O29" s="66"/>
      <c r="P29" s="67"/>
      <c r="Q29" s="323" t="s">
        <v>143</v>
      </c>
      <c r="R29" s="323"/>
      <c r="S29" s="323"/>
      <c r="T29" s="323"/>
      <c r="U29" s="324"/>
      <c r="V29" s="325" t="s">
        <v>144</v>
      </c>
      <c r="W29" s="326"/>
      <c r="X29" s="326"/>
      <c r="Y29" s="326"/>
      <c r="Z29" s="326"/>
      <c r="AA29" s="326"/>
      <c r="AB29" s="326"/>
      <c r="AC29" s="326"/>
      <c r="AD29" s="326"/>
      <c r="AE29" s="326"/>
      <c r="AF29" s="326"/>
      <c r="AG29" s="326"/>
      <c r="AH29" s="326"/>
      <c r="AI29" s="326"/>
      <c r="AJ29" s="326"/>
      <c r="AK29" s="326"/>
      <c r="AL29" s="326"/>
      <c r="AM29" s="326"/>
      <c r="AN29" s="326"/>
      <c r="AO29" s="326"/>
      <c r="AP29" s="326"/>
      <c r="AQ29" s="326"/>
      <c r="AR29" s="326"/>
      <c r="AS29" s="326"/>
      <c r="AT29" s="326"/>
      <c r="AU29" s="326"/>
      <c r="AV29" s="326"/>
      <c r="AW29" s="326"/>
      <c r="AX29" s="326"/>
      <c r="AY29" s="326"/>
      <c r="AZ29" s="326"/>
      <c r="BA29" s="326"/>
      <c r="BB29" s="326"/>
      <c r="BC29" s="327"/>
      <c r="BD29" s="351">
        <v>44869</v>
      </c>
      <c r="BE29" s="352"/>
      <c r="BF29" s="352"/>
      <c r="BG29" s="352"/>
      <c r="BH29" s="353"/>
      <c r="BI29" s="354" t="s">
        <v>555</v>
      </c>
      <c r="BJ29" s="355"/>
      <c r="BK29" s="355" t="s">
        <v>555</v>
      </c>
      <c r="BL29" s="355"/>
      <c r="BM29" s="354" t="s">
        <v>552</v>
      </c>
      <c r="BN29" s="355"/>
      <c r="BO29" s="356"/>
      <c r="BP29" s="368"/>
      <c r="BQ29" s="358"/>
      <c r="BR29" s="358"/>
      <c r="BS29" s="358"/>
      <c r="BT29" s="358"/>
      <c r="BU29" s="358"/>
      <c r="BV29" s="358"/>
      <c r="BW29" s="369"/>
    </row>
    <row r="30" spans="1:75" ht="54" customHeight="1">
      <c r="A30" s="317">
        <v>10</v>
      </c>
      <c r="B30" s="318"/>
      <c r="C30" s="333"/>
      <c r="D30" s="334"/>
      <c r="E30" s="334"/>
      <c r="F30" s="334"/>
      <c r="G30" s="334"/>
      <c r="H30" s="334"/>
      <c r="I30" s="64"/>
      <c r="J30" s="64"/>
      <c r="K30" s="64"/>
      <c r="L30" s="64"/>
      <c r="M30" s="64"/>
      <c r="N30" s="64"/>
      <c r="O30" s="64"/>
      <c r="P30" s="65"/>
      <c r="Q30" s="323" t="s">
        <v>143</v>
      </c>
      <c r="R30" s="323"/>
      <c r="S30" s="323"/>
      <c r="T30" s="323"/>
      <c r="U30" s="324"/>
      <c r="V30" s="325" t="s">
        <v>145</v>
      </c>
      <c r="W30" s="326"/>
      <c r="X30" s="326"/>
      <c r="Y30" s="326"/>
      <c r="Z30" s="326"/>
      <c r="AA30" s="326"/>
      <c r="AB30" s="326"/>
      <c r="AC30" s="326"/>
      <c r="AD30" s="326"/>
      <c r="AE30" s="326"/>
      <c r="AF30" s="326"/>
      <c r="AG30" s="326"/>
      <c r="AH30" s="326"/>
      <c r="AI30" s="326"/>
      <c r="AJ30" s="326"/>
      <c r="AK30" s="326"/>
      <c r="AL30" s="326"/>
      <c r="AM30" s="326"/>
      <c r="AN30" s="326"/>
      <c r="AO30" s="326"/>
      <c r="AP30" s="326"/>
      <c r="AQ30" s="326"/>
      <c r="AR30" s="326"/>
      <c r="AS30" s="326"/>
      <c r="AT30" s="326"/>
      <c r="AU30" s="326"/>
      <c r="AV30" s="326"/>
      <c r="AW30" s="326"/>
      <c r="AX30" s="326"/>
      <c r="AY30" s="326"/>
      <c r="AZ30" s="326"/>
      <c r="BA30" s="326"/>
      <c r="BB30" s="326"/>
      <c r="BC30" s="327"/>
      <c r="BD30" s="351">
        <v>44869</v>
      </c>
      <c r="BE30" s="352"/>
      <c r="BF30" s="352"/>
      <c r="BG30" s="352"/>
      <c r="BH30" s="353"/>
      <c r="BI30" s="354" t="s">
        <v>555</v>
      </c>
      <c r="BJ30" s="355"/>
      <c r="BK30" s="355" t="s">
        <v>555</v>
      </c>
      <c r="BL30" s="355"/>
      <c r="BM30" s="354" t="s">
        <v>551</v>
      </c>
      <c r="BN30" s="355"/>
      <c r="BO30" s="356"/>
      <c r="BP30" s="370"/>
      <c r="BQ30" s="358"/>
      <c r="BR30" s="358"/>
      <c r="BS30" s="358"/>
      <c r="BT30" s="358"/>
      <c r="BU30" s="358"/>
      <c r="BV30" s="358"/>
      <c r="BW30" s="369"/>
    </row>
    <row r="31" spans="1:75" ht="54" customHeight="1">
      <c r="A31" s="317">
        <v>11</v>
      </c>
      <c r="B31" s="318"/>
      <c r="C31" s="366"/>
      <c r="D31" s="367"/>
      <c r="E31" s="367"/>
      <c r="F31" s="367"/>
      <c r="G31" s="367"/>
      <c r="H31" s="367"/>
      <c r="I31" s="68"/>
      <c r="J31" s="68"/>
      <c r="K31" s="68"/>
      <c r="L31" s="68"/>
      <c r="M31" s="68"/>
      <c r="N31" s="68"/>
      <c r="O31" s="68"/>
      <c r="P31" s="69"/>
      <c r="Q31" s="323" t="s">
        <v>143</v>
      </c>
      <c r="R31" s="323"/>
      <c r="S31" s="323"/>
      <c r="T31" s="323"/>
      <c r="U31" s="324"/>
      <c r="V31" s="325" t="s">
        <v>146</v>
      </c>
      <c r="W31" s="326"/>
      <c r="X31" s="326"/>
      <c r="Y31" s="326"/>
      <c r="Z31" s="326"/>
      <c r="AA31" s="326"/>
      <c r="AB31" s="326"/>
      <c r="AC31" s="326"/>
      <c r="AD31" s="326"/>
      <c r="AE31" s="326"/>
      <c r="AF31" s="326"/>
      <c r="AG31" s="326"/>
      <c r="AH31" s="326"/>
      <c r="AI31" s="326"/>
      <c r="AJ31" s="326"/>
      <c r="AK31" s="326"/>
      <c r="AL31" s="326"/>
      <c r="AM31" s="326"/>
      <c r="AN31" s="326"/>
      <c r="AO31" s="326"/>
      <c r="AP31" s="326"/>
      <c r="AQ31" s="326"/>
      <c r="AR31" s="326"/>
      <c r="AS31" s="326"/>
      <c r="AT31" s="326"/>
      <c r="AU31" s="326"/>
      <c r="AV31" s="326"/>
      <c r="AW31" s="326"/>
      <c r="AX31" s="326"/>
      <c r="AY31" s="326"/>
      <c r="AZ31" s="326"/>
      <c r="BA31" s="326"/>
      <c r="BB31" s="326"/>
      <c r="BC31" s="327"/>
      <c r="BD31" s="351">
        <v>44869</v>
      </c>
      <c r="BE31" s="352"/>
      <c r="BF31" s="352"/>
      <c r="BG31" s="352"/>
      <c r="BH31" s="353"/>
      <c r="BI31" s="354" t="s">
        <v>555</v>
      </c>
      <c r="BJ31" s="355"/>
      <c r="BK31" s="355" t="s">
        <v>555</v>
      </c>
      <c r="BL31" s="355"/>
      <c r="BM31" s="354" t="s">
        <v>552</v>
      </c>
      <c r="BN31" s="355"/>
      <c r="BO31" s="356"/>
      <c r="BP31" s="370"/>
      <c r="BQ31" s="358"/>
      <c r="BR31" s="358"/>
      <c r="BS31" s="358"/>
      <c r="BT31" s="358"/>
      <c r="BU31" s="358"/>
      <c r="BV31" s="358"/>
      <c r="BW31" s="369"/>
    </row>
    <row r="32" spans="1:75" ht="54" customHeight="1">
      <c r="A32" s="317">
        <v>12</v>
      </c>
      <c r="B32" s="318"/>
      <c r="C32" s="333" t="s">
        <v>147</v>
      </c>
      <c r="D32" s="334"/>
      <c r="E32" s="334"/>
      <c r="F32" s="334"/>
      <c r="G32" s="334"/>
      <c r="H32" s="335"/>
      <c r="I32" s="319" t="s">
        <v>148</v>
      </c>
      <c r="J32" s="320"/>
      <c r="K32" s="320"/>
      <c r="L32" s="320"/>
      <c r="M32" s="320"/>
      <c r="N32" s="320"/>
      <c r="O32" s="320"/>
      <c r="P32" s="321"/>
      <c r="Q32" s="323" t="s">
        <v>143</v>
      </c>
      <c r="R32" s="323"/>
      <c r="S32" s="323"/>
      <c r="T32" s="323"/>
      <c r="U32" s="324"/>
      <c r="V32" s="325" t="s">
        <v>149</v>
      </c>
      <c r="W32" s="326"/>
      <c r="X32" s="326"/>
      <c r="Y32" s="326"/>
      <c r="Z32" s="326"/>
      <c r="AA32" s="326"/>
      <c r="AB32" s="326"/>
      <c r="AC32" s="326"/>
      <c r="AD32" s="326"/>
      <c r="AE32" s="326"/>
      <c r="AF32" s="326"/>
      <c r="AG32" s="326"/>
      <c r="AH32" s="326"/>
      <c r="AI32" s="326"/>
      <c r="AJ32" s="326"/>
      <c r="AK32" s="326"/>
      <c r="AL32" s="326"/>
      <c r="AM32" s="326"/>
      <c r="AN32" s="326"/>
      <c r="AO32" s="326"/>
      <c r="AP32" s="326"/>
      <c r="AQ32" s="326"/>
      <c r="AR32" s="326"/>
      <c r="AS32" s="326"/>
      <c r="AT32" s="326"/>
      <c r="AU32" s="326"/>
      <c r="AV32" s="326"/>
      <c r="AW32" s="326"/>
      <c r="AX32" s="326"/>
      <c r="AY32" s="326"/>
      <c r="AZ32" s="326"/>
      <c r="BA32" s="326"/>
      <c r="BB32" s="326"/>
      <c r="BC32" s="327"/>
      <c r="BD32" s="351">
        <v>44869</v>
      </c>
      <c r="BE32" s="352"/>
      <c r="BF32" s="352"/>
      <c r="BG32" s="352"/>
      <c r="BH32" s="353"/>
      <c r="BI32" s="354" t="s">
        <v>555</v>
      </c>
      <c r="BJ32" s="355"/>
      <c r="BK32" s="355" t="s">
        <v>555</v>
      </c>
      <c r="BL32" s="355"/>
      <c r="BM32" s="354" t="s">
        <v>551</v>
      </c>
      <c r="BN32" s="355"/>
      <c r="BO32" s="356"/>
      <c r="BP32" s="370"/>
      <c r="BQ32" s="358"/>
      <c r="BR32" s="358"/>
      <c r="BS32" s="358"/>
      <c r="BT32" s="358"/>
      <c r="BU32" s="358"/>
      <c r="BV32" s="358"/>
      <c r="BW32" s="369"/>
    </row>
    <row r="33" spans="1:75" ht="54" customHeight="1">
      <c r="A33" s="317">
        <v>13</v>
      </c>
      <c r="B33" s="318"/>
      <c r="C33" s="116"/>
      <c r="D33" s="117"/>
      <c r="E33" s="117"/>
      <c r="F33" s="117"/>
      <c r="G33" s="117"/>
      <c r="H33" s="118"/>
      <c r="I33" s="319" t="s">
        <v>150</v>
      </c>
      <c r="J33" s="320"/>
      <c r="K33" s="320"/>
      <c r="L33" s="320"/>
      <c r="M33" s="320"/>
      <c r="N33" s="320"/>
      <c r="O33" s="320"/>
      <c r="P33" s="321"/>
      <c r="Q33" s="323" t="s">
        <v>143</v>
      </c>
      <c r="R33" s="323"/>
      <c r="S33" s="323"/>
      <c r="T33" s="323"/>
      <c r="U33" s="324"/>
      <c r="V33" s="325" t="s">
        <v>151</v>
      </c>
      <c r="W33" s="326"/>
      <c r="X33" s="326"/>
      <c r="Y33" s="326"/>
      <c r="Z33" s="326"/>
      <c r="AA33" s="326"/>
      <c r="AB33" s="326"/>
      <c r="AC33" s="326"/>
      <c r="AD33" s="326"/>
      <c r="AE33" s="326"/>
      <c r="AF33" s="326"/>
      <c r="AG33" s="326"/>
      <c r="AH33" s="326"/>
      <c r="AI33" s="326"/>
      <c r="AJ33" s="326"/>
      <c r="AK33" s="326"/>
      <c r="AL33" s="326"/>
      <c r="AM33" s="326"/>
      <c r="AN33" s="326"/>
      <c r="AO33" s="326"/>
      <c r="AP33" s="326"/>
      <c r="AQ33" s="326"/>
      <c r="AR33" s="326"/>
      <c r="AS33" s="326"/>
      <c r="AT33" s="326"/>
      <c r="AU33" s="326"/>
      <c r="AV33" s="326"/>
      <c r="AW33" s="326"/>
      <c r="AX33" s="326"/>
      <c r="AY33" s="326"/>
      <c r="AZ33" s="326"/>
      <c r="BA33" s="326"/>
      <c r="BB33" s="326"/>
      <c r="BC33" s="327"/>
      <c r="BD33" s="351">
        <v>44869</v>
      </c>
      <c r="BE33" s="352"/>
      <c r="BF33" s="352"/>
      <c r="BG33" s="352"/>
      <c r="BH33" s="353"/>
      <c r="BI33" s="354" t="s">
        <v>555</v>
      </c>
      <c r="BJ33" s="355"/>
      <c r="BK33" s="355" t="s">
        <v>555</v>
      </c>
      <c r="BL33" s="355"/>
      <c r="BM33" s="354" t="s">
        <v>551</v>
      </c>
      <c r="BN33" s="355"/>
      <c r="BO33" s="356"/>
      <c r="BP33" s="370"/>
      <c r="BQ33" s="358"/>
      <c r="BR33" s="358"/>
      <c r="BS33" s="358"/>
      <c r="BT33" s="358"/>
      <c r="BU33" s="358"/>
      <c r="BV33" s="358"/>
      <c r="BW33" s="369"/>
    </row>
    <row r="34" spans="1:75" ht="54" customHeight="1">
      <c r="A34" s="317">
        <v>14</v>
      </c>
      <c r="B34" s="318"/>
      <c r="C34" s="116"/>
      <c r="D34" s="117"/>
      <c r="E34" s="117"/>
      <c r="F34" s="117"/>
      <c r="G34" s="117"/>
      <c r="H34" s="118"/>
      <c r="I34" s="121" t="s">
        <v>152</v>
      </c>
      <c r="J34" s="122"/>
      <c r="K34" s="122"/>
      <c r="L34" s="122"/>
      <c r="M34" s="122"/>
      <c r="N34" s="122"/>
      <c r="O34" s="122"/>
      <c r="P34" s="123"/>
      <c r="Q34" s="323" t="s">
        <v>143</v>
      </c>
      <c r="R34" s="323"/>
      <c r="S34" s="323"/>
      <c r="T34" s="323"/>
      <c r="U34" s="324"/>
      <c r="V34" s="325" t="s">
        <v>153</v>
      </c>
      <c r="W34" s="326"/>
      <c r="X34" s="326"/>
      <c r="Y34" s="326"/>
      <c r="Z34" s="326"/>
      <c r="AA34" s="326"/>
      <c r="AB34" s="326"/>
      <c r="AC34" s="326"/>
      <c r="AD34" s="326"/>
      <c r="AE34" s="326"/>
      <c r="AF34" s="326"/>
      <c r="AG34" s="326"/>
      <c r="AH34" s="326"/>
      <c r="AI34" s="326"/>
      <c r="AJ34" s="326"/>
      <c r="AK34" s="326"/>
      <c r="AL34" s="326"/>
      <c r="AM34" s="326"/>
      <c r="AN34" s="326"/>
      <c r="AO34" s="326"/>
      <c r="AP34" s="326"/>
      <c r="AQ34" s="326"/>
      <c r="AR34" s="326"/>
      <c r="AS34" s="326"/>
      <c r="AT34" s="326"/>
      <c r="AU34" s="326"/>
      <c r="AV34" s="326"/>
      <c r="AW34" s="326"/>
      <c r="AX34" s="326"/>
      <c r="AY34" s="326"/>
      <c r="AZ34" s="326"/>
      <c r="BA34" s="326"/>
      <c r="BB34" s="326"/>
      <c r="BC34" s="327"/>
      <c r="BD34" s="351">
        <v>44869</v>
      </c>
      <c r="BE34" s="352"/>
      <c r="BF34" s="352"/>
      <c r="BG34" s="352"/>
      <c r="BH34" s="353"/>
      <c r="BI34" s="354" t="s">
        <v>555</v>
      </c>
      <c r="BJ34" s="355"/>
      <c r="BK34" s="355" t="s">
        <v>555</v>
      </c>
      <c r="BL34" s="355"/>
      <c r="BM34" s="354" t="s">
        <v>552</v>
      </c>
      <c r="BN34" s="355"/>
      <c r="BO34" s="356"/>
      <c r="BP34" s="370"/>
      <c r="BQ34" s="358"/>
      <c r="BR34" s="358"/>
      <c r="BS34" s="358"/>
      <c r="BT34" s="358"/>
      <c r="BU34" s="358"/>
      <c r="BV34" s="358"/>
      <c r="BW34" s="369"/>
    </row>
    <row r="35" spans="1:75" ht="54" customHeight="1">
      <c r="A35" s="317">
        <v>15</v>
      </c>
      <c r="B35" s="318"/>
      <c r="C35" s="116"/>
      <c r="D35" s="117"/>
      <c r="E35" s="117"/>
      <c r="F35" s="117"/>
      <c r="G35" s="117"/>
      <c r="H35" s="118"/>
      <c r="I35" s="319" t="s">
        <v>154</v>
      </c>
      <c r="J35" s="320"/>
      <c r="K35" s="320"/>
      <c r="L35" s="320"/>
      <c r="M35" s="320"/>
      <c r="N35" s="320"/>
      <c r="O35" s="320"/>
      <c r="P35" s="321"/>
      <c r="Q35" s="323" t="s">
        <v>143</v>
      </c>
      <c r="R35" s="323"/>
      <c r="S35" s="323"/>
      <c r="T35" s="323"/>
      <c r="U35" s="324"/>
      <c r="V35" s="325" t="s">
        <v>155</v>
      </c>
      <c r="W35" s="326"/>
      <c r="X35" s="326"/>
      <c r="Y35" s="326"/>
      <c r="Z35" s="326"/>
      <c r="AA35" s="326"/>
      <c r="AB35" s="326"/>
      <c r="AC35" s="326"/>
      <c r="AD35" s="326"/>
      <c r="AE35" s="326"/>
      <c r="AF35" s="326"/>
      <c r="AG35" s="326"/>
      <c r="AH35" s="326"/>
      <c r="AI35" s="326"/>
      <c r="AJ35" s="326"/>
      <c r="AK35" s="326"/>
      <c r="AL35" s="326"/>
      <c r="AM35" s="326"/>
      <c r="AN35" s="326"/>
      <c r="AO35" s="326"/>
      <c r="AP35" s="326"/>
      <c r="AQ35" s="326"/>
      <c r="AR35" s="326"/>
      <c r="AS35" s="326"/>
      <c r="AT35" s="326"/>
      <c r="AU35" s="326"/>
      <c r="AV35" s="326"/>
      <c r="AW35" s="326"/>
      <c r="AX35" s="326"/>
      <c r="AY35" s="326"/>
      <c r="AZ35" s="326"/>
      <c r="BA35" s="326"/>
      <c r="BB35" s="326"/>
      <c r="BC35" s="327"/>
      <c r="BD35" s="351">
        <v>44869</v>
      </c>
      <c r="BE35" s="352"/>
      <c r="BF35" s="352"/>
      <c r="BG35" s="352"/>
      <c r="BH35" s="353"/>
      <c r="BI35" s="354" t="s">
        <v>555</v>
      </c>
      <c r="BJ35" s="355"/>
      <c r="BK35" s="355" t="s">
        <v>555</v>
      </c>
      <c r="BL35" s="355"/>
      <c r="BM35" s="354" t="s">
        <v>552</v>
      </c>
      <c r="BN35" s="355"/>
      <c r="BO35" s="356"/>
      <c r="BP35" s="113"/>
      <c r="BQ35" s="114"/>
      <c r="BR35" s="114"/>
      <c r="BS35" s="114"/>
      <c r="BT35" s="114"/>
      <c r="BU35" s="114"/>
      <c r="BV35" s="114"/>
      <c r="BW35" s="115"/>
    </row>
    <row r="36" spans="1:75" ht="54" customHeight="1">
      <c r="A36" s="317">
        <v>16</v>
      </c>
      <c r="B36" s="318"/>
      <c r="C36" s="116"/>
      <c r="D36" s="117"/>
      <c r="E36" s="117"/>
      <c r="F36" s="117"/>
      <c r="G36" s="117"/>
      <c r="H36" s="118"/>
      <c r="I36" s="319" t="s">
        <v>156</v>
      </c>
      <c r="J36" s="320"/>
      <c r="K36" s="320"/>
      <c r="L36" s="320"/>
      <c r="M36" s="320"/>
      <c r="N36" s="320"/>
      <c r="O36" s="320"/>
      <c r="P36" s="321"/>
      <c r="Q36" s="323" t="s">
        <v>143</v>
      </c>
      <c r="R36" s="323"/>
      <c r="S36" s="323"/>
      <c r="T36" s="323"/>
      <c r="U36" s="324"/>
      <c r="V36" s="325" t="s">
        <v>157</v>
      </c>
      <c r="W36" s="326"/>
      <c r="X36" s="326"/>
      <c r="Y36" s="326"/>
      <c r="Z36" s="326"/>
      <c r="AA36" s="326"/>
      <c r="AB36" s="326"/>
      <c r="AC36" s="326"/>
      <c r="AD36" s="326"/>
      <c r="AE36" s="326"/>
      <c r="AF36" s="326"/>
      <c r="AG36" s="326"/>
      <c r="AH36" s="326"/>
      <c r="AI36" s="326"/>
      <c r="AJ36" s="326"/>
      <c r="AK36" s="326"/>
      <c r="AL36" s="326"/>
      <c r="AM36" s="326"/>
      <c r="AN36" s="326"/>
      <c r="AO36" s="326"/>
      <c r="AP36" s="326"/>
      <c r="AQ36" s="326"/>
      <c r="AR36" s="326"/>
      <c r="AS36" s="326"/>
      <c r="AT36" s="326"/>
      <c r="AU36" s="326"/>
      <c r="AV36" s="326"/>
      <c r="AW36" s="326"/>
      <c r="AX36" s="326"/>
      <c r="AY36" s="326"/>
      <c r="AZ36" s="326"/>
      <c r="BA36" s="326"/>
      <c r="BB36" s="326"/>
      <c r="BC36" s="327"/>
      <c r="BD36" s="351">
        <v>44869</v>
      </c>
      <c r="BE36" s="352"/>
      <c r="BF36" s="352"/>
      <c r="BG36" s="352"/>
      <c r="BH36" s="353"/>
      <c r="BI36" s="354" t="s">
        <v>555</v>
      </c>
      <c r="BJ36" s="355"/>
      <c r="BK36" s="355" t="s">
        <v>555</v>
      </c>
      <c r="BL36" s="355"/>
      <c r="BM36" s="354" t="s">
        <v>552</v>
      </c>
      <c r="BN36" s="355"/>
      <c r="BO36" s="356"/>
      <c r="BP36" s="370"/>
      <c r="BQ36" s="358"/>
      <c r="BR36" s="358"/>
      <c r="BS36" s="358"/>
      <c r="BT36" s="358"/>
      <c r="BU36" s="358"/>
      <c r="BV36" s="358"/>
      <c r="BW36" s="369"/>
    </row>
    <row r="37" spans="1:75" ht="54" customHeight="1">
      <c r="A37" s="317">
        <v>17</v>
      </c>
      <c r="B37" s="318"/>
      <c r="C37" s="116"/>
      <c r="D37" s="117"/>
      <c r="E37" s="117"/>
      <c r="F37" s="117"/>
      <c r="G37" s="117"/>
      <c r="H37" s="118"/>
      <c r="I37" s="319" t="s">
        <v>158</v>
      </c>
      <c r="J37" s="320"/>
      <c r="K37" s="320"/>
      <c r="L37" s="320"/>
      <c r="M37" s="320"/>
      <c r="N37" s="320"/>
      <c r="O37" s="320"/>
      <c r="P37" s="321"/>
      <c r="Q37" s="323" t="s">
        <v>143</v>
      </c>
      <c r="R37" s="323"/>
      <c r="S37" s="323"/>
      <c r="T37" s="323"/>
      <c r="U37" s="324"/>
      <c r="V37" s="325" t="s">
        <v>159</v>
      </c>
      <c r="W37" s="326"/>
      <c r="X37" s="326"/>
      <c r="Y37" s="326"/>
      <c r="Z37" s="326"/>
      <c r="AA37" s="326"/>
      <c r="AB37" s="326"/>
      <c r="AC37" s="326"/>
      <c r="AD37" s="326"/>
      <c r="AE37" s="326"/>
      <c r="AF37" s="326"/>
      <c r="AG37" s="326"/>
      <c r="AH37" s="326"/>
      <c r="AI37" s="326"/>
      <c r="AJ37" s="326"/>
      <c r="AK37" s="326"/>
      <c r="AL37" s="326"/>
      <c r="AM37" s="326"/>
      <c r="AN37" s="326"/>
      <c r="AO37" s="326"/>
      <c r="AP37" s="326"/>
      <c r="AQ37" s="326"/>
      <c r="AR37" s="326"/>
      <c r="AS37" s="326"/>
      <c r="AT37" s="326"/>
      <c r="AU37" s="326"/>
      <c r="AV37" s="326"/>
      <c r="AW37" s="326"/>
      <c r="AX37" s="326"/>
      <c r="AY37" s="326"/>
      <c r="AZ37" s="326"/>
      <c r="BA37" s="326"/>
      <c r="BB37" s="326"/>
      <c r="BC37" s="327"/>
      <c r="BD37" s="351">
        <v>44869</v>
      </c>
      <c r="BE37" s="352"/>
      <c r="BF37" s="352"/>
      <c r="BG37" s="352"/>
      <c r="BH37" s="353"/>
      <c r="BI37" s="354" t="s">
        <v>555</v>
      </c>
      <c r="BJ37" s="355"/>
      <c r="BK37" s="355" t="s">
        <v>555</v>
      </c>
      <c r="BL37" s="355"/>
      <c r="BM37" s="354" t="s">
        <v>552</v>
      </c>
      <c r="BN37" s="355"/>
      <c r="BO37" s="356"/>
      <c r="BP37" s="113"/>
      <c r="BQ37" s="114"/>
      <c r="BR37" s="114"/>
      <c r="BS37" s="114"/>
      <c r="BT37" s="114"/>
      <c r="BU37" s="114"/>
      <c r="BV37" s="114"/>
      <c r="BW37" s="115"/>
    </row>
    <row r="38" spans="1:75" ht="54" customHeight="1">
      <c r="A38" s="317">
        <v>18</v>
      </c>
      <c r="B38" s="318"/>
      <c r="C38" s="116"/>
      <c r="D38" s="117"/>
      <c r="E38" s="117"/>
      <c r="F38" s="117"/>
      <c r="G38" s="117"/>
      <c r="H38" s="118"/>
      <c r="I38" s="319" t="s">
        <v>160</v>
      </c>
      <c r="J38" s="320"/>
      <c r="K38" s="320"/>
      <c r="L38" s="320"/>
      <c r="M38" s="320"/>
      <c r="N38" s="320"/>
      <c r="O38" s="320"/>
      <c r="P38" s="321"/>
      <c r="Q38" s="323" t="s">
        <v>143</v>
      </c>
      <c r="R38" s="323"/>
      <c r="S38" s="323"/>
      <c r="T38" s="323"/>
      <c r="U38" s="324"/>
      <c r="V38" s="325" t="s">
        <v>161</v>
      </c>
      <c r="W38" s="326"/>
      <c r="X38" s="326"/>
      <c r="Y38" s="326"/>
      <c r="Z38" s="326"/>
      <c r="AA38" s="326"/>
      <c r="AB38" s="326"/>
      <c r="AC38" s="326"/>
      <c r="AD38" s="326"/>
      <c r="AE38" s="326"/>
      <c r="AF38" s="326"/>
      <c r="AG38" s="326"/>
      <c r="AH38" s="326"/>
      <c r="AI38" s="326"/>
      <c r="AJ38" s="326"/>
      <c r="AK38" s="326"/>
      <c r="AL38" s="326"/>
      <c r="AM38" s="326"/>
      <c r="AN38" s="326"/>
      <c r="AO38" s="326"/>
      <c r="AP38" s="326"/>
      <c r="AQ38" s="326"/>
      <c r="AR38" s="326"/>
      <c r="AS38" s="326"/>
      <c r="AT38" s="326"/>
      <c r="AU38" s="326"/>
      <c r="AV38" s="326"/>
      <c r="AW38" s="326"/>
      <c r="AX38" s="326"/>
      <c r="AY38" s="326"/>
      <c r="AZ38" s="326"/>
      <c r="BA38" s="326"/>
      <c r="BB38" s="326"/>
      <c r="BC38" s="327"/>
      <c r="BD38" s="351">
        <v>44869</v>
      </c>
      <c r="BE38" s="352"/>
      <c r="BF38" s="352"/>
      <c r="BG38" s="352"/>
      <c r="BH38" s="353"/>
      <c r="BI38" s="354" t="s">
        <v>555</v>
      </c>
      <c r="BJ38" s="355"/>
      <c r="BK38" s="355" t="s">
        <v>555</v>
      </c>
      <c r="BL38" s="355"/>
      <c r="BM38" s="354" t="s">
        <v>552</v>
      </c>
      <c r="BN38" s="355"/>
      <c r="BO38" s="356"/>
      <c r="BP38" s="113"/>
      <c r="BQ38" s="114"/>
      <c r="BR38" s="114"/>
      <c r="BS38" s="114"/>
      <c r="BT38" s="114"/>
      <c r="BU38" s="114"/>
      <c r="BV38" s="114"/>
      <c r="BW38" s="115"/>
    </row>
    <row r="39" spans="1:75" ht="54" customHeight="1">
      <c r="A39" s="317">
        <v>19</v>
      </c>
      <c r="B39" s="318"/>
      <c r="C39" s="116"/>
      <c r="D39" s="117"/>
      <c r="E39" s="117"/>
      <c r="F39" s="117"/>
      <c r="G39" s="117"/>
      <c r="H39" s="118"/>
      <c r="I39" s="319" t="s">
        <v>162</v>
      </c>
      <c r="J39" s="320"/>
      <c r="K39" s="320"/>
      <c r="L39" s="320"/>
      <c r="M39" s="320"/>
      <c r="N39" s="320"/>
      <c r="O39" s="320"/>
      <c r="P39" s="321"/>
      <c r="Q39" s="323" t="s">
        <v>143</v>
      </c>
      <c r="R39" s="323"/>
      <c r="S39" s="323"/>
      <c r="T39" s="323"/>
      <c r="U39" s="324"/>
      <c r="V39" s="325" t="s">
        <v>163</v>
      </c>
      <c r="W39" s="326"/>
      <c r="X39" s="326"/>
      <c r="Y39" s="326"/>
      <c r="Z39" s="326"/>
      <c r="AA39" s="326"/>
      <c r="AB39" s="326"/>
      <c r="AC39" s="326"/>
      <c r="AD39" s="326"/>
      <c r="AE39" s="326"/>
      <c r="AF39" s="326"/>
      <c r="AG39" s="326"/>
      <c r="AH39" s="326"/>
      <c r="AI39" s="326"/>
      <c r="AJ39" s="326"/>
      <c r="AK39" s="326"/>
      <c r="AL39" s="326"/>
      <c r="AM39" s="326"/>
      <c r="AN39" s="326"/>
      <c r="AO39" s="326"/>
      <c r="AP39" s="326"/>
      <c r="AQ39" s="326"/>
      <c r="AR39" s="326"/>
      <c r="AS39" s="326"/>
      <c r="AT39" s="326"/>
      <c r="AU39" s="326"/>
      <c r="AV39" s="326"/>
      <c r="AW39" s="326"/>
      <c r="AX39" s="326"/>
      <c r="AY39" s="326"/>
      <c r="AZ39" s="326"/>
      <c r="BA39" s="326"/>
      <c r="BB39" s="326"/>
      <c r="BC39" s="327"/>
      <c r="BD39" s="351">
        <v>44869</v>
      </c>
      <c r="BE39" s="352"/>
      <c r="BF39" s="352"/>
      <c r="BG39" s="352"/>
      <c r="BH39" s="353"/>
      <c r="BI39" s="354" t="s">
        <v>555</v>
      </c>
      <c r="BJ39" s="355"/>
      <c r="BK39" s="355" t="s">
        <v>555</v>
      </c>
      <c r="BL39" s="355"/>
      <c r="BM39" s="354" t="s">
        <v>552</v>
      </c>
      <c r="BN39" s="355"/>
      <c r="BO39" s="356"/>
      <c r="BP39" s="370"/>
      <c r="BQ39" s="358"/>
      <c r="BR39" s="358"/>
      <c r="BS39" s="358"/>
      <c r="BT39" s="358"/>
      <c r="BU39" s="358"/>
      <c r="BV39" s="358"/>
      <c r="BW39" s="369"/>
    </row>
    <row r="40" spans="1:75" ht="54" customHeight="1">
      <c r="A40" s="317">
        <v>20</v>
      </c>
      <c r="B40" s="318"/>
      <c r="C40" s="116"/>
      <c r="D40" s="117"/>
      <c r="E40" s="117"/>
      <c r="F40" s="117"/>
      <c r="G40" s="117"/>
      <c r="H40" s="118"/>
      <c r="I40" s="345" t="s">
        <v>164</v>
      </c>
      <c r="J40" s="346"/>
      <c r="K40" s="346"/>
      <c r="L40" s="346"/>
      <c r="M40" s="346"/>
      <c r="N40" s="346"/>
      <c r="O40" s="346"/>
      <c r="P40" s="347"/>
      <c r="Q40" s="323" t="s">
        <v>143</v>
      </c>
      <c r="R40" s="323"/>
      <c r="S40" s="323"/>
      <c r="T40" s="323"/>
      <c r="U40" s="324"/>
      <c r="V40" s="325" t="s">
        <v>165</v>
      </c>
      <c r="W40" s="326"/>
      <c r="X40" s="326"/>
      <c r="Y40" s="326"/>
      <c r="Z40" s="326"/>
      <c r="AA40" s="326"/>
      <c r="AB40" s="326"/>
      <c r="AC40" s="326"/>
      <c r="AD40" s="326"/>
      <c r="AE40" s="326"/>
      <c r="AF40" s="326"/>
      <c r="AG40" s="326"/>
      <c r="AH40" s="326"/>
      <c r="AI40" s="326"/>
      <c r="AJ40" s="326"/>
      <c r="AK40" s="326"/>
      <c r="AL40" s="326"/>
      <c r="AM40" s="326"/>
      <c r="AN40" s="326"/>
      <c r="AO40" s="326"/>
      <c r="AP40" s="326"/>
      <c r="AQ40" s="326"/>
      <c r="AR40" s="326"/>
      <c r="AS40" s="326"/>
      <c r="AT40" s="326"/>
      <c r="AU40" s="326"/>
      <c r="AV40" s="326"/>
      <c r="AW40" s="326"/>
      <c r="AX40" s="326"/>
      <c r="AY40" s="326"/>
      <c r="AZ40" s="326"/>
      <c r="BA40" s="326"/>
      <c r="BB40" s="326"/>
      <c r="BC40" s="327"/>
      <c r="BD40" s="351">
        <v>44869</v>
      </c>
      <c r="BE40" s="352"/>
      <c r="BF40" s="352"/>
      <c r="BG40" s="352"/>
      <c r="BH40" s="353"/>
      <c r="BI40" s="354" t="s">
        <v>555</v>
      </c>
      <c r="BJ40" s="355"/>
      <c r="BK40" s="355" t="s">
        <v>555</v>
      </c>
      <c r="BL40" s="355"/>
      <c r="BM40" s="354" t="s">
        <v>552</v>
      </c>
      <c r="BN40" s="355"/>
      <c r="BO40" s="356"/>
      <c r="BP40" s="113"/>
      <c r="BQ40" s="114"/>
      <c r="BR40" s="114"/>
      <c r="BS40" s="114"/>
      <c r="BT40" s="114"/>
      <c r="BU40" s="114"/>
      <c r="BV40" s="114"/>
      <c r="BW40" s="115"/>
    </row>
    <row r="41" spans="1:75" ht="54" customHeight="1">
      <c r="A41" s="317">
        <v>21</v>
      </c>
      <c r="B41" s="318"/>
      <c r="C41" s="116"/>
      <c r="D41" s="117"/>
      <c r="E41" s="117"/>
      <c r="F41" s="117"/>
      <c r="G41" s="117"/>
      <c r="H41" s="118"/>
      <c r="I41" s="371"/>
      <c r="J41" s="372"/>
      <c r="K41" s="372"/>
      <c r="L41" s="372"/>
      <c r="M41" s="372"/>
      <c r="N41" s="372"/>
      <c r="O41" s="372"/>
      <c r="P41" s="373"/>
      <c r="Q41" s="323" t="s">
        <v>143</v>
      </c>
      <c r="R41" s="323"/>
      <c r="S41" s="323"/>
      <c r="T41" s="323"/>
      <c r="U41" s="324"/>
      <c r="V41" s="325" t="s">
        <v>166</v>
      </c>
      <c r="W41" s="326"/>
      <c r="X41" s="326"/>
      <c r="Y41" s="326"/>
      <c r="Z41" s="326"/>
      <c r="AA41" s="326"/>
      <c r="AB41" s="326"/>
      <c r="AC41" s="326"/>
      <c r="AD41" s="326"/>
      <c r="AE41" s="326"/>
      <c r="AF41" s="326"/>
      <c r="AG41" s="326"/>
      <c r="AH41" s="326"/>
      <c r="AI41" s="326"/>
      <c r="AJ41" s="326"/>
      <c r="AK41" s="326"/>
      <c r="AL41" s="326"/>
      <c r="AM41" s="326"/>
      <c r="AN41" s="326"/>
      <c r="AO41" s="326"/>
      <c r="AP41" s="326"/>
      <c r="AQ41" s="326"/>
      <c r="AR41" s="326"/>
      <c r="AS41" s="326"/>
      <c r="AT41" s="326"/>
      <c r="AU41" s="326"/>
      <c r="AV41" s="326"/>
      <c r="AW41" s="326"/>
      <c r="AX41" s="326"/>
      <c r="AY41" s="326"/>
      <c r="AZ41" s="326"/>
      <c r="BA41" s="326"/>
      <c r="BB41" s="326"/>
      <c r="BC41" s="327"/>
      <c r="BD41" s="351">
        <v>44869</v>
      </c>
      <c r="BE41" s="352"/>
      <c r="BF41" s="352"/>
      <c r="BG41" s="352"/>
      <c r="BH41" s="353"/>
      <c r="BI41" s="354" t="s">
        <v>555</v>
      </c>
      <c r="BJ41" s="355"/>
      <c r="BK41" s="355" t="s">
        <v>555</v>
      </c>
      <c r="BL41" s="355"/>
      <c r="BM41" s="354" t="s">
        <v>552</v>
      </c>
      <c r="BN41" s="355"/>
      <c r="BO41" s="356"/>
      <c r="BP41" s="113"/>
      <c r="BQ41" s="114"/>
      <c r="BR41" s="114"/>
      <c r="BS41" s="114"/>
      <c r="BT41" s="114"/>
      <c r="BU41" s="114"/>
      <c r="BV41" s="114"/>
      <c r="BW41" s="115"/>
    </row>
    <row r="42" spans="1:75" ht="54" customHeight="1">
      <c r="A42" s="317">
        <v>22</v>
      </c>
      <c r="B42" s="318"/>
      <c r="C42" s="116"/>
      <c r="D42" s="117"/>
      <c r="E42" s="117"/>
      <c r="F42" s="117"/>
      <c r="G42" s="117"/>
      <c r="H42" s="118"/>
      <c r="I42" s="374"/>
      <c r="J42" s="375"/>
      <c r="K42" s="375"/>
      <c r="L42" s="375"/>
      <c r="M42" s="375"/>
      <c r="N42" s="375"/>
      <c r="O42" s="375"/>
      <c r="P42" s="376"/>
      <c r="Q42" s="323" t="s">
        <v>143</v>
      </c>
      <c r="R42" s="323"/>
      <c r="S42" s="323"/>
      <c r="T42" s="323"/>
      <c r="U42" s="324"/>
      <c r="V42" s="325" t="s">
        <v>167</v>
      </c>
      <c r="W42" s="326"/>
      <c r="X42" s="326"/>
      <c r="Y42" s="326"/>
      <c r="Z42" s="326"/>
      <c r="AA42" s="326"/>
      <c r="AB42" s="326"/>
      <c r="AC42" s="326"/>
      <c r="AD42" s="326"/>
      <c r="AE42" s="326"/>
      <c r="AF42" s="326"/>
      <c r="AG42" s="326"/>
      <c r="AH42" s="326"/>
      <c r="AI42" s="326"/>
      <c r="AJ42" s="326"/>
      <c r="AK42" s="326"/>
      <c r="AL42" s="326"/>
      <c r="AM42" s="326"/>
      <c r="AN42" s="326"/>
      <c r="AO42" s="326"/>
      <c r="AP42" s="326"/>
      <c r="AQ42" s="326"/>
      <c r="AR42" s="326"/>
      <c r="AS42" s="326"/>
      <c r="AT42" s="326"/>
      <c r="AU42" s="326"/>
      <c r="AV42" s="326"/>
      <c r="AW42" s="326"/>
      <c r="AX42" s="326"/>
      <c r="AY42" s="326"/>
      <c r="AZ42" s="326"/>
      <c r="BA42" s="326"/>
      <c r="BB42" s="326"/>
      <c r="BC42" s="327"/>
      <c r="BD42" s="351">
        <v>44869</v>
      </c>
      <c r="BE42" s="352"/>
      <c r="BF42" s="352"/>
      <c r="BG42" s="352"/>
      <c r="BH42" s="353"/>
      <c r="BI42" s="354" t="s">
        <v>555</v>
      </c>
      <c r="BJ42" s="355"/>
      <c r="BK42" s="355" t="s">
        <v>555</v>
      </c>
      <c r="BL42" s="355"/>
      <c r="BM42" s="354" t="s">
        <v>552</v>
      </c>
      <c r="BN42" s="355"/>
      <c r="BO42" s="356"/>
      <c r="BP42" s="113"/>
      <c r="BQ42" s="114"/>
      <c r="BR42" s="114"/>
      <c r="BS42" s="114"/>
      <c r="BT42" s="114"/>
      <c r="BU42" s="114"/>
      <c r="BV42" s="114"/>
      <c r="BW42" s="115"/>
    </row>
    <row r="43" spans="1:75" ht="54" customHeight="1">
      <c r="A43" s="317">
        <v>23</v>
      </c>
      <c r="B43" s="318"/>
      <c r="C43" s="116"/>
      <c r="D43" s="117"/>
      <c r="E43" s="117"/>
      <c r="F43" s="117"/>
      <c r="G43" s="117"/>
      <c r="H43" s="118"/>
      <c r="I43" s="345" t="s">
        <v>168</v>
      </c>
      <c r="J43" s="346"/>
      <c r="K43" s="346"/>
      <c r="L43" s="346"/>
      <c r="M43" s="346"/>
      <c r="N43" s="346"/>
      <c r="O43" s="346"/>
      <c r="P43" s="347"/>
      <c r="Q43" s="323" t="s">
        <v>143</v>
      </c>
      <c r="R43" s="323"/>
      <c r="S43" s="323"/>
      <c r="T43" s="323"/>
      <c r="U43" s="324"/>
      <c r="V43" s="325" t="s">
        <v>169</v>
      </c>
      <c r="W43" s="326"/>
      <c r="X43" s="326"/>
      <c r="Y43" s="326"/>
      <c r="Z43" s="326"/>
      <c r="AA43" s="326"/>
      <c r="AB43" s="326"/>
      <c r="AC43" s="326"/>
      <c r="AD43" s="326"/>
      <c r="AE43" s="326"/>
      <c r="AF43" s="326"/>
      <c r="AG43" s="326"/>
      <c r="AH43" s="326"/>
      <c r="AI43" s="326"/>
      <c r="AJ43" s="326"/>
      <c r="AK43" s="326"/>
      <c r="AL43" s="326"/>
      <c r="AM43" s="326"/>
      <c r="AN43" s="326"/>
      <c r="AO43" s="326"/>
      <c r="AP43" s="326"/>
      <c r="AQ43" s="326"/>
      <c r="AR43" s="326"/>
      <c r="AS43" s="326"/>
      <c r="AT43" s="326"/>
      <c r="AU43" s="326"/>
      <c r="AV43" s="326"/>
      <c r="AW43" s="326"/>
      <c r="AX43" s="326"/>
      <c r="AY43" s="326"/>
      <c r="AZ43" s="326"/>
      <c r="BA43" s="326"/>
      <c r="BB43" s="326"/>
      <c r="BC43" s="327"/>
      <c r="BD43" s="351">
        <v>44869</v>
      </c>
      <c r="BE43" s="352"/>
      <c r="BF43" s="352"/>
      <c r="BG43" s="352"/>
      <c r="BH43" s="353"/>
      <c r="BI43" s="354" t="s">
        <v>555</v>
      </c>
      <c r="BJ43" s="355"/>
      <c r="BK43" s="355" t="s">
        <v>555</v>
      </c>
      <c r="BL43" s="355"/>
      <c r="BM43" s="354" t="s">
        <v>552</v>
      </c>
      <c r="BN43" s="355"/>
      <c r="BO43" s="356"/>
      <c r="BP43" s="113"/>
      <c r="BQ43" s="114"/>
      <c r="BR43" s="114"/>
      <c r="BS43" s="114"/>
      <c r="BT43" s="114"/>
      <c r="BU43" s="114"/>
      <c r="BV43" s="114"/>
      <c r="BW43" s="115"/>
    </row>
    <row r="44" spans="1:75" ht="54" customHeight="1">
      <c r="A44" s="317">
        <v>24</v>
      </c>
      <c r="B44" s="318"/>
      <c r="C44" s="116"/>
      <c r="D44" s="117"/>
      <c r="E44" s="117"/>
      <c r="F44" s="117"/>
      <c r="G44" s="117"/>
      <c r="H44" s="118"/>
      <c r="I44" s="63"/>
      <c r="J44" s="117"/>
      <c r="K44" s="117"/>
      <c r="L44" s="117"/>
      <c r="M44" s="117"/>
      <c r="N44" s="117"/>
      <c r="O44" s="117"/>
      <c r="P44" s="118"/>
      <c r="Q44" s="323" t="s">
        <v>143</v>
      </c>
      <c r="R44" s="323"/>
      <c r="S44" s="323"/>
      <c r="T44" s="323"/>
      <c r="U44" s="324"/>
      <c r="V44" s="325" t="s">
        <v>170</v>
      </c>
      <c r="W44" s="326"/>
      <c r="X44" s="326"/>
      <c r="Y44" s="326"/>
      <c r="Z44" s="326"/>
      <c r="AA44" s="326"/>
      <c r="AB44" s="326"/>
      <c r="AC44" s="326"/>
      <c r="AD44" s="326"/>
      <c r="AE44" s="326"/>
      <c r="AF44" s="326"/>
      <c r="AG44" s="326"/>
      <c r="AH44" s="326"/>
      <c r="AI44" s="326"/>
      <c r="AJ44" s="326"/>
      <c r="AK44" s="326"/>
      <c r="AL44" s="326"/>
      <c r="AM44" s="326"/>
      <c r="AN44" s="326"/>
      <c r="AO44" s="326"/>
      <c r="AP44" s="326"/>
      <c r="AQ44" s="326"/>
      <c r="AR44" s="326"/>
      <c r="AS44" s="326"/>
      <c r="AT44" s="326"/>
      <c r="AU44" s="326"/>
      <c r="AV44" s="326"/>
      <c r="AW44" s="326"/>
      <c r="AX44" s="326"/>
      <c r="AY44" s="326"/>
      <c r="AZ44" s="326"/>
      <c r="BA44" s="326"/>
      <c r="BB44" s="326"/>
      <c r="BC44" s="327"/>
      <c r="BD44" s="351">
        <v>44869</v>
      </c>
      <c r="BE44" s="352"/>
      <c r="BF44" s="352"/>
      <c r="BG44" s="352"/>
      <c r="BH44" s="353"/>
      <c r="BI44" s="354" t="s">
        <v>555</v>
      </c>
      <c r="BJ44" s="355"/>
      <c r="BK44" s="355" t="s">
        <v>555</v>
      </c>
      <c r="BL44" s="355"/>
      <c r="BM44" s="354" t="s">
        <v>552</v>
      </c>
      <c r="BN44" s="355"/>
      <c r="BO44" s="356"/>
      <c r="BP44" s="113"/>
      <c r="BQ44" s="114"/>
      <c r="BR44" s="114"/>
      <c r="BS44" s="114"/>
      <c r="BT44" s="114"/>
      <c r="BU44" s="114"/>
      <c r="BV44" s="114"/>
      <c r="BW44" s="115"/>
    </row>
    <row r="45" spans="1:75" ht="54" customHeight="1">
      <c r="A45" s="317">
        <v>25</v>
      </c>
      <c r="B45" s="318"/>
      <c r="C45" s="364" t="s">
        <v>171</v>
      </c>
      <c r="D45" s="365"/>
      <c r="E45" s="365"/>
      <c r="F45" s="365"/>
      <c r="G45" s="365"/>
      <c r="H45" s="377"/>
      <c r="I45" s="319" t="s">
        <v>172</v>
      </c>
      <c r="J45" s="320"/>
      <c r="K45" s="320"/>
      <c r="L45" s="320"/>
      <c r="M45" s="320"/>
      <c r="N45" s="320"/>
      <c r="O45" s="320"/>
      <c r="P45" s="321"/>
      <c r="Q45" s="323" t="s">
        <v>143</v>
      </c>
      <c r="R45" s="323"/>
      <c r="S45" s="323"/>
      <c r="T45" s="323"/>
      <c r="U45" s="324"/>
      <c r="V45" s="325" t="s">
        <v>173</v>
      </c>
      <c r="W45" s="326"/>
      <c r="X45" s="326"/>
      <c r="Y45" s="326"/>
      <c r="Z45" s="326"/>
      <c r="AA45" s="326"/>
      <c r="AB45" s="326"/>
      <c r="AC45" s="326"/>
      <c r="AD45" s="326"/>
      <c r="AE45" s="326"/>
      <c r="AF45" s="326"/>
      <c r="AG45" s="326"/>
      <c r="AH45" s="326"/>
      <c r="AI45" s="326"/>
      <c r="AJ45" s="326"/>
      <c r="AK45" s="326"/>
      <c r="AL45" s="326"/>
      <c r="AM45" s="326"/>
      <c r="AN45" s="326"/>
      <c r="AO45" s="326"/>
      <c r="AP45" s="326"/>
      <c r="AQ45" s="326"/>
      <c r="AR45" s="326"/>
      <c r="AS45" s="326"/>
      <c r="AT45" s="326"/>
      <c r="AU45" s="326"/>
      <c r="AV45" s="326"/>
      <c r="AW45" s="326"/>
      <c r="AX45" s="326"/>
      <c r="AY45" s="326"/>
      <c r="AZ45" s="326"/>
      <c r="BA45" s="326"/>
      <c r="BB45" s="326"/>
      <c r="BC45" s="327"/>
      <c r="BD45" s="351">
        <v>44869</v>
      </c>
      <c r="BE45" s="352"/>
      <c r="BF45" s="352"/>
      <c r="BG45" s="352"/>
      <c r="BH45" s="353"/>
      <c r="BI45" s="354" t="s">
        <v>555</v>
      </c>
      <c r="BJ45" s="355"/>
      <c r="BK45" s="355" t="s">
        <v>555</v>
      </c>
      <c r="BL45" s="355"/>
      <c r="BM45" s="354" t="s">
        <v>551</v>
      </c>
      <c r="BN45" s="355"/>
      <c r="BO45" s="356"/>
      <c r="BP45" s="113"/>
      <c r="BQ45" s="114"/>
      <c r="BR45" s="114"/>
      <c r="BS45" s="114"/>
      <c r="BT45" s="114"/>
      <c r="BU45" s="114"/>
      <c r="BV45" s="114"/>
      <c r="BW45" s="115"/>
    </row>
    <row r="46" spans="1:75" ht="54" customHeight="1">
      <c r="A46" s="317">
        <v>26</v>
      </c>
      <c r="B46" s="318"/>
      <c r="C46" s="333"/>
      <c r="D46" s="334"/>
      <c r="E46" s="334"/>
      <c r="F46" s="334"/>
      <c r="G46" s="334"/>
      <c r="H46" s="335"/>
      <c r="I46" s="345" t="s">
        <v>174</v>
      </c>
      <c r="J46" s="346"/>
      <c r="K46" s="346"/>
      <c r="L46" s="346"/>
      <c r="M46" s="346"/>
      <c r="N46" s="346"/>
      <c r="O46" s="346"/>
      <c r="P46" s="347"/>
      <c r="Q46" s="323" t="s">
        <v>143</v>
      </c>
      <c r="R46" s="323"/>
      <c r="S46" s="323"/>
      <c r="T46" s="323"/>
      <c r="U46" s="324"/>
      <c r="V46" s="325" t="s">
        <v>175</v>
      </c>
      <c r="W46" s="326"/>
      <c r="X46" s="326"/>
      <c r="Y46" s="326"/>
      <c r="Z46" s="326"/>
      <c r="AA46" s="326"/>
      <c r="AB46" s="326"/>
      <c r="AC46" s="326"/>
      <c r="AD46" s="326"/>
      <c r="AE46" s="326"/>
      <c r="AF46" s="326"/>
      <c r="AG46" s="326"/>
      <c r="AH46" s="326"/>
      <c r="AI46" s="326"/>
      <c r="AJ46" s="326"/>
      <c r="AK46" s="326"/>
      <c r="AL46" s="326"/>
      <c r="AM46" s="326"/>
      <c r="AN46" s="326"/>
      <c r="AO46" s="326"/>
      <c r="AP46" s="326"/>
      <c r="AQ46" s="326"/>
      <c r="AR46" s="326"/>
      <c r="AS46" s="326"/>
      <c r="AT46" s="326"/>
      <c r="AU46" s="326"/>
      <c r="AV46" s="326"/>
      <c r="AW46" s="326"/>
      <c r="AX46" s="326"/>
      <c r="AY46" s="326"/>
      <c r="AZ46" s="326"/>
      <c r="BA46" s="326"/>
      <c r="BB46" s="326"/>
      <c r="BC46" s="327"/>
      <c r="BD46" s="351">
        <v>44869</v>
      </c>
      <c r="BE46" s="352"/>
      <c r="BF46" s="352"/>
      <c r="BG46" s="352"/>
      <c r="BH46" s="353"/>
      <c r="BI46" s="354" t="s">
        <v>555</v>
      </c>
      <c r="BJ46" s="355"/>
      <c r="BK46" s="355" t="s">
        <v>555</v>
      </c>
      <c r="BL46" s="355"/>
      <c r="BM46" s="354" t="s">
        <v>551</v>
      </c>
      <c r="BN46" s="355"/>
      <c r="BO46" s="356"/>
      <c r="BP46" s="113"/>
      <c r="BQ46" s="114"/>
      <c r="BR46" s="114"/>
      <c r="BS46" s="114"/>
      <c r="BT46" s="114"/>
      <c r="BU46" s="114"/>
      <c r="BV46" s="114"/>
      <c r="BW46" s="115"/>
    </row>
    <row r="47" spans="1:75" ht="54" customHeight="1">
      <c r="A47" s="317">
        <v>27</v>
      </c>
      <c r="B47" s="318"/>
      <c r="C47" s="333"/>
      <c r="D47" s="334"/>
      <c r="E47" s="334"/>
      <c r="F47" s="334"/>
      <c r="G47" s="334"/>
      <c r="H47" s="335"/>
      <c r="I47" s="70"/>
      <c r="J47" s="120"/>
      <c r="K47" s="120"/>
      <c r="L47" s="120"/>
      <c r="M47" s="120"/>
      <c r="N47" s="120"/>
      <c r="O47" s="120"/>
      <c r="P47" s="71"/>
      <c r="Q47" s="323" t="s">
        <v>143</v>
      </c>
      <c r="R47" s="323"/>
      <c r="S47" s="323"/>
      <c r="T47" s="323"/>
      <c r="U47" s="324"/>
      <c r="V47" s="325" t="s">
        <v>176</v>
      </c>
      <c r="W47" s="326"/>
      <c r="X47" s="326"/>
      <c r="Y47" s="326"/>
      <c r="Z47" s="326"/>
      <c r="AA47" s="326"/>
      <c r="AB47" s="326"/>
      <c r="AC47" s="326"/>
      <c r="AD47" s="326"/>
      <c r="AE47" s="326"/>
      <c r="AF47" s="326"/>
      <c r="AG47" s="326"/>
      <c r="AH47" s="326"/>
      <c r="AI47" s="326"/>
      <c r="AJ47" s="326"/>
      <c r="AK47" s="326"/>
      <c r="AL47" s="326"/>
      <c r="AM47" s="326"/>
      <c r="AN47" s="326"/>
      <c r="AO47" s="326"/>
      <c r="AP47" s="326"/>
      <c r="AQ47" s="326"/>
      <c r="AR47" s="326"/>
      <c r="AS47" s="326"/>
      <c r="AT47" s="326"/>
      <c r="AU47" s="326"/>
      <c r="AV47" s="326"/>
      <c r="AW47" s="326"/>
      <c r="AX47" s="326"/>
      <c r="AY47" s="326"/>
      <c r="AZ47" s="326"/>
      <c r="BA47" s="326"/>
      <c r="BB47" s="326"/>
      <c r="BC47" s="327"/>
      <c r="BD47" s="351">
        <v>44869</v>
      </c>
      <c r="BE47" s="352"/>
      <c r="BF47" s="352"/>
      <c r="BG47" s="352"/>
      <c r="BH47" s="353"/>
      <c r="BI47" s="354" t="s">
        <v>555</v>
      </c>
      <c r="BJ47" s="355"/>
      <c r="BK47" s="355" t="s">
        <v>555</v>
      </c>
      <c r="BL47" s="355"/>
      <c r="BM47" s="354" t="s">
        <v>552</v>
      </c>
      <c r="BN47" s="355"/>
      <c r="BO47" s="356"/>
      <c r="BP47" s="113"/>
      <c r="BQ47" s="114"/>
      <c r="BR47" s="114"/>
      <c r="BS47" s="114"/>
      <c r="BT47" s="114"/>
      <c r="BU47" s="114"/>
      <c r="BV47" s="114"/>
      <c r="BW47" s="115"/>
    </row>
    <row r="48" spans="1:75" ht="54" customHeight="1">
      <c r="A48" s="317">
        <v>28</v>
      </c>
      <c r="B48" s="318"/>
      <c r="C48" s="333"/>
      <c r="D48" s="334"/>
      <c r="E48" s="334"/>
      <c r="F48" s="334"/>
      <c r="G48" s="334"/>
      <c r="H48" s="335"/>
      <c r="I48" s="345" t="s">
        <v>177</v>
      </c>
      <c r="J48" s="346"/>
      <c r="K48" s="346"/>
      <c r="L48" s="346"/>
      <c r="M48" s="346"/>
      <c r="N48" s="346"/>
      <c r="O48" s="346"/>
      <c r="P48" s="347"/>
      <c r="Q48" s="323" t="s">
        <v>143</v>
      </c>
      <c r="R48" s="323"/>
      <c r="S48" s="323"/>
      <c r="T48" s="323"/>
      <c r="U48" s="324"/>
      <c r="V48" s="325" t="s">
        <v>178</v>
      </c>
      <c r="W48" s="326"/>
      <c r="X48" s="326"/>
      <c r="Y48" s="326"/>
      <c r="Z48" s="326"/>
      <c r="AA48" s="326"/>
      <c r="AB48" s="326"/>
      <c r="AC48" s="326"/>
      <c r="AD48" s="326"/>
      <c r="AE48" s="326"/>
      <c r="AF48" s="326"/>
      <c r="AG48" s="326"/>
      <c r="AH48" s="326"/>
      <c r="AI48" s="326"/>
      <c r="AJ48" s="326"/>
      <c r="AK48" s="326"/>
      <c r="AL48" s="326"/>
      <c r="AM48" s="326"/>
      <c r="AN48" s="326"/>
      <c r="AO48" s="326"/>
      <c r="AP48" s="326"/>
      <c r="AQ48" s="326"/>
      <c r="AR48" s="326"/>
      <c r="AS48" s="326"/>
      <c r="AT48" s="326"/>
      <c r="AU48" s="326"/>
      <c r="AV48" s="326"/>
      <c r="AW48" s="326"/>
      <c r="AX48" s="326"/>
      <c r="AY48" s="326"/>
      <c r="AZ48" s="326"/>
      <c r="BA48" s="326"/>
      <c r="BB48" s="326"/>
      <c r="BC48" s="327"/>
      <c r="BD48" s="351">
        <v>44869</v>
      </c>
      <c r="BE48" s="352"/>
      <c r="BF48" s="352"/>
      <c r="BG48" s="352"/>
      <c r="BH48" s="353"/>
      <c r="BI48" s="354" t="s">
        <v>555</v>
      </c>
      <c r="BJ48" s="355"/>
      <c r="BK48" s="355" t="s">
        <v>555</v>
      </c>
      <c r="BL48" s="355"/>
      <c r="BM48" s="354" t="s">
        <v>552</v>
      </c>
      <c r="BN48" s="355"/>
      <c r="BO48" s="356"/>
      <c r="BP48" s="370"/>
      <c r="BQ48" s="358"/>
      <c r="BR48" s="358"/>
      <c r="BS48" s="358"/>
      <c r="BT48" s="358"/>
      <c r="BU48" s="358"/>
      <c r="BV48" s="358"/>
      <c r="BW48" s="369"/>
    </row>
    <row r="49" spans="1:75" ht="54" customHeight="1">
      <c r="A49" s="317">
        <v>29</v>
      </c>
      <c r="B49" s="318"/>
      <c r="C49" s="345" t="s">
        <v>179</v>
      </c>
      <c r="D49" s="346"/>
      <c r="E49" s="346"/>
      <c r="F49" s="346"/>
      <c r="G49" s="346"/>
      <c r="H49" s="346"/>
      <c r="I49" s="66"/>
      <c r="J49" s="66"/>
      <c r="K49" s="66"/>
      <c r="L49" s="66"/>
      <c r="M49" s="66"/>
      <c r="N49" s="66"/>
      <c r="O49" s="66"/>
      <c r="P49" s="67"/>
      <c r="Q49" s="323" t="s">
        <v>143</v>
      </c>
      <c r="R49" s="323"/>
      <c r="S49" s="323"/>
      <c r="T49" s="323"/>
      <c r="U49" s="324"/>
      <c r="V49" s="325" t="s">
        <v>180</v>
      </c>
      <c r="W49" s="326"/>
      <c r="X49" s="326"/>
      <c r="Y49" s="326"/>
      <c r="Z49" s="326"/>
      <c r="AA49" s="326"/>
      <c r="AB49" s="326"/>
      <c r="AC49" s="326"/>
      <c r="AD49" s="326"/>
      <c r="AE49" s="326"/>
      <c r="AF49" s="326"/>
      <c r="AG49" s="326"/>
      <c r="AH49" s="326"/>
      <c r="AI49" s="326"/>
      <c r="AJ49" s="326"/>
      <c r="AK49" s="326"/>
      <c r="AL49" s="326"/>
      <c r="AM49" s="326"/>
      <c r="AN49" s="326"/>
      <c r="AO49" s="326"/>
      <c r="AP49" s="326"/>
      <c r="AQ49" s="326"/>
      <c r="AR49" s="326"/>
      <c r="AS49" s="326"/>
      <c r="AT49" s="326"/>
      <c r="AU49" s="326"/>
      <c r="AV49" s="326"/>
      <c r="AW49" s="326"/>
      <c r="AX49" s="326"/>
      <c r="AY49" s="326"/>
      <c r="AZ49" s="326"/>
      <c r="BA49" s="326"/>
      <c r="BB49" s="326"/>
      <c r="BC49" s="327"/>
      <c r="BD49" s="351">
        <v>44869</v>
      </c>
      <c r="BE49" s="352"/>
      <c r="BF49" s="352"/>
      <c r="BG49" s="352"/>
      <c r="BH49" s="353"/>
      <c r="BI49" s="354" t="s">
        <v>555</v>
      </c>
      <c r="BJ49" s="355"/>
      <c r="BK49" s="355" t="s">
        <v>555</v>
      </c>
      <c r="BL49" s="355"/>
      <c r="BM49" s="354" t="s">
        <v>551</v>
      </c>
      <c r="BN49" s="355"/>
      <c r="BO49" s="355"/>
      <c r="BP49" s="370"/>
      <c r="BQ49" s="358"/>
      <c r="BR49" s="358"/>
      <c r="BS49" s="358"/>
      <c r="BT49" s="358"/>
      <c r="BU49" s="358"/>
      <c r="BV49" s="358"/>
      <c r="BW49" s="369"/>
    </row>
    <row r="50" spans="1:75" ht="54" customHeight="1">
      <c r="A50" s="317">
        <v>30</v>
      </c>
      <c r="B50" s="318"/>
      <c r="C50" s="119"/>
      <c r="D50" s="120"/>
      <c r="E50" s="120"/>
      <c r="F50" s="120"/>
      <c r="G50" s="120"/>
      <c r="H50" s="120"/>
      <c r="I50" s="68"/>
      <c r="J50" s="68"/>
      <c r="K50" s="68"/>
      <c r="L50" s="68"/>
      <c r="M50" s="68"/>
      <c r="N50" s="68"/>
      <c r="O50" s="68"/>
      <c r="P50" s="69"/>
      <c r="Q50" s="323" t="s">
        <v>143</v>
      </c>
      <c r="R50" s="323"/>
      <c r="S50" s="323"/>
      <c r="T50" s="323"/>
      <c r="U50" s="324"/>
      <c r="V50" s="325" t="s">
        <v>181</v>
      </c>
      <c r="W50" s="326"/>
      <c r="X50" s="326"/>
      <c r="Y50" s="326"/>
      <c r="Z50" s="326"/>
      <c r="AA50" s="326"/>
      <c r="AB50" s="326"/>
      <c r="AC50" s="326"/>
      <c r="AD50" s="326"/>
      <c r="AE50" s="326"/>
      <c r="AF50" s="326"/>
      <c r="AG50" s="326"/>
      <c r="AH50" s="326"/>
      <c r="AI50" s="326"/>
      <c r="AJ50" s="326"/>
      <c r="AK50" s="326"/>
      <c r="AL50" s="326"/>
      <c r="AM50" s="326"/>
      <c r="AN50" s="326"/>
      <c r="AO50" s="326"/>
      <c r="AP50" s="326"/>
      <c r="AQ50" s="326"/>
      <c r="AR50" s="326"/>
      <c r="AS50" s="326"/>
      <c r="AT50" s="326"/>
      <c r="AU50" s="326"/>
      <c r="AV50" s="326"/>
      <c r="AW50" s="326"/>
      <c r="AX50" s="326"/>
      <c r="AY50" s="326"/>
      <c r="AZ50" s="326"/>
      <c r="BA50" s="326"/>
      <c r="BB50" s="326"/>
      <c r="BC50" s="327"/>
      <c r="BD50" s="351">
        <v>44869</v>
      </c>
      <c r="BE50" s="352"/>
      <c r="BF50" s="352"/>
      <c r="BG50" s="352"/>
      <c r="BH50" s="353"/>
      <c r="BI50" s="354" t="s">
        <v>555</v>
      </c>
      <c r="BJ50" s="355"/>
      <c r="BK50" s="355" t="s">
        <v>555</v>
      </c>
      <c r="BL50" s="355"/>
      <c r="BM50" s="354" t="s">
        <v>551</v>
      </c>
      <c r="BN50" s="355"/>
      <c r="BO50" s="355"/>
      <c r="BP50" s="370"/>
      <c r="BQ50" s="358"/>
      <c r="BR50" s="358"/>
      <c r="BS50" s="358"/>
      <c r="BT50" s="358"/>
      <c r="BU50" s="358"/>
      <c r="BV50" s="358"/>
      <c r="BW50" s="369"/>
    </row>
    <row r="51" spans="1:75" ht="13.5" customHeight="1">
      <c r="A51" s="72"/>
      <c r="B51" s="72"/>
      <c r="Q51" s="59" t="s">
        <v>182</v>
      </c>
    </row>
    <row r="55" spans="1:75">
      <c r="BD55" s="72"/>
      <c r="BE55" s="72"/>
      <c r="BF55" s="72"/>
    </row>
  </sheetData>
  <sheetProtection sheet="1" objects="1" scenarios="1"/>
  <protectedRanges>
    <protectedRange sqref="U9:AB10 BD21:BW50 AY9:BV18" name="P_PCLCheckList"/>
  </protectedRanges>
  <mergeCells count="313">
    <mergeCell ref="BM22:BO22"/>
    <mergeCell ref="BI22:BL22"/>
    <mergeCell ref="BD22:BH22"/>
    <mergeCell ref="BP50:BW50"/>
    <mergeCell ref="A50:B50"/>
    <mergeCell ref="Q50:U50"/>
    <mergeCell ref="V50:BC50"/>
    <mergeCell ref="BD50:BH50"/>
    <mergeCell ref="BI50:BL50"/>
    <mergeCell ref="BM50:BO50"/>
    <mergeCell ref="BP48:BW48"/>
    <mergeCell ref="A49:B49"/>
    <mergeCell ref="C49:H49"/>
    <mergeCell ref="Q49:U49"/>
    <mergeCell ref="V49:BC49"/>
    <mergeCell ref="BD49:BH49"/>
    <mergeCell ref="BI49:BL49"/>
    <mergeCell ref="BM49:BO49"/>
    <mergeCell ref="BP49:BW49"/>
    <mergeCell ref="BM47:BO47"/>
    <mergeCell ref="A48:B48"/>
    <mergeCell ref="C48:H48"/>
    <mergeCell ref="I48:P48"/>
    <mergeCell ref="Q48:U48"/>
    <mergeCell ref="V48:BC48"/>
    <mergeCell ref="BD48:BH48"/>
    <mergeCell ref="BI48:BL48"/>
    <mergeCell ref="BM48:BO48"/>
    <mergeCell ref="A47:B47"/>
    <mergeCell ref="C47:H47"/>
    <mergeCell ref="Q47:U47"/>
    <mergeCell ref="V47:BC47"/>
    <mergeCell ref="BD47:BH47"/>
    <mergeCell ref="BI47:BL47"/>
    <mergeCell ref="BI45:BL45"/>
    <mergeCell ref="BM45:BO45"/>
    <mergeCell ref="A46:B46"/>
    <mergeCell ref="C46:H46"/>
    <mergeCell ref="I46:P46"/>
    <mergeCell ref="Q46:U46"/>
    <mergeCell ref="V46:BC46"/>
    <mergeCell ref="BD46:BH46"/>
    <mergeCell ref="BI46:BL46"/>
    <mergeCell ref="BM46:BO46"/>
    <mergeCell ref="A45:B45"/>
    <mergeCell ref="C45:H45"/>
    <mergeCell ref="I45:P45"/>
    <mergeCell ref="Q45:U45"/>
    <mergeCell ref="V45:BC45"/>
    <mergeCell ref="BD45:BH45"/>
    <mergeCell ref="BM43:BO43"/>
    <mergeCell ref="A44:B44"/>
    <mergeCell ref="Q44:U44"/>
    <mergeCell ref="V44:BC44"/>
    <mergeCell ref="BD44:BH44"/>
    <mergeCell ref="BI44:BL44"/>
    <mergeCell ref="BM44:BO44"/>
    <mergeCell ref="A43:B43"/>
    <mergeCell ref="I43:P43"/>
    <mergeCell ref="Q43:U43"/>
    <mergeCell ref="V43:BC43"/>
    <mergeCell ref="BD43:BH43"/>
    <mergeCell ref="BI43:BL43"/>
    <mergeCell ref="BP39:BW39"/>
    <mergeCell ref="A40:B40"/>
    <mergeCell ref="I40:P42"/>
    <mergeCell ref="Q40:U40"/>
    <mergeCell ref="V40:BC40"/>
    <mergeCell ref="BD40:BH40"/>
    <mergeCell ref="BI40:BL40"/>
    <mergeCell ref="BM40:BO40"/>
    <mergeCell ref="A41:B41"/>
    <mergeCell ref="Q41:U41"/>
    <mergeCell ref="V41:BC41"/>
    <mergeCell ref="BD41:BH41"/>
    <mergeCell ref="BI41:BL41"/>
    <mergeCell ref="BM41:BO41"/>
    <mergeCell ref="A42:B42"/>
    <mergeCell ref="Q42:U42"/>
    <mergeCell ref="V42:BC42"/>
    <mergeCell ref="BD42:BH42"/>
    <mergeCell ref="BI42:BL42"/>
    <mergeCell ref="BM42:BO42"/>
    <mergeCell ref="BD35:BH35"/>
    <mergeCell ref="BI35:BL35"/>
    <mergeCell ref="BM38:BO38"/>
    <mergeCell ref="A39:B39"/>
    <mergeCell ref="I39:P39"/>
    <mergeCell ref="Q39:U39"/>
    <mergeCell ref="V39:BC39"/>
    <mergeCell ref="BD39:BH39"/>
    <mergeCell ref="BI39:BL39"/>
    <mergeCell ref="BM39:BO39"/>
    <mergeCell ref="A38:B38"/>
    <mergeCell ref="I38:P38"/>
    <mergeCell ref="Q38:U38"/>
    <mergeCell ref="V38:BC38"/>
    <mergeCell ref="BD38:BH38"/>
    <mergeCell ref="BI38:BL38"/>
    <mergeCell ref="A32:B32"/>
    <mergeCell ref="C32:H32"/>
    <mergeCell ref="I32:P32"/>
    <mergeCell ref="Q32:U32"/>
    <mergeCell ref="BP36:BW36"/>
    <mergeCell ref="A37:B37"/>
    <mergeCell ref="I37:P37"/>
    <mergeCell ref="Q37:U37"/>
    <mergeCell ref="V37:BC37"/>
    <mergeCell ref="BD37:BH37"/>
    <mergeCell ref="BI37:BL37"/>
    <mergeCell ref="BM37:BO37"/>
    <mergeCell ref="BM35:BO35"/>
    <mergeCell ref="A36:B36"/>
    <mergeCell ref="I36:P36"/>
    <mergeCell ref="Q36:U36"/>
    <mergeCell ref="V36:BC36"/>
    <mergeCell ref="BD36:BH36"/>
    <mergeCell ref="BI36:BL36"/>
    <mergeCell ref="BM36:BO36"/>
    <mergeCell ref="A35:B35"/>
    <mergeCell ref="I35:P35"/>
    <mergeCell ref="Q35:U35"/>
    <mergeCell ref="V35:BC35"/>
    <mergeCell ref="BM33:BO33"/>
    <mergeCell ref="BP33:BW33"/>
    <mergeCell ref="A34:B34"/>
    <mergeCell ref="Q34:U34"/>
    <mergeCell ref="V34:BC34"/>
    <mergeCell ref="BD34:BH34"/>
    <mergeCell ref="BI34:BL34"/>
    <mergeCell ref="BM34:BO34"/>
    <mergeCell ref="BP34:BW34"/>
    <mergeCell ref="A33:B33"/>
    <mergeCell ref="I33:P33"/>
    <mergeCell ref="Q33:U33"/>
    <mergeCell ref="V33:BC33"/>
    <mergeCell ref="BD33:BH33"/>
    <mergeCell ref="BI33:BL33"/>
    <mergeCell ref="V32:BC32"/>
    <mergeCell ref="BD32:BH32"/>
    <mergeCell ref="BI32:BL32"/>
    <mergeCell ref="BM32:BO32"/>
    <mergeCell ref="BP32:BW32"/>
    <mergeCell ref="Q30:U30"/>
    <mergeCell ref="V30:BC30"/>
    <mergeCell ref="BD30:BH30"/>
    <mergeCell ref="BI30:BL30"/>
    <mergeCell ref="BM30:BO30"/>
    <mergeCell ref="BP30:BW30"/>
    <mergeCell ref="Q31:U31"/>
    <mergeCell ref="V31:BC31"/>
    <mergeCell ref="BD31:BH31"/>
    <mergeCell ref="BI31:BL31"/>
    <mergeCell ref="BM31:BO31"/>
    <mergeCell ref="BP28:BW28"/>
    <mergeCell ref="A29:B29"/>
    <mergeCell ref="C29:H31"/>
    <mergeCell ref="Q29:U29"/>
    <mergeCell ref="V29:BC29"/>
    <mergeCell ref="BD29:BH29"/>
    <mergeCell ref="BI29:BL29"/>
    <mergeCell ref="BM29:BO29"/>
    <mergeCell ref="BP29:BW29"/>
    <mergeCell ref="A30:B30"/>
    <mergeCell ref="A28:B28"/>
    <mergeCell ref="Q28:U28"/>
    <mergeCell ref="V28:BC28"/>
    <mergeCell ref="BD28:BH28"/>
    <mergeCell ref="BI28:BL28"/>
    <mergeCell ref="BM28:BO28"/>
    <mergeCell ref="BP31:BW31"/>
    <mergeCell ref="A31:B31"/>
    <mergeCell ref="BP26:BW26"/>
    <mergeCell ref="A27:B27"/>
    <mergeCell ref="I27:P27"/>
    <mergeCell ref="Q27:U27"/>
    <mergeCell ref="V27:BC27"/>
    <mergeCell ref="BD27:BH27"/>
    <mergeCell ref="BI27:BL27"/>
    <mergeCell ref="BM27:BO27"/>
    <mergeCell ref="BP27:BW27"/>
    <mergeCell ref="A26:B26"/>
    <mergeCell ref="Q26:U26"/>
    <mergeCell ref="V26:BC26"/>
    <mergeCell ref="BD26:BH26"/>
    <mergeCell ref="BI26:BL26"/>
    <mergeCell ref="BM26:BO26"/>
    <mergeCell ref="BP25:BW25"/>
    <mergeCell ref="BD23:BH23"/>
    <mergeCell ref="BI23:BL23"/>
    <mergeCell ref="BM23:BO23"/>
    <mergeCell ref="BP23:BW23"/>
    <mergeCell ref="A24:B24"/>
    <mergeCell ref="Q24:U24"/>
    <mergeCell ref="V24:BC24"/>
    <mergeCell ref="BD24:BH24"/>
    <mergeCell ref="BI24:BL24"/>
    <mergeCell ref="BM24:BO24"/>
    <mergeCell ref="BI21:BL21"/>
    <mergeCell ref="BM21:BO21"/>
    <mergeCell ref="BP21:BW21"/>
    <mergeCell ref="A22:B22"/>
    <mergeCell ref="I22:P22"/>
    <mergeCell ref="Q22:U22"/>
    <mergeCell ref="V22:BC22"/>
    <mergeCell ref="A21:B21"/>
    <mergeCell ref="C21:H28"/>
    <mergeCell ref="I21:P21"/>
    <mergeCell ref="Q21:U21"/>
    <mergeCell ref="V21:BC21"/>
    <mergeCell ref="BD21:BH21"/>
    <mergeCell ref="A23:B23"/>
    <mergeCell ref="I23:P23"/>
    <mergeCell ref="Q23:U23"/>
    <mergeCell ref="V23:BC23"/>
    <mergeCell ref="BP24:BW24"/>
    <mergeCell ref="A25:B25"/>
    <mergeCell ref="Q25:U25"/>
    <mergeCell ref="V25:BC25"/>
    <mergeCell ref="BD25:BH25"/>
    <mergeCell ref="BI25:BL25"/>
    <mergeCell ref="BM25:BO25"/>
    <mergeCell ref="AY18:BV18"/>
    <mergeCell ref="A20:B20"/>
    <mergeCell ref="C20:H20"/>
    <mergeCell ref="I20:P20"/>
    <mergeCell ref="Q20:U20"/>
    <mergeCell ref="V20:BC20"/>
    <mergeCell ref="BD20:BH20"/>
    <mergeCell ref="BI20:BL20"/>
    <mergeCell ref="BM20:BO20"/>
    <mergeCell ref="BP20:BW20"/>
    <mergeCell ref="B18:D18"/>
    <mergeCell ref="E18:T18"/>
    <mergeCell ref="U18:Z18"/>
    <mergeCell ref="AA18:AD18"/>
    <mergeCell ref="AE18:AN18"/>
    <mergeCell ref="AO18:AX18"/>
    <mergeCell ref="AY16:BV16"/>
    <mergeCell ref="B17:D17"/>
    <mergeCell ref="E17:T17"/>
    <mergeCell ref="U17:Z17"/>
    <mergeCell ref="AA17:AD17"/>
    <mergeCell ref="AE17:AN17"/>
    <mergeCell ref="AO17:AX17"/>
    <mergeCell ref="AY17:BV17"/>
    <mergeCell ref="B16:D16"/>
    <mergeCell ref="E16:T16"/>
    <mergeCell ref="U16:Z16"/>
    <mergeCell ref="AA16:AD16"/>
    <mergeCell ref="AE16:AN16"/>
    <mergeCell ref="AO16:AX16"/>
    <mergeCell ref="AY13:BV13"/>
    <mergeCell ref="AO14:AX14"/>
    <mergeCell ref="AY14:BV14"/>
    <mergeCell ref="I15:T15"/>
    <mergeCell ref="U15:W15"/>
    <mergeCell ref="X15:Y15"/>
    <mergeCell ref="Z15:AB15"/>
    <mergeCell ref="AC15:AD15"/>
    <mergeCell ref="AE15:AN15"/>
    <mergeCell ref="AO15:AX15"/>
    <mergeCell ref="AY15:BV15"/>
    <mergeCell ref="I14:T14"/>
    <mergeCell ref="U14:W14"/>
    <mergeCell ref="X14:Y14"/>
    <mergeCell ref="Z14:AB14"/>
    <mergeCell ref="AC14:AD14"/>
    <mergeCell ref="AE14:AN14"/>
    <mergeCell ref="AY11:BV11"/>
    <mergeCell ref="B12:D15"/>
    <mergeCell ref="E12:H15"/>
    <mergeCell ref="I12:T12"/>
    <mergeCell ref="U12:W12"/>
    <mergeCell ref="X12:Y12"/>
    <mergeCell ref="Z12:AB12"/>
    <mergeCell ref="AC12:AD12"/>
    <mergeCell ref="AE12:AN12"/>
    <mergeCell ref="AO12:AX12"/>
    <mergeCell ref="B11:D11"/>
    <mergeCell ref="E11:T11"/>
    <mergeCell ref="U11:AB11"/>
    <mergeCell ref="AC11:AD11"/>
    <mergeCell ref="AE11:AN11"/>
    <mergeCell ref="AO11:AX11"/>
    <mergeCell ref="AY12:BV12"/>
    <mergeCell ref="I13:T13"/>
    <mergeCell ref="U13:W13"/>
    <mergeCell ref="X13:Y13"/>
    <mergeCell ref="Z13:AB13"/>
    <mergeCell ref="AC13:AD13"/>
    <mergeCell ref="AE13:AN13"/>
    <mergeCell ref="AO13:AX13"/>
    <mergeCell ref="B8:D8"/>
    <mergeCell ref="E8:T8"/>
    <mergeCell ref="U8:AD8"/>
    <mergeCell ref="AE8:AN8"/>
    <mergeCell ref="AO8:AX8"/>
    <mergeCell ref="AY8:BV8"/>
    <mergeCell ref="AO9:AX9"/>
    <mergeCell ref="AY9:BV9"/>
    <mergeCell ref="L10:T10"/>
    <mergeCell ref="U10:AB10"/>
    <mergeCell ref="AC10:AD10"/>
    <mergeCell ref="AE10:AN10"/>
    <mergeCell ref="AO10:AX10"/>
    <mergeCell ref="AY10:BV10"/>
    <mergeCell ref="B9:D10"/>
    <mergeCell ref="E9:K10"/>
    <mergeCell ref="L9:T9"/>
    <mergeCell ref="U9:AB9"/>
    <mergeCell ref="AC9:AD9"/>
    <mergeCell ref="AE9:AN9"/>
  </mergeCells>
  <phoneticPr fontId="1"/>
  <dataValidations count="1">
    <dataValidation type="list" allowBlank="1" showInputMessage="1" showErrorMessage="1" sqref="BM21:BO50" xr:uid="{5B17D124-DBAE-4527-8B0D-60A79FFAA5EC}">
      <formula1>"合格,不合格,対象外"</formula1>
    </dataValidation>
  </dataValidations>
  <printOptions horizontalCentered="1"/>
  <pageMargins left="0.39370078740157483" right="0.39370078740157483" top="0.59055118110236227" bottom="0.59055118110236227" header="0.39370078740157483" footer="0.39370078740157483"/>
  <pageSetup paperSize="9" scale="52" fitToHeight="0" orientation="portrait"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36FCB-9774-4AE3-9E62-F59AA9C777CF}">
  <sheetPr>
    <tabColor rgb="FFFF0000"/>
    <pageSetUpPr fitToPage="1"/>
  </sheetPr>
  <dimension ref="B2:M114"/>
  <sheetViews>
    <sheetView showGridLines="0" view="pageBreakPreview" topLeftCell="A19" zoomScale="85" zoomScaleNormal="70" zoomScaleSheetLayoutView="85" workbookViewId="0"/>
  </sheetViews>
  <sheetFormatPr defaultColWidth="9" defaultRowHeight="15" customHeight="1" outlineLevelCol="1"/>
  <cols>
    <col min="1" max="1" width="1.44140625" style="73" customWidth="1"/>
    <col min="2" max="2" width="5.21875" style="73" bestFit="1" customWidth="1"/>
    <col min="3" max="3" width="24.44140625" style="73" bestFit="1" customWidth="1"/>
    <col min="4" max="4" width="28.77734375" style="73" bestFit="1" customWidth="1"/>
    <col min="5" max="5" width="72" style="73" bestFit="1" customWidth="1"/>
    <col min="6" max="6" width="11.88671875" style="73" customWidth="1"/>
    <col min="7" max="7" width="8.44140625" style="73" bestFit="1" customWidth="1"/>
    <col min="8" max="8" width="11.21875" style="73" bestFit="1" customWidth="1"/>
    <col min="9" max="9" width="6.88671875" style="73" bestFit="1" customWidth="1"/>
    <col min="10" max="10" width="37.88671875" style="73" customWidth="1"/>
    <col min="11" max="11" width="10" style="73" hidden="1" customWidth="1" outlineLevel="1"/>
    <col min="12" max="12" width="77.44140625" style="73" hidden="1" customWidth="1" outlineLevel="1"/>
    <col min="13" max="13" width="9" style="73" collapsed="1"/>
    <col min="14" max="16384" width="9" style="73"/>
  </cols>
  <sheetData>
    <row r="2" spans="2:2" ht="18.8">
      <c r="B2" s="60" t="s">
        <v>183</v>
      </c>
    </row>
    <row r="20" spans="2:12" ht="15" customHeight="1">
      <c r="B20" s="74" t="s">
        <v>184</v>
      </c>
      <c r="C20" s="74" t="s">
        <v>185</v>
      </c>
      <c r="D20" s="75" t="s">
        <v>186</v>
      </c>
      <c r="E20" s="76"/>
      <c r="F20" s="378" t="s">
        <v>187</v>
      </c>
      <c r="G20" s="75" t="s">
        <v>188</v>
      </c>
      <c r="H20" s="77"/>
      <c r="I20" s="77"/>
      <c r="J20" s="76"/>
      <c r="K20" s="78" t="s">
        <v>189</v>
      </c>
      <c r="L20" s="74" t="s">
        <v>190</v>
      </c>
    </row>
    <row r="21" spans="2:12" ht="30.7" customHeight="1" thickBot="1">
      <c r="B21" s="79"/>
      <c r="C21" s="79"/>
      <c r="D21" s="80" t="s">
        <v>191</v>
      </c>
      <c r="E21" s="81" t="s">
        <v>192</v>
      </c>
      <c r="F21" s="379"/>
      <c r="G21" s="82" t="s">
        <v>193</v>
      </c>
      <c r="H21" s="83" t="s">
        <v>194</v>
      </c>
      <c r="I21" s="84" t="s">
        <v>195</v>
      </c>
      <c r="J21" s="85" t="s">
        <v>196</v>
      </c>
      <c r="K21" s="86" t="s">
        <v>197</v>
      </c>
      <c r="L21" s="79"/>
    </row>
    <row r="22" spans="2:12" ht="29.2" customHeight="1" thickTop="1">
      <c r="B22" s="87" t="s">
        <v>198</v>
      </c>
      <c r="C22" s="88" t="s">
        <v>199</v>
      </c>
      <c r="D22" s="89" t="s">
        <v>200</v>
      </c>
      <c r="E22" s="89" t="s">
        <v>201</v>
      </c>
      <c r="F22" s="181"/>
      <c r="G22" s="182" t="s">
        <v>558</v>
      </c>
      <c r="H22" s="183">
        <v>44869</v>
      </c>
      <c r="I22" s="182" t="s">
        <v>551</v>
      </c>
      <c r="J22" s="181" t="s">
        <v>556</v>
      </c>
      <c r="K22" s="91" t="s">
        <v>202</v>
      </c>
      <c r="L22" s="90" t="s">
        <v>203</v>
      </c>
    </row>
    <row r="23" spans="2:12" ht="29.2" customHeight="1">
      <c r="B23" s="92" t="s">
        <v>204</v>
      </c>
      <c r="C23" s="93"/>
      <c r="D23" s="94" t="s">
        <v>205</v>
      </c>
      <c r="E23" s="94" t="s">
        <v>206</v>
      </c>
      <c r="F23" s="184"/>
      <c r="G23" s="185" t="s">
        <v>555</v>
      </c>
      <c r="H23" s="186">
        <v>44869</v>
      </c>
      <c r="I23" s="185" t="s">
        <v>551</v>
      </c>
      <c r="J23" s="184"/>
      <c r="K23" s="96" t="s">
        <v>207</v>
      </c>
      <c r="L23" s="95" t="s">
        <v>208</v>
      </c>
    </row>
    <row r="24" spans="2:12" ht="30.7" customHeight="1">
      <c r="B24" s="92" t="s">
        <v>209</v>
      </c>
      <c r="C24" s="97"/>
      <c r="D24" s="94" t="s">
        <v>210</v>
      </c>
      <c r="E24" s="94" t="s">
        <v>211</v>
      </c>
      <c r="F24" s="184"/>
      <c r="G24" s="185" t="s">
        <v>555</v>
      </c>
      <c r="H24" s="186">
        <v>44869</v>
      </c>
      <c r="I24" s="185" t="s">
        <v>551</v>
      </c>
      <c r="J24" s="184"/>
      <c r="K24" s="96" t="s">
        <v>212</v>
      </c>
      <c r="L24" s="95"/>
    </row>
    <row r="25" spans="2:12" ht="30.7" customHeight="1">
      <c r="B25" s="92" t="s">
        <v>213</v>
      </c>
      <c r="C25" s="98" t="s">
        <v>214</v>
      </c>
      <c r="D25" s="98" t="s">
        <v>215</v>
      </c>
      <c r="E25" s="94" t="s">
        <v>216</v>
      </c>
      <c r="F25" s="184"/>
      <c r="G25" s="185" t="s">
        <v>555</v>
      </c>
      <c r="H25" s="186">
        <v>44869</v>
      </c>
      <c r="I25" s="185" t="s">
        <v>551</v>
      </c>
      <c r="J25" s="184"/>
      <c r="K25" s="96" t="s">
        <v>96</v>
      </c>
      <c r="L25" s="95"/>
    </row>
    <row r="26" spans="2:12" ht="29.95" customHeight="1">
      <c r="B26" s="92" t="s">
        <v>217</v>
      </c>
      <c r="C26" s="93"/>
      <c r="D26" s="93"/>
      <c r="E26" s="94" t="s">
        <v>218</v>
      </c>
      <c r="F26" s="184"/>
      <c r="G26" s="185" t="s">
        <v>555</v>
      </c>
      <c r="H26" s="186">
        <v>44869</v>
      </c>
      <c r="I26" s="185" t="s">
        <v>551</v>
      </c>
      <c r="J26" s="184"/>
      <c r="K26" s="96" t="s">
        <v>96</v>
      </c>
      <c r="L26" s="95" t="s">
        <v>219</v>
      </c>
    </row>
    <row r="27" spans="2:12" ht="30.7" customHeight="1">
      <c r="B27" s="92" t="s">
        <v>220</v>
      </c>
      <c r="C27" s="93"/>
      <c r="D27" s="93"/>
      <c r="E27" s="94" t="s">
        <v>221</v>
      </c>
      <c r="F27" s="184"/>
      <c r="G27" s="185" t="s">
        <v>555</v>
      </c>
      <c r="H27" s="186">
        <v>44869</v>
      </c>
      <c r="I27" s="185" t="s">
        <v>551</v>
      </c>
      <c r="J27" s="184"/>
      <c r="K27" s="96" t="s">
        <v>96</v>
      </c>
      <c r="L27" s="95"/>
    </row>
    <row r="28" spans="2:12" ht="29.2" customHeight="1">
      <c r="B28" s="92" t="s">
        <v>222</v>
      </c>
      <c r="C28" s="93"/>
      <c r="D28" s="93"/>
      <c r="E28" s="94" t="s">
        <v>223</v>
      </c>
      <c r="F28" s="184"/>
      <c r="G28" s="185" t="s">
        <v>555</v>
      </c>
      <c r="H28" s="186">
        <v>44869</v>
      </c>
      <c r="I28" s="185" t="s">
        <v>551</v>
      </c>
      <c r="J28" s="184"/>
      <c r="K28" s="96" t="s">
        <v>96</v>
      </c>
      <c r="L28" s="95"/>
    </row>
    <row r="29" spans="2:12" ht="32.25" customHeight="1">
      <c r="B29" s="92" t="s">
        <v>224</v>
      </c>
      <c r="C29" s="93"/>
      <c r="D29" s="97"/>
      <c r="E29" s="94" t="s">
        <v>225</v>
      </c>
      <c r="F29" s="184"/>
      <c r="G29" s="185" t="s">
        <v>555</v>
      </c>
      <c r="H29" s="186">
        <v>44869</v>
      </c>
      <c r="I29" s="185" t="s">
        <v>551</v>
      </c>
      <c r="J29" s="184"/>
      <c r="K29" s="96" t="s">
        <v>96</v>
      </c>
      <c r="L29" s="95"/>
    </row>
    <row r="30" spans="2:12" ht="29.95" customHeight="1">
      <c r="B30" s="92" t="s">
        <v>226</v>
      </c>
      <c r="C30" s="98" t="s">
        <v>227</v>
      </c>
      <c r="D30" s="98" t="s">
        <v>214</v>
      </c>
      <c r="E30" s="94" t="s">
        <v>228</v>
      </c>
      <c r="F30" s="184"/>
      <c r="G30" s="185" t="s">
        <v>555</v>
      </c>
      <c r="H30" s="186">
        <v>44869</v>
      </c>
      <c r="I30" s="185" t="s">
        <v>551</v>
      </c>
      <c r="J30" s="184"/>
      <c r="K30" s="96" t="s">
        <v>96</v>
      </c>
      <c r="L30" s="95" t="s">
        <v>229</v>
      </c>
    </row>
    <row r="31" spans="2:12" ht="30.7" customHeight="1">
      <c r="B31" s="92" t="s">
        <v>230</v>
      </c>
      <c r="C31" s="93"/>
      <c r="D31" s="93"/>
      <c r="E31" s="94" t="s">
        <v>231</v>
      </c>
      <c r="F31" s="184"/>
      <c r="G31" s="185" t="s">
        <v>555</v>
      </c>
      <c r="H31" s="186">
        <v>44869</v>
      </c>
      <c r="I31" s="185" t="s">
        <v>551</v>
      </c>
      <c r="J31" s="184"/>
      <c r="K31" s="96" t="s">
        <v>232</v>
      </c>
      <c r="L31" s="95"/>
    </row>
    <row r="32" spans="2:12" ht="29.95" customHeight="1">
      <c r="B32" s="92" t="s">
        <v>233</v>
      </c>
      <c r="C32" s="93"/>
      <c r="D32" s="97"/>
      <c r="E32" s="94" t="s">
        <v>234</v>
      </c>
      <c r="F32" s="184"/>
      <c r="G32" s="185" t="s">
        <v>555</v>
      </c>
      <c r="H32" s="186">
        <v>44869</v>
      </c>
      <c r="I32" s="185" t="s">
        <v>551</v>
      </c>
      <c r="J32" s="184"/>
      <c r="K32" s="96" t="s">
        <v>96</v>
      </c>
      <c r="L32" s="95" t="s">
        <v>235</v>
      </c>
    </row>
    <row r="33" spans="2:12" ht="29.95" customHeight="1">
      <c r="B33" s="92" t="s">
        <v>236</v>
      </c>
      <c r="C33" s="93"/>
      <c r="D33" s="94" t="s">
        <v>237</v>
      </c>
      <c r="E33" s="94" t="s">
        <v>238</v>
      </c>
      <c r="F33" s="184"/>
      <c r="G33" s="185" t="s">
        <v>555</v>
      </c>
      <c r="H33" s="186">
        <v>44869</v>
      </c>
      <c r="I33" s="185" t="s">
        <v>551</v>
      </c>
      <c r="J33" s="184"/>
      <c r="K33" s="96" t="s">
        <v>239</v>
      </c>
      <c r="L33" s="95"/>
    </row>
    <row r="34" spans="2:12" ht="36" customHeight="1">
      <c r="B34" s="92" t="s">
        <v>240</v>
      </c>
      <c r="C34" s="93"/>
      <c r="D34" s="94" t="s">
        <v>241</v>
      </c>
      <c r="E34" s="94" t="s">
        <v>238</v>
      </c>
      <c r="F34" s="184"/>
      <c r="G34" s="185" t="s">
        <v>555</v>
      </c>
      <c r="H34" s="186">
        <v>44869</v>
      </c>
      <c r="I34" s="185" t="s">
        <v>551</v>
      </c>
      <c r="J34" s="184"/>
      <c r="K34" s="96" t="s">
        <v>242</v>
      </c>
      <c r="L34" s="95"/>
    </row>
    <row r="35" spans="2:12" ht="29.95" customHeight="1">
      <c r="B35" s="92" t="s">
        <v>243</v>
      </c>
      <c r="C35" s="93"/>
      <c r="D35" s="94" t="s">
        <v>244</v>
      </c>
      <c r="E35" s="94" t="s">
        <v>238</v>
      </c>
      <c r="F35" s="184"/>
      <c r="G35" s="185" t="s">
        <v>555</v>
      </c>
      <c r="H35" s="186">
        <v>44869</v>
      </c>
      <c r="I35" s="185" t="s">
        <v>551</v>
      </c>
      <c r="J35" s="184"/>
      <c r="K35" s="96" t="s">
        <v>245</v>
      </c>
      <c r="L35" s="95" t="s">
        <v>246</v>
      </c>
    </row>
    <row r="36" spans="2:12" ht="29.2" customHeight="1">
      <c r="B36" s="92" t="s">
        <v>247</v>
      </c>
      <c r="C36" s="93"/>
      <c r="D36" s="94" t="s">
        <v>248</v>
      </c>
      <c r="E36" s="94" t="s">
        <v>238</v>
      </c>
      <c r="F36" s="184"/>
      <c r="G36" s="185" t="s">
        <v>555</v>
      </c>
      <c r="H36" s="186">
        <v>44869</v>
      </c>
      <c r="I36" s="185" t="s">
        <v>551</v>
      </c>
      <c r="J36" s="184"/>
      <c r="K36" s="96" t="s">
        <v>249</v>
      </c>
      <c r="L36" s="95"/>
    </row>
    <row r="37" spans="2:12" ht="29.2" customHeight="1">
      <c r="B37" s="92" t="s">
        <v>250</v>
      </c>
      <c r="C37" s="93"/>
      <c r="D37" s="94" t="s">
        <v>251</v>
      </c>
      <c r="E37" s="94" t="s">
        <v>238</v>
      </c>
      <c r="F37" s="184"/>
      <c r="G37" s="185" t="s">
        <v>555</v>
      </c>
      <c r="H37" s="186">
        <v>44869</v>
      </c>
      <c r="I37" s="185" t="s">
        <v>551</v>
      </c>
      <c r="J37" s="184"/>
      <c r="K37" s="96" t="s">
        <v>252</v>
      </c>
      <c r="L37" s="95"/>
    </row>
    <row r="38" spans="2:12" ht="29.2" customHeight="1">
      <c r="B38" s="92" t="s">
        <v>253</v>
      </c>
      <c r="C38" s="93"/>
      <c r="D38" s="98" t="s">
        <v>254</v>
      </c>
      <c r="E38" s="94" t="s">
        <v>255</v>
      </c>
      <c r="F38" s="184"/>
      <c r="G38" s="185" t="s">
        <v>555</v>
      </c>
      <c r="H38" s="186">
        <v>44869</v>
      </c>
      <c r="I38" s="185" t="s">
        <v>551</v>
      </c>
      <c r="J38" s="184"/>
      <c r="K38" s="96" t="s">
        <v>239</v>
      </c>
      <c r="L38" s="95"/>
    </row>
    <row r="39" spans="2:12" ht="30.7" customHeight="1">
      <c r="B39" s="92" t="s">
        <v>256</v>
      </c>
      <c r="C39" s="93"/>
      <c r="D39" s="97"/>
      <c r="E39" s="94" t="s">
        <v>257</v>
      </c>
      <c r="F39" s="184"/>
      <c r="G39" s="185" t="s">
        <v>555</v>
      </c>
      <c r="H39" s="186">
        <v>44869</v>
      </c>
      <c r="I39" s="185" t="s">
        <v>551</v>
      </c>
      <c r="J39" s="184"/>
      <c r="K39" s="96" t="s">
        <v>258</v>
      </c>
      <c r="L39" s="95" t="s">
        <v>259</v>
      </c>
    </row>
    <row r="40" spans="2:12" ht="29.2" customHeight="1">
      <c r="B40" s="92" t="s">
        <v>260</v>
      </c>
      <c r="C40" s="93"/>
      <c r="D40" s="98" t="s">
        <v>261</v>
      </c>
      <c r="E40" s="94" t="s">
        <v>262</v>
      </c>
      <c r="F40" s="184"/>
      <c r="G40" s="185" t="s">
        <v>555</v>
      </c>
      <c r="H40" s="186">
        <v>44869</v>
      </c>
      <c r="I40" s="185" t="s">
        <v>551</v>
      </c>
      <c r="J40" s="184"/>
      <c r="K40" s="96" t="s">
        <v>263</v>
      </c>
      <c r="L40" s="95"/>
    </row>
    <row r="41" spans="2:12" ht="29.2" customHeight="1">
      <c r="B41" s="92" t="s">
        <v>264</v>
      </c>
      <c r="C41" s="93"/>
      <c r="D41" s="97"/>
      <c r="E41" s="94" t="s">
        <v>265</v>
      </c>
      <c r="F41" s="184"/>
      <c r="G41" s="185" t="s">
        <v>555</v>
      </c>
      <c r="H41" s="186">
        <v>44869</v>
      </c>
      <c r="I41" s="185" t="s">
        <v>551</v>
      </c>
      <c r="J41" s="184"/>
      <c r="K41" s="96" t="s">
        <v>263</v>
      </c>
      <c r="L41" s="95"/>
    </row>
    <row r="42" spans="2:12" ht="29.2" customHeight="1">
      <c r="B42" s="92" t="s">
        <v>266</v>
      </c>
      <c r="C42" s="97"/>
      <c r="D42" s="94" t="s">
        <v>267</v>
      </c>
      <c r="E42" s="94" t="s">
        <v>268</v>
      </c>
      <c r="F42" s="184"/>
      <c r="G42" s="185" t="s">
        <v>555</v>
      </c>
      <c r="H42" s="186">
        <v>44869</v>
      </c>
      <c r="I42" s="185" t="s">
        <v>551</v>
      </c>
      <c r="J42" s="184"/>
      <c r="K42" s="96" t="s">
        <v>269</v>
      </c>
      <c r="L42" s="95"/>
    </row>
    <row r="43" spans="2:12" ht="27.1" customHeight="1">
      <c r="B43" s="92" t="s">
        <v>270</v>
      </c>
      <c r="C43" s="98" t="s">
        <v>271</v>
      </c>
      <c r="D43" s="94" t="s">
        <v>272</v>
      </c>
      <c r="E43" s="94" t="s">
        <v>273</v>
      </c>
      <c r="F43" s="184"/>
      <c r="G43" s="185" t="s">
        <v>555</v>
      </c>
      <c r="H43" s="186">
        <v>44869</v>
      </c>
      <c r="I43" s="185" t="s">
        <v>551</v>
      </c>
      <c r="J43" s="184"/>
      <c r="K43" s="96" t="s">
        <v>274</v>
      </c>
      <c r="L43" s="95" t="s">
        <v>275</v>
      </c>
    </row>
    <row r="44" spans="2:12" ht="29.2" customHeight="1">
      <c r="B44" s="92" t="s">
        <v>276</v>
      </c>
      <c r="C44" s="98" t="s">
        <v>277</v>
      </c>
      <c r="D44" s="94" t="s">
        <v>278</v>
      </c>
      <c r="E44" s="94" t="s">
        <v>279</v>
      </c>
      <c r="F44" s="184" t="s">
        <v>557</v>
      </c>
      <c r="G44" s="185" t="s">
        <v>555</v>
      </c>
      <c r="H44" s="186">
        <v>44869</v>
      </c>
      <c r="I44" s="185" t="s">
        <v>552</v>
      </c>
      <c r="J44" s="184"/>
      <c r="K44" s="96" t="s">
        <v>280</v>
      </c>
      <c r="L44" s="95" t="s">
        <v>281</v>
      </c>
    </row>
    <row r="45" spans="2:12" ht="29.2" customHeight="1">
      <c r="B45" s="92" t="s">
        <v>282</v>
      </c>
      <c r="C45" s="98" t="s">
        <v>283</v>
      </c>
      <c r="D45" s="98" t="s">
        <v>284</v>
      </c>
      <c r="E45" s="94" t="s">
        <v>238</v>
      </c>
      <c r="F45" s="184"/>
      <c r="G45" s="185" t="s">
        <v>555</v>
      </c>
      <c r="H45" s="186">
        <v>44869</v>
      </c>
      <c r="I45" s="185" t="s">
        <v>551</v>
      </c>
      <c r="J45" s="184"/>
      <c r="K45" s="96" t="s">
        <v>285</v>
      </c>
      <c r="L45" s="95"/>
    </row>
    <row r="46" spans="2:12" ht="30.7" customHeight="1">
      <c r="B46" s="92" t="s">
        <v>286</v>
      </c>
      <c r="C46" s="93"/>
      <c r="D46" s="94" t="s">
        <v>287</v>
      </c>
      <c r="E46" s="94" t="s">
        <v>238</v>
      </c>
      <c r="F46" s="184"/>
      <c r="G46" s="185" t="s">
        <v>555</v>
      </c>
      <c r="H46" s="186">
        <v>44869</v>
      </c>
      <c r="I46" s="185" t="s">
        <v>551</v>
      </c>
      <c r="J46" s="184"/>
      <c r="K46" s="96"/>
      <c r="L46" s="95"/>
    </row>
    <row r="47" spans="2:12" ht="29.95" customHeight="1">
      <c r="B47" s="92" t="s">
        <v>288</v>
      </c>
      <c r="C47" s="93"/>
      <c r="D47" s="98" t="s">
        <v>289</v>
      </c>
      <c r="E47" s="94" t="s">
        <v>290</v>
      </c>
      <c r="F47" s="184"/>
      <c r="G47" s="185" t="s">
        <v>555</v>
      </c>
      <c r="H47" s="186">
        <v>44869</v>
      </c>
      <c r="I47" s="185" t="s">
        <v>551</v>
      </c>
      <c r="J47" s="184"/>
      <c r="K47" s="96" t="s">
        <v>291</v>
      </c>
      <c r="L47" s="95" t="s">
        <v>292</v>
      </c>
    </row>
    <row r="48" spans="2:12" ht="29.95" customHeight="1">
      <c r="B48" s="92" t="s">
        <v>293</v>
      </c>
      <c r="C48" s="98" t="s">
        <v>294</v>
      </c>
      <c r="D48" s="98" t="s">
        <v>295</v>
      </c>
      <c r="E48" s="94" t="s">
        <v>296</v>
      </c>
      <c r="F48" s="184" t="s">
        <v>557</v>
      </c>
      <c r="G48" s="185" t="s">
        <v>555</v>
      </c>
      <c r="H48" s="186">
        <v>44869</v>
      </c>
      <c r="I48" s="185" t="s">
        <v>552</v>
      </c>
      <c r="J48" s="184"/>
      <c r="K48" s="96" t="s">
        <v>297</v>
      </c>
      <c r="L48" s="95"/>
    </row>
    <row r="49" spans="2:12" ht="29.2" customHeight="1">
      <c r="B49" s="92" t="s">
        <v>298</v>
      </c>
      <c r="C49" s="93"/>
      <c r="D49" s="93"/>
      <c r="E49" s="94" t="s">
        <v>299</v>
      </c>
      <c r="F49" s="184" t="s">
        <v>557</v>
      </c>
      <c r="G49" s="185" t="s">
        <v>555</v>
      </c>
      <c r="H49" s="186">
        <v>44869</v>
      </c>
      <c r="I49" s="185" t="s">
        <v>552</v>
      </c>
      <c r="J49" s="184"/>
      <c r="K49" s="96" t="s">
        <v>297</v>
      </c>
      <c r="L49" s="95"/>
    </row>
    <row r="50" spans="2:12" ht="29.95" customHeight="1">
      <c r="B50" s="92" t="s">
        <v>300</v>
      </c>
      <c r="C50" s="93"/>
      <c r="D50" s="93"/>
      <c r="E50" s="94" t="s">
        <v>301</v>
      </c>
      <c r="F50" s="184" t="s">
        <v>557</v>
      </c>
      <c r="G50" s="185" t="s">
        <v>555</v>
      </c>
      <c r="H50" s="186">
        <v>44869</v>
      </c>
      <c r="I50" s="185" t="s">
        <v>552</v>
      </c>
      <c r="J50" s="184"/>
      <c r="K50" s="96" t="s">
        <v>297</v>
      </c>
      <c r="L50" s="95"/>
    </row>
    <row r="51" spans="2:12" ht="29.95" customHeight="1">
      <c r="B51" s="92" t="s">
        <v>302</v>
      </c>
      <c r="C51" s="98" t="s">
        <v>303</v>
      </c>
      <c r="D51" s="98" t="s">
        <v>214</v>
      </c>
      <c r="E51" s="94" t="s">
        <v>238</v>
      </c>
      <c r="F51" s="184" t="s">
        <v>557</v>
      </c>
      <c r="G51" s="185" t="s">
        <v>555</v>
      </c>
      <c r="H51" s="186">
        <v>44869</v>
      </c>
      <c r="I51" s="185" t="s">
        <v>552</v>
      </c>
      <c r="J51" s="184"/>
      <c r="K51" s="96" t="s">
        <v>304</v>
      </c>
      <c r="L51" s="95"/>
    </row>
    <row r="52" spans="2:12" ht="29.95" customHeight="1">
      <c r="B52" s="92" t="s">
        <v>305</v>
      </c>
      <c r="C52" s="97"/>
      <c r="D52" s="94" t="s">
        <v>306</v>
      </c>
      <c r="E52" s="94" t="s">
        <v>307</v>
      </c>
      <c r="F52" s="184" t="s">
        <v>557</v>
      </c>
      <c r="G52" s="185" t="s">
        <v>555</v>
      </c>
      <c r="H52" s="186">
        <v>44869</v>
      </c>
      <c r="I52" s="185" t="s">
        <v>552</v>
      </c>
      <c r="J52" s="184"/>
      <c r="K52" s="96" t="s">
        <v>304</v>
      </c>
      <c r="L52" s="95"/>
    </row>
    <row r="53" spans="2:12" ht="30.7" customHeight="1">
      <c r="B53" s="92" t="s">
        <v>308</v>
      </c>
      <c r="C53" s="98" t="s">
        <v>309</v>
      </c>
      <c r="D53" s="94" t="s">
        <v>310</v>
      </c>
      <c r="E53" s="94" t="s">
        <v>311</v>
      </c>
      <c r="F53" s="184" t="s">
        <v>557</v>
      </c>
      <c r="G53" s="185" t="s">
        <v>555</v>
      </c>
      <c r="H53" s="186">
        <v>44869</v>
      </c>
      <c r="I53" s="185" t="s">
        <v>552</v>
      </c>
      <c r="J53" s="184"/>
      <c r="K53" s="96" t="s">
        <v>312</v>
      </c>
      <c r="L53" s="95"/>
    </row>
    <row r="54" spans="2:12" ht="29.95" customHeight="1">
      <c r="B54" s="92" t="s">
        <v>313</v>
      </c>
      <c r="C54" s="93"/>
      <c r="D54" s="98" t="s">
        <v>314</v>
      </c>
      <c r="E54" s="94" t="s">
        <v>315</v>
      </c>
      <c r="F54" s="184" t="s">
        <v>557</v>
      </c>
      <c r="G54" s="185" t="s">
        <v>555</v>
      </c>
      <c r="H54" s="186">
        <v>44869</v>
      </c>
      <c r="I54" s="185" t="s">
        <v>552</v>
      </c>
      <c r="J54" s="184"/>
      <c r="K54" s="96" t="s">
        <v>316</v>
      </c>
      <c r="L54" s="95"/>
    </row>
    <row r="55" spans="2:12" ht="29.95" customHeight="1">
      <c r="B55" s="92" t="s">
        <v>317</v>
      </c>
      <c r="C55" s="93"/>
      <c r="D55" s="93"/>
      <c r="E55" s="94" t="s">
        <v>318</v>
      </c>
      <c r="F55" s="184" t="s">
        <v>557</v>
      </c>
      <c r="G55" s="185" t="s">
        <v>555</v>
      </c>
      <c r="H55" s="186">
        <v>44869</v>
      </c>
      <c r="I55" s="185" t="s">
        <v>552</v>
      </c>
      <c r="J55" s="184"/>
      <c r="K55" s="96" t="s">
        <v>316</v>
      </c>
      <c r="L55" s="95"/>
    </row>
    <row r="56" spans="2:12" ht="30.7" customHeight="1">
      <c r="B56" s="92" t="s">
        <v>319</v>
      </c>
      <c r="C56" s="93"/>
      <c r="D56" s="93"/>
      <c r="E56" s="94" t="s">
        <v>320</v>
      </c>
      <c r="F56" s="184" t="s">
        <v>557</v>
      </c>
      <c r="G56" s="185" t="s">
        <v>555</v>
      </c>
      <c r="H56" s="186">
        <v>44869</v>
      </c>
      <c r="I56" s="185" t="s">
        <v>552</v>
      </c>
      <c r="J56" s="184"/>
      <c r="K56" s="96" t="s">
        <v>316</v>
      </c>
      <c r="L56" s="95"/>
    </row>
    <row r="57" spans="2:12" ht="30.7" customHeight="1">
      <c r="B57" s="92" t="s">
        <v>321</v>
      </c>
      <c r="C57" s="93"/>
      <c r="D57" s="93"/>
      <c r="E57" s="94" t="s">
        <v>322</v>
      </c>
      <c r="F57" s="184" t="s">
        <v>557</v>
      </c>
      <c r="G57" s="185" t="s">
        <v>555</v>
      </c>
      <c r="H57" s="186">
        <v>44869</v>
      </c>
      <c r="I57" s="185" t="s">
        <v>552</v>
      </c>
      <c r="J57" s="184"/>
      <c r="K57" s="96" t="s">
        <v>316</v>
      </c>
      <c r="L57" s="95"/>
    </row>
    <row r="58" spans="2:12" ht="30.7" customHeight="1">
      <c r="B58" s="92" t="s">
        <v>323</v>
      </c>
      <c r="C58" s="97"/>
      <c r="D58" s="97"/>
      <c r="E58" s="94" t="s">
        <v>324</v>
      </c>
      <c r="F58" s="184" t="s">
        <v>557</v>
      </c>
      <c r="G58" s="185" t="s">
        <v>555</v>
      </c>
      <c r="H58" s="186">
        <v>44869</v>
      </c>
      <c r="I58" s="185" t="s">
        <v>552</v>
      </c>
      <c r="J58" s="184"/>
      <c r="K58" s="96" t="s">
        <v>316</v>
      </c>
      <c r="L58" s="95"/>
    </row>
    <row r="59" spans="2:12" ht="30.7" customHeight="1">
      <c r="B59" s="92" t="s">
        <v>325</v>
      </c>
      <c r="C59" s="98" t="s">
        <v>326</v>
      </c>
      <c r="D59" s="98" t="s">
        <v>327</v>
      </c>
      <c r="E59" s="94" t="s">
        <v>328</v>
      </c>
      <c r="F59" s="184"/>
      <c r="G59" s="185" t="s">
        <v>555</v>
      </c>
      <c r="H59" s="186">
        <v>44869</v>
      </c>
      <c r="I59" s="185" t="s">
        <v>551</v>
      </c>
      <c r="J59" s="184"/>
      <c r="K59" s="96" t="s">
        <v>329</v>
      </c>
      <c r="L59" s="95"/>
    </row>
    <row r="60" spans="2:12" ht="29.95" customHeight="1">
      <c r="B60" s="92" t="s">
        <v>330</v>
      </c>
      <c r="C60" s="93"/>
      <c r="D60" s="93"/>
      <c r="E60" s="94" t="s">
        <v>331</v>
      </c>
      <c r="F60" s="184"/>
      <c r="G60" s="185" t="s">
        <v>555</v>
      </c>
      <c r="H60" s="186">
        <v>44869</v>
      </c>
      <c r="I60" s="185" t="s">
        <v>551</v>
      </c>
      <c r="J60" s="184"/>
      <c r="K60" s="96" t="s">
        <v>329</v>
      </c>
      <c r="L60" s="95"/>
    </row>
    <row r="61" spans="2:12" ht="29.95" customHeight="1">
      <c r="B61" s="92" t="s">
        <v>332</v>
      </c>
      <c r="C61" s="93"/>
      <c r="D61" s="93"/>
      <c r="E61" s="94" t="s">
        <v>333</v>
      </c>
      <c r="F61" s="184"/>
      <c r="G61" s="185" t="s">
        <v>555</v>
      </c>
      <c r="H61" s="186">
        <v>44869</v>
      </c>
      <c r="I61" s="185" t="s">
        <v>551</v>
      </c>
      <c r="J61" s="184"/>
      <c r="K61" s="96" t="s">
        <v>329</v>
      </c>
      <c r="L61" s="95" t="s">
        <v>334</v>
      </c>
    </row>
    <row r="62" spans="2:12" ht="29.95" customHeight="1">
      <c r="B62" s="92" t="s">
        <v>335</v>
      </c>
      <c r="C62" s="93"/>
      <c r="D62" s="97"/>
      <c r="E62" s="94" t="s">
        <v>336</v>
      </c>
      <c r="F62" s="184"/>
      <c r="G62" s="185" t="s">
        <v>555</v>
      </c>
      <c r="H62" s="186">
        <v>44869</v>
      </c>
      <c r="I62" s="185" t="s">
        <v>551</v>
      </c>
      <c r="J62" s="184"/>
      <c r="K62" s="96" t="s">
        <v>329</v>
      </c>
      <c r="L62" s="95"/>
    </row>
    <row r="63" spans="2:12" ht="29.95" customHeight="1">
      <c r="B63" s="92" t="s">
        <v>337</v>
      </c>
      <c r="C63" s="93"/>
      <c r="D63" s="94" t="s">
        <v>314</v>
      </c>
      <c r="E63" s="94" t="s">
        <v>336</v>
      </c>
      <c r="F63" s="184"/>
      <c r="G63" s="185" t="s">
        <v>555</v>
      </c>
      <c r="H63" s="186">
        <v>44869</v>
      </c>
      <c r="I63" s="185" t="s">
        <v>551</v>
      </c>
      <c r="J63" s="184"/>
      <c r="K63" s="96" t="s">
        <v>329</v>
      </c>
      <c r="L63" s="95" t="s">
        <v>338</v>
      </c>
    </row>
    <row r="64" spans="2:12" ht="29.95" customHeight="1">
      <c r="B64" s="92" t="s">
        <v>339</v>
      </c>
      <c r="C64" s="97"/>
      <c r="D64" s="94" t="s">
        <v>340</v>
      </c>
      <c r="E64" s="94" t="s">
        <v>336</v>
      </c>
      <c r="F64" s="184"/>
      <c r="G64" s="185" t="s">
        <v>555</v>
      </c>
      <c r="H64" s="186">
        <v>44869</v>
      </c>
      <c r="I64" s="185" t="s">
        <v>551</v>
      </c>
      <c r="J64" s="184"/>
      <c r="K64" s="96" t="s">
        <v>329</v>
      </c>
      <c r="L64" s="95" t="s">
        <v>341</v>
      </c>
    </row>
    <row r="65" spans="2:12" ht="60.05" customHeight="1">
      <c r="B65" s="92" t="s">
        <v>342</v>
      </c>
      <c r="C65" s="98" t="s">
        <v>343</v>
      </c>
      <c r="D65" s="98" t="s">
        <v>344</v>
      </c>
      <c r="E65" s="94" t="s">
        <v>345</v>
      </c>
      <c r="F65" s="184"/>
      <c r="G65" s="185" t="s">
        <v>555</v>
      </c>
      <c r="H65" s="186">
        <v>44869</v>
      </c>
      <c r="I65" s="185" t="s">
        <v>551</v>
      </c>
      <c r="J65" s="184"/>
      <c r="K65" s="96" t="s">
        <v>346</v>
      </c>
      <c r="L65" s="95"/>
    </row>
    <row r="66" spans="2:12" ht="29.95" customHeight="1">
      <c r="B66" s="92" t="s">
        <v>347</v>
      </c>
      <c r="C66" s="93"/>
      <c r="D66" s="98" t="s">
        <v>348</v>
      </c>
      <c r="E66" s="94" t="s">
        <v>349</v>
      </c>
      <c r="F66" s="184"/>
      <c r="G66" s="185" t="s">
        <v>555</v>
      </c>
      <c r="H66" s="186">
        <v>44869</v>
      </c>
      <c r="I66" s="185" t="s">
        <v>551</v>
      </c>
      <c r="J66" s="184"/>
      <c r="K66" s="96"/>
      <c r="L66" s="95"/>
    </row>
    <row r="67" spans="2:12" ht="29.95" customHeight="1">
      <c r="B67" s="92" t="s">
        <v>350</v>
      </c>
      <c r="C67" s="93"/>
      <c r="D67" s="93"/>
      <c r="E67" s="94" t="s">
        <v>351</v>
      </c>
      <c r="F67" s="184"/>
      <c r="G67" s="185" t="s">
        <v>555</v>
      </c>
      <c r="H67" s="186">
        <v>44869</v>
      </c>
      <c r="I67" s="185" t="s">
        <v>551</v>
      </c>
      <c r="J67" s="184"/>
      <c r="K67" s="96" t="s">
        <v>96</v>
      </c>
      <c r="L67" s="95"/>
    </row>
    <row r="68" spans="2:12" ht="29.95" customHeight="1">
      <c r="B68" s="92" t="s">
        <v>352</v>
      </c>
      <c r="C68" s="93"/>
      <c r="D68" s="93"/>
      <c r="E68" s="94" t="s">
        <v>353</v>
      </c>
      <c r="F68" s="184"/>
      <c r="G68" s="185" t="s">
        <v>555</v>
      </c>
      <c r="H68" s="186">
        <v>44869</v>
      </c>
      <c r="I68" s="185" t="s">
        <v>551</v>
      </c>
      <c r="J68" s="184"/>
      <c r="K68" s="96" t="s">
        <v>96</v>
      </c>
      <c r="L68" s="95"/>
    </row>
    <row r="69" spans="2:12" ht="29.95" customHeight="1">
      <c r="B69" s="92" t="s">
        <v>354</v>
      </c>
      <c r="C69" s="93"/>
      <c r="D69" s="98" t="s">
        <v>355</v>
      </c>
      <c r="E69" s="94" t="s">
        <v>356</v>
      </c>
      <c r="F69" s="184"/>
      <c r="G69" s="185" t="s">
        <v>555</v>
      </c>
      <c r="H69" s="186">
        <v>44869</v>
      </c>
      <c r="I69" s="185" t="s">
        <v>551</v>
      </c>
      <c r="J69" s="184"/>
      <c r="K69" s="96" t="s">
        <v>357</v>
      </c>
      <c r="L69" s="95" t="s">
        <v>358</v>
      </c>
    </row>
    <row r="70" spans="2:12" ht="29.95" customHeight="1">
      <c r="B70" s="92" t="s">
        <v>359</v>
      </c>
      <c r="C70" s="98" t="s">
        <v>360</v>
      </c>
      <c r="D70" s="98" t="s">
        <v>310</v>
      </c>
      <c r="E70" s="94" t="s">
        <v>238</v>
      </c>
      <c r="F70" s="184"/>
      <c r="G70" s="185" t="s">
        <v>555</v>
      </c>
      <c r="H70" s="186">
        <v>44869</v>
      </c>
      <c r="I70" s="185" t="s">
        <v>551</v>
      </c>
      <c r="J70" s="184"/>
      <c r="K70" s="96"/>
      <c r="L70" s="95"/>
    </row>
    <row r="71" spans="2:12" ht="29.95" customHeight="1">
      <c r="B71" s="92" t="s">
        <v>361</v>
      </c>
      <c r="C71" s="93"/>
      <c r="D71" s="98" t="s">
        <v>362</v>
      </c>
      <c r="E71" s="94" t="s">
        <v>363</v>
      </c>
      <c r="F71" s="184"/>
      <c r="G71" s="185" t="s">
        <v>555</v>
      </c>
      <c r="H71" s="186">
        <v>44869</v>
      </c>
      <c r="I71" s="185" t="s">
        <v>551</v>
      </c>
      <c r="J71" s="184"/>
      <c r="K71" s="99" t="s">
        <v>364</v>
      </c>
      <c r="L71" s="100"/>
    </row>
    <row r="72" spans="2:12" ht="29.95" customHeight="1">
      <c r="B72" s="92" t="s">
        <v>365</v>
      </c>
      <c r="C72" s="93"/>
      <c r="D72" s="97"/>
      <c r="E72" s="94" t="s">
        <v>366</v>
      </c>
      <c r="F72" s="184"/>
      <c r="G72" s="185" t="s">
        <v>555</v>
      </c>
      <c r="H72" s="186">
        <v>44869</v>
      </c>
      <c r="I72" s="185" t="s">
        <v>551</v>
      </c>
      <c r="J72" s="184"/>
      <c r="K72" s="99" t="s">
        <v>364</v>
      </c>
      <c r="L72" s="100" t="s">
        <v>367</v>
      </c>
    </row>
    <row r="73" spans="2:12" ht="29.95" customHeight="1">
      <c r="B73" s="92" t="s">
        <v>368</v>
      </c>
      <c r="C73" s="93"/>
      <c r="D73" s="98" t="s">
        <v>369</v>
      </c>
      <c r="E73" s="94" t="s">
        <v>370</v>
      </c>
      <c r="F73" s="184"/>
      <c r="G73" s="185" t="s">
        <v>555</v>
      </c>
      <c r="H73" s="186">
        <v>44869</v>
      </c>
      <c r="I73" s="185" t="s">
        <v>551</v>
      </c>
      <c r="J73" s="184"/>
      <c r="K73" s="101" t="s">
        <v>371</v>
      </c>
      <c r="L73" s="100" t="s">
        <v>372</v>
      </c>
    </row>
    <row r="74" spans="2:12" ht="29.95" customHeight="1">
      <c r="B74" s="92" t="s">
        <v>373</v>
      </c>
      <c r="C74" s="93"/>
      <c r="D74" s="93"/>
      <c r="E74" s="94" t="s">
        <v>374</v>
      </c>
      <c r="F74" s="184"/>
      <c r="G74" s="185" t="s">
        <v>555</v>
      </c>
      <c r="H74" s="186">
        <v>44869</v>
      </c>
      <c r="I74" s="185" t="s">
        <v>551</v>
      </c>
      <c r="J74" s="184"/>
      <c r="K74" s="96" t="s">
        <v>375</v>
      </c>
      <c r="L74" s="95"/>
    </row>
    <row r="75" spans="2:12" ht="29.95" customHeight="1">
      <c r="B75" s="92" t="s">
        <v>376</v>
      </c>
      <c r="C75" s="93"/>
      <c r="D75" s="93"/>
      <c r="E75" s="94" t="s">
        <v>377</v>
      </c>
      <c r="F75" s="184"/>
      <c r="G75" s="185" t="s">
        <v>555</v>
      </c>
      <c r="H75" s="186">
        <v>44869</v>
      </c>
      <c r="I75" s="185" t="s">
        <v>551</v>
      </c>
      <c r="J75" s="184"/>
      <c r="K75" s="96" t="s">
        <v>375</v>
      </c>
      <c r="L75" s="95" t="s">
        <v>378</v>
      </c>
    </row>
    <row r="76" spans="2:12" ht="29.95" customHeight="1">
      <c r="B76" s="92" t="s">
        <v>379</v>
      </c>
      <c r="C76" s="93"/>
      <c r="D76" s="93"/>
      <c r="E76" s="94" t="s">
        <v>380</v>
      </c>
      <c r="F76" s="184"/>
      <c r="G76" s="185" t="s">
        <v>555</v>
      </c>
      <c r="H76" s="186">
        <v>44869</v>
      </c>
      <c r="I76" s="185" t="s">
        <v>551</v>
      </c>
      <c r="J76" s="184"/>
      <c r="K76" s="96" t="s">
        <v>375</v>
      </c>
      <c r="L76" s="95"/>
    </row>
    <row r="77" spans="2:12" ht="29.95" customHeight="1">
      <c r="B77" s="92" t="s">
        <v>381</v>
      </c>
      <c r="C77" s="93"/>
      <c r="D77" s="93"/>
      <c r="E77" s="94" t="s">
        <v>382</v>
      </c>
      <c r="F77" s="184"/>
      <c r="G77" s="185" t="s">
        <v>555</v>
      </c>
      <c r="H77" s="186">
        <v>44869</v>
      </c>
      <c r="I77" s="185" t="s">
        <v>551</v>
      </c>
      <c r="J77" s="184"/>
      <c r="K77" s="101" t="s">
        <v>383</v>
      </c>
      <c r="L77" s="100"/>
    </row>
    <row r="78" spans="2:12" ht="29.95" customHeight="1">
      <c r="B78" s="92" t="s">
        <v>384</v>
      </c>
      <c r="C78" s="93"/>
      <c r="D78" s="93"/>
      <c r="E78" s="94" t="s">
        <v>385</v>
      </c>
      <c r="F78" s="184"/>
      <c r="G78" s="185" t="s">
        <v>555</v>
      </c>
      <c r="H78" s="186">
        <v>44869</v>
      </c>
      <c r="I78" s="185" t="s">
        <v>551</v>
      </c>
      <c r="J78" s="184"/>
      <c r="K78" s="101" t="s">
        <v>386</v>
      </c>
      <c r="L78" s="100" t="s">
        <v>387</v>
      </c>
    </row>
    <row r="79" spans="2:12" ht="29.95" customHeight="1">
      <c r="B79" s="92" t="s">
        <v>388</v>
      </c>
      <c r="C79" s="93"/>
      <c r="D79" s="98" t="s">
        <v>389</v>
      </c>
      <c r="E79" s="94" t="s">
        <v>390</v>
      </c>
      <c r="F79" s="184" t="s">
        <v>557</v>
      </c>
      <c r="G79" s="185" t="s">
        <v>555</v>
      </c>
      <c r="H79" s="186">
        <v>44869</v>
      </c>
      <c r="I79" s="185" t="s">
        <v>552</v>
      </c>
      <c r="J79" s="184"/>
      <c r="K79" s="101" t="s">
        <v>391</v>
      </c>
      <c r="L79" s="100" t="s">
        <v>392</v>
      </c>
    </row>
    <row r="80" spans="2:12" ht="29.95" customHeight="1">
      <c r="B80" s="92" t="s">
        <v>393</v>
      </c>
      <c r="C80" s="93"/>
      <c r="D80" s="93"/>
      <c r="E80" s="94" t="s">
        <v>394</v>
      </c>
      <c r="F80" s="184" t="s">
        <v>557</v>
      </c>
      <c r="G80" s="185" t="s">
        <v>555</v>
      </c>
      <c r="H80" s="186">
        <v>44869</v>
      </c>
      <c r="I80" s="185" t="s">
        <v>552</v>
      </c>
      <c r="J80" s="184"/>
      <c r="K80" s="101" t="s">
        <v>391</v>
      </c>
      <c r="L80" s="100"/>
    </row>
    <row r="81" spans="2:12" ht="29.95" customHeight="1">
      <c r="B81" s="92" t="s">
        <v>395</v>
      </c>
      <c r="C81" s="93"/>
      <c r="D81" s="93"/>
      <c r="E81" s="94" t="s">
        <v>396</v>
      </c>
      <c r="F81" s="184" t="s">
        <v>557</v>
      </c>
      <c r="G81" s="185" t="s">
        <v>555</v>
      </c>
      <c r="H81" s="186">
        <v>44869</v>
      </c>
      <c r="I81" s="185" t="s">
        <v>552</v>
      </c>
      <c r="J81" s="184"/>
      <c r="K81" s="101" t="s">
        <v>391</v>
      </c>
      <c r="L81" s="100" t="s">
        <v>397</v>
      </c>
    </row>
    <row r="82" spans="2:12" ht="29.95" customHeight="1">
      <c r="B82" s="92" t="s">
        <v>398</v>
      </c>
      <c r="C82" s="93"/>
      <c r="D82" s="98" t="s">
        <v>399</v>
      </c>
      <c r="E82" s="94" t="s">
        <v>400</v>
      </c>
      <c r="F82" s="184" t="s">
        <v>557</v>
      </c>
      <c r="G82" s="185" t="s">
        <v>555</v>
      </c>
      <c r="H82" s="186">
        <v>44869</v>
      </c>
      <c r="I82" s="185" t="s">
        <v>552</v>
      </c>
      <c r="J82" s="184"/>
      <c r="K82" s="101" t="s">
        <v>401</v>
      </c>
      <c r="L82" s="100"/>
    </row>
    <row r="83" spans="2:12" ht="29.95" customHeight="1">
      <c r="B83" s="92" t="s">
        <v>402</v>
      </c>
      <c r="C83" s="93"/>
      <c r="D83" s="93"/>
      <c r="E83" s="94" t="s">
        <v>403</v>
      </c>
      <c r="F83" s="184" t="s">
        <v>557</v>
      </c>
      <c r="G83" s="185" t="s">
        <v>555</v>
      </c>
      <c r="H83" s="186">
        <v>44869</v>
      </c>
      <c r="I83" s="185" t="s">
        <v>552</v>
      </c>
      <c r="J83" s="184"/>
      <c r="K83" s="101" t="s">
        <v>401</v>
      </c>
      <c r="L83" s="100"/>
    </row>
    <row r="84" spans="2:12" ht="29.95" customHeight="1">
      <c r="B84" s="92" t="s">
        <v>404</v>
      </c>
      <c r="C84" s="93"/>
      <c r="D84" s="93"/>
      <c r="E84" s="94" t="s">
        <v>405</v>
      </c>
      <c r="F84" s="184" t="s">
        <v>557</v>
      </c>
      <c r="G84" s="185" t="s">
        <v>555</v>
      </c>
      <c r="H84" s="186">
        <v>44869</v>
      </c>
      <c r="I84" s="185" t="s">
        <v>552</v>
      </c>
      <c r="J84" s="184"/>
      <c r="K84" s="101" t="s">
        <v>401</v>
      </c>
      <c r="L84" s="100"/>
    </row>
    <row r="85" spans="2:12" ht="29.95" customHeight="1">
      <c r="B85" s="92" t="s">
        <v>406</v>
      </c>
      <c r="C85" s="93"/>
      <c r="D85" s="93"/>
      <c r="E85" s="94" t="s">
        <v>407</v>
      </c>
      <c r="F85" s="184" t="s">
        <v>557</v>
      </c>
      <c r="G85" s="185" t="s">
        <v>555</v>
      </c>
      <c r="H85" s="186">
        <v>44869</v>
      </c>
      <c r="I85" s="185" t="s">
        <v>552</v>
      </c>
      <c r="J85" s="184"/>
      <c r="K85" s="101" t="s">
        <v>401</v>
      </c>
      <c r="L85" s="100" t="s">
        <v>408</v>
      </c>
    </row>
    <row r="86" spans="2:12" ht="29.95" customHeight="1">
      <c r="B86" s="92" t="s">
        <v>409</v>
      </c>
      <c r="C86" s="93"/>
      <c r="D86" s="93"/>
      <c r="E86" s="94" t="s">
        <v>410</v>
      </c>
      <c r="F86" s="184" t="s">
        <v>557</v>
      </c>
      <c r="G86" s="185" t="s">
        <v>555</v>
      </c>
      <c r="H86" s="186">
        <v>44869</v>
      </c>
      <c r="I86" s="185" t="s">
        <v>552</v>
      </c>
      <c r="J86" s="184"/>
      <c r="K86" s="101" t="s">
        <v>411</v>
      </c>
      <c r="L86" s="100"/>
    </row>
    <row r="87" spans="2:12" ht="29.95" customHeight="1">
      <c r="B87" s="92" t="s">
        <v>412</v>
      </c>
      <c r="C87" s="98" t="s">
        <v>413</v>
      </c>
      <c r="D87" s="98" t="s">
        <v>414</v>
      </c>
      <c r="E87" s="94" t="s">
        <v>415</v>
      </c>
      <c r="F87" s="184" t="s">
        <v>557</v>
      </c>
      <c r="G87" s="185" t="s">
        <v>555</v>
      </c>
      <c r="H87" s="186">
        <v>44869</v>
      </c>
      <c r="I87" s="185" t="s">
        <v>552</v>
      </c>
      <c r="J87" s="184"/>
      <c r="K87" s="96" t="s">
        <v>416</v>
      </c>
      <c r="L87" s="95"/>
    </row>
    <row r="88" spans="2:12" ht="29.95" customHeight="1">
      <c r="B88" s="92" t="s">
        <v>417</v>
      </c>
      <c r="C88" s="93"/>
      <c r="D88" s="97"/>
      <c r="E88" s="94" t="s">
        <v>418</v>
      </c>
      <c r="F88" s="184" t="s">
        <v>557</v>
      </c>
      <c r="G88" s="185" t="s">
        <v>555</v>
      </c>
      <c r="H88" s="186">
        <v>44869</v>
      </c>
      <c r="I88" s="185" t="s">
        <v>552</v>
      </c>
      <c r="J88" s="184"/>
      <c r="K88" s="96" t="s">
        <v>346</v>
      </c>
      <c r="L88" s="95"/>
    </row>
    <row r="89" spans="2:12" ht="29.95" customHeight="1">
      <c r="B89" s="92" t="s">
        <v>419</v>
      </c>
      <c r="C89" s="93"/>
      <c r="D89" s="94" t="s">
        <v>420</v>
      </c>
      <c r="E89" s="94" t="s">
        <v>421</v>
      </c>
      <c r="F89" s="184" t="s">
        <v>557</v>
      </c>
      <c r="G89" s="185" t="s">
        <v>555</v>
      </c>
      <c r="H89" s="186">
        <v>44869</v>
      </c>
      <c r="I89" s="185" t="s">
        <v>552</v>
      </c>
      <c r="J89" s="184"/>
      <c r="K89" s="96" t="s">
        <v>96</v>
      </c>
      <c r="L89" s="95"/>
    </row>
    <row r="90" spans="2:12" ht="29.95" customHeight="1">
      <c r="B90" s="92" t="s">
        <v>422</v>
      </c>
      <c r="C90" s="93"/>
      <c r="D90" s="94" t="s">
        <v>389</v>
      </c>
      <c r="E90" s="94" t="s">
        <v>423</v>
      </c>
      <c r="F90" s="184" t="s">
        <v>557</v>
      </c>
      <c r="G90" s="185" t="s">
        <v>555</v>
      </c>
      <c r="H90" s="186">
        <v>44869</v>
      </c>
      <c r="I90" s="185" t="s">
        <v>552</v>
      </c>
      <c r="J90" s="184"/>
      <c r="K90" s="96" t="s">
        <v>424</v>
      </c>
      <c r="L90" s="95"/>
    </row>
    <row r="91" spans="2:12" ht="29.95" customHeight="1">
      <c r="B91" s="92" t="s">
        <v>425</v>
      </c>
      <c r="C91" s="93"/>
      <c r="D91" s="98" t="s">
        <v>426</v>
      </c>
      <c r="E91" s="94" t="s">
        <v>427</v>
      </c>
      <c r="F91" s="184" t="s">
        <v>557</v>
      </c>
      <c r="G91" s="185" t="s">
        <v>555</v>
      </c>
      <c r="H91" s="186">
        <v>44869</v>
      </c>
      <c r="I91" s="185" t="s">
        <v>552</v>
      </c>
      <c r="J91" s="184"/>
      <c r="K91" s="96" t="s">
        <v>428</v>
      </c>
      <c r="L91" s="95"/>
    </row>
    <row r="92" spans="2:12" ht="29.95" customHeight="1">
      <c r="B92" s="92" t="s">
        <v>429</v>
      </c>
      <c r="C92" s="97"/>
      <c r="D92" s="94" t="s">
        <v>430</v>
      </c>
      <c r="E92" s="94" t="s">
        <v>431</v>
      </c>
      <c r="F92" s="184" t="s">
        <v>557</v>
      </c>
      <c r="G92" s="185" t="s">
        <v>555</v>
      </c>
      <c r="H92" s="186">
        <v>44869</v>
      </c>
      <c r="I92" s="185" t="s">
        <v>552</v>
      </c>
      <c r="J92" s="184"/>
      <c r="K92" s="96" t="s">
        <v>432</v>
      </c>
      <c r="L92" s="95" t="s">
        <v>433</v>
      </c>
    </row>
    <row r="93" spans="2:12" ht="29.95" customHeight="1">
      <c r="B93" s="92" t="s">
        <v>434</v>
      </c>
      <c r="C93" s="98" t="s">
        <v>295</v>
      </c>
      <c r="D93" s="98" t="s">
        <v>435</v>
      </c>
      <c r="E93" s="94" t="s">
        <v>436</v>
      </c>
      <c r="F93" s="184" t="s">
        <v>557</v>
      </c>
      <c r="G93" s="185" t="s">
        <v>555</v>
      </c>
      <c r="H93" s="186">
        <v>44869</v>
      </c>
      <c r="I93" s="185" t="s">
        <v>552</v>
      </c>
      <c r="J93" s="184"/>
      <c r="K93" s="101" t="s">
        <v>437</v>
      </c>
      <c r="L93" s="100"/>
    </row>
    <row r="94" spans="2:12" ht="29.95" customHeight="1">
      <c r="B94" s="92" t="s">
        <v>438</v>
      </c>
      <c r="C94" s="93"/>
      <c r="D94" s="93"/>
      <c r="E94" s="94" t="s">
        <v>439</v>
      </c>
      <c r="F94" s="184" t="s">
        <v>557</v>
      </c>
      <c r="G94" s="185" t="s">
        <v>555</v>
      </c>
      <c r="H94" s="186">
        <v>44869</v>
      </c>
      <c r="I94" s="185" t="s">
        <v>552</v>
      </c>
      <c r="J94" s="184"/>
      <c r="K94" s="101" t="s">
        <v>440</v>
      </c>
      <c r="L94" s="100"/>
    </row>
    <row r="95" spans="2:12" ht="29.95" customHeight="1">
      <c r="B95" s="92" t="s">
        <v>441</v>
      </c>
      <c r="C95" s="93"/>
      <c r="D95" s="93"/>
      <c r="E95" s="94" t="s">
        <v>442</v>
      </c>
      <c r="F95" s="184" t="s">
        <v>557</v>
      </c>
      <c r="G95" s="185" t="s">
        <v>555</v>
      </c>
      <c r="H95" s="186">
        <v>44869</v>
      </c>
      <c r="I95" s="185" t="s">
        <v>552</v>
      </c>
      <c r="J95" s="184"/>
      <c r="K95" s="101" t="s">
        <v>443</v>
      </c>
      <c r="L95" s="100"/>
    </row>
    <row r="96" spans="2:12" ht="29.95" customHeight="1">
      <c r="B96" s="92" t="s">
        <v>444</v>
      </c>
      <c r="C96" s="93"/>
      <c r="D96" s="93"/>
      <c r="E96" s="94" t="s">
        <v>445</v>
      </c>
      <c r="F96" s="184" t="s">
        <v>557</v>
      </c>
      <c r="G96" s="185" t="s">
        <v>555</v>
      </c>
      <c r="H96" s="186">
        <v>44869</v>
      </c>
      <c r="I96" s="185" t="s">
        <v>552</v>
      </c>
      <c r="J96" s="184"/>
      <c r="K96" s="101"/>
      <c r="L96" s="100"/>
    </row>
    <row r="97" spans="2:12" ht="29.95" customHeight="1">
      <c r="B97" s="92" t="s">
        <v>446</v>
      </c>
      <c r="C97" s="93"/>
      <c r="D97" s="93"/>
      <c r="E97" s="94" t="s">
        <v>447</v>
      </c>
      <c r="F97" s="184" t="s">
        <v>557</v>
      </c>
      <c r="G97" s="185" t="s">
        <v>555</v>
      </c>
      <c r="H97" s="186">
        <v>44869</v>
      </c>
      <c r="I97" s="185" t="s">
        <v>552</v>
      </c>
      <c r="J97" s="184"/>
      <c r="K97" s="101"/>
      <c r="L97" s="100"/>
    </row>
    <row r="98" spans="2:12" ht="29.95" customHeight="1">
      <c r="B98" s="92" t="s">
        <v>448</v>
      </c>
      <c r="C98" s="93"/>
      <c r="D98" s="93"/>
      <c r="E98" s="94" t="s">
        <v>449</v>
      </c>
      <c r="F98" s="184" t="s">
        <v>557</v>
      </c>
      <c r="G98" s="185" t="s">
        <v>555</v>
      </c>
      <c r="H98" s="186">
        <v>44869</v>
      </c>
      <c r="I98" s="185" t="s">
        <v>552</v>
      </c>
      <c r="J98" s="184"/>
      <c r="K98" s="101"/>
      <c r="L98" s="100"/>
    </row>
    <row r="99" spans="2:12" ht="29.95" customHeight="1">
      <c r="B99" s="92" t="s">
        <v>450</v>
      </c>
      <c r="C99" s="93"/>
      <c r="D99" s="93"/>
      <c r="E99" s="94" t="s">
        <v>451</v>
      </c>
      <c r="F99" s="184" t="s">
        <v>557</v>
      </c>
      <c r="G99" s="185" t="s">
        <v>555</v>
      </c>
      <c r="H99" s="186">
        <v>44869</v>
      </c>
      <c r="I99" s="185" t="s">
        <v>552</v>
      </c>
      <c r="J99" s="184"/>
      <c r="K99" s="101"/>
      <c r="L99" s="100"/>
    </row>
    <row r="100" spans="2:12" ht="29.95" customHeight="1">
      <c r="B100" s="92" t="s">
        <v>452</v>
      </c>
      <c r="C100" s="98" t="s">
        <v>453</v>
      </c>
      <c r="D100" s="98" t="s">
        <v>453</v>
      </c>
      <c r="E100" s="94" t="s">
        <v>454</v>
      </c>
      <c r="F100" s="184" t="s">
        <v>557</v>
      </c>
      <c r="G100" s="185" t="s">
        <v>555</v>
      </c>
      <c r="H100" s="186">
        <v>44869</v>
      </c>
      <c r="I100" s="185" t="s">
        <v>552</v>
      </c>
      <c r="J100" s="184"/>
      <c r="K100" s="101" t="s">
        <v>455</v>
      </c>
      <c r="L100" s="100" t="s">
        <v>456</v>
      </c>
    </row>
    <row r="101" spans="2:12" ht="29.95" customHeight="1">
      <c r="B101" s="92" t="s">
        <v>457</v>
      </c>
      <c r="C101" s="93"/>
      <c r="D101" s="93"/>
      <c r="E101" s="94" t="s">
        <v>458</v>
      </c>
      <c r="F101" s="184" t="s">
        <v>557</v>
      </c>
      <c r="G101" s="185" t="s">
        <v>555</v>
      </c>
      <c r="H101" s="186">
        <v>44869</v>
      </c>
      <c r="I101" s="185" t="s">
        <v>552</v>
      </c>
      <c r="J101" s="184"/>
      <c r="K101" s="101" t="s">
        <v>459</v>
      </c>
      <c r="L101" s="100" t="s">
        <v>456</v>
      </c>
    </row>
    <row r="102" spans="2:12" ht="29.95" customHeight="1">
      <c r="B102" s="92" t="s">
        <v>460</v>
      </c>
      <c r="C102" s="98" t="s">
        <v>461</v>
      </c>
      <c r="D102" s="94" t="s">
        <v>462</v>
      </c>
      <c r="E102" s="94" t="s">
        <v>463</v>
      </c>
      <c r="F102" s="184" t="s">
        <v>557</v>
      </c>
      <c r="G102" s="185" t="s">
        <v>555</v>
      </c>
      <c r="H102" s="186">
        <v>44869</v>
      </c>
      <c r="I102" s="185" t="s">
        <v>552</v>
      </c>
      <c r="J102" s="184"/>
      <c r="K102" s="96" t="s">
        <v>464</v>
      </c>
      <c r="L102" s="95" t="s">
        <v>465</v>
      </c>
    </row>
    <row r="103" spans="2:12" ht="29.95" customHeight="1">
      <c r="B103" s="92" t="s">
        <v>466</v>
      </c>
      <c r="C103" s="93"/>
      <c r="D103" s="98" t="s">
        <v>467</v>
      </c>
      <c r="E103" s="94" t="s">
        <v>468</v>
      </c>
      <c r="F103" s="184" t="s">
        <v>557</v>
      </c>
      <c r="G103" s="185" t="s">
        <v>555</v>
      </c>
      <c r="H103" s="186">
        <v>44869</v>
      </c>
      <c r="I103" s="185" t="s">
        <v>552</v>
      </c>
      <c r="J103" s="184"/>
      <c r="K103" s="96" t="s">
        <v>469</v>
      </c>
      <c r="L103" s="95"/>
    </row>
    <row r="104" spans="2:12" ht="29.95" customHeight="1">
      <c r="B104" s="92" t="s">
        <v>470</v>
      </c>
      <c r="C104" s="93"/>
      <c r="D104" s="97"/>
      <c r="E104" s="94" t="s">
        <v>471</v>
      </c>
      <c r="F104" s="184" t="s">
        <v>557</v>
      </c>
      <c r="G104" s="185" t="s">
        <v>555</v>
      </c>
      <c r="H104" s="186">
        <v>44869</v>
      </c>
      <c r="I104" s="185" t="s">
        <v>552</v>
      </c>
      <c r="J104" s="184"/>
      <c r="K104" s="96" t="s">
        <v>469</v>
      </c>
      <c r="L104" s="95" t="s">
        <v>472</v>
      </c>
    </row>
    <row r="105" spans="2:12" ht="29.95" customHeight="1">
      <c r="B105" s="92" t="s">
        <v>473</v>
      </c>
      <c r="C105" s="93"/>
      <c r="D105" s="98" t="s">
        <v>474</v>
      </c>
      <c r="E105" s="94" t="s">
        <v>475</v>
      </c>
      <c r="F105" s="184" t="s">
        <v>557</v>
      </c>
      <c r="G105" s="185" t="s">
        <v>555</v>
      </c>
      <c r="H105" s="186">
        <v>44869</v>
      </c>
      <c r="I105" s="185" t="s">
        <v>552</v>
      </c>
      <c r="J105" s="184"/>
      <c r="K105" s="96" t="s">
        <v>476</v>
      </c>
      <c r="L105" s="95"/>
    </row>
    <row r="106" spans="2:12" ht="45.1" customHeight="1">
      <c r="B106" s="92" t="s">
        <v>477</v>
      </c>
      <c r="C106" s="93"/>
      <c r="D106" s="97"/>
      <c r="E106" s="94" t="s">
        <v>478</v>
      </c>
      <c r="F106" s="184" t="s">
        <v>557</v>
      </c>
      <c r="G106" s="185" t="s">
        <v>555</v>
      </c>
      <c r="H106" s="186">
        <v>44869</v>
      </c>
      <c r="I106" s="185" t="s">
        <v>552</v>
      </c>
      <c r="J106" s="184"/>
      <c r="K106" s="96" t="s">
        <v>479</v>
      </c>
      <c r="L106" s="95"/>
    </row>
    <row r="107" spans="2:12" ht="29.95" customHeight="1">
      <c r="B107" s="92" t="s">
        <v>480</v>
      </c>
      <c r="C107" s="93"/>
      <c r="D107" s="102" t="s">
        <v>481</v>
      </c>
      <c r="E107" s="94" t="s">
        <v>482</v>
      </c>
      <c r="F107" s="184" t="s">
        <v>557</v>
      </c>
      <c r="G107" s="185" t="s">
        <v>555</v>
      </c>
      <c r="H107" s="186">
        <v>44869</v>
      </c>
      <c r="I107" s="185" t="s">
        <v>552</v>
      </c>
      <c r="J107" s="184"/>
      <c r="K107" s="101" t="s">
        <v>96</v>
      </c>
      <c r="L107" s="100"/>
    </row>
    <row r="108" spans="2:12" ht="29.95" customHeight="1">
      <c r="B108" s="92" t="s">
        <v>483</v>
      </c>
      <c r="C108" s="93"/>
      <c r="D108" s="98" t="s">
        <v>484</v>
      </c>
      <c r="E108" s="94" t="s">
        <v>485</v>
      </c>
      <c r="F108" s="184" t="s">
        <v>557</v>
      </c>
      <c r="G108" s="185" t="s">
        <v>555</v>
      </c>
      <c r="H108" s="186">
        <v>44869</v>
      </c>
      <c r="I108" s="185" t="s">
        <v>552</v>
      </c>
      <c r="J108" s="184"/>
      <c r="K108" s="96" t="s">
        <v>96</v>
      </c>
      <c r="L108" s="95"/>
    </row>
    <row r="109" spans="2:12" ht="29.95" customHeight="1">
      <c r="B109" s="92" t="s">
        <v>486</v>
      </c>
      <c r="C109" s="93"/>
      <c r="D109" s="93"/>
      <c r="E109" s="94" t="s">
        <v>487</v>
      </c>
      <c r="F109" s="184" t="s">
        <v>557</v>
      </c>
      <c r="G109" s="185" t="s">
        <v>555</v>
      </c>
      <c r="H109" s="186">
        <v>44869</v>
      </c>
      <c r="I109" s="185" t="s">
        <v>552</v>
      </c>
      <c r="J109" s="184"/>
      <c r="K109" s="96" t="s">
        <v>96</v>
      </c>
      <c r="L109" s="95"/>
    </row>
    <row r="110" spans="2:12" ht="29.95" customHeight="1">
      <c r="B110" s="92" t="s">
        <v>488</v>
      </c>
      <c r="C110" s="97"/>
      <c r="D110" s="94" t="s">
        <v>489</v>
      </c>
      <c r="E110" s="94" t="s">
        <v>490</v>
      </c>
      <c r="F110" s="184" t="s">
        <v>557</v>
      </c>
      <c r="G110" s="185" t="s">
        <v>555</v>
      </c>
      <c r="H110" s="186">
        <v>44869</v>
      </c>
      <c r="I110" s="185" t="s">
        <v>552</v>
      </c>
      <c r="J110" s="184"/>
      <c r="K110" s="96" t="s">
        <v>285</v>
      </c>
      <c r="L110" s="95"/>
    </row>
    <row r="111" spans="2:12" ht="30.7" customHeight="1">
      <c r="B111" s="92" t="s">
        <v>491</v>
      </c>
      <c r="C111" s="98" t="s">
        <v>492</v>
      </c>
      <c r="D111" s="98" t="s">
        <v>493</v>
      </c>
      <c r="E111" s="94" t="s">
        <v>494</v>
      </c>
      <c r="F111" s="184" t="s">
        <v>557</v>
      </c>
      <c r="G111" s="185" t="s">
        <v>555</v>
      </c>
      <c r="H111" s="186">
        <v>44869</v>
      </c>
      <c r="I111" s="185" t="s">
        <v>552</v>
      </c>
      <c r="J111" s="184"/>
      <c r="K111" s="96" t="s">
        <v>495</v>
      </c>
      <c r="L111" s="95"/>
    </row>
    <row r="112" spans="2:12" ht="30.7" customHeight="1">
      <c r="B112" s="92" t="s">
        <v>496</v>
      </c>
      <c r="C112" s="98" t="s">
        <v>497</v>
      </c>
      <c r="D112" s="98" t="s">
        <v>498</v>
      </c>
      <c r="E112" s="94" t="s">
        <v>499</v>
      </c>
      <c r="F112" s="184" t="s">
        <v>557</v>
      </c>
      <c r="G112" s="185" t="s">
        <v>555</v>
      </c>
      <c r="H112" s="186">
        <v>44869</v>
      </c>
      <c r="I112" s="185" t="s">
        <v>552</v>
      </c>
      <c r="J112" s="184"/>
      <c r="K112" s="101" t="s">
        <v>500</v>
      </c>
      <c r="L112" s="100"/>
    </row>
    <row r="113" spans="2:12" ht="29.95" customHeight="1">
      <c r="B113" s="92" t="s">
        <v>501</v>
      </c>
      <c r="C113" s="98" t="s">
        <v>502</v>
      </c>
      <c r="D113" s="94" t="s">
        <v>503</v>
      </c>
      <c r="E113" s="94" t="s">
        <v>504</v>
      </c>
      <c r="F113" s="184" t="s">
        <v>557</v>
      </c>
      <c r="G113" s="185" t="s">
        <v>555</v>
      </c>
      <c r="H113" s="186">
        <v>44869</v>
      </c>
      <c r="I113" s="185" t="s">
        <v>552</v>
      </c>
      <c r="J113" s="184"/>
      <c r="K113" s="96" t="s">
        <v>505</v>
      </c>
      <c r="L113" s="95" t="s">
        <v>506</v>
      </c>
    </row>
    <row r="114" spans="2:12" ht="29.95" customHeight="1">
      <c r="B114" s="92" t="s">
        <v>507</v>
      </c>
      <c r="C114" s="97"/>
      <c r="D114" s="94" t="s">
        <v>508</v>
      </c>
      <c r="E114" s="94" t="s">
        <v>509</v>
      </c>
      <c r="F114" s="184" t="s">
        <v>557</v>
      </c>
      <c r="G114" s="185" t="s">
        <v>555</v>
      </c>
      <c r="H114" s="186">
        <v>44869</v>
      </c>
      <c r="I114" s="185" t="s">
        <v>552</v>
      </c>
      <c r="J114" s="184"/>
      <c r="K114" s="96" t="s">
        <v>510</v>
      </c>
      <c r="L114" s="95"/>
    </row>
  </sheetData>
  <protectedRanges>
    <protectedRange sqref="F22:J114" name="P_CordingCheckList_1"/>
  </protectedRanges>
  <autoFilter ref="A21:M21" xr:uid="{00000000-0009-0000-0000-000003000000}"/>
  <mergeCells count="1">
    <mergeCell ref="F20:F21"/>
  </mergeCells>
  <phoneticPr fontId="1"/>
  <dataValidations count="2">
    <dataValidation type="list" allowBlank="1" showInputMessage="1" showErrorMessage="1" sqref="F22:F114" xr:uid="{724D6D19-6470-4735-B316-61C15516BED6}">
      <formula1>applicable</formula1>
    </dataValidation>
    <dataValidation type="list" allowBlank="1" showInputMessage="1" showErrorMessage="1" sqref="I22:I114" xr:uid="{137E4C79-0129-4390-8507-9425178ADE7A}">
      <formula1>"合格, 不合格, 対象外"</formula1>
    </dataValidation>
  </dataValidations>
  <pageMargins left="0.70866141732283472" right="0.70866141732283472" top="0.74803149606299213" bottom="0.74803149606299213" header="0.31496062992125984" footer="0.31496062992125984"/>
  <pageSetup paperSize="8" scale="6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31AD-650D-4F9E-B162-2A95A60463FC}">
  <sheetPr>
    <tabColor rgb="FFFF0000"/>
    <pageSetUpPr fitToPage="1"/>
  </sheetPr>
  <dimension ref="A1:BX52"/>
  <sheetViews>
    <sheetView showGridLines="0" view="pageBreakPreview" zoomScale="85" zoomScaleNormal="85" zoomScaleSheetLayoutView="85" workbookViewId="0">
      <selection activeCell="CC8" sqref="CC8"/>
    </sheetView>
  </sheetViews>
  <sheetFormatPr defaultColWidth="2.109375" defaultRowHeight="12.1"/>
  <cols>
    <col min="1" max="23" width="2.109375" style="59" customWidth="1"/>
    <col min="24" max="24" width="1.77734375" style="59" customWidth="1"/>
    <col min="25" max="74" width="2.109375" style="59" customWidth="1"/>
    <col min="75" max="75" width="12.21875" style="59" customWidth="1"/>
    <col min="76" max="76" width="11.44140625" style="59" customWidth="1"/>
    <col min="77" max="16384" width="2.109375" style="59"/>
  </cols>
  <sheetData>
    <row r="1" spans="2:76" ht="18.8" customHeight="1"/>
    <row r="2" spans="2:76" ht="18.8" customHeight="1">
      <c r="B2" s="60" t="s">
        <v>511</v>
      </c>
    </row>
    <row r="3" spans="2:76" ht="4.55" customHeight="1"/>
    <row r="4" spans="2:76" ht="15" customHeight="1"/>
    <row r="5" spans="2:76" ht="15" customHeight="1"/>
    <row r="6" spans="2:76" ht="15" customHeight="1"/>
    <row r="7" spans="2:76" ht="15" customHeight="1"/>
    <row r="8" spans="2:76" ht="45.1" customHeight="1">
      <c r="B8" s="236" t="s">
        <v>87</v>
      </c>
      <c r="C8" s="237"/>
      <c r="D8" s="238"/>
      <c r="E8" s="239" t="s">
        <v>88</v>
      </c>
      <c r="F8" s="240"/>
      <c r="G8" s="240"/>
      <c r="H8" s="240"/>
      <c r="I8" s="240"/>
      <c r="J8" s="240"/>
      <c r="K8" s="240"/>
      <c r="L8" s="240"/>
      <c r="M8" s="240"/>
      <c r="N8" s="240"/>
      <c r="O8" s="240"/>
      <c r="P8" s="240"/>
      <c r="Q8" s="240"/>
      <c r="R8" s="240"/>
      <c r="S8" s="240"/>
      <c r="T8" s="240"/>
      <c r="U8" s="241" t="s">
        <v>89</v>
      </c>
      <c r="V8" s="242"/>
      <c r="W8" s="242"/>
      <c r="X8" s="242"/>
      <c r="Y8" s="242"/>
      <c r="Z8" s="242"/>
      <c r="AA8" s="242"/>
      <c r="AB8" s="242"/>
      <c r="AC8" s="242"/>
      <c r="AD8" s="242"/>
      <c r="AE8" s="243" t="s">
        <v>512</v>
      </c>
      <c r="AF8" s="244"/>
      <c r="AG8" s="244"/>
      <c r="AH8" s="244"/>
      <c r="AI8" s="244"/>
      <c r="AJ8" s="244"/>
      <c r="AK8" s="244"/>
      <c r="AL8" s="244"/>
      <c r="AM8" s="244"/>
      <c r="AN8" s="245"/>
      <c r="AO8" s="243" t="s">
        <v>90</v>
      </c>
      <c r="AP8" s="244"/>
      <c r="AQ8" s="244"/>
      <c r="AR8" s="244"/>
      <c r="AS8" s="244"/>
      <c r="AT8" s="244"/>
      <c r="AU8" s="244"/>
      <c r="AV8" s="244"/>
      <c r="AW8" s="244"/>
      <c r="AX8" s="245"/>
      <c r="AY8" s="246" t="s">
        <v>513</v>
      </c>
      <c r="AZ8" s="247"/>
      <c r="BA8" s="247"/>
      <c r="BB8" s="247"/>
      <c r="BC8" s="247"/>
      <c r="BD8" s="247"/>
      <c r="BE8" s="247"/>
      <c r="BF8" s="247"/>
      <c r="BG8" s="247"/>
      <c r="BH8" s="248"/>
      <c r="BI8" s="380" t="s">
        <v>514</v>
      </c>
      <c r="BJ8" s="381"/>
      <c r="BK8" s="381"/>
      <c r="BL8" s="381"/>
      <c r="BM8" s="381"/>
      <c r="BN8" s="381"/>
      <c r="BO8" s="381"/>
      <c r="BP8" s="381"/>
      <c r="BQ8" s="381"/>
      <c r="BR8" s="381"/>
      <c r="BS8" s="381"/>
      <c r="BT8" s="381"/>
      <c r="BU8" s="381"/>
      <c r="BV8" s="381"/>
      <c r="BW8" s="61"/>
      <c r="BX8" s="59" t="s">
        <v>92</v>
      </c>
    </row>
    <row r="9" spans="2:76" ht="29.2" customHeight="1">
      <c r="B9" s="262">
        <v>1</v>
      </c>
      <c r="C9" s="263"/>
      <c r="D9" s="263"/>
      <c r="E9" s="264" t="s">
        <v>93</v>
      </c>
      <c r="F9" s="263"/>
      <c r="G9" s="263"/>
      <c r="H9" s="263"/>
      <c r="I9" s="263"/>
      <c r="J9" s="263"/>
      <c r="K9" s="263"/>
      <c r="L9" s="257" t="s">
        <v>94</v>
      </c>
      <c r="M9" s="258"/>
      <c r="N9" s="258"/>
      <c r="O9" s="258"/>
      <c r="P9" s="258"/>
      <c r="Q9" s="258"/>
      <c r="R9" s="258"/>
      <c r="S9" s="258"/>
      <c r="T9" s="258"/>
      <c r="U9" s="382">
        <f>'PCLCheckList-HANA'!U9</f>
        <v>1500</v>
      </c>
      <c r="V9" s="383"/>
      <c r="W9" s="383"/>
      <c r="X9" s="383"/>
      <c r="Y9" s="383"/>
      <c r="Z9" s="383"/>
      <c r="AA9" s="383"/>
      <c r="AB9" s="383"/>
      <c r="AC9" s="261" t="s">
        <v>95</v>
      </c>
      <c r="AD9" s="261"/>
      <c r="AE9" s="265">
        <v>0</v>
      </c>
      <c r="AF9" s="266"/>
      <c r="AG9" s="266"/>
      <c r="AH9" s="266"/>
      <c r="AI9" s="266"/>
      <c r="AJ9" s="266"/>
      <c r="AK9" s="266"/>
      <c r="AL9" s="266"/>
      <c r="AM9" s="261" t="s">
        <v>95</v>
      </c>
      <c r="AN9" s="261"/>
      <c r="AO9" s="251" t="s">
        <v>96</v>
      </c>
      <c r="AP9" s="252"/>
      <c r="AQ9" s="252"/>
      <c r="AR9" s="252"/>
      <c r="AS9" s="252"/>
      <c r="AT9" s="252"/>
      <c r="AU9" s="252"/>
      <c r="AV9" s="252"/>
      <c r="AW9" s="252"/>
      <c r="AX9" s="253"/>
      <c r="AY9" s="251" t="s">
        <v>96</v>
      </c>
      <c r="AZ9" s="252"/>
      <c r="BA9" s="252"/>
      <c r="BB9" s="252"/>
      <c r="BC9" s="252"/>
      <c r="BD9" s="252"/>
      <c r="BE9" s="252"/>
      <c r="BF9" s="252"/>
      <c r="BG9" s="252"/>
      <c r="BH9" s="253"/>
      <c r="BI9" s="384"/>
      <c r="BJ9" s="384"/>
      <c r="BK9" s="384"/>
      <c r="BL9" s="384"/>
      <c r="BM9" s="384"/>
      <c r="BN9" s="384"/>
      <c r="BO9" s="384"/>
      <c r="BP9" s="384"/>
      <c r="BQ9" s="384"/>
      <c r="BR9" s="384"/>
      <c r="BS9" s="384"/>
      <c r="BT9" s="384"/>
      <c r="BU9" s="384"/>
      <c r="BV9" s="384"/>
      <c r="BW9" s="61" t="s">
        <v>97</v>
      </c>
      <c r="BX9" s="62">
        <v>1056</v>
      </c>
    </row>
    <row r="10" spans="2:76" ht="29.95" customHeight="1">
      <c r="B10" s="262"/>
      <c r="C10" s="263"/>
      <c r="D10" s="263"/>
      <c r="E10" s="263"/>
      <c r="F10" s="263"/>
      <c r="G10" s="263"/>
      <c r="H10" s="263"/>
      <c r="I10" s="263"/>
      <c r="J10" s="263"/>
      <c r="K10" s="263"/>
      <c r="L10" s="257" t="s">
        <v>98</v>
      </c>
      <c r="M10" s="258"/>
      <c r="N10" s="258"/>
      <c r="O10" s="258"/>
      <c r="P10" s="258"/>
      <c r="Q10" s="258"/>
      <c r="R10" s="258"/>
      <c r="S10" s="258"/>
      <c r="T10" s="258"/>
      <c r="U10" s="382">
        <f>'PCLCheckList-HANA'!U10</f>
        <v>50</v>
      </c>
      <c r="V10" s="383"/>
      <c r="W10" s="383"/>
      <c r="X10" s="383"/>
      <c r="Y10" s="383"/>
      <c r="Z10" s="383"/>
      <c r="AA10" s="383"/>
      <c r="AB10" s="383"/>
      <c r="AC10" s="261" t="s">
        <v>95</v>
      </c>
      <c r="AD10" s="261"/>
      <c r="AE10" s="291">
        <f>BX9*0.06+BX10*2</f>
        <v>71.36</v>
      </c>
      <c r="AF10" s="292"/>
      <c r="AG10" s="292"/>
      <c r="AH10" s="292"/>
      <c r="AI10" s="292"/>
      <c r="AJ10" s="292"/>
      <c r="AK10" s="292"/>
      <c r="AL10" s="292"/>
      <c r="AM10" s="261" t="s">
        <v>95</v>
      </c>
      <c r="AN10" s="261"/>
      <c r="AO10" s="251" t="s">
        <v>96</v>
      </c>
      <c r="AP10" s="252"/>
      <c r="AQ10" s="252"/>
      <c r="AR10" s="252"/>
      <c r="AS10" s="252"/>
      <c r="AT10" s="252"/>
      <c r="AU10" s="252"/>
      <c r="AV10" s="252"/>
      <c r="AW10" s="252"/>
      <c r="AX10" s="253"/>
      <c r="AY10" s="251" t="s">
        <v>96</v>
      </c>
      <c r="AZ10" s="252"/>
      <c r="BA10" s="252"/>
      <c r="BB10" s="252"/>
      <c r="BC10" s="252"/>
      <c r="BD10" s="252"/>
      <c r="BE10" s="252"/>
      <c r="BF10" s="252"/>
      <c r="BG10" s="252"/>
      <c r="BH10" s="253"/>
      <c r="BI10" s="384"/>
      <c r="BJ10" s="384"/>
      <c r="BK10" s="384"/>
      <c r="BL10" s="384"/>
      <c r="BM10" s="384"/>
      <c r="BN10" s="384"/>
      <c r="BO10" s="384"/>
      <c r="BP10" s="384"/>
      <c r="BQ10" s="384"/>
      <c r="BR10" s="384"/>
      <c r="BS10" s="384"/>
      <c r="BT10" s="384"/>
      <c r="BU10" s="384"/>
      <c r="BV10" s="384"/>
      <c r="BW10" s="61" t="s">
        <v>99</v>
      </c>
      <c r="BX10" s="62">
        <v>4</v>
      </c>
    </row>
    <row r="11" spans="2:76" ht="30.7" customHeight="1">
      <c r="B11" s="262">
        <v>2</v>
      </c>
      <c r="C11" s="263"/>
      <c r="D11" s="263"/>
      <c r="E11" s="288" t="s">
        <v>100</v>
      </c>
      <c r="F11" s="289"/>
      <c r="G11" s="289"/>
      <c r="H11" s="289"/>
      <c r="I11" s="289"/>
      <c r="J11" s="289"/>
      <c r="K11" s="289"/>
      <c r="L11" s="289"/>
      <c r="M11" s="289"/>
      <c r="N11" s="289"/>
      <c r="O11" s="289"/>
      <c r="P11" s="289"/>
      <c r="Q11" s="289"/>
      <c r="R11" s="289"/>
      <c r="S11" s="289"/>
      <c r="T11" s="290"/>
      <c r="U11" s="291">
        <f>SUM(U12:W15)</f>
        <v>156</v>
      </c>
      <c r="V11" s="292"/>
      <c r="W11" s="292"/>
      <c r="X11" s="292"/>
      <c r="Y11" s="292"/>
      <c r="Z11" s="292"/>
      <c r="AA11" s="292"/>
      <c r="AB11" s="292"/>
      <c r="AC11" s="293" t="s">
        <v>101</v>
      </c>
      <c r="AD11" s="280"/>
      <c r="AE11" s="265">
        <v>11</v>
      </c>
      <c r="AF11" s="266"/>
      <c r="AG11" s="266"/>
      <c r="AH11" s="266"/>
      <c r="AI11" s="266"/>
      <c r="AJ11" s="266"/>
      <c r="AK11" s="266"/>
      <c r="AL11" s="266"/>
      <c r="AM11" s="293" t="s">
        <v>101</v>
      </c>
      <c r="AN11" s="280"/>
      <c r="AO11" s="294" t="s">
        <v>96</v>
      </c>
      <c r="AP11" s="295"/>
      <c r="AQ11" s="295"/>
      <c r="AR11" s="295"/>
      <c r="AS11" s="295"/>
      <c r="AT11" s="295"/>
      <c r="AU11" s="295"/>
      <c r="AV11" s="295"/>
      <c r="AW11" s="295"/>
      <c r="AX11" s="295"/>
      <c r="AY11" s="251" t="s">
        <v>96</v>
      </c>
      <c r="AZ11" s="252"/>
      <c r="BA11" s="252"/>
      <c r="BB11" s="252"/>
      <c r="BC11" s="252"/>
      <c r="BD11" s="252"/>
      <c r="BE11" s="252"/>
      <c r="BF11" s="252"/>
      <c r="BG11" s="252"/>
      <c r="BH11" s="253"/>
      <c r="BI11" s="384"/>
      <c r="BJ11" s="384"/>
      <c r="BK11" s="384"/>
      <c r="BL11" s="384"/>
      <c r="BM11" s="384"/>
      <c r="BN11" s="384"/>
      <c r="BO11" s="384"/>
      <c r="BP11" s="384"/>
      <c r="BQ11" s="384"/>
      <c r="BR11" s="384"/>
      <c r="BS11" s="384"/>
      <c r="BT11" s="384"/>
      <c r="BU11" s="384"/>
      <c r="BV11" s="384"/>
    </row>
    <row r="12" spans="2:76" ht="30.7" customHeight="1">
      <c r="B12" s="267">
        <v>3</v>
      </c>
      <c r="C12" s="268"/>
      <c r="D12" s="269"/>
      <c r="E12" s="264" t="s">
        <v>102</v>
      </c>
      <c r="F12" s="276"/>
      <c r="G12" s="276"/>
      <c r="H12" s="276"/>
      <c r="I12" s="257" t="s">
        <v>103</v>
      </c>
      <c r="J12" s="258"/>
      <c r="K12" s="258"/>
      <c r="L12" s="258"/>
      <c r="M12" s="258"/>
      <c r="N12" s="258"/>
      <c r="O12" s="258"/>
      <c r="P12" s="258"/>
      <c r="Q12" s="258"/>
      <c r="R12" s="258"/>
      <c r="S12" s="258"/>
      <c r="T12" s="277"/>
      <c r="U12" s="278">
        <f>'PCLCheckList-HANA'!U12</f>
        <v>109</v>
      </c>
      <c r="V12" s="279"/>
      <c r="W12" s="279"/>
      <c r="X12" s="280" t="s">
        <v>101</v>
      </c>
      <c r="Y12" s="281"/>
      <c r="Z12" s="282">
        <f>IF(U11&lt;&gt;0,ROUND(U12/U11*100,0),"  ")</f>
        <v>70</v>
      </c>
      <c r="AA12" s="283"/>
      <c r="AB12" s="283"/>
      <c r="AC12" s="284" t="s">
        <v>104</v>
      </c>
      <c r="AD12" s="284"/>
      <c r="AE12" s="385">
        <v>9</v>
      </c>
      <c r="AF12" s="386"/>
      <c r="AG12" s="386"/>
      <c r="AH12" s="387" t="s">
        <v>101</v>
      </c>
      <c r="AI12" s="388"/>
      <c r="AJ12" s="278">
        <f>IF(SUM(AE$12:AE$15)&lt;&gt;0,ROUND(AE12/SUM(AE$12:AE$15)*100,0),"  ")</f>
        <v>82</v>
      </c>
      <c r="AK12" s="279"/>
      <c r="AL12" s="279"/>
      <c r="AM12" s="284" t="s">
        <v>104</v>
      </c>
      <c r="AN12" s="284"/>
      <c r="AO12" s="285" t="s">
        <v>105</v>
      </c>
      <c r="AP12" s="286"/>
      <c r="AQ12" s="286"/>
      <c r="AR12" s="286"/>
      <c r="AS12" s="286"/>
      <c r="AT12" s="286"/>
      <c r="AU12" s="286"/>
      <c r="AV12" s="286"/>
      <c r="AW12" s="286"/>
      <c r="AX12" s="286"/>
      <c r="AY12" s="287" t="str">
        <f>IF(AJ12&lt;=70,"OK","NG")</f>
        <v>NG</v>
      </c>
      <c r="AZ12" s="252"/>
      <c r="BA12" s="252"/>
      <c r="BB12" s="252"/>
      <c r="BC12" s="252"/>
      <c r="BD12" s="252"/>
      <c r="BE12" s="252"/>
      <c r="BF12" s="252"/>
      <c r="BG12" s="252"/>
      <c r="BH12" s="253"/>
      <c r="BI12" s="389"/>
      <c r="BJ12" s="384"/>
      <c r="BK12" s="384"/>
      <c r="BL12" s="384"/>
      <c r="BM12" s="384"/>
      <c r="BN12" s="384"/>
      <c r="BO12" s="384"/>
      <c r="BP12" s="384"/>
      <c r="BQ12" s="384"/>
      <c r="BR12" s="384"/>
      <c r="BS12" s="384"/>
      <c r="BT12" s="384"/>
      <c r="BU12" s="384"/>
      <c r="BV12" s="384"/>
    </row>
    <row r="13" spans="2:76" ht="30.7" customHeight="1">
      <c r="B13" s="270"/>
      <c r="C13" s="271"/>
      <c r="D13" s="272"/>
      <c r="E13" s="276"/>
      <c r="F13" s="276"/>
      <c r="G13" s="276"/>
      <c r="H13" s="276"/>
      <c r="I13" s="257" t="s">
        <v>106</v>
      </c>
      <c r="J13" s="258"/>
      <c r="K13" s="258"/>
      <c r="L13" s="258"/>
      <c r="M13" s="258"/>
      <c r="N13" s="258"/>
      <c r="O13" s="258"/>
      <c r="P13" s="258"/>
      <c r="Q13" s="258"/>
      <c r="R13" s="258"/>
      <c r="S13" s="258"/>
      <c r="T13" s="258"/>
      <c r="U13" s="278">
        <f>'PCLCheckList-HANA'!U13</f>
        <v>23</v>
      </c>
      <c r="V13" s="279"/>
      <c r="W13" s="279"/>
      <c r="X13" s="280" t="s">
        <v>101</v>
      </c>
      <c r="Y13" s="281"/>
      <c r="Z13" s="282">
        <f>IF(U11&lt;&gt;0,ROUND(U13/U11*100,0),"  ")</f>
        <v>15</v>
      </c>
      <c r="AA13" s="283"/>
      <c r="AB13" s="283"/>
      <c r="AC13" s="284" t="s">
        <v>104</v>
      </c>
      <c r="AD13" s="284"/>
      <c r="AE13" s="385">
        <v>0</v>
      </c>
      <c r="AF13" s="386"/>
      <c r="AG13" s="386"/>
      <c r="AH13" s="387" t="s">
        <v>101</v>
      </c>
      <c r="AI13" s="388"/>
      <c r="AJ13" s="278">
        <f>IF(SUM(AE$12:AE$15)&lt;&gt;0,ROUND(AE13/SUM(AE$12:AE$15)*100,0),"  ")</f>
        <v>0</v>
      </c>
      <c r="AK13" s="279"/>
      <c r="AL13" s="279"/>
      <c r="AM13" s="284" t="s">
        <v>104</v>
      </c>
      <c r="AN13" s="284"/>
      <c r="AO13" s="285" t="s">
        <v>107</v>
      </c>
      <c r="AP13" s="286"/>
      <c r="AQ13" s="286"/>
      <c r="AR13" s="286"/>
      <c r="AS13" s="286"/>
      <c r="AT13" s="286"/>
      <c r="AU13" s="286"/>
      <c r="AV13" s="286"/>
      <c r="AW13" s="286"/>
      <c r="AX13" s="286"/>
      <c r="AY13" s="287" t="str">
        <f>IF(AJ13&gt;=15,"OK","NG")</f>
        <v>NG</v>
      </c>
      <c r="AZ13" s="252"/>
      <c r="BA13" s="252"/>
      <c r="BB13" s="252"/>
      <c r="BC13" s="252"/>
      <c r="BD13" s="252"/>
      <c r="BE13" s="252"/>
      <c r="BF13" s="252"/>
      <c r="BG13" s="252"/>
      <c r="BH13" s="253"/>
      <c r="BI13" s="389"/>
      <c r="BJ13" s="384"/>
      <c r="BK13" s="384"/>
      <c r="BL13" s="384"/>
      <c r="BM13" s="384"/>
      <c r="BN13" s="384"/>
      <c r="BO13" s="384"/>
      <c r="BP13" s="384"/>
      <c r="BQ13" s="384"/>
      <c r="BR13" s="384"/>
      <c r="BS13" s="384"/>
      <c r="BT13" s="384"/>
      <c r="BU13" s="384"/>
      <c r="BV13" s="384"/>
    </row>
    <row r="14" spans="2:76" ht="30.7" customHeight="1">
      <c r="B14" s="270"/>
      <c r="C14" s="271"/>
      <c r="D14" s="272"/>
      <c r="E14" s="276"/>
      <c r="F14" s="276"/>
      <c r="G14" s="276"/>
      <c r="H14" s="276"/>
      <c r="I14" s="257" t="s">
        <v>108</v>
      </c>
      <c r="J14" s="258"/>
      <c r="K14" s="258"/>
      <c r="L14" s="258"/>
      <c r="M14" s="258"/>
      <c r="N14" s="258"/>
      <c r="O14" s="258"/>
      <c r="P14" s="258"/>
      <c r="Q14" s="258"/>
      <c r="R14" s="258"/>
      <c r="S14" s="258"/>
      <c r="T14" s="258"/>
      <c r="U14" s="278">
        <f>'PCLCheckList-HANA'!U14</f>
        <v>16</v>
      </c>
      <c r="V14" s="279"/>
      <c r="W14" s="279"/>
      <c r="X14" s="280" t="s">
        <v>101</v>
      </c>
      <c r="Y14" s="281"/>
      <c r="Z14" s="282">
        <f>IF(U11&lt;&gt;0,ROUND(U14/U11*100,0),"  ")</f>
        <v>10</v>
      </c>
      <c r="AA14" s="283"/>
      <c r="AB14" s="283"/>
      <c r="AC14" s="284" t="s">
        <v>104</v>
      </c>
      <c r="AD14" s="284"/>
      <c r="AE14" s="385">
        <v>2</v>
      </c>
      <c r="AF14" s="386"/>
      <c r="AG14" s="386"/>
      <c r="AH14" s="387" t="s">
        <v>101</v>
      </c>
      <c r="AI14" s="388"/>
      <c r="AJ14" s="278">
        <f>IF(SUM(AE$12:AE$15)&lt;&gt;0,ROUND(AE14/SUM(AE$12:AE$15)*100,0),"  ")</f>
        <v>18</v>
      </c>
      <c r="AK14" s="279"/>
      <c r="AL14" s="279"/>
      <c r="AM14" s="284" t="s">
        <v>104</v>
      </c>
      <c r="AN14" s="284"/>
      <c r="AO14" s="296" t="s">
        <v>109</v>
      </c>
      <c r="AP14" s="297"/>
      <c r="AQ14" s="297"/>
      <c r="AR14" s="297"/>
      <c r="AS14" s="297"/>
      <c r="AT14" s="297"/>
      <c r="AU14" s="297"/>
      <c r="AV14" s="297"/>
      <c r="AW14" s="297"/>
      <c r="AX14" s="297"/>
      <c r="AY14" s="287" t="str">
        <f>IF(AJ14&gt;=10,"OK","NG")</f>
        <v>OK</v>
      </c>
      <c r="AZ14" s="252"/>
      <c r="BA14" s="252"/>
      <c r="BB14" s="252"/>
      <c r="BC14" s="252"/>
      <c r="BD14" s="252"/>
      <c r="BE14" s="252"/>
      <c r="BF14" s="252"/>
      <c r="BG14" s="252"/>
      <c r="BH14" s="253"/>
      <c r="BI14" s="389"/>
      <c r="BJ14" s="384"/>
      <c r="BK14" s="384"/>
      <c r="BL14" s="384"/>
      <c r="BM14" s="384"/>
      <c r="BN14" s="384"/>
      <c r="BO14" s="384"/>
      <c r="BP14" s="384"/>
      <c r="BQ14" s="384"/>
      <c r="BR14" s="384"/>
      <c r="BS14" s="384"/>
      <c r="BT14" s="384"/>
      <c r="BU14" s="384"/>
      <c r="BV14" s="384"/>
    </row>
    <row r="15" spans="2:76" ht="30.7" customHeight="1">
      <c r="B15" s="273"/>
      <c r="C15" s="274"/>
      <c r="D15" s="275"/>
      <c r="E15" s="276"/>
      <c r="F15" s="276"/>
      <c r="G15" s="276"/>
      <c r="H15" s="276"/>
      <c r="I15" s="257" t="s">
        <v>110</v>
      </c>
      <c r="J15" s="258"/>
      <c r="K15" s="258"/>
      <c r="L15" s="258"/>
      <c r="M15" s="258"/>
      <c r="N15" s="258"/>
      <c r="O15" s="258"/>
      <c r="P15" s="258"/>
      <c r="Q15" s="258"/>
      <c r="R15" s="258"/>
      <c r="S15" s="258"/>
      <c r="T15" s="258"/>
      <c r="U15" s="278">
        <f>'PCLCheckList-HANA'!U15</f>
        <v>8</v>
      </c>
      <c r="V15" s="279"/>
      <c r="W15" s="279"/>
      <c r="X15" s="280" t="s">
        <v>101</v>
      </c>
      <c r="Y15" s="281"/>
      <c r="Z15" s="282">
        <f>IF(U11&lt;&gt;0,ROUND(U15/U11*100,0),"  ")</f>
        <v>5</v>
      </c>
      <c r="AA15" s="283"/>
      <c r="AB15" s="283"/>
      <c r="AC15" s="284" t="s">
        <v>104</v>
      </c>
      <c r="AD15" s="284"/>
      <c r="AE15" s="385">
        <v>0</v>
      </c>
      <c r="AF15" s="386"/>
      <c r="AG15" s="386"/>
      <c r="AH15" s="387" t="s">
        <v>101</v>
      </c>
      <c r="AI15" s="388"/>
      <c r="AJ15" s="278">
        <f>IF(SUM(AE$12:AE$15)&lt;&gt;0,ROUND(AE15/SUM(AE$12:AE$15)*100,0),"  ")</f>
        <v>0</v>
      </c>
      <c r="AK15" s="279"/>
      <c r="AL15" s="279"/>
      <c r="AM15" s="284" t="s">
        <v>104</v>
      </c>
      <c r="AN15" s="284"/>
      <c r="AO15" s="296" t="s">
        <v>111</v>
      </c>
      <c r="AP15" s="297"/>
      <c r="AQ15" s="297"/>
      <c r="AR15" s="297"/>
      <c r="AS15" s="297"/>
      <c r="AT15" s="297"/>
      <c r="AU15" s="297"/>
      <c r="AV15" s="297"/>
      <c r="AW15" s="297"/>
      <c r="AX15" s="297"/>
      <c r="AY15" s="287" t="str">
        <f>IF(AJ15&gt;=5,"OK","NG")</f>
        <v>NG</v>
      </c>
      <c r="AZ15" s="252"/>
      <c r="BA15" s="252"/>
      <c r="BB15" s="252"/>
      <c r="BC15" s="252"/>
      <c r="BD15" s="252"/>
      <c r="BE15" s="252"/>
      <c r="BF15" s="252"/>
      <c r="BG15" s="252"/>
      <c r="BH15" s="253"/>
      <c r="BI15" s="389"/>
      <c r="BJ15" s="384"/>
      <c r="BK15" s="384"/>
      <c r="BL15" s="384"/>
      <c r="BM15" s="384"/>
      <c r="BN15" s="384"/>
      <c r="BO15" s="384"/>
      <c r="BP15" s="384"/>
      <c r="BQ15" s="384"/>
      <c r="BR15" s="384"/>
      <c r="BS15" s="384"/>
      <c r="BT15" s="384"/>
      <c r="BU15" s="384"/>
      <c r="BV15" s="384"/>
    </row>
    <row r="16" spans="2:76" ht="38.299999999999997" customHeight="1">
      <c r="B16" s="262">
        <v>4</v>
      </c>
      <c r="C16" s="263"/>
      <c r="D16" s="263"/>
      <c r="E16" s="257" t="s">
        <v>112</v>
      </c>
      <c r="F16" s="258"/>
      <c r="G16" s="258"/>
      <c r="H16" s="258"/>
      <c r="I16" s="258"/>
      <c r="J16" s="258"/>
      <c r="K16" s="258"/>
      <c r="L16" s="258"/>
      <c r="M16" s="258"/>
      <c r="N16" s="258"/>
      <c r="O16" s="258"/>
      <c r="P16" s="258"/>
      <c r="Q16" s="258"/>
      <c r="R16" s="258"/>
      <c r="S16" s="258"/>
      <c r="T16" s="258"/>
      <c r="U16" s="282">
        <f>IF(SUM(U9:AB10)&lt;&gt;0,ROUND(U11/SUM(U9:AB10)*1000,0),"  ")</f>
        <v>101</v>
      </c>
      <c r="V16" s="283"/>
      <c r="W16" s="283"/>
      <c r="X16" s="283"/>
      <c r="Y16" s="283"/>
      <c r="Z16" s="283"/>
      <c r="AA16" s="261" t="s">
        <v>113</v>
      </c>
      <c r="AB16" s="261"/>
      <c r="AC16" s="261"/>
      <c r="AD16" s="301"/>
      <c r="AE16" s="282">
        <f>IF(SUM(AE9:AL10)&lt;&gt;0,ROUND(AE11/SUM(AE9:AL10)*1000,0),"  ")</f>
        <v>154</v>
      </c>
      <c r="AF16" s="283"/>
      <c r="AG16" s="283"/>
      <c r="AH16" s="283"/>
      <c r="AI16" s="283"/>
      <c r="AJ16" s="283"/>
      <c r="AK16" s="261" t="s">
        <v>113</v>
      </c>
      <c r="AL16" s="261"/>
      <c r="AM16" s="261"/>
      <c r="AN16" s="301"/>
      <c r="AO16" s="296" t="s">
        <v>114</v>
      </c>
      <c r="AP16" s="297"/>
      <c r="AQ16" s="297"/>
      <c r="AR16" s="297"/>
      <c r="AS16" s="297"/>
      <c r="AT16" s="297"/>
      <c r="AU16" s="297"/>
      <c r="AV16" s="297"/>
      <c r="AW16" s="297"/>
      <c r="AX16" s="297"/>
      <c r="AY16" s="287" t="str">
        <f>IF(AE16&gt;=100,"OK","NG")</f>
        <v>OK</v>
      </c>
      <c r="AZ16" s="252"/>
      <c r="BA16" s="252"/>
      <c r="BB16" s="252"/>
      <c r="BC16" s="252"/>
      <c r="BD16" s="252"/>
      <c r="BE16" s="252"/>
      <c r="BF16" s="252"/>
      <c r="BG16" s="252"/>
      <c r="BH16" s="253"/>
      <c r="BI16" s="384"/>
      <c r="BJ16" s="384"/>
      <c r="BK16" s="384"/>
      <c r="BL16" s="384"/>
      <c r="BM16" s="384"/>
      <c r="BN16" s="384"/>
      <c r="BO16" s="384"/>
      <c r="BP16" s="384"/>
      <c r="BQ16" s="384"/>
      <c r="BR16" s="384"/>
      <c r="BS16" s="384"/>
      <c r="BT16" s="384"/>
      <c r="BU16" s="384"/>
      <c r="BV16" s="384"/>
    </row>
    <row r="17" spans="1:75" ht="45.1" customHeight="1">
      <c r="B17" s="262">
        <v>5</v>
      </c>
      <c r="C17" s="263"/>
      <c r="D17" s="263"/>
      <c r="E17" s="257" t="s">
        <v>115</v>
      </c>
      <c r="F17" s="258"/>
      <c r="G17" s="258"/>
      <c r="H17" s="258"/>
      <c r="I17" s="258"/>
      <c r="J17" s="258"/>
      <c r="K17" s="258"/>
      <c r="L17" s="258"/>
      <c r="M17" s="258"/>
      <c r="N17" s="258"/>
      <c r="O17" s="258"/>
      <c r="P17" s="258"/>
      <c r="Q17" s="258"/>
      <c r="R17" s="258"/>
      <c r="S17" s="258"/>
      <c r="T17" s="258"/>
      <c r="U17" s="282">
        <f>U13</f>
        <v>23</v>
      </c>
      <c r="V17" s="283"/>
      <c r="W17" s="283"/>
      <c r="X17" s="283"/>
      <c r="Y17" s="283"/>
      <c r="Z17" s="283"/>
      <c r="AA17" s="299" t="s">
        <v>116</v>
      </c>
      <c r="AB17" s="299"/>
      <c r="AC17" s="299"/>
      <c r="AD17" s="300"/>
      <c r="AE17" s="390">
        <f>AE10/100</f>
        <v>0.71360000000000001</v>
      </c>
      <c r="AF17" s="391"/>
      <c r="AG17" s="391"/>
      <c r="AH17" s="391"/>
      <c r="AI17" s="391"/>
      <c r="AJ17" s="391"/>
      <c r="AK17" s="299" t="s">
        <v>116</v>
      </c>
      <c r="AL17" s="299"/>
      <c r="AM17" s="299"/>
      <c r="AN17" s="300"/>
      <c r="AO17" s="297" t="s">
        <v>96</v>
      </c>
      <c r="AP17" s="297"/>
      <c r="AQ17" s="297"/>
      <c r="AR17" s="297"/>
      <c r="AS17" s="297"/>
      <c r="AT17" s="297"/>
      <c r="AU17" s="297"/>
      <c r="AV17" s="297"/>
      <c r="AW17" s="297"/>
      <c r="AX17" s="297"/>
      <c r="AY17" s="251" t="s">
        <v>96</v>
      </c>
      <c r="AZ17" s="252"/>
      <c r="BA17" s="252"/>
      <c r="BB17" s="252"/>
      <c r="BC17" s="252"/>
      <c r="BD17" s="252"/>
      <c r="BE17" s="252"/>
      <c r="BF17" s="252"/>
      <c r="BG17" s="252"/>
      <c r="BH17" s="253"/>
      <c r="BI17" s="384"/>
      <c r="BJ17" s="384"/>
      <c r="BK17" s="384"/>
      <c r="BL17" s="384"/>
      <c r="BM17" s="384"/>
      <c r="BN17" s="384"/>
      <c r="BO17" s="384"/>
      <c r="BP17" s="384"/>
      <c r="BQ17" s="384"/>
      <c r="BR17" s="384"/>
      <c r="BS17" s="384"/>
      <c r="BT17" s="384"/>
      <c r="BU17" s="384"/>
      <c r="BV17" s="384"/>
    </row>
    <row r="18" spans="1:75" ht="45.1" customHeight="1">
      <c r="B18" s="262">
        <v>6</v>
      </c>
      <c r="C18" s="263"/>
      <c r="D18" s="263"/>
      <c r="E18" s="257" t="s">
        <v>117</v>
      </c>
      <c r="F18" s="258"/>
      <c r="G18" s="258"/>
      <c r="H18" s="258"/>
      <c r="I18" s="258"/>
      <c r="J18" s="258"/>
      <c r="K18" s="258"/>
      <c r="L18" s="258"/>
      <c r="M18" s="258"/>
      <c r="N18" s="258"/>
      <c r="O18" s="258"/>
      <c r="P18" s="258"/>
      <c r="Q18" s="258"/>
      <c r="R18" s="258"/>
      <c r="S18" s="258"/>
      <c r="T18" s="258"/>
      <c r="U18" s="282">
        <f>IF(SUM(U9:AB10)&lt;&gt;0,ROUND(U17/SUM(U9:AB10)*1000,0),"  ")</f>
        <v>15</v>
      </c>
      <c r="V18" s="283"/>
      <c r="W18" s="283"/>
      <c r="X18" s="283"/>
      <c r="Y18" s="283"/>
      <c r="Z18" s="283"/>
      <c r="AA18" s="261" t="s">
        <v>113</v>
      </c>
      <c r="AB18" s="261"/>
      <c r="AC18" s="261"/>
      <c r="AD18" s="301"/>
      <c r="AE18" s="282">
        <f>IF(SUM(AE9:AL10)&lt;&gt;0,ROUND(AE17/SUM(AE9:AL10)*1000,0),"  ")</f>
        <v>10</v>
      </c>
      <c r="AF18" s="283"/>
      <c r="AG18" s="283"/>
      <c r="AH18" s="283"/>
      <c r="AI18" s="283"/>
      <c r="AJ18" s="283"/>
      <c r="AK18" s="261" t="s">
        <v>113</v>
      </c>
      <c r="AL18" s="261"/>
      <c r="AM18" s="261"/>
      <c r="AN18" s="301"/>
      <c r="AO18" s="296" t="s">
        <v>118</v>
      </c>
      <c r="AP18" s="297"/>
      <c r="AQ18" s="297"/>
      <c r="AR18" s="297"/>
      <c r="AS18" s="297"/>
      <c r="AT18" s="297"/>
      <c r="AU18" s="297"/>
      <c r="AV18" s="297"/>
      <c r="AW18" s="297"/>
      <c r="AX18" s="297"/>
      <c r="AY18" s="287" t="str">
        <f>IF(AE18&gt;=10,"OK","NG")</f>
        <v>OK</v>
      </c>
      <c r="AZ18" s="252"/>
      <c r="BA18" s="252"/>
      <c r="BB18" s="252"/>
      <c r="BC18" s="252"/>
      <c r="BD18" s="252"/>
      <c r="BE18" s="252"/>
      <c r="BF18" s="252"/>
      <c r="BG18" s="252"/>
      <c r="BH18" s="253"/>
      <c r="BI18" s="384"/>
      <c r="BJ18" s="384"/>
      <c r="BK18" s="384"/>
      <c r="BL18" s="384"/>
      <c r="BM18" s="384"/>
      <c r="BN18" s="384"/>
      <c r="BO18" s="384"/>
      <c r="BP18" s="384"/>
      <c r="BQ18" s="384"/>
      <c r="BR18" s="384"/>
      <c r="BS18" s="384"/>
      <c r="BT18" s="384"/>
      <c r="BU18" s="384"/>
      <c r="BV18" s="384"/>
    </row>
    <row r="19" spans="1:75" ht="36" customHeight="1" thickBot="1"/>
    <row r="20" spans="1:75" ht="36" customHeight="1" thickBot="1">
      <c r="A20" s="302" t="s">
        <v>119</v>
      </c>
      <c r="B20" s="303"/>
      <c r="C20" s="304" t="s">
        <v>515</v>
      </c>
      <c r="D20" s="303"/>
      <c r="E20" s="303"/>
      <c r="F20" s="303"/>
      <c r="G20" s="303"/>
      <c r="H20" s="305"/>
      <c r="I20" s="304" t="s">
        <v>516</v>
      </c>
      <c r="J20" s="303"/>
      <c r="K20" s="303"/>
      <c r="L20" s="303"/>
      <c r="M20" s="303"/>
      <c r="N20" s="303"/>
      <c r="O20" s="303"/>
      <c r="P20" s="305"/>
      <c r="Q20" s="304" t="s">
        <v>122</v>
      </c>
      <c r="R20" s="303"/>
      <c r="S20" s="303"/>
      <c r="T20" s="303"/>
      <c r="U20" s="305"/>
      <c r="V20" s="304" t="s">
        <v>123</v>
      </c>
      <c r="W20" s="303"/>
      <c r="X20" s="303"/>
      <c r="Y20" s="303"/>
      <c r="Z20" s="303"/>
      <c r="AA20" s="303"/>
      <c r="AB20" s="303"/>
      <c r="AC20" s="303"/>
      <c r="AD20" s="303"/>
      <c r="AE20" s="303"/>
      <c r="AF20" s="303"/>
      <c r="AG20" s="303"/>
      <c r="AH20" s="303"/>
      <c r="AI20" s="303"/>
      <c r="AJ20" s="303"/>
      <c r="AK20" s="303"/>
      <c r="AL20" s="303"/>
      <c r="AM20" s="303"/>
      <c r="AN20" s="303"/>
      <c r="AO20" s="303"/>
      <c r="AP20" s="303"/>
      <c r="AQ20" s="303"/>
      <c r="AR20" s="303"/>
      <c r="AS20" s="303"/>
      <c r="AT20" s="303"/>
      <c r="AU20" s="303"/>
      <c r="AV20" s="303"/>
      <c r="AW20" s="303"/>
      <c r="AX20" s="303"/>
      <c r="AY20" s="303"/>
      <c r="AZ20" s="303"/>
      <c r="BA20" s="303"/>
      <c r="BB20" s="303"/>
      <c r="BC20" s="305"/>
      <c r="BD20" s="306" t="s">
        <v>124</v>
      </c>
      <c r="BE20" s="303"/>
      <c r="BF20" s="303"/>
      <c r="BG20" s="303"/>
      <c r="BH20" s="303"/>
      <c r="BI20" s="304" t="s">
        <v>125</v>
      </c>
      <c r="BJ20" s="303"/>
      <c r="BK20" s="303"/>
      <c r="BL20" s="303"/>
      <c r="BM20" s="304" t="s">
        <v>126</v>
      </c>
      <c r="BN20" s="303"/>
      <c r="BO20" s="303"/>
      <c r="BP20" s="304" t="s">
        <v>127</v>
      </c>
      <c r="BQ20" s="303"/>
      <c r="BR20" s="303"/>
      <c r="BS20" s="303"/>
      <c r="BT20" s="303"/>
      <c r="BU20" s="303"/>
      <c r="BV20" s="303"/>
      <c r="BW20" s="307"/>
    </row>
    <row r="21" spans="1:75" ht="63.1" customHeight="1" thickTop="1">
      <c r="A21" s="328">
        <v>1</v>
      </c>
      <c r="B21" s="329"/>
      <c r="C21" s="392" t="s">
        <v>517</v>
      </c>
      <c r="D21" s="393"/>
      <c r="E21" s="393"/>
      <c r="F21" s="393"/>
      <c r="G21" s="393"/>
      <c r="H21" s="394"/>
      <c r="I21" s="401" t="s">
        <v>518</v>
      </c>
      <c r="J21" s="402"/>
      <c r="K21" s="402"/>
      <c r="L21" s="402"/>
      <c r="M21" s="402"/>
      <c r="N21" s="402"/>
      <c r="O21" s="402"/>
      <c r="P21" s="403"/>
      <c r="Q21" s="404" t="s">
        <v>130</v>
      </c>
      <c r="R21" s="405"/>
      <c r="S21" s="405"/>
      <c r="T21" s="405"/>
      <c r="U21" s="406"/>
      <c r="V21" s="401" t="s">
        <v>519</v>
      </c>
      <c r="W21" s="407"/>
      <c r="X21" s="407"/>
      <c r="Y21" s="407"/>
      <c r="Z21" s="407"/>
      <c r="AA21" s="407"/>
      <c r="AB21" s="407"/>
      <c r="AC21" s="407"/>
      <c r="AD21" s="407"/>
      <c r="AE21" s="407"/>
      <c r="AF21" s="407"/>
      <c r="AG21" s="407"/>
      <c r="AH21" s="407"/>
      <c r="AI21" s="407"/>
      <c r="AJ21" s="407"/>
      <c r="AK21" s="407"/>
      <c r="AL21" s="407"/>
      <c r="AM21" s="407"/>
      <c r="AN21" s="407"/>
      <c r="AO21" s="407"/>
      <c r="AP21" s="407"/>
      <c r="AQ21" s="407"/>
      <c r="AR21" s="407"/>
      <c r="AS21" s="407"/>
      <c r="AT21" s="407"/>
      <c r="AU21" s="407"/>
      <c r="AV21" s="407"/>
      <c r="AW21" s="407"/>
      <c r="AX21" s="407"/>
      <c r="AY21" s="407"/>
      <c r="AZ21" s="407"/>
      <c r="BA21" s="407"/>
      <c r="BB21" s="407"/>
      <c r="BC21" s="408"/>
      <c r="BD21" s="409"/>
      <c r="BE21" s="410"/>
      <c r="BF21" s="410"/>
      <c r="BG21" s="410"/>
      <c r="BH21" s="411"/>
      <c r="BI21" s="412" t="s">
        <v>560</v>
      </c>
      <c r="BJ21" s="413"/>
      <c r="BK21" s="413"/>
      <c r="BL21" s="414"/>
      <c r="BM21" s="415" t="s">
        <v>551</v>
      </c>
      <c r="BN21" s="416"/>
      <c r="BO21" s="416"/>
      <c r="BP21" s="336"/>
      <c r="BQ21" s="337"/>
      <c r="BR21" s="337"/>
      <c r="BS21" s="337"/>
      <c r="BT21" s="337"/>
      <c r="BU21" s="337"/>
      <c r="BV21" s="337"/>
      <c r="BW21" s="417"/>
    </row>
    <row r="22" spans="1:75" ht="61" customHeight="1">
      <c r="A22" s="317">
        <v>2</v>
      </c>
      <c r="B22" s="318"/>
      <c r="C22" s="395"/>
      <c r="D22" s="396"/>
      <c r="E22" s="396"/>
      <c r="F22" s="396"/>
      <c r="G22" s="396"/>
      <c r="H22" s="397"/>
      <c r="I22" s="423" t="s">
        <v>520</v>
      </c>
      <c r="J22" s="424"/>
      <c r="K22" s="424"/>
      <c r="L22" s="424"/>
      <c r="M22" s="424"/>
      <c r="N22" s="424"/>
      <c r="O22" s="424"/>
      <c r="P22" s="425"/>
      <c r="Q22" s="419" t="s">
        <v>130</v>
      </c>
      <c r="R22" s="420"/>
      <c r="S22" s="420"/>
      <c r="T22" s="420"/>
      <c r="U22" s="421"/>
      <c r="V22" s="429" t="s">
        <v>521</v>
      </c>
      <c r="W22" s="430"/>
      <c r="X22" s="430"/>
      <c r="Y22" s="430"/>
      <c r="Z22" s="430"/>
      <c r="AA22" s="430"/>
      <c r="AB22" s="430"/>
      <c r="AC22" s="430"/>
      <c r="AD22" s="430"/>
      <c r="AE22" s="430"/>
      <c r="AF22" s="430"/>
      <c r="AG22" s="430"/>
      <c r="AH22" s="430"/>
      <c r="AI22" s="430"/>
      <c r="AJ22" s="430"/>
      <c r="AK22" s="430"/>
      <c r="AL22" s="430"/>
      <c r="AM22" s="430"/>
      <c r="AN22" s="430"/>
      <c r="AO22" s="430"/>
      <c r="AP22" s="430"/>
      <c r="AQ22" s="430"/>
      <c r="AR22" s="430"/>
      <c r="AS22" s="430"/>
      <c r="AT22" s="430"/>
      <c r="AU22" s="430"/>
      <c r="AV22" s="430"/>
      <c r="AW22" s="430"/>
      <c r="AX22" s="430"/>
      <c r="AY22" s="430"/>
      <c r="AZ22" s="430"/>
      <c r="BA22" s="430"/>
      <c r="BB22" s="430"/>
      <c r="BC22" s="431"/>
      <c r="BD22" s="351"/>
      <c r="BE22" s="352"/>
      <c r="BF22" s="352"/>
      <c r="BG22" s="352"/>
      <c r="BH22" s="353"/>
      <c r="BI22" s="354" t="s">
        <v>560</v>
      </c>
      <c r="BJ22" s="355"/>
      <c r="BK22" s="355"/>
      <c r="BL22" s="356"/>
      <c r="BM22" s="415" t="s">
        <v>551</v>
      </c>
      <c r="BN22" s="416"/>
      <c r="BO22" s="416"/>
      <c r="BP22" s="325"/>
      <c r="BQ22" s="326"/>
      <c r="BR22" s="326"/>
      <c r="BS22" s="326"/>
      <c r="BT22" s="326"/>
      <c r="BU22" s="326"/>
      <c r="BV22" s="326"/>
      <c r="BW22" s="418"/>
    </row>
    <row r="23" spans="1:75" ht="61" customHeight="1">
      <c r="A23" s="317">
        <v>3</v>
      </c>
      <c r="B23" s="318"/>
      <c r="C23" s="395"/>
      <c r="D23" s="396"/>
      <c r="E23" s="396"/>
      <c r="F23" s="396"/>
      <c r="G23" s="396"/>
      <c r="H23" s="397"/>
      <c r="I23" s="426"/>
      <c r="J23" s="427"/>
      <c r="K23" s="427"/>
      <c r="L23" s="427"/>
      <c r="M23" s="427"/>
      <c r="N23" s="427"/>
      <c r="O23" s="427"/>
      <c r="P23" s="428"/>
      <c r="Q23" s="419" t="s">
        <v>130</v>
      </c>
      <c r="R23" s="420"/>
      <c r="S23" s="420"/>
      <c r="T23" s="420"/>
      <c r="U23" s="421"/>
      <c r="V23" s="325" t="s">
        <v>135</v>
      </c>
      <c r="W23" s="326"/>
      <c r="X23" s="326"/>
      <c r="Y23" s="326"/>
      <c r="Z23" s="326"/>
      <c r="AA23" s="326"/>
      <c r="AB23" s="326"/>
      <c r="AC23" s="326"/>
      <c r="AD23" s="326"/>
      <c r="AE23" s="326"/>
      <c r="AF23" s="326"/>
      <c r="AG23" s="326"/>
      <c r="AH23" s="326"/>
      <c r="AI23" s="326"/>
      <c r="AJ23" s="326"/>
      <c r="AK23" s="326"/>
      <c r="AL23" s="326"/>
      <c r="AM23" s="326"/>
      <c r="AN23" s="326"/>
      <c r="AO23" s="326"/>
      <c r="AP23" s="326"/>
      <c r="AQ23" s="326"/>
      <c r="AR23" s="326"/>
      <c r="AS23" s="326"/>
      <c r="AT23" s="326"/>
      <c r="AU23" s="326"/>
      <c r="AV23" s="326"/>
      <c r="AW23" s="326"/>
      <c r="AX23" s="326"/>
      <c r="AY23" s="326"/>
      <c r="AZ23" s="326"/>
      <c r="BA23" s="326"/>
      <c r="BB23" s="326"/>
      <c r="BC23" s="327"/>
      <c r="BD23" s="351"/>
      <c r="BE23" s="352"/>
      <c r="BF23" s="352"/>
      <c r="BG23" s="352"/>
      <c r="BH23" s="353"/>
      <c r="BI23" s="354" t="s">
        <v>560</v>
      </c>
      <c r="BJ23" s="355"/>
      <c r="BK23" s="355"/>
      <c r="BL23" s="356"/>
      <c r="BM23" s="415" t="s">
        <v>551</v>
      </c>
      <c r="BN23" s="416"/>
      <c r="BO23" s="416"/>
      <c r="BP23" s="357"/>
      <c r="BQ23" s="320"/>
      <c r="BR23" s="320"/>
      <c r="BS23" s="320"/>
      <c r="BT23" s="320"/>
      <c r="BU23" s="320"/>
      <c r="BV23" s="320"/>
      <c r="BW23" s="422"/>
    </row>
    <row r="24" spans="1:75" ht="61" customHeight="1">
      <c r="A24" s="317">
        <v>4</v>
      </c>
      <c r="B24" s="318"/>
      <c r="C24" s="395"/>
      <c r="D24" s="396"/>
      <c r="E24" s="396"/>
      <c r="F24" s="396"/>
      <c r="G24" s="396"/>
      <c r="H24" s="397"/>
      <c r="I24" s="103"/>
      <c r="J24" s="104"/>
      <c r="K24" s="104"/>
      <c r="L24" s="104"/>
      <c r="M24" s="104"/>
      <c r="N24" s="104"/>
      <c r="O24" s="104"/>
      <c r="P24" s="105"/>
      <c r="Q24" s="419" t="s">
        <v>130</v>
      </c>
      <c r="R24" s="420"/>
      <c r="S24" s="420"/>
      <c r="T24" s="420"/>
      <c r="U24" s="421"/>
      <c r="V24" s="325" t="s">
        <v>136</v>
      </c>
      <c r="W24" s="326"/>
      <c r="X24" s="326"/>
      <c r="Y24" s="326"/>
      <c r="Z24" s="326"/>
      <c r="AA24" s="326"/>
      <c r="AB24" s="326"/>
      <c r="AC24" s="326"/>
      <c r="AD24" s="326"/>
      <c r="AE24" s="326"/>
      <c r="AF24" s="326"/>
      <c r="AG24" s="326"/>
      <c r="AH24" s="326"/>
      <c r="AI24" s="326"/>
      <c r="AJ24" s="326"/>
      <c r="AK24" s="326"/>
      <c r="AL24" s="326"/>
      <c r="AM24" s="326"/>
      <c r="AN24" s="326"/>
      <c r="AO24" s="326"/>
      <c r="AP24" s="326"/>
      <c r="AQ24" s="326"/>
      <c r="AR24" s="326"/>
      <c r="AS24" s="326"/>
      <c r="AT24" s="326"/>
      <c r="AU24" s="326"/>
      <c r="AV24" s="326"/>
      <c r="AW24" s="326"/>
      <c r="AX24" s="326"/>
      <c r="AY24" s="326"/>
      <c r="AZ24" s="326"/>
      <c r="BA24" s="326"/>
      <c r="BB24" s="326"/>
      <c r="BC24" s="327"/>
      <c r="BD24" s="351"/>
      <c r="BE24" s="352"/>
      <c r="BF24" s="352"/>
      <c r="BG24" s="352"/>
      <c r="BH24" s="353"/>
      <c r="BI24" s="354" t="s">
        <v>560</v>
      </c>
      <c r="BJ24" s="355"/>
      <c r="BK24" s="355"/>
      <c r="BL24" s="356"/>
      <c r="BM24" s="415" t="s">
        <v>551</v>
      </c>
      <c r="BN24" s="416"/>
      <c r="BO24" s="416"/>
      <c r="BP24" s="357"/>
      <c r="BQ24" s="320"/>
      <c r="BR24" s="320"/>
      <c r="BS24" s="320"/>
      <c r="BT24" s="320"/>
      <c r="BU24" s="320"/>
      <c r="BV24" s="320"/>
      <c r="BW24" s="422"/>
    </row>
    <row r="25" spans="1:75" ht="61" customHeight="1">
      <c r="A25" s="317">
        <v>5</v>
      </c>
      <c r="B25" s="318"/>
      <c r="C25" s="395"/>
      <c r="D25" s="396"/>
      <c r="E25" s="396"/>
      <c r="F25" s="396"/>
      <c r="G25" s="396"/>
      <c r="H25" s="397"/>
      <c r="I25" s="103"/>
      <c r="J25" s="104"/>
      <c r="K25" s="104"/>
      <c r="L25" s="104"/>
      <c r="M25" s="104"/>
      <c r="N25" s="104"/>
      <c r="O25" s="104"/>
      <c r="P25" s="105"/>
      <c r="Q25" s="419" t="s">
        <v>130</v>
      </c>
      <c r="R25" s="420"/>
      <c r="S25" s="420"/>
      <c r="T25" s="420"/>
      <c r="U25" s="421"/>
      <c r="V25" s="325" t="s">
        <v>137</v>
      </c>
      <c r="W25" s="326"/>
      <c r="X25" s="326"/>
      <c r="Y25" s="326"/>
      <c r="Z25" s="326"/>
      <c r="AA25" s="326"/>
      <c r="AB25" s="326"/>
      <c r="AC25" s="326"/>
      <c r="AD25" s="326"/>
      <c r="AE25" s="326"/>
      <c r="AF25" s="326"/>
      <c r="AG25" s="326"/>
      <c r="AH25" s="326"/>
      <c r="AI25" s="326"/>
      <c r="AJ25" s="326"/>
      <c r="AK25" s="326"/>
      <c r="AL25" s="326"/>
      <c r="AM25" s="326"/>
      <c r="AN25" s="326"/>
      <c r="AO25" s="326"/>
      <c r="AP25" s="326"/>
      <c r="AQ25" s="326"/>
      <c r="AR25" s="326"/>
      <c r="AS25" s="326"/>
      <c r="AT25" s="326"/>
      <c r="AU25" s="326"/>
      <c r="AV25" s="326"/>
      <c r="AW25" s="326"/>
      <c r="AX25" s="326"/>
      <c r="AY25" s="326"/>
      <c r="AZ25" s="326"/>
      <c r="BA25" s="326"/>
      <c r="BB25" s="326"/>
      <c r="BC25" s="327"/>
      <c r="BD25" s="351"/>
      <c r="BE25" s="352"/>
      <c r="BF25" s="352"/>
      <c r="BG25" s="352"/>
      <c r="BH25" s="353"/>
      <c r="BI25" s="354" t="s">
        <v>560</v>
      </c>
      <c r="BJ25" s="355"/>
      <c r="BK25" s="355"/>
      <c r="BL25" s="356"/>
      <c r="BM25" s="415" t="s">
        <v>553</v>
      </c>
      <c r="BN25" s="416"/>
      <c r="BO25" s="416"/>
      <c r="BP25" s="357" t="s">
        <v>559</v>
      </c>
      <c r="BQ25" s="320"/>
      <c r="BR25" s="320"/>
      <c r="BS25" s="320"/>
      <c r="BT25" s="320"/>
      <c r="BU25" s="320"/>
      <c r="BV25" s="320"/>
      <c r="BW25" s="422"/>
    </row>
    <row r="26" spans="1:75" ht="61" customHeight="1">
      <c r="A26" s="317">
        <v>6</v>
      </c>
      <c r="B26" s="318"/>
      <c r="C26" s="395"/>
      <c r="D26" s="396"/>
      <c r="E26" s="396"/>
      <c r="F26" s="396"/>
      <c r="G26" s="396"/>
      <c r="H26" s="397"/>
      <c r="I26" s="103"/>
      <c r="J26" s="104"/>
      <c r="K26" s="104"/>
      <c r="L26" s="104"/>
      <c r="M26" s="104"/>
      <c r="N26" s="104"/>
      <c r="O26" s="104"/>
      <c r="P26" s="105"/>
      <c r="Q26" s="419" t="s">
        <v>130</v>
      </c>
      <c r="R26" s="420"/>
      <c r="S26" s="420"/>
      <c r="T26" s="420"/>
      <c r="U26" s="421"/>
      <c r="V26" s="325" t="s">
        <v>138</v>
      </c>
      <c r="W26" s="326"/>
      <c r="X26" s="326"/>
      <c r="Y26" s="326"/>
      <c r="Z26" s="326"/>
      <c r="AA26" s="326"/>
      <c r="AB26" s="326"/>
      <c r="AC26" s="326"/>
      <c r="AD26" s="326"/>
      <c r="AE26" s="326"/>
      <c r="AF26" s="326"/>
      <c r="AG26" s="326"/>
      <c r="AH26" s="326"/>
      <c r="AI26" s="326"/>
      <c r="AJ26" s="326"/>
      <c r="AK26" s="326"/>
      <c r="AL26" s="326"/>
      <c r="AM26" s="326"/>
      <c r="AN26" s="326"/>
      <c r="AO26" s="326"/>
      <c r="AP26" s="326"/>
      <c r="AQ26" s="326"/>
      <c r="AR26" s="326"/>
      <c r="AS26" s="326"/>
      <c r="AT26" s="326"/>
      <c r="AU26" s="326"/>
      <c r="AV26" s="326"/>
      <c r="AW26" s="326"/>
      <c r="AX26" s="326"/>
      <c r="AY26" s="326"/>
      <c r="AZ26" s="326"/>
      <c r="BA26" s="326"/>
      <c r="BB26" s="326"/>
      <c r="BC26" s="327"/>
      <c r="BD26" s="351"/>
      <c r="BE26" s="352"/>
      <c r="BF26" s="352"/>
      <c r="BG26" s="352"/>
      <c r="BH26" s="353"/>
      <c r="BI26" s="354" t="s">
        <v>560</v>
      </c>
      <c r="BJ26" s="355"/>
      <c r="BK26" s="355"/>
      <c r="BL26" s="356"/>
      <c r="BM26" s="415" t="s">
        <v>551</v>
      </c>
      <c r="BN26" s="416"/>
      <c r="BO26" s="416"/>
      <c r="BP26" s="357"/>
      <c r="BQ26" s="320"/>
      <c r="BR26" s="320"/>
      <c r="BS26" s="320"/>
      <c r="BT26" s="320"/>
      <c r="BU26" s="320"/>
      <c r="BV26" s="320"/>
      <c r="BW26" s="422"/>
    </row>
    <row r="27" spans="1:75" ht="60.05" customHeight="1">
      <c r="A27" s="317">
        <v>7</v>
      </c>
      <c r="B27" s="318"/>
      <c r="C27" s="395"/>
      <c r="D27" s="396"/>
      <c r="E27" s="396"/>
      <c r="F27" s="396"/>
      <c r="G27" s="396"/>
      <c r="H27" s="397"/>
      <c r="I27" s="423" t="s">
        <v>139</v>
      </c>
      <c r="J27" s="424"/>
      <c r="K27" s="424"/>
      <c r="L27" s="424"/>
      <c r="M27" s="424"/>
      <c r="N27" s="424"/>
      <c r="O27" s="424"/>
      <c r="P27" s="425"/>
      <c r="Q27" s="419" t="s">
        <v>130</v>
      </c>
      <c r="R27" s="420"/>
      <c r="S27" s="420"/>
      <c r="T27" s="420"/>
      <c r="U27" s="421"/>
      <c r="V27" s="325" t="s">
        <v>140</v>
      </c>
      <c r="W27" s="326"/>
      <c r="X27" s="326"/>
      <c r="Y27" s="326"/>
      <c r="Z27" s="326"/>
      <c r="AA27" s="326"/>
      <c r="AB27" s="326"/>
      <c r="AC27" s="326"/>
      <c r="AD27" s="326"/>
      <c r="AE27" s="326"/>
      <c r="AF27" s="326"/>
      <c r="AG27" s="326"/>
      <c r="AH27" s="326"/>
      <c r="AI27" s="326"/>
      <c r="AJ27" s="326"/>
      <c r="AK27" s="326"/>
      <c r="AL27" s="326"/>
      <c r="AM27" s="326"/>
      <c r="AN27" s="326"/>
      <c r="AO27" s="326"/>
      <c r="AP27" s="326"/>
      <c r="AQ27" s="326"/>
      <c r="AR27" s="326"/>
      <c r="AS27" s="326"/>
      <c r="AT27" s="326"/>
      <c r="AU27" s="326"/>
      <c r="AV27" s="326"/>
      <c r="AW27" s="326"/>
      <c r="AX27" s="326"/>
      <c r="AY27" s="326"/>
      <c r="AZ27" s="326"/>
      <c r="BA27" s="326"/>
      <c r="BB27" s="326"/>
      <c r="BC27" s="327"/>
      <c r="BD27" s="351"/>
      <c r="BE27" s="352"/>
      <c r="BF27" s="352"/>
      <c r="BG27" s="352"/>
      <c r="BH27" s="353"/>
      <c r="BI27" s="354" t="s">
        <v>560</v>
      </c>
      <c r="BJ27" s="355"/>
      <c r="BK27" s="355"/>
      <c r="BL27" s="356"/>
      <c r="BM27" s="354" t="s">
        <v>551</v>
      </c>
      <c r="BN27" s="355"/>
      <c r="BO27" s="356"/>
      <c r="BP27" s="357"/>
      <c r="BQ27" s="320"/>
      <c r="BR27" s="320"/>
      <c r="BS27" s="320"/>
      <c r="BT27" s="320"/>
      <c r="BU27" s="320"/>
      <c r="BV27" s="320"/>
      <c r="BW27" s="422"/>
    </row>
    <row r="28" spans="1:75" ht="60.05" customHeight="1">
      <c r="A28" s="317">
        <v>8</v>
      </c>
      <c r="B28" s="318"/>
      <c r="C28" s="398"/>
      <c r="D28" s="399"/>
      <c r="E28" s="399"/>
      <c r="F28" s="399"/>
      <c r="G28" s="399"/>
      <c r="H28" s="400"/>
      <c r="I28" s="106"/>
      <c r="J28" s="107"/>
      <c r="K28" s="107"/>
      <c r="L28" s="107"/>
      <c r="M28" s="107"/>
      <c r="N28" s="107"/>
      <c r="O28" s="107"/>
      <c r="P28" s="108"/>
      <c r="Q28" s="419" t="s">
        <v>130</v>
      </c>
      <c r="R28" s="420"/>
      <c r="S28" s="420"/>
      <c r="T28" s="420"/>
      <c r="U28" s="421"/>
      <c r="V28" s="325" t="s">
        <v>141</v>
      </c>
      <c r="W28" s="326"/>
      <c r="X28" s="326"/>
      <c r="Y28" s="326"/>
      <c r="Z28" s="326"/>
      <c r="AA28" s="326"/>
      <c r="AB28" s="326"/>
      <c r="AC28" s="326"/>
      <c r="AD28" s="326"/>
      <c r="AE28" s="326"/>
      <c r="AF28" s="326"/>
      <c r="AG28" s="326"/>
      <c r="AH28" s="326"/>
      <c r="AI28" s="326"/>
      <c r="AJ28" s="326"/>
      <c r="AK28" s="326"/>
      <c r="AL28" s="326"/>
      <c r="AM28" s="326"/>
      <c r="AN28" s="326"/>
      <c r="AO28" s="326"/>
      <c r="AP28" s="326"/>
      <c r="AQ28" s="326"/>
      <c r="AR28" s="326"/>
      <c r="AS28" s="326"/>
      <c r="AT28" s="326"/>
      <c r="AU28" s="326"/>
      <c r="AV28" s="326"/>
      <c r="AW28" s="326"/>
      <c r="AX28" s="326"/>
      <c r="AY28" s="326"/>
      <c r="AZ28" s="326"/>
      <c r="BA28" s="326"/>
      <c r="BB28" s="326"/>
      <c r="BC28" s="327"/>
      <c r="BD28" s="351"/>
      <c r="BE28" s="352"/>
      <c r="BF28" s="352"/>
      <c r="BG28" s="352"/>
      <c r="BH28" s="353"/>
      <c r="BI28" s="354" t="s">
        <v>560</v>
      </c>
      <c r="BJ28" s="355"/>
      <c r="BK28" s="355"/>
      <c r="BL28" s="356"/>
      <c r="BM28" s="354" t="s">
        <v>551</v>
      </c>
      <c r="BN28" s="355"/>
      <c r="BO28" s="356"/>
      <c r="BP28" s="357"/>
      <c r="BQ28" s="320"/>
      <c r="BR28" s="320"/>
      <c r="BS28" s="320"/>
      <c r="BT28" s="320"/>
      <c r="BU28" s="320"/>
      <c r="BV28" s="320"/>
      <c r="BW28" s="422"/>
    </row>
    <row r="29" spans="1:75" ht="60.05" customHeight="1">
      <c r="A29" s="432">
        <v>9</v>
      </c>
      <c r="B29" s="318"/>
      <c r="C29" s="124"/>
      <c r="D29" s="109"/>
      <c r="E29" s="109"/>
      <c r="F29" s="109"/>
      <c r="G29" s="109"/>
      <c r="H29" s="110"/>
      <c r="I29" s="433" t="s">
        <v>522</v>
      </c>
      <c r="J29" s="434"/>
      <c r="K29" s="434"/>
      <c r="L29" s="434"/>
      <c r="M29" s="434"/>
      <c r="N29" s="434"/>
      <c r="O29" s="434"/>
      <c r="P29" s="435"/>
      <c r="Q29" s="419" t="s">
        <v>130</v>
      </c>
      <c r="R29" s="420"/>
      <c r="S29" s="420"/>
      <c r="T29" s="420"/>
      <c r="U29" s="421"/>
      <c r="V29" s="429" t="s">
        <v>523</v>
      </c>
      <c r="W29" s="430"/>
      <c r="X29" s="430"/>
      <c r="Y29" s="430"/>
      <c r="Z29" s="430"/>
      <c r="AA29" s="430"/>
      <c r="AB29" s="430"/>
      <c r="AC29" s="430"/>
      <c r="AD29" s="430"/>
      <c r="AE29" s="430"/>
      <c r="AF29" s="430"/>
      <c r="AG29" s="430"/>
      <c r="AH29" s="430"/>
      <c r="AI29" s="430"/>
      <c r="AJ29" s="430"/>
      <c r="AK29" s="430"/>
      <c r="AL29" s="430"/>
      <c r="AM29" s="430"/>
      <c r="AN29" s="430"/>
      <c r="AO29" s="430"/>
      <c r="AP29" s="430"/>
      <c r="AQ29" s="430"/>
      <c r="AR29" s="430"/>
      <c r="AS29" s="430"/>
      <c r="AT29" s="430"/>
      <c r="AU29" s="430"/>
      <c r="AV29" s="430"/>
      <c r="AW29" s="430"/>
      <c r="AX29" s="430"/>
      <c r="AY29" s="430"/>
      <c r="AZ29" s="430"/>
      <c r="BA29" s="430"/>
      <c r="BB29" s="430"/>
      <c r="BC29" s="431"/>
      <c r="BD29" s="351"/>
      <c r="BE29" s="352"/>
      <c r="BF29" s="352"/>
      <c r="BG29" s="352"/>
      <c r="BH29" s="353"/>
      <c r="BI29" s="354" t="s">
        <v>560</v>
      </c>
      <c r="BJ29" s="355"/>
      <c r="BK29" s="355"/>
      <c r="BL29" s="356"/>
      <c r="BM29" s="354" t="s">
        <v>551</v>
      </c>
      <c r="BN29" s="355"/>
      <c r="BO29" s="356"/>
      <c r="BP29" s="436"/>
      <c r="BQ29" s="437"/>
      <c r="BR29" s="437"/>
      <c r="BS29" s="437"/>
      <c r="BT29" s="437"/>
      <c r="BU29" s="437"/>
      <c r="BV29" s="437"/>
      <c r="BW29" s="438"/>
    </row>
    <row r="30" spans="1:75" ht="60.05" customHeight="1">
      <c r="A30" s="432">
        <v>10</v>
      </c>
      <c r="B30" s="318"/>
      <c r="C30" s="125"/>
      <c r="D30" s="126"/>
      <c r="E30" s="126"/>
      <c r="F30" s="126"/>
      <c r="G30" s="126"/>
      <c r="H30" s="127"/>
      <c r="I30" s="103"/>
      <c r="J30" s="104"/>
      <c r="K30" s="104"/>
      <c r="L30" s="104"/>
      <c r="M30" s="104"/>
      <c r="N30" s="104"/>
      <c r="O30" s="104"/>
      <c r="P30" s="105"/>
      <c r="Q30" s="419" t="s">
        <v>130</v>
      </c>
      <c r="R30" s="420"/>
      <c r="S30" s="420"/>
      <c r="T30" s="420"/>
      <c r="U30" s="421"/>
      <c r="V30" s="429" t="s">
        <v>524</v>
      </c>
      <c r="W30" s="430"/>
      <c r="X30" s="430"/>
      <c r="Y30" s="430"/>
      <c r="Z30" s="430"/>
      <c r="AA30" s="430"/>
      <c r="AB30" s="430"/>
      <c r="AC30" s="430"/>
      <c r="AD30" s="430"/>
      <c r="AE30" s="430"/>
      <c r="AF30" s="430"/>
      <c r="AG30" s="430"/>
      <c r="AH30" s="430"/>
      <c r="AI30" s="430"/>
      <c r="AJ30" s="430"/>
      <c r="AK30" s="430"/>
      <c r="AL30" s="430"/>
      <c r="AM30" s="430"/>
      <c r="AN30" s="430"/>
      <c r="AO30" s="430"/>
      <c r="AP30" s="430"/>
      <c r="AQ30" s="430"/>
      <c r="AR30" s="430"/>
      <c r="AS30" s="430"/>
      <c r="AT30" s="430"/>
      <c r="AU30" s="430"/>
      <c r="AV30" s="430"/>
      <c r="AW30" s="430"/>
      <c r="AX30" s="430"/>
      <c r="AY30" s="430"/>
      <c r="AZ30" s="430"/>
      <c r="BA30" s="430"/>
      <c r="BB30" s="430"/>
      <c r="BC30" s="431"/>
      <c r="BD30" s="351"/>
      <c r="BE30" s="352"/>
      <c r="BF30" s="352"/>
      <c r="BG30" s="352"/>
      <c r="BH30" s="353"/>
      <c r="BI30" s="354" t="s">
        <v>560</v>
      </c>
      <c r="BJ30" s="355"/>
      <c r="BK30" s="355"/>
      <c r="BL30" s="356"/>
      <c r="BM30" s="354" t="s">
        <v>551</v>
      </c>
      <c r="BN30" s="355"/>
      <c r="BO30" s="356"/>
      <c r="BP30" s="436"/>
      <c r="BQ30" s="437"/>
      <c r="BR30" s="437"/>
      <c r="BS30" s="437"/>
      <c r="BT30" s="437"/>
      <c r="BU30" s="437"/>
      <c r="BV30" s="437"/>
      <c r="BW30" s="438"/>
    </row>
    <row r="31" spans="1:75" ht="60.05" customHeight="1">
      <c r="A31" s="432">
        <v>11</v>
      </c>
      <c r="B31" s="318"/>
      <c r="C31" s="395" t="s">
        <v>525</v>
      </c>
      <c r="D31" s="396"/>
      <c r="E31" s="396"/>
      <c r="F31" s="396"/>
      <c r="G31" s="396"/>
      <c r="H31" s="396"/>
      <c r="I31" s="433" t="s">
        <v>522</v>
      </c>
      <c r="J31" s="434"/>
      <c r="K31" s="434"/>
      <c r="L31" s="434"/>
      <c r="M31" s="434"/>
      <c r="N31" s="434"/>
      <c r="O31" s="434"/>
      <c r="P31" s="435"/>
      <c r="Q31" s="419" t="s">
        <v>130</v>
      </c>
      <c r="R31" s="420"/>
      <c r="S31" s="420"/>
      <c r="T31" s="420"/>
      <c r="U31" s="421"/>
      <c r="V31" s="429" t="s">
        <v>526</v>
      </c>
      <c r="W31" s="430"/>
      <c r="X31" s="430"/>
      <c r="Y31" s="430"/>
      <c r="Z31" s="430"/>
      <c r="AA31" s="430"/>
      <c r="AB31" s="430"/>
      <c r="AC31" s="430"/>
      <c r="AD31" s="430"/>
      <c r="AE31" s="430"/>
      <c r="AF31" s="430"/>
      <c r="AG31" s="430"/>
      <c r="AH31" s="430"/>
      <c r="AI31" s="430"/>
      <c r="AJ31" s="430"/>
      <c r="AK31" s="430"/>
      <c r="AL31" s="430"/>
      <c r="AM31" s="430"/>
      <c r="AN31" s="430"/>
      <c r="AO31" s="430"/>
      <c r="AP31" s="430"/>
      <c r="AQ31" s="430"/>
      <c r="AR31" s="430"/>
      <c r="AS31" s="430"/>
      <c r="AT31" s="430"/>
      <c r="AU31" s="430"/>
      <c r="AV31" s="430"/>
      <c r="AW31" s="430"/>
      <c r="AX31" s="430"/>
      <c r="AY31" s="430"/>
      <c r="AZ31" s="430"/>
      <c r="BA31" s="430"/>
      <c r="BB31" s="430"/>
      <c r="BC31" s="431"/>
      <c r="BD31" s="351"/>
      <c r="BE31" s="352"/>
      <c r="BF31" s="352"/>
      <c r="BG31" s="352"/>
      <c r="BH31" s="353"/>
      <c r="BI31" s="354" t="s">
        <v>560</v>
      </c>
      <c r="BJ31" s="355"/>
      <c r="BK31" s="355"/>
      <c r="BL31" s="356"/>
      <c r="BM31" s="354" t="s">
        <v>551</v>
      </c>
      <c r="BN31" s="355"/>
      <c r="BO31" s="356"/>
      <c r="BP31" s="325"/>
      <c r="BQ31" s="437"/>
      <c r="BR31" s="437"/>
      <c r="BS31" s="437"/>
      <c r="BT31" s="437"/>
      <c r="BU31" s="437"/>
      <c r="BV31" s="437"/>
      <c r="BW31" s="438"/>
    </row>
    <row r="32" spans="1:75" ht="60.05" customHeight="1">
      <c r="A32" s="432">
        <v>12</v>
      </c>
      <c r="B32" s="318"/>
      <c r="C32" s="395"/>
      <c r="D32" s="396"/>
      <c r="E32" s="396"/>
      <c r="F32" s="396"/>
      <c r="G32" s="396"/>
      <c r="H32" s="396"/>
      <c r="I32" s="103"/>
      <c r="J32" s="104"/>
      <c r="K32" s="104"/>
      <c r="L32" s="104"/>
      <c r="M32" s="104"/>
      <c r="N32" s="104"/>
      <c r="O32" s="104"/>
      <c r="P32" s="105"/>
      <c r="Q32" s="419" t="s">
        <v>130</v>
      </c>
      <c r="R32" s="420"/>
      <c r="S32" s="420"/>
      <c r="T32" s="420"/>
      <c r="U32" s="421"/>
      <c r="V32" s="429" t="s">
        <v>527</v>
      </c>
      <c r="W32" s="430"/>
      <c r="X32" s="430"/>
      <c r="Y32" s="430"/>
      <c r="Z32" s="430"/>
      <c r="AA32" s="430"/>
      <c r="AB32" s="430"/>
      <c r="AC32" s="430"/>
      <c r="AD32" s="430"/>
      <c r="AE32" s="430"/>
      <c r="AF32" s="430"/>
      <c r="AG32" s="430"/>
      <c r="AH32" s="430"/>
      <c r="AI32" s="430"/>
      <c r="AJ32" s="430"/>
      <c r="AK32" s="430"/>
      <c r="AL32" s="430"/>
      <c r="AM32" s="430"/>
      <c r="AN32" s="430"/>
      <c r="AO32" s="430"/>
      <c r="AP32" s="430"/>
      <c r="AQ32" s="430"/>
      <c r="AR32" s="430"/>
      <c r="AS32" s="430"/>
      <c r="AT32" s="430"/>
      <c r="AU32" s="430"/>
      <c r="AV32" s="430"/>
      <c r="AW32" s="430"/>
      <c r="AX32" s="430"/>
      <c r="AY32" s="430"/>
      <c r="AZ32" s="430"/>
      <c r="BA32" s="430"/>
      <c r="BB32" s="430"/>
      <c r="BC32" s="431"/>
      <c r="BD32" s="351"/>
      <c r="BE32" s="352"/>
      <c r="BF32" s="352"/>
      <c r="BG32" s="352"/>
      <c r="BH32" s="353"/>
      <c r="BI32" s="354" t="s">
        <v>560</v>
      </c>
      <c r="BJ32" s="355"/>
      <c r="BK32" s="355"/>
      <c r="BL32" s="356"/>
      <c r="BM32" s="354" t="s">
        <v>551</v>
      </c>
      <c r="BN32" s="355"/>
      <c r="BO32" s="356"/>
      <c r="BP32" s="325"/>
      <c r="BQ32" s="437"/>
      <c r="BR32" s="437"/>
      <c r="BS32" s="437"/>
      <c r="BT32" s="437"/>
      <c r="BU32" s="437"/>
      <c r="BV32" s="437"/>
      <c r="BW32" s="438"/>
    </row>
    <row r="33" spans="1:75" ht="60.05" customHeight="1">
      <c r="A33" s="432">
        <v>13</v>
      </c>
      <c r="B33" s="318"/>
      <c r="C33" s="395"/>
      <c r="D33" s="396"/>
      <c r="E33" s="396"/>
      <c r="F33" s="396"/>
      <c r="G33" s="396"/>
      <c r="H33" s="396"/>
      <c r="I33" s="103"/>
      <c r="J33" s="104"/>
      <c r="K33" s="104"/>
      <c r="L33" s="104"/>
      <c r="M33" s="104"/>
      <c r="N33" s="104"/>
      <c r="O33" s="104"/>
      <c r="P33" s="105"/>
      <c r="Q33" s="419" t="s">
        <v>130</v>
      </c>
      <c r="R33" s="420"/>
      <c r="S33" s="420"/>
      <c r="T33" s="420"/>
      <c r="U33" s="421"/>
      <c r="V33" s="429" t="s">
        <v>528</v>
      </c>
      <c r="W33" s="430"/>
      <c r="X33" s="430"/>
      <c r="Y33" s="430"/>
      <c r="Z33" s="430"/>
      <c r="AA33" s="430"/>
      <c r="AB33" s="430"/>
      <c r="AC33" s="430"/>
      <c r="AD33" s="430"/>
      <c r="AE33" s="430"/>
      <c r="AF33" s="430"/>
      <c r="AG33" s="430"/>
      <c r="AH33" s="430"/>
      <c r="AI33" s="430"/>
      <c r="AJ33" s="430"/>
      <c r="AK33" s="430"/>
      <c r="AL33" s="430"/>
      <c r="AM33" s="430"/>
      <c r="AN33" s="430"/>
      <c r="AO33" s="430"/>
      <c r="AP33" s="430"/>
      <c r="AQ33" s="430"/>
      <c r="AR33" s="430"/>
      <c r="AS33" s="430"/>
      <c r="AT33" s="430"/>
      <c r="AU33" s="430"/>
      <c r="AV33" s="430"/>
      <c r="AW33" s="430"/>
      <c r="AX33" s="430"/>
      <c r="AY33" s="430"/>
      <c r="AZ33" s="430"/>
      <c r="BA33" s="430"/>
      <c r="BB33" s="430"/>
      <c r="BC33" s="431"/>
      <c r="BD33" s="351"/>
      <c r="BE33" s="352"/>
      <c r="BF33" s="352"/>
      <c r="BG33" s="352"/>
      <c r="BH33" s="353"/>
      <c r="BI33" s="354" t="s">
        <v>560</v>
      </c>
      <c r="BJ33" s="355"/>
      <c r="BK33" s="355"/>
      <c r="BL33" s="356"/>
      <c r="BM33" s="354" t="s">
        <v>551</v>
      </c>
      <c r="BN33" s="355"/>
      <c r="BO33" s="356"/>
      <c r="BP33" s="436"/>
      <c r="BQ33" s="437"/>
      <c r="BR33" s="437"/>
      <c r="BS33" s="437"/>
      <c r="BT33" s="437"/>
      <c r="BU33" s="437"/>
      <c r="BV33" s="437"/>
      <c r="BW33" s="438"/>
    </row>
    <row r="34" spans="1:75" ht="60.05" customHeight="1">
      <c r="A34" s="432">
        <v>14</v>
      </c>
      <c r="B34" s="318"/>
      <c r="C34" s="395"/>
      <c r="D34" s="396"/>
      <c r="E34" s="396"/>
      <c r="F34" s="396"/>
      <c r="G34" s="396"/>
      <c r="H34" s="396"/>
      <c r="I34" s="103"/>
      <c r="J34" s="104"/>
      <c r="K34" s="104"/>
      <c r="L34" s="104"/>
      <c r="M34" s="104"/>
      <c r="N34" s="104"/>
      <c r="O34" s="104"/>
      <c r="P34" s="105"/>
      <c r="Q34" s="419" t="s">
        <v>130</v>
      </c>
      <c r="R34" s="420"/>
      <c r="S34" s="420"/>
      <c r="T34" s="420"/>
      <c r="U34" s="421"/>
      <c r="V34" s="429" t="s">
        <v>529</v>
      </c>
      <c r="W34" s="430"/>
      <c r="X34" s="430"/>
      <c r="Y34" s="430"/>
      <c r="Z34" s="430"/>
      <c r="AA34" s="430"/>
      <c r="AB34" s="430"/>
      <c r="AC34" s="430"/>
      <c r="AD34" s="430"/>
      <c r="AE34" s="430"/>
      <c r="AF34" s="430"/>
      <c r="AG34" s="430"/>
      <c r="AH34" s="430"/>
      <c r="AI34" s="430"/>
      <c r="AJ34" s="430"/>
      <c r="AK34" s="430"/>
      <c r="AL34" s="430"/>
      <c r="AM34" s="430"/>
      <c r="AN34" s="430"/>
      <c r="AO34" s="430"/>
      <c r="AP34" s="430"/>
      <c r="AQ34" s="430"/>
      <c r="AR34" s="430"/>
      <c r="AS34" s="430"/>
      <c r="AT34" s="430"/>
      <c r="AU34" s="430"/>
      <c r="AV34" s="430"/>
      <c r="AW34" s="430"/>
      <c r="AX34" s="430"/>
      <c r="AY34" s="430"/>
      <c r="AZ34" s="430"/>
      <c r="BA34" s="430"/>
      <c r="BB34" s="430"/>
      <c r="BC34" s="431"/>
      <c r="BD34" s="351"/>
      <c r="BE34" s="352"/>
      <c r="BF34" s="352"/>
      <c r="BG34" s="352"/>
      <c r="BH34" s="353"/>
      <c r="BI34" s="354" t="s">
        <v>560</v>
      </c>
      <c r="BJ34" s="355"/>
      <c r="BK34" s="355"/>
      <c r="BL34" s="356"/>
      <c r="BM34" s="354" t="s">
        <v>551</v>
      </c>
      <c r="BN34" s="355"/>
      <c r="BO34" s="356"/>
      <c r="BP34" s="436"/>
      <c r="BQ34" s="437"/>
      <c r="BR34" s="437"/>
      <c r="BS34" s="437"/>
      <c r="BT34" s="437"/>
      <c r="BU34" s="437"/>
      <c r="BV34" s="437"/>
      <c r="BW34" s="438"/>
    </row>
    <row r="35" spans="1:75" ht="60.05" customHeight="1">
      <c r="A35" s="432">
        <v>15</v>
      </c>
      <c r="B35" s="318"/>
      <c r="C35" s="395"/>
      <c r="D35" s="396"/>
      <c r="E35" s="396"/>
      <c r="F35" s="396"/>
      <c r="G35" s="396"/>
      <c r="H35" s="396"/>
      <c r="I35" s="103"/>
      <c r="J35" s="104"/>
      <c r="K35" s="104"/>
      <c r="L35" s="104"/>
      <c r="M35" s="104"/>
      <c r="N35" s="104"/>
      <c r="O35" s="104"/>
      <c r="P35" s="105"/>
      <c r="Q35" s="420" t="s">
        <v>143</v>
      </c>
      <c r="R35" s="420"/>
      <c r="S35" s="420"/>
      <c r="T35" s="420"/>
      <c r="U35" s="421"/>
      <c r="V35" s="429" t="s">
        <v>530</v>
      </c>
      <c r="W35" s="430"/>
      <c r="X35" s="430"/>
      <c r="Y35" s="430"/>
      <c r="Z35" s="430"/>
      <c r="AA35" s="430"/>
      <c r="AB35" s="430"/>
      <c r="AC35" s="430"/>
      <c r="AD35" s="430"/>
      <c r="AE35" s="430"/>
      <c r="AF35" s="430"/>
      <c r="AG35" s="430"/>
      <c r="AH35" s="430"/>
      <c r="AI35" s="430"/>
      <c r="AJ35" s="430"/>
      <c r="AK35" s="430"/>
      <c r="AL35" s="430"/>
      <c r="AM35" s="430"/>
      <c r="AN35" s="430"/>
      <c r="AO35" s="430"/>
      <c r="AP35" s="430"/>
      <c r="AQ35" s="430"/>
      <c r="AR35" s="430"/>
      <c r="AS35" s="430"/>
      <c r="AT35" s="430"/>
      <c r="AU35" s="430"/>
      <c r="AV35" s="430"/>
      <c r="AW35" s="430"/>
      <c r="AX35" s="430"/>
      <c r="AY35" s="430"/>
      <c r="AZ35" s="430"/>
      <c r="BA35" s="430"/>
      <c r="BB35" s="430"/>
      <c r="BC35" s="431"/>
      <c r="BD35" s="351"/>
      <c r="BE35" s="352"/>
      <c r="BF35" s="352"/>
      <c r="BG35" s="352"/>
      <c r="BH35" s="353"/>
      <c r="BI35" s="354" t="s">
        <v>560</v>
      </c>
      <c r="BJ35" s="355"/>
      <c r="BK35" s="355"/>
      <c r="BL35" s="356"/>
      <c r="BM35" s="354" t="s">
        <v>551</v>
      </c>
      <c r="BN35" s="355"/>
      <c r="BO35" s="356"/>
      <c r="BP35" s="436"/>
      <c r="BQ35" s="437"/>
      <c r="BR35" s="437"/>
      <c r="BS35" s="437"/>
      <c r="BT35" s="437"/>
      <c r="BU35" s="437"/>
      <c r="BV35" s="437"/>
      <c r="BW35" s="438"/>
    </row>
    <row r="36" spans="1:75" ht="60.05" customHeight="1">
      <c r="A36" s="432">
        <v>16</v>
      </c>
      <c r="B36" s="318"/>
      <c r="C36" s="395"/>
      <c r="D36" s="396"/>
      <c r="E36" s="396"/>
      <c r="F36" s="396"/>
      <c r="G36" s="396"/>
      <c r="H36" s="396"/>
      <c r="I36" s="103"/>
      <c r="J36" s="104"/>
      <c r="K36" s="104"/>
      <c r="L36" s="104"/>
      <c r="M36" s="104"/>
      <c r="N36" s="104"/>
      <c r="O36" s="104"/>
      <c r="P36" s="105"/>
      <c r="Q36" s="420" t="s">
        <v>143</v>
      </c>
      <c r="R36" s="420"/>
      <c r="S36" s="420"/>
      <c r="T36" s="420"/>
      <c r="U36" s="421"/>
      <c r="V36" s="429" t="s">
        <v>531</v>
      </c>
      <c r="W36" s="430"/>
      <c r="X36" s="430"/>
      <c r="Y36" s="430"/>
      <c r="Z36" s="430"/>
      <c r="AA36" s="430"/>
      <c r="AB36" s="430"/>
      <c r="AC36" s="430"/>
      <c r="AD36" s="430"/>
      <c r="AE36" s="430"/>
      <c r="AF36" s="430"/>
      <c r="AG36" s="430"/>
      <c r="AH36" s="430"/>
      <c r="AI36" s="430"/>
      <c r="AJ36" s="430"/>
      <c r="AK36" s="430"/>
      <c r="AL36" s="430"/>
      <c r="AM36" s="430"/>
      <c r="AN36" s="430"/>
      <c r="AO36" s="430"/>
      <c r="AP36" s="430"/>
      <c r="AQ36" s="430"/>
      <c r="AR36" s="430"/>
      <c r="AS36" s="430"/>
      <c r="AT36" s="430"/>
      <c r="AU36" s="430"/>
      <c r="AV36" s="430"/>
      <c r="AW36" s="430"/>
      <c r="AX36" s="430"/>
      <c r="AY36" s="430"/>
      <c r="AZ36" s="430"/>
      <c r="BA36" s="430"/>
      <c r="BB36" s="430"/>
      <c r="BC36" s="431"/>
      <c r="BD36" s="351"/>
      <c r="BE36" s="352"/>
      <c r="BF36" s="352"/>
      <c r="BG36" s="352"/>
      <c r="BH36" s="353"/>
      <c r="BI36" s="354" t="s">
        <v>560</v>
      </c>
      <c r="BJ36" s="355"/>
      <c r="BK36" s="355"/>
      <c r="BL36" s="356"/>
      <c r="BM36" s="354" t="s">
        <v>551</v>
      </c>
      <c r="BN36" s="355"/>
      <c r="BO36" s="356"/>
      <c r="BP36" s="436"/>
      <c r="BQ36" s="437"/>
      <c r="BR36" s="437"/>
      <c r="BS36" s="437"/>
      <c r="BT36" s="437"/>
      <c r="BU36" s="437"/>
      <c r="BV36" s="437"/>
      <c r="BW36" s="438"/>
    </row>
    <row r="37" spans="1:75" ht="60.05" customHeight="1">
      <c r="A37" s="432">
        <v>17</v>
      </c>
      <c r="B37" s="318"/>
      <c r="C37" s="395"/>
      <c r="D37" s="396"/>
      <c r="E37" s="396"/>
      <c r="F37" s="396"/>
      <c r="G37" s="396"/>
      <c r="H37" s="396"/>
      <c r="I37" s="103"/>
      <c r="J37" s="104"/>
      <c r="K37" s="104"/>
      <c r="L37" s="104"/>
      <c r="M37" s="104"/>
      <c r="N37" s="104"/>
      <c r="O37" s="104"/>
      <c r="P37" s="105"/>
      <c r="Q37" s="420" t="s">
        <v>143</v>
      </c>
      <c r="R37" s="420"/>
      <c r="S37" s="420"/>
      <c r="T37" s="420"/>
      <c r="U37" s="421"/>
      <c r="V37" s="429" t="s">
        <v>532</v>
      </c>
      <c r="W37" s="430"/>
      <c r="X37" s="430"/>
      <c r="Y37" s="430"/>
      <c r="Z37" s="430"/>
      <c r="AA37" s="430"/>
      <c r="AB37" s="430"/>
      <c r="AC37" s="430"/>
      <c r="AD37" s="430"/>
      <c r="AE37" s="430"/>
      <c r="AF37" s="430"/>
      <c r="AG37" s="430"/>
      <c r="AH37" s="430"/>
      <c r="AI37" s="430"/>
      <c r="AJ37" s="430"/>
      <c r="AK37" s="430"/>
      <c r="AL37" s="430"/>
      <c r="AM37" s="430"/>
      <c r="AN37" s="430"/>
      <c r="AO37" s="430"/>
      <c r="AP37" s="430"/>
      <c r="AQ37" s="430"/>
      <c r="AR37" s="430"/>
      <c r="AS37" s="430"/>
      <c r="AT37" s="430"/>
      <c r="AU37" s="430"/>
      <c r="AV37" s="430"/>
      <c r="AW37" s="430"/>
      <c r="AX37" s="430"/>
      <c r="AY37" s="430"/>
      <c r="AZ37" s="430"/>
      <c r="BA37" s="430"/>
      <c r="BB37" s="430"/>
      <c r="BC37" s="431"/>
      <c r="BD37" s="351"/>
      <c r="BE37" s="352"/>
      <c r="BF37" s="352"/>
      <c r="BG37" s="352"/>
      <c r="BH37" s="353"/>
      <c r="BI37" s="354" t="s">
        <v>560</v>
      </c>
      <c r="BJ37" s="355"/>
      <c r="BK37" s="355"/>
      <c r="BL37" s="356"/>
      <c r="BM37" s="354" t="s">
        <v>551</v>
      </c>
      <c r="BN37" s="355"/>
      <c r="BO37" s="356"/>
      <c r="BP37" s="325"/>
      <c r="BQ37" s="437"/>
      <c r="BR37" s="437"/>
      <c r="BS37" s="437"/>
      <c r="BT37" s="437"/>
      <c r="BU37" s="437"/>
      <c r="BV37" s="437"/>
      <c r="BW37" s="438"/>
    </row>
    <row r="38" spans="1:75" ht="42.05" customHeight="1">
      <c r="A38" s="432">
        <v>18</v>
      </c>
      <c r="B38" s="318"/>
      <c r="C38" s="398"/>
      <c r="D38" s="399"/>
      <c r="E38" s="399"/>
      <c r="F38" s="399"/>
      <c r="G38" s="399"/>
      <c r="H38" s="399"/>
      <c r="I38" s="103"/>
      <c r="J38" s="104"/>
      <c r="K38" s="104"/>
      <c r="L38" s="104"/>
      <c r="M38" s="104"/>
      <c r="N38" s="104"/>
      <c r="O38" s="104"/>
      <c r="P38" s="105"/>
      <c r="Q38" s="420" t="s">
        <v>143</v>
      </c>
      <c r="R38" s="420"/>
      <c r="S38" s="420"/>
      <c r="T38" s="420"/>
      <c r="U38" s="421"/>
      <c r="V38" s="429" t="s">
        <v>533</v>
      </c>
      <c r="W38" s="430"/>
      <c r="X38" s="430"/>
      <c r="Y38" s="430"/>
      <c r="Z38" s="430"/>
      <c r="AA38" s="430"/>
      <c r="AB38" s="430"/>
      <c r="AC38" s="430"/>
      <c r="AD38" s="430"/>
      <c r="AE38" s="430"/>
      <c r="AF38" s="430"/>
      <c r="AG38" s="430"/>
      <c r="AH38" s="430"/>
      <c r="AI38" s="430"/>
      <c r="AJ38" s="430"/>
      <c r="AK38" s="430"/>
      <c r="AL38" s="430"/>
      <c r="AM38" s="430"/>
      <c r="AN38" s="430"/>
      <c r="AO38" s="430"/>
      <c r="AP38" s="430"/>
      <c r="AQ38" s="430"/>
      <c r="AR38" s="430"/>
      <c r="AS38" s="430"/>
      <c r="AT38" s="430"/>
      <c r="AU38" s="430"/>
      <c r="AV38" s="430"/>
      <c r="AW38" s="430"/>
      <c r="AX38" s="430"/>
      <c r="AY38" s="430"/>
      <c r="AZ38" s="430"/>
      <c r="BA38" s="430"/>
      <c r="BB38" s="430"/>
      <c r="BC38" s="431"/>
      <c r="BD38" s="351"/>
      <c r="BE38" s="352"/>
      <c r="BF38" s="352"/>
      <c r="BG38" s="352"/>
      <c r="BH38" s="353"/>
      <c r="BI38" s="354" t="s">
        <v>560</v>
      </c>
      <c r="BJ38" s="355"/>
      <c r="BK38" s="355"/>
      <c r="BL38" s="356"/>
      <c r="BM38" s="354" t="s">
        <v>551</v>
      </c>
      <c r="BN38" s="355"/>
      <c r="BO38" s="356"/>
      <c r="BP38" s="436"/>
      <c r="BQ38" s="437"/>
      <c r="BR38" s="437"/>
      <c r="BS38" s="437"/>
      <c r="BT38" s="437"/>
      <c r="BU38" s="437"/>
      <c r="BV38" s="437"/>
      <c r="BW38" s="438"/>
    </row>
    <row r="39" spans="1:75" ht="38.299999999999997" customHeight="1">
      <c r="A39" s="432">
        <v>19</v>
      </c>
      <c r="B39" s="318"/>
      <c r="C39" s="364" t="s">
        <v>534</v>
      </c>
      <c r="D39" s="365"/>
      <c r="E39" s="365"/>
      <c r="F39" s="365"/>
      <c r="G39" s="365"/>
      <c r="H39" s="365"/>
      <c r="I39" s="423" t="s">
        <v>522</v>
      </c>
      <c r="J39" s="424"/>
      <c r="K39" s="424"/>
      <c r="L39" s="424"/>
      <c r="M39" s="424"/>
      <c r="N39" s="424"/>
      <c r="O39" s="424"/>
      <c r="P39" s="425"/>
      <c r="Q39" s="439" t="s">
        <v>130</v>
      </c>
      <c r="R39" s="439"/>
      <c r="S39" s="439"/>
      <c r="T39" s="439"/>
      <c r="U39" s="440"/>
      <c r="V39" s="325" t="s">
        <v>535</v>
      </c>
      <c r="W39" s="326"/>
      <c r="X39" s="326"/>
      <c r="Y39" s="326"/>
      <c r="Z39" s="326"/>
      <c r="AA39" s="326"/>
      <c r="AB39" s="326"/>
      <c r="AC39" s="326"/>
      <c r="AD39" s="326"/>
      <c r="AE39" s="326"/>
      <c r="AF39" s="326"/>
      <c r="AG39" s="326"/>
      <c r="AH39" s="326"/>
      <c r="AI39" s="326"/>
      <c r="AJ39" s="326"/>
      <c r="AK39" s="326"/>
      <c r="AL39" s="326"/>
      <c r="AM39" s="326"/>
      <c r="AN39" s="326"/>
      <c r="AO39" s="326"/>
      <c r="AP39" s="326"/>
      <c r="AQ39" s="326"/>
      <c r="AR39" s="326"/>
      <c r="AS39" s="326"/>
      <c r="AT39" s="326"/>
      <c r="AU39" s="326"/>
      <c r="AV39" s="326"/>
      <c r="AW39" s="326"/>
      <c r="AX39" s="326"/>
      <c r="AY39" s="326"/>
      <c r="AZ39" s="326"/>
      <c r="BA39" s="326"/>
      <c r="BB39" s="326"/>
      <c r="BC39" s="327"/>
      <c r="BD39" s="351"/>
      <c r="BE39" s="352"/>
      <c r="BF39" s="352"/>
      <c r="BG39" s="352"/>
      <c r="BH39" s="353"/>
      <c r="BI39" s="354" t="s">
        <v>560</v>
      </c>
      <c r="BJ39" s="355"/>
      <c r="BK39" s="355"/>
      <c r="BL39" s="356"/>
      <c r="BM39" s="354" t="s">
        <v>551</v>
      </c>
      <c r="BN39" s="355"/>
      <c r="BO39" s="356"/>
      <c r="BP39" s="436"/>
      <c r="BQ39" s="437"/>
      <c r="BR39" s="437"/>
      <c r="BS39" s="437"/>
      <c r="BT39" s="437"/>
      <c r="BU39" s="437"/>
      <c r="BV39" s="437"/>
      <c r="BW39" s="438"/>
    </row>
    <row r="40" spans="1:75" ht="45.1" customHeight="1">
      <c r="A40" s="432">
        <v>20</v>
      </c>
      <c r="B40" s="318"/>
      <c r="C40" s="116"/>
      <c r="D40" s="117"/>
      <c r="E40" s="117"/>
      <c r="F40" s="117"/>
      <c r="G40" s="117"/>
      <c r="H40" s="117"/>
      <c r="I40" s="63"/>
      <c r="J40" s="64"/>
      <c r="K40" s="64"/>
      <c r="L40" s="64"/>
      <c r="M40" s="64"/>
      <c r="N40" s="64"/>
      <c r="O40" s="64"/>
      <c r="P40" s="65"/>
      <c r="Q40" s="439" t="s">
        <v>130</v>
      </c>
      <c r="R40" s="439"/>
      <c r="S40" s="439"/>
      <c r="T40" s="439"/>
      <c r="U40" s="440"/>
      <c r="V40" s="325" t="s">
        <v>536</v>
      </c>
      <c r="W40" s="326"/>
      <c r="X40" s="326"/>
      <c r="Y40" s="326"/>
      <c r="Z40" s="326"/>
      <c r="AA40" s="326"/>
      <c r="AB40" s="326"/>
      <c r="AC40" s="326"/>
      <c r="AD40" s="326"/>
      <c r="AE40" s="326"/>
      <c r="AF40" s="326"/>
      <c r="AG40" s="326"/>
      <c r="AH40" s="326"/>
      <c r="AI40" s="326"/>
      <c r="AJ40" s="326"/>
      <c r="AK40" s="326"/>
      <c r="AL40" s="326"/>
      <c r="AM40" s="326"/>
      <c r="AN40" s="326"/>
      <c r="AO40" s="326"/>
      <c r="AP40" s="326"/>
      <c r="AQ40" s="326"/>
      <c r="AR40" s="326"/>
      <c r="AS40" s="326"/>
      <c r="AT40" s="326"/>
      <c r="AU40" s="326"/>
      <c r="AV40" s="326"/>
      <c r="AW40" s="326"/>
      <c r="AX40" s="326"/>
      <c r="AY40" s="326"/>
      <c r="AZ40" s="326"/>
      <c r="BA40" s="326"/>
      <c r="BB40" s="326"/>
      <c r="BC40" s="327"/>
      <c r="BD40" s="351"/>
      <c r="BE40" s="352"/>
      <c r="BF40" s="352"/>
      <c r="BG40" s="352"/>
      <c r="BH40" s="353"/>
      <c r="BI40" s="354" t="s">
        <v>560</v>
      </c>
      <c r="BJ40" s="355"/>
      <c r="BK40" s="355"/>
      <c r="BL40" s="356"/>
      <c r="BM40" s="354" t="s">
        <v>551</v>
      </c>
      <c r="BN40" s="355"/>
      <c r="BO40" s="356"/>
      <c r="BP40" s="436"/>
      <c r="BQ40" s="437"/>
      <c r="BR40" s="437"/>
      <c r="BS40" s="437"/>
      <c r="BT40" s="437"/>
      <c r="BU40" s="437"/>
      <c r="BV40" s="437"/>
      <c r="BW40" s="438"/>
    </row>
    <row r="41" spans="1:75" ht="36" customHeight="1">
      <c r="A41" s="432">
        <v>21</v>
      </c>
      <c r="B41" s="318"/>
      <c r="C41" s="116"/>
      <c r="D41" s="117"/>
      <c r="E41" s="117"/>
      <c r="F41" s="117"/>
      <c r="G41" s="117"/>
      <c r="H41" s="117"/>
      <c r="I41" s="63"/>
      <c r="J41" s="64"/>
      <c r="K41" s="64"/>
      <c r="L41" s="64"/>
      <c r="M41" s="64"/>
      <c r="N41" s="64"/>
      <c r="O41" s="64"/>
      <c r="P41" s="65"/>
      <c r="Q41" s="439" t="s">
        <v>130</v>
      </c>
      <c r="R41" s="439"/>
      <c r="S41" s="439"/>
      <c r="T41" s="439"/>
      <c r="U41" s="440"/>
      <c r="V41" s="325" t="s">
        <v>537</v>
      </c>
      <c r="W41" s="326"/>
      <c r="X41" s="326"/>
      <c r="Y41" s="326"/>
      <c r="Z41" s="326"/>
      <c r="AA41" s="326"/>
      <c r="AB41" s="326"/>
      <c r="AC41" s="326"/>
      <c r="AD41" s="326"/>
      <c r="AE41" s="326"/>
      <c r="AF41" s="326"/>
      <c r="AG41" s="326"/>
      <c r="AH41" s="326"/>
      <c r="AI41" s="326"/>
      <c r="AJ41" s="326"/>
      <c r="AK41" s="326"/>
      <c r="AL41" s="326"/>
      <c r="AM41" s="326"/>
      <c r="AN41" s="326"/>
      <c r="AO41" s="326"/>
      <c r="AP41" s="326"/>
      <c r="AQ41" s="326"/>
      <c r="AR41" s="326"/>
      <c r="AS41" s="326"/>
      <c r="AT41" s="326"/>
      <c r="AU41" s="326"/>
      <c r="AV41" s="326"/>
      <c r="AW41" s="326"/>
      <c r="AX41" s="326"/>
      <c r="AY41" s="326"/>
      <c r="AZ41" s="326"/>
      <c r="BA41" s="326"/>
      <c r="BB41" s="326"/>
      <c r="BC41" s="327"/>
      <c r="BD41" s="351"/>
      <c r="BE41" s="352"/>
      <c r="BF41" s="352"/>
      <c r="BG41" s="352"/>
      <c r="BH41" s="353"/>
      <c r="BI41" s="354" t="s">
        <v>560</v>
      </c>
      <c r="BJ41" s="355"/>
      <c r="BK41" s="355"/>
      <c r="BL41" s="356"/>
      <c r="BM41" s="354" t="s">
        <v>551</v>
      </c>
      <c r="BN41" s="355"/>
      <c r="BO41" s="356"/>
      <c r="BP41" s="436"/>
      <c r="BQ41" s="437"/>
      <c r="BR41" s="437"/>
      <c r="BS41" s="437"/>
      <c r="BT41" s="437"/>
      <c r="BU41" s="437"/>
      <c r="BV41" s="437"/>
      <c r="BW41" s="438"/>
    </row>
    <row r="42" spans="1:75" ht="39.799999999999997" customHeight="1">
      <c r="A42" s="432">
        <v>22</v>
      </c>
      <c r="B42" s="318"/>
      <c r="C42" s="116"/>
      <c r="D42" s="117"/>
      <c r="E42" s="117"/>
      <c r="F42" s="117"/>
      <c r="G42" s="117"/>
      <c r="H42" s="117"/>
      <c r="I42" s="63"/>
      <c r="J42" s="64"/>
      <c r="K42" s="64"/>
      <c r="L42" s="64"/>
      <c r="M42" s="64"/>
      <c r="N42" s="64"/>
      <c r="O42" s="64"/>
      <c r="P42" s="65"/>
      <c r="Q42" s="439" t="s">
        <v>130</v>
      </c>
      <c r="R42" s="439"/>
      <c r="S42" s="439"/>
      <c r="T42" s="439"/>
      <c r="U42" s="440"/>
      <c r="V42" s="325" t="s">
        <v>538</v>
      </c>
      <c r="W42" s="326"/>
      <c r="X42" s="326"/>
      <c r="Y42" s="326"/>
      <c r="Z42" s="326"/>
      <c r="AA42" s="326"/>
      <c r="AB42" s="326"/>
      <c r="AC42" s="326"/>
      <c r="AD42" s="326"/>
      <c r="AE42" s="326"/>
      <c r="AF42" s="326"/>
      <c r="AG42" s="326"/>
      <c r="AH42" s="326"/>
      <c r="AI42" s="326"/>
      <c r="AJ42" s="326"/>
      <c r="AK42" s="326"/>
      <c r="AL42" s="326"/>
      <c r="AM42" s="326"/>
      <c r="AN42" s="326"/>
      <c r="AO42" s="326"/>
      <c r="AP42" s="326"/>
      <c r="AQ42" s="326"/>
      <c r="AR42" s="326"/>
      <c r="AS42" s="326"/>
      <c r="AT42" s="326"/>
      <c r="AU42" s="326"/>
      <c r="AV42" s="326"/>
      <c r="AW42" s="326"/>
      <c r="AX42" s="326"/>
      <c r="AY42" s="326"/>
      <c r="AZ42" s="326"/>
      <c r="BA42" s="326"/>
      <c r="BB42" s="326"/>
      <c r="BC42" s="327"/>
      <c r="BD42" s="351"/>
      <c r="BE42" s="352"/>
      <c r="BF42" s="352"/>
      <c r="BG42" s="352"/>
      <c r="BH42" s="353"/>
      <c r="BI42" s="354" t="s">
        <v>560</v>
      </c>
      <c r="BJ42" s="355"/>
      <c r="BK42" s="355"/>
      <c r="BL42" s="356"/>
      <c r="BM42" s="354" t="s">
        <v>551</v>
      </c>
      <c r="BN42" s="355"/>
      <c r="BO42" s="356"/>
      <c r="BP42" s="436"/>
      <c r="BQ42" s="437"/>
      <c r="BR42" s="437"/>
      <c r="BS42" s="437"/>
      <c r="BT42" s="437"/>
      <c r="BU42" s="437"/>
      <c r="BV42" s="437"/>
      <c r="BW42" s="438"/>
    </row>
    <row r="43" spans="1:75" ht="60.05" customHeight="1">
      <c r="A43" s="432">
        <v>23</v>
      </c>
      <c r="B43" s="318"/>
      <c r="C43" s="116"/>
      <c r="D43" s="117"/>
      <c r="E43" s="117"/>
      <c r="F43" s="117"/>
      <c r="G43" s="117"/>
      <c r="H43" s="117"/>
      <c r="I43" s="63"/>
      <c r="J43" s="64"/>
      <c r="K43" s="64"/>
      <c r="L43" s="64"/>
      <c r="M43" s="64"/>
      <c r="N43" s="64"/>
      <c r="O43" s="64"/>
      <c r="P43" s="65"/>
      <c r="Q43" s="439" t="s">
        <v>143</v>
      </c>
      <c r="R43" s="439"/>
      <c r="S43" s="439"/>
      <c r="T43" s="439"/>
      <c r="U43" s="440"/>
      <c r="V43" s="325" t="s">
        <v>539</v>
      </c>
      <c r="W43" s="326"/>
      <c r="X43" s="326"/>
      <c r="Y43" s="326"/>
      <c r="Z43" s="326"/>
      <c r="AA43" s="326"/>
      <c r="AB43" s="326"/>
      <c r="AC43" s="326"/>
      <c r="AD43" s="326"/>
      <c r="AE43" s="326"/>
      <c r="AF43" s="326"/>
      <c r="AG43" s="326"/>
      <c r="AH43" s="326"/>
      <c r="AI43" s="326"/>
      <c r="AJ43" s="326"/>
      <c r="AK43" s="326"/>
      <c r="AL43" s="326"/>
      <c r="AM43" s="326"/>
      <c r="AN43" s="326"/>
      <c r="AO43" s="326"/>
      <c r="AP43" s="326"/>
      <c r="AQ43" s="326"/>
      <c r="AR43" s="326"/>
      <c r="AS43" s="326"/>
      <c r="AT43" s="326"/>
      <c r="AU43" s="326"/>
      <c r="AV43" s="326"/>
      <c r="AW43" s="326"/>
      <c r="AX43" s="326"/>
      <c r="AY43" s="326"/>
      <c r="AZ43" s="326"/>
      <c r="BA43" s="326"/>
      <c r="BB43" s="326"/>
      <c r="BC43" s="327"/>
      <c r="BD43" s="351"/>
      <c r="BE43" s="352"/>
      <c r="BF43" s="352"/>
      <c r="BG43" s="352"/>
      <c r="BH43" s="353"/>
      <c r="BI43" s="354" t="s">
        <v>560</v>
      </c>
      <c r="BJ43" s="355"/>
      <c r="BK43" s="355"/>
      <c r="BL43" s="356"/>
      <c r="BM43" s="354" t="s">
        <v>551</v>
      </c>
      <c r="BN43" s="355"/>
      <c r="BO43" s="356"/>
      <c r="BP43" s="436"/>
      <c r="BQ43" s="437"/>
      <c r="BR43" s="437"/>
      <c r="BS43" s="437"/>
      <c r="BT43" s="437"/>
      <c r="BU43" s="437"/>
      <c r="BV43" s="437"/>
      <c r="BW43" s="438"/>
    </row>
    <row r="44" spans="1:75" ht="60.05" customHeight="1">
      <c r="A44" s="432">
        <v>24</v>
      </c>
      <c r="B44" s="318"/>
      <c r="C44" s="364" t="s">
        <v>540</v>
      </c>
      <c r="D44" s="365"/>
      <c r="E44" s="365"/>
      <c r="F44" s="365"/>
      <c r="G44" s="365"/>
      <c r="H44" s="377"/>
      <c r="I44" s="111"/>
      <c r="J44" s="66"/>
      <c r="K44" s="66"/>
      <c r="L44" s="66"/>
      <c r="M44" s="66"/>
      <c r="N44" s="66"/>
      <c r="O44" s="66"/>
      <c r="P44" s="67"/>
      <c r="Q44" s="441" t="s">
        <v>130</v>
      </c>
      <c r="R44" s="439"/>
      <c r="S44" s="439"/>
      <c r="T44" s="439"/>
      <c r="U44" s="440"/>
      <c r="V44" s="325" t="s">
        <v>541</v>
      </c>
      <c r="W44" s="326"/>
      <c r="X44" s="326"/>
      <c r="Y44" s="326"/>
      <c r="Z44" s="326"/>
      <c r="AA44" s="326"/>
      <c r="AB44" s="326"/>
      <c r="AC44" s="326"/>
      <c r="AD44" s="326"/>
      <c r="AE44" s="326"/>
      <c r="AF44" s="326"/>
      <c r="AG44" s="326"/>
      <c r="AH44" s="326"/>
      <c r="AI44" s="326"/>
      <c r="AJ44" s="326"/>
      <c r="AK44" s="326"/>
      <c r="AL44" s="326"/>
      <c r="AM44" s="326"/>
      <c r="AN44" s="326"/>
      <c r="AO44" s="326"/>
      <c r="AP44" s="326"/>
      <c r="AQ44" s="326"/>
      <c r="AR44" s="326"/>
      <c r="AS44" s="326"/>
      <c r="AT44" s="326"/>
      <c r="AU44" s="326"/>
      <c r="AV44" s="326"/>
      <c r="AW44" s="326"/>
      <c r="AX44" s="326"/>
      <c r="AY44" s="326"/>
      <c r="AZ44" s="326"/>
      <c r="BA44" s="326"/>
      <c r="BB44" s="326"/>
      <c r="BC44" s="327"/>
      <c r="BD44" s="351"/>
      <c r="BE44" s="352"/>
      <c r="BF44" s="352"/>
      <c r="BG44" s="352"/>
      <c r="BH44" s="353"/>
      <c r="BI44" s="354" t="s">
        <v>560</v>
      </c>
      <c r="BJ44" s="355"/>
      <c r="BK44" s="355"/>
      <c r="BL44" s="356"/>
      <c r="BM44" s="354" t="s">
        <v>551</v>
      </c>
      <c r="BN44" s="355"/>
      <c r="BO44" s="356"/>
      <c r="BP44" s="436"/>
      <c r="BQ44" s="437"/>
      <c r="BR44" s="437"/>
      <c r="BS44" s="437"/>
      <c r="BT44" s="437"/>
      <c r="BU44" s="437"/>
      <c r="BV44" s="437"/>
      <c r="BW44" s="438"/>
    </row>
    <row r="45" spans="1:75" ht="46.45" customHeight="1">
      <c r="A45" s="432">
        <v>25</v>
      </c>
      <c r="B45" s="318"/>
      <c r="C45" s="442"/>
      <c r="D45" s="443"/>
      <c r="E45" s="443"/>
      <c r="F45" s="443"/>
      <c r="G45" s="443"/>
      <c r="H45" s="444"/>
      <c r="I45" s="63"/>
      <c r="J45" s="64"/>
      <c r="K45" s="64"/>
      <c r="L45" s="64"/>
      <c r="M45" s="64"/>
      <c r="N45" s="64"/>
      <c r="O45" s="64"/>
      <c r="P45" s="65"/>
      <c r="Q45" s="441" t="s">
        <v>130</v>
      </c>
      <c r="R45" s="439"/>
      <c r="S45" s="439"/>
      <c r="T45" s="439"/>
      <c r="U45" s="440"/>
      <c r="V45" s="325" t="s">
        <v>542</v>
      </c>
      <c r="W45" s="326"/>
      <c r="X45" s="326"/>
      <c r="Y45" s="326"/>
      <c r="Z45" s="326"/>
      <c r="AA45" s="326"/>
      <c r="AB45" s="326"/>
      <c r="AC45" s="326"/>
      <c r="AD45" s="326"/>
      <c r="AE45" s="326"/>
      <c r="AF45" s="326"/>
      <c r="AG45" s="326"/>
      <c r="AH45" s="326"/>
      <c r="AI45" s="326"/>
      <c r="AJ45" s="326"/>
      <c r="AK45" s="326"/>
      <c r="AL45" s="326"/>
      <c r="AM45" s="326"/>
      <c r="AN45" s="326"/>
      <c r="AO45" s="326"/>
      <c r="AP45" s="326"/>
      <c r="AQ45" s="326"/>
      <c r="AR45" s="326"/>
      <c r="AS45" s="326"/>
      <c r="AT45" s="326"/>
      <c r="AU45" s="326"/>
      <c r="AV45" s="326"/>
      <c r="AW45" s="326"/>
      <c r="AX45" s="326"/>
      <c r="AY45" s="326"/>
      <c r="AZ45" s="326"/>
      <c r="BA45" s="326"/>
      <c r="BB45" s="326"/>
      <c r="BC45" s="327"/>
      <c r="BD45" s="351"/>
      <c r="BE45" s="352"/>
      <c r="BF45" s="352"/>
      <c r="BG45" s="352"/>
      <c r="BH45" s="353"/>
      <c r="BI45" s="354" t="s">
        <v>560</v>
      </c>
      <c r="BJ45" s="355"/>
      <c r="BK45" s="355"/>
      <c r="BL45" s="356"/>
      <c r="BM45" s="354" t="s">
        <v>551</v>
      </c>
      <c r="BN45" s="355"/>
      <c r="BO45" s="356"/>
      <c r="BP45" s="325"/>
      <c r="BQ45" s="326"/>
      <c r="BR45" s="326"/>
      <c r="BS45" s="326"/>
      <c r="BT45" s="326"/>
      <c r="BU45" s="326"/>
      <c r="BV45" s="326"/>
      <c r="BW45" s="327"/>
    </row>
    <row r="46" spans="1:75" ht="60.05" customHeight="1">
      <c r="A46" s="432">
        <v>26</v>
      </c>
      <c r="B46" s="318"/>
      <c r="C46" s="116"/>
      <c r="D46" s="117"/>
      <c r="E46" s="117"/>
      <c r="F46" s="117"/>
      <c r="G46" s="117"/>
      <c r="H46" s="118"/>
      <c r="I46" s="112"/>
      <c r="J46" s="64"/>
      <c r="K46" s="64"/>
      <c r="L46" s="64"/>
      <c r="M46" s="64"/>
      <c r="N46" s="64"/>
      <c r="O46" s="64"/>
      <c r="P46" s="65"/>
      <c r="Q46" s="441" t="s">
        <v>130</v>
      </c>
      <c r="R46" s="439"/>
      <c r="S46" s="439"/>
      <c r="T46" s="439"/>
      <c r="U46" s="440"/>
      <c r="V46" s="325" t="s">
        <v>543</v>
      </c>
      <c r="W46" s="326"/>
      <c r="X46" s="326"/>
      <c r="Y46" s="326"/>
      <c r="Z46" s="326"/>
      <c r="AA46" s="326"/>
      <c r="AB46" s="326"/>
      <c r="AC46" s="326"/>
      <c r="AD46" s="326"/>
      <c r="AE46" s="326"/>
      <c r="AF46" s="326"/>
      <c r="AG46" s="326"/>
      <c r="AH46" s="326"/>
      <c r="AI46" s="326"/>
      <c r="AJ46" s="326"/>
      <c r="AK46" s="326"/>
      <c r="AL46" s="326"/>
      <c r="AM46" s="326"/>
      <c r="AN46" s="326"/>
      <c r="AO46" s="326"/>
      <c r="AP46" s="326"/>
      <c r="AQ46" s="326"/>
      <c r="AR46" s="326"/>
      <c r="AS46" s="326"/>
      <c r="AT46" s="326"/>
      <c r="AU46" s="326"/>
      <c r="AV46" s="326"/>
      <c r="AW46" s="326"/>
      <c r="AX46" s="326"/>
      <c r="AY46" s="326"/>
      <c r="AZ46" s="326"/>
      <c r="BA46" s="326"/>
      <c r="BB46" s="326"/>
      <c r="BC46" s="327"/>
      <c r="BD46" s="351"/>
      <c r="BE46" s="352"/>
      <c r="BF46" s="352"/>
      <c r="BG46" s="352"/>
      <c r="BH46" s="353"/>
      <c r="BI46" s="354" t="s">
        <v>560</v>
      </c>
      <c r="BJ46" s="355"/>
      <c r="BK46" s="355"/>
      <c r="BL46" s="356"/>
      <c r="BM46" s="354" t="s">
        <v>551</v>
      </c>
      <c r="BN46" s="355"/>
      <c r="BO46" s="356"/>
      <c r="BP46" s="436"/>
      <c r="BQ46" s="437"/>
      <c r="BR46" s="437"/>
      <c r="BS46" s="437"/>
      <c r="BT46" s="437"/>
      <c r="BU46" s="437"/>
      <c r="BV46" s="437"/>
      <c r="BW46" s="438"/>
    </row>
    <row r="47" spans="1:75" ht="60.05" customHeight="1">
      <c r="A47" s="432">
        <v>27</v>
      </c>
      <c r="B47" s="318"/>
      <c r="C47" s="119"/>
      <c r="D47" s="120"/>
      <c r="E47" s="120"/>
      <c r="F47" s="120"/>
      <c r="G47" s="120"/>
      <c r="H47" s="71"/>
      <c r="I47" s="70"/>
      <c r="J47" s="68"/>
      <c r="K47" s="68"/>
      <c r="L47" s="68"/>
      <c r="M47" s="68"/>
      <c r="N47" s="68"/>
      <c r="O47" s="68"/>
      <c r="P47" s="69"/>
      <c r="Q47" s="441" t="s">
        <v>130</v>
      </c>
      <c r="R47" s="439"/>
      <c r="S47" s="439"/>
      <c r="T47" s="439"/>
      <c r="U47" s="440"/>
      <c r="V47" s="325" t="s">
        <v>544</v>
      </c>
      <c r="W47" s="326"/>
      <c r="X47" s="326"/>
      <c r="Y47" s="326"/>
      <c r="Z47" s="326"/>
      <c r="AA47" s="326"/>
      <c r="AB47" s="326"/>
      <c r="AC47" s="326"/>
      <c r="AD47" s="326"/>
      <c r="AE47" s="326"/>
      <c r="AF47" s="326"/>
      <c r="AG47" s="326"/>
      <c r="AH47" s="326"/>
      <c r="AI47" s="326"/>
      <c r="AJ47" s="326"/>
      <c r="AK47" s="326"/>
      <c r="AL47" s="326"/>
      <c r="AM47" s="326"/>
      <c r="AN47" s="326"/>
      <c r="AO47" s="326"/>
      <c r="AP47" s="326"/>
      <c r="AQ47" s="326"/>
      <c r="AR47" s="326"/>
      <c r="AS47" s="326"/>
      <c r="AT47" s="326"/>
      <c r="AU47" s="326"/>
      <c r="AV47" s="326"/>
      <c r="AW47" s="326"/>
      <c r="AX47" s="326"/>
      <c r="AY47" s="326"/>
      <c r="AZ47" s="326"/>
      <c r="BA47" s="326"/>
      <c r="BB47" s="326"/>
      <c r="BC47" s="327"/>
      <c r="BD47" s="351"/>
      <c r="BE47" s="352"/>
      <c r="BF47" s="352"/>
      <c r="BG47" s="352"/>
      <c r="BH47" s="353"/>
      <c r="BI47" s="354" t="s">
        <v>560</v>
      </c>
      <c r="BJ47" s="355"/>
      <c r="BK47" s="355"/>
      <c r="BL47" s="356"/>
      <c r="BM47" s="354" t="s">
        <v>551</v>
      </c>
      <c r="BN47" s="355"/>
      <c r="BO47" s="356"/>
      <c r="BP47" s="436"/>
      <c r="BQ47" s="437"/>
      <c r="BR47" s="437"/>
      <c r="BS47" s="437"/>
      <c r="BT47" s="437"/>
      <c r="BU47" s="437"/>
      <c r="BV47" s="437"/>
      <c r="BW47" s="438"/>
    </row>
    <row r="48" spans="1:75" ht="13.5" customHeight="1">
      <c r="A48" s="72"/>
      <c r="B48" s="72"/>
      <c r="Q48" s="59" t="s">
        <v>545</v>
      </c>
    </row>
    <row r="52" spans="56:58">
      <c r="BD52" s="72"/>
      <c r="BE52" s="72"/>
      <c r="BF52" s="72"/>
    </row>
  </sheetData>
  <sheetProtection sheet="1" objects="1" scenarios="1"/>
  <protectedRanges>
    <protectedRange sqref="BD21:BW47 AE9:AL11 AE12:AG15" name="P_UnitTestCheckList"/>
    <protectedRange sqref="AE9:AL10" name="実績Step数"/>
  </protectedRanges>
  <mergeCells count="319">
    <mergeCell ref="BP46:BW46"/>
    <mergeCell ref="A47:B47"/>
    <mergeCell ref="Q47:U47"/>
    <mergeCell ref="V47:BC47"/>
    <mergeCell ref="BD47:BH47"/>
    <mergeCell ref="BI47:BL47"/>
    <mergeCell ref="BM47:BO47"/>
    <mergeCell ref="BP47:BW47"/>
    <mergeCell ref="A46:B46"/>
    <mergeCell ref="Q46:U46"/>
    <mergeCell ref="V46:BC46"/>
    <mergeCell ref="BD46:BH46"/>
    <mergeCell ref="BI46:BL46"/>
    <mergeCell ref="BM46:BO46"/>
    <mergeCell ref="BM44:BO44"/>
    <mergeCell ref="BP44:BW44"/>
    <mergeCell ref="A45:B45"/>
    <mergeCell ref="Q45:U45"/>
    <mergeCell ref="V45:BC45"/>
    <mergeCell ref="BD45:BH45"/>
    <mergeCell ref="BI45:BL45"/>
    <mergeCell ref="BM45:BO45"/>
    <mergeCell ref="BP45:BW45"/>
    <mergeCell ref="A44:B44"/>
    <mergeCell ref="C44:H45"/>
    <mergeCell ref="Q44:U44"/>
    <mergeCell ref="V44:BC44"/>
    <mergeCell ref="BD44:BH44"/>
    <mergeCell ref="BI44:BL44"/>
    <mergeCell ref="BP42:BW42"/>
    <mergeCell ref="A43:B43"/>
    <mergeCell ref="Q43:U43"/>
    <mergeCell ref="V43:BC43"/>
    <mergeCell ref="BD43:BH43"/>
    <mergeCell ref="BI43:BL43"/>
    <mergeCell ref="BM43:BO43"/>
    <mergeCell ref="BP43:BW43"/>
    <mergeCell ref="A42:B42"/>
    <mergeCell ref="Q42:U42"/>
    <mergeCell ref="V42:BC42"/>
    <mergeCell ref="BD42:BH42"/>
    <mergeCell ref="BI42:BL42"/>
    <mergeCell ref="BM42:BO42"/>
    <mergeCell ref="BP40:BW40"/>
    <mergeCell ref="A41:B41"/>
    <mergeCell ref="Q41:U41"/>
    <mergeCell ref="V41:BC41"/>
    <mergeCell ref="BD41:BH41"/>
    <mergeCell ref="BI41:BL41"/>
    <mergeCell ref="BM41:BO41"/>
    <mergeCell ref="BP41:BW41"/>
    <mergeCell ref="A40:B40"/>
    <mergeCell ref="Q40:U40"/>
    <mergeCell ref="V40:BC40"/>
    <mergeCell ref="BD40:BH40"/>
    <mergeCell ref="BI40:BL40"/>
    <mergeCell ref="BM40:BO40"/>
    <mergeCell ref="BP38:BW38"/>
    <mergeCell ref="A39:B39"/>
    <mergeCell ref="C39:H39"/>
    <mergeCell ref="I39:P39"/>
    <mergeCell ref="Q39:U39"/>
    <mergeCell ref="V39:BC39"/>
    <mergeCell ref="BD39:BH39"/>
    <mergeCell ref="BI39:BL39"/>
    <mergeCell ref="BM39:BO39"/>
    <mergeCell ref="BP39:BW39"/>
    <mergeCell ref="A38:B38"/>
    <mergeCell ref="Q38:U38"/>
    <mergeCell ref="V38:BC38"/>
    <mergeCell ref="BD38:BH38"/>
    <mergeCell ref="BI38:BL38"/>
    <mergeCell ref="BM38:BO38"/>
    <mergeCell ref="BP36:BW36"/>
    <mergeCell ref="A37:B37"/>
    <mergeCell ref="Q37:U37"/>
    <mergeCell ref="V37:BC37"/>
    <mergeCell ref="BD37:BH37"/>
    <mergeCell ref="BI37:BL37"/>
    <mergeCell ref="BM37:BO37"/>
    <mergeCell ref="BP37:BW37"/>
    <mergeCell ref="A36:B36"/>
    <mergeCell ref="Q36:U36"/>
    <mergeCell ref="V36:BC36"/>
    <mergeCell ref="BD36:BH36"/>
    <mergeCell ref="BI36:BL36"/>
    <mergeCell ref="BM36:BO36"/>
    <mergeCell ref="A32:B32"/>
    <mergeCell ref="Q32:U32"/>
    <mergeCell ref="V32:BC32"/>
    <mergeCell ref="BD32:BH32"/>
    <mergeCell ref="BI32:BL32"/>
    <mergeCell ref="BM32:BO32"/>
    <mergeCell ref="BP34:BW34"/>
    <mergeCell ref="A35:B35"/>
    <mergeCell ref="Q35:U35"/>
    <mergeCell ref="V35:BC35"/>
    <mergeCell ref="BD35:BH35"/>
    <mergeCell ref="BI35:BL35"/>
    <mergeCell ref="BM35:BO35"/>
    <mergeCell ref="BP35:BW35"/>
    <mergeCell ref="A34:B34"/>
    <mergeCell ref="Q34:U34"/>
    <mergeCell ref="V34:BC34"/>
    <mergeCell ref="BD34:BH34"/>
    <mergeCell ref="BI34:BL34"/>
    <mergeCell ref="BM34:BO34"/>
    <mergeCell ref="BP30:BW30"/>
    <mergeCell ref="A31:B31"/>
    <mergeCell ref="C31:H38"/>
    <mergeCell ref="I31:P31"/>
    <mergeCell ref="Q31:U31"/>
    <mergeCell ref="V31:BC31"/>
    <mergeCell ref="BD31:BH31"/>
    <mergeCell ref="BI31:BL31"/>
    <mergeCell ref="BM31:BO31"/>
    <mergeCell ref="BP31:BW31"/>
    <mergeCell ref="A30:B30"/>
    <mergeCell ref="Q30:U30"/>
    <mergeCell ref="V30:BC30"/>
    <mergeCell ref="BD30:BH30"/>
    <mergeCell ref="BI30:BL30"/>
    <mergeCell ref="BM30:BO30"/>
    <mergeCell ref="BP32:BW32"/>
    <mergeCell ref="A33:B33"/>
    <mergeCell ref="Q33:U33"/>
    <mergeCell ref="V33:BC33"/>
    <mergeCell ref="BD33:BH33"/>
    <mergeCell ref="BI33:BL33"/>
    <mergeCell ref="BM33:BO33"/>
    <mergeCell ref="BP33:BW33"/>
    <mergeCell ref="BP28:BW28"/>
    <mergeCell ref="A29:B29"/>
    <mergeCell ref="I29:P29"/>
    <mergeCell ref="Q29:U29"/>
    <mergeCell ref="V29:BC29"/>
    <mergeCell ref="BD29:BH29"/>
    <mergeCell ref="BI29:BL29"/>
    <mergeCell ref="BM29:BO29"/>
    <mergeCell ref="BP29:BW29"/>
    <mergeCell ref="A28:B28"/>
    <mergeCell ref="Q28:U28"/>
    <mergeCell ref="V28:BC28"/>
    <mergeCell ref="BD28:BH28"/>
    <mergeCell ref="BI28:BL28"/>
    <mergeCell ref="BM28:BO28"/>
    <mergeCell ref="BP26:BW26"/>
    <mergeCell ref="A27:B27"/>
    <mergeCell ref="I27:P27"/>
    <mergeCell ref="Q27:U27"/>
    <mergeCell ref="V27:BC27"/>
    <mergeCell ref="BD27:BH27"/>
    <mergeCell ref="BI27:BL27"/>
    <mergeCell ref="BM27:BO27"/>
    <mergeCell ref="BP27:BW27"/>
    <mergeCell ref="A26:B26"/>
    <mergeCell ref="Q26:U26"/>
    <mergeCell ref="V26:BC26"/>
    <mergeCell ref="BD26:BH26"/>
    <mergeCell ref="BI26:BL26"/>
    <mergeCell ref="BM26:BO26"/>
    <mergeCell ref="BP24:BW24"/>
    <mergeCell ref="A25:B25"/>
    <mergeCell ref="Q25:U25"/>
    <mergeCell ref="V25:BC25"/>
    <mergeCell ref="BD25:BH25"/>
    <mergeCell ref="BI25:BL25"/>
    <mergeCell ref="BM25:BO25"/>
    <mergeCell ref="BP25:BW25"/>
    <mergeCell ref="A24:B24"/>
    <mergeCell ref="Q24:U24"/>
    <mergeCell ref="V24:BC24"/>
    <mergeCell ref="BD24:BH24"/>
    <mergeCell ref="BI24:BL24"/>
    <mergeCell ref="BM24:BO24"/>
    <mergeCell ref="A21:B21"/>
    <mergeCell ref="C21:H28"/>
    <mergeCell ref="I21:P21"/>
    <mergeCell ref="Q21:U21"/>
    <mergeCell ref="V21:BC21"/>
    <mergeCell ref="BD21:BH21"/>
    <mergeCell ref="BI21:BL21"/>
    <mergeCell ref="BM21:BO21"/>
    <mergeCell ref="BP21:BW21"/>
    <mergeCell ref="BM22:BO22"/>
    <mergeCell ref="BP22:BW22"/>
    <mergeCell ref="A23:B23"/>
    <mergeCell ref="Q23:U23"/>
    <mergeCell ref="V23:BC23"/>
    <mergeCell ref="BD23:BH23"/>
    <mergeCell ref="BI23:BL23"/>
    <mergeCell ref="BM23:BO23"/>
    <mergeCell ref="BP23:BW23"/>
    <mergeCell ref="A22:B22"/>
    <mergeCell ref="I22:P23"/>
    <mergeCell ref="Q22:U22"/>
    <mergeCell ref="V22:BC22"/>
    <mergeCell ref="BD22:BH22"/>
    <mergeCell ref="BI22:BL22"/>
    <mergeCell ref="A20:B20"/>
    <mergeCell ref="C20:H20"/>
    <mergeCell ref="I20:P20"/>
    <mergeCell ref="Q20:U20"/>
    <mergeCell ref="V20:BC20"/>
    <mergeCell ref="BD20:BH20"/>
    <mergeCell ref="BI20:BL20"/>
    <mergeCell ref="BM20:BO20"/>
    <mergeCell ref="BP20:BW20"/>
    <mergeCell ref="AO17:AX17"/>
    <mergeCell ref="AY17:BH17"/>
    <mergeCell ref="BI17:BV17"/>
    <mergeCell ref="B18:D18"/>
    <mergeCell ref="E18:T18"/>
    <mergeCell ref="U18:Z18"/>
    <mergeCell ref="AA18:AD18"/>
    <mergeCell ref="AE18:AJ18"/>
    <mergeCell ref="AK18:AN18"/>
    <mergeCell ref="AO18:AX18"/>
    <mergeCell ref="B17:D17"/>
    <mergeCell ref="E17:T17"/>
    <mergeCell ref="U17:Z17"/>
    <mergeCell ref="AA17:AD17"/>
    <mergeCell ref="AE17:AJ17"/>
    <mergeCell ref="AK17:AN17"/>
    <mergeCell ref="AY18:BH18"/>
    <mergeCell ref="BI18:BV18"/>
    <mergeCell ref="I15:T15"/>
    <mergeCell ref="U15:W15"/>
    <mergeCell ref="X15:Y15"/>
    <mergeCell ref="Z15:AB15"/>
    <mergeCell ref="AC15:AD15"/>
    <mergeCell ref="BI15:BV15"/>
    <mergeCell ref="B16:D16"/>
    <mergeCell ref="E16:T16"/>
    <mergeCell ref="U16:Z16"/>
    <mergeCell ref="AA16:AD16"/>
    <mergeCell ref="AE16:AJ16"/>
    <mergeCell ref="AK16:AN16"/>
    <mergeCell ref="AO16:AX16"/>
    <mergeCell ref="AY16:BH16"/>
    <mergeCell ref="BI16:BV16"/>
    <mergeCell ref="AE15:AG15"/>
    <mergeCell ref="AH15:AI15"/>
    <mergeCell ref="AJ15:AL15"/>
    <mergeCell ref="AM15:AN15"/>
    <mergeCell ref="AO15:AX15"/>
    <mergeCell ref="AY15:BH15"/>
    <mergeCell ref="B12:D15"/>
    <mergeCell ref="E12:H15"/>
    <mergeCell ref="I12:T12"/>
    <mergeCell ref="AE13:AG13"/>
    <mergeCell ref="BI13:BV13"/>
    <mergeCell ref="I14:T14"/>
    <mergeCell ref="U14:W14"/>
    <mergeCell ref="X14:Y14"/>
    <mergeCell ref="Z14:AB14"/>
    <mergeCell ref="AC14:AD14"/>
    <mergeCell ref="AE14:AG14"/>
    <mergeCell ref="AH14:AI14"/>
    <mergeCell ref="AJ14:AL14"/>
    <mergeCell ref="AM14:AN14"/>
    <mergeCell ref="AO14:AX14"/>
    <mergeCell ref="AY14:BH14"/>
    <mergeCell ref="BI14:BV14"/>
    <mergeCell ref="AH13:AI13"/>
    <mergeCell ref="AJ13:AL13"/>
    <mergeCell ref="AM13:AN13"/>
    <mergeCell ref="I13:T13"/>
    <mergeCell ref="U13:W13"/>
    <mergeCell ref="X13:Y13"/>
    <mergeCell ref="Z13:AB13"/>
    <mergeCell ref="AC13:AD13"/>
    <mergeCell ref="AM12:AN12"/>
    <mergeCell ref="AO12:AX12"/>
    <mergeCell ref="AY12:BH12"/>
    <mergeCell ref="AO13:AX13"/>
    <mergeCell ref="AY13:BH13"/>
    <mergeCell ref="BI10:BV10"/>
    <mergeCell ref="AO11:AX11"/>
    <mergeCell ref="AY11:BH11"/>
    <mergeCell ref="BI11:BV11"/>
    <mergeCell ref="AM11:AN11"/>
    <mergeCell ref="BI12:BV12"/>
    <mergeCell ref="U12:W12"/>
    <mergeCell ref="X12:Y12"/>
    <mergeCell ref="Z12:AB12"/>
    <mergeCell ref="AC12:AD12"/>
    <mergeCell ref="B11:D11"/>
    <mergeCell ref="E11:T11"/>
    <mergeCell ref="U11:AB11"/>
    <mergeCell ref="AC11:AD11"/>
    <mergeCell ref="AE11:AL11"/>
    <mergeCell ref="AE12:AG12"/>
    <mergeCell ref="AH12:AI12"/>
    <mergeCell ref="AJ12:AL12"/>
    <mergeCell ref="BI8:BV8"/>
    <mergeCell ref="B9:D10"/>
    <mergeCell ref="E9:K10"/>
    <mergeCell ref="L9:T9"/>
    <mergeCell ref="U9:AB9"/>
    <mergeCell ref="AC9:AD9"/>
    <mergeCell ref="AE9:AL9"/>
    <mergeCell ref="AM9:AN9"/>
    <mergeCell ref="AO9:AX9"/>
    <mergeCell ref="AY9:BH9"/>
    <mergeCell ref="B8:D8"/>
    <mergeCell ref="E8:T8"/>
    <mergeCell ref="U8:AD8"/>
    <mergeCell ref="AE8:AN8"/>
    <mergeCell ref="AO8:AX8"/>
    <mergeCell ref="AY8:BH8"/>
    <mergeCell ref="BI9:BV9"/>
    <mergeCell ref="L10:T10"/>
    <mergeCell ref="U10:AB10"/>
    <mergeCell ref="AC10:AD10"/>
    <mergeCell ref="AE10:AL10"/>
    <mergeCell ref="AM10:AN10"/>
    <mergeCell ref="AO10:AX10"/>
    <mergeCell ref="AY10:BH10"/>
  </mergeCells>
  <phoneticPr fontId="1"/>
  <dataValidations count="1">
    <dataValidation type="list" allowBlank="1" showInputMessage="1" showErrorMessage="1" sqref="BM21:BO47" xr:uid="{2CCB5CCB-1B94-49F3-84DC-B92A5920C8BC}">
      <formula1>"合格,不合格,対象外"</formula1>
    </dataValidation>
  </dataValidations>
  <printOptions horizontalCentered="1"/>
  <pageMargins left="0.39370078740157483" right="0.39370078740157483" top="0.59055118110236227" bottom="0.59055118110236227" header="0.39370078740157483" footer="0.39370078740157483"/>
  <pageSetup paperSize="9" scale="53" fitToHeight="0" orientation="portrait"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074CA-7C2F-4CCB-A66D-3A25BD7CFA14}">
  <sheetPr>
    <tabColor rgb="FFFF0000"/>
  </sheetPr>
  <dimension ref="A5:AW73"/>
  <sheetViews>
    <sheetView showGridLines="0" view="pageBreakPreview" topLeftCell="A46" zoomScale="85" zoomScaleNormal="80" zoomScaleSheetLayoutView="85" workbookViewId="0">
      <selection activeCell="C58" sqref="C58:H60"/>
    </sheetView>
  </sheetViews>
  <sheetFormatPr defaultColWidth="2.6640625" defaultRowHeight="13.35"/>
  <cols>
    <col min="1" max="1" width="2.6640625" style="128"/>
    <col min="2" max="2" width="38.109375" style="128" customWidth="1"/>
    <col min="3" max="31" width="2.33203125" style="128" customWidth="1"/>
    <col min="32" max="44" width="2.6640625" style="128"/>
    <col min="45" max="45" width="5.88671875" style="128" customWidth="1"/>
    <col min="46" max="16384" width="2.6640625" style="128"/>
  </cols>
  <sheetData>
    <row r="5" spans="1:40" ht="13.95" thickBot="1"/>
    <row r="6" spans="1:40">
      <c r="A6" s="138"/>
      <c r="B6" s="139" t="s">
        <v>59</v>
      </c>
      <c r="C6" s="477" t="s">
        <v>549</v>
      </c>
      <c r="D6" s="477" t="s">
        <v>550</v>
      </c>
      <c r="E6" s="477" t="s">
        <v>563</v>
      </c>
      <c r="F6" s="477" t="s">
        <v>584</v>
      </c>
      <c r="G6" s="477" t="s">
        <v>585</v>
      </c>
      <c r="H6" s="477" t="s">
        <v>586</v>
      </c>
      <c r="I6" s="477" t="s">
        <v>600</v>
      </c>
      <c r="J6" s="477"/>
      <c r="K6" s="477"/>
      <c r="L6" s="477"/>
      <c r="M6" s="477"/>
      <c r="N6" s="477"/>
      <c r="O6" s="477"/>
      <c r="P6" s="477"/>
      <c r="Q6" s="477"/>
      <c r="R6" s="477"/>
      <c r="S6" s="477"/>
      <c r="T6" s="477"/>
      <c r="U6" s="477"/>
      <c r="V6" s="477"/>
      <c r="W6" s="477"/>
      <c r="X6" s="477"/>
      <c r="Y6" s="477"/>
      <c r="Z6" s="466"/>
      <c r="AA6" s="466"/>
      <c r="AB6" s="466"/>
      <c r="AC6" s="466"/>
      <c r="AD6" s="466"/>
      <c r="AE6" s="466"/>
      <c r="AF6" s="466"/>
      <c r="AG6" s="466"/>
      <c r="AH6" s="469"/>
      <c r="AI6" s="38"/>
      <c r="AJ6" s="38"/>
      <c r="AK6" s="38"/>
      <c r="AL6" s="38"/>
      <c r="AM6" s="38"/>
      <c r="AN6" s="38"/>
    </row>
    <row r="7" spans="1:40">
      <c r="A7" s="140"/>
      <c r="B7" s="141" t="s">
        <v>45</v>
      </c>
      <c r="C7" s="478"/>
      <c r="D7" s="478"/>
      <c r="E7" s="478"/>
      <c r="F7" s="478"/>
      <c r="G7" s="478"/>
      <c r="H7" s="478"/>
      <c r="I7" s="478"/>
      <c r="J7" s="478"/>
      <c r="K7" s="478"/>
      <c r="L7" s="478"/>
      <c r="M7" s="478"/>
      <c r="N7" s="478"/>
      <c r="O7" s="478"/>
      <c r="P7" s="478"/>
      <c r="Q7" s="478"/>
      <c r="R7" s="478"/>
      <c r="S7" s="478"/>
      <c r="T7" s="478"/>
      <c r="U7" s="478"/>
      <c r="V7" s="478"/>
      <c r="W7" s="478"/>
      <c r="X7" s="478"/>
      <c r="Y7" s="478"/>
      <c r="Z7" s="467"/>
      <c r="AA7" s="467"/>
      <c r="AB7" s="467"/>
      <c r="AC7" s="467"/>
      <c r="AD7" s="467"/>
      <c r="AE7" s="467"/>
      <c r="AF7" s="467"/>
      <c r="AG7" s="467"/>
      <c r="AH7" s="470"/>
      <c r="AI7" s="38"/>
      <c r="AJ7" s="38"/>
      <c r="AK7" s="38"/>
      <c r="AL7" s="38"/>
      <c r="AM7" s="38"/>
      <c r="AN7" s="38"/>
    </row>
    <row r="8" spans="1:40">
      <c r="A8" s="140"/>
      <c r="B8" s="142"/>
      <c r="C8" s="478"/>
      <c r="D8" s="478"/>
      <c r="E8" s="478"/>
      <c r="F8" s="478"/>
      <c r="G8" s="478"/>
      <c r="H8" s="478"/>
      <c r="I8" s="478"/>
      <c r="J8" s="478"/>
      <c r="K8" s="478"/>
      <c r="L8" s="478"/>
      <c r="M8" s="478"/>
      <c r="N8" s="478"/>
      <c r="O8" s="478"/>
      <c r="P8" s="478"/>
      <c r="Q8" s="478"/>
      <c r="R8" s="478"/>
      <c r="S8" s="478"/>
      <c r="T8" s="478"/>
      <c r="U8" s="478"/>
      <c r="V8" s="478"/>
      <c r="W8" s="478"/>
      <c r="X8" s="478"/>
      <c r="Y8" s="478"/>
      <c r="Z8" s="467"/>
      <c r="AA8" s="467"/>
      <c r="AB8" s="467"/>
      <c r="AC8" s="467"/>
      <c r="AD8" s="467"/>
      <c r="AE8" s="467"/>
      <c r="AF8" s="467"/>
      <c r="AG8" s="467"/>
      <c r="AH8" s="470"/>
      <c r="AI8" s="38"/>
      <c r="AJ8" s="38"/>
      <c r="AK8" s="38"/>
      <c r="AL8" s="38"/>
      <c r="AM8" s="38"/>
      <c r="AN8" s="38"/>
    </row>
    <row r="9" spans="1:40">
      <c r="A9" s="140"/>
      <c r="B9" s="143" t="s">
        <v>46</v>
      </c>
      <c r="C9" s="479"/>
      <c r="D9" s="479"/>
      <c r="E9" s="479"/>
      <c r="F9" s="479"/>
      <c r="G9" s="479"/>
      <c r="H9" s="479"/>
      <c r="I9" s="479"/>
      <c r="J9" s="479"/>
      <c r="K9" s="479"/>
      <c r="L9" s="479"/>
      <c r="M9" s="479"/>
      <c r="N9" s="479"/>
      <c r="O9" s="479"/>
      <c r="P9" s="479"/>
      <c r="Q9" s="479"/>
      <c r="R9" s="479"/>
      <c r="S9" s="479"/>
      <c r="T9" s="479"/>
      <c r="U9" s="479"/>
      <c r="V9" s="479"/>
      <c r="W9" s="479"/>
      <c r="X9" s="479"/>
      <c r="Y9" s="479"/>
      <c r="Z9" s="468"/>
      <c r="AA9" s="468"/>
      <c r="AB9" s="468"/>
      <c r="AC9" s="468"/>
      <c r="AD9" s="468"/>
      <c r="AE9" s="468"/>
      <c r="AF9" s="468"/>
      <c r="AG9" s="468"/>
      <c r="AH9" s="471"/>
      <c r="AI9" s="38"/>
      <c r="AJ9" s="38"/>
      <c r="AK9" s="38"/>
      <c r="AL9" s="38"/>
      <c r="AM9" s="38"/>
      <c r="AN9" s="38"/>
    </row>
    <row r="10" spans="1:40" ht="15.75" customHeight="1">
      <c r="A10" s="472" t="s">
        <v>47</v>
      </c>
      <c r="B10" s="144" t="s">
        <v>591</v>
      </c>
      <c r="C10" s="189"/>
      <c r="D10" s="189"/>
      <c r="E10" s="146"/>
      <c r="F10" s="146"/>
      <c r="G10" s="189"/>
      <c r="H10" s="189"/>
      <c r="I10" s="189"/>
      <c r="J10" s="189"/>
      <c r="K10" s="189"/>
      <c r="L10" s="189"/>
      <c r="M10" s="189"/>
      <c r="N10" s="189"/>
      <c r="O10" s="189"/>
      <c r="P10" s="146"/>
      <c r="Q10" s="146"/>
      <c r="R10" s="146"/>
      <c r="S10" s="145"/>
      <c r="T10" s="145"/>
      <c r="U10" s="145"/>
      <c r="V10" s="145"/>
      <c r="W10" s="145"/>
      <c r="X10" s="146"/>
      <c r="Y10" s="146"/>
      <c r="Z10" s="146"/>
      <c r="AA10" s="146"/>
      <c r="AB10" s="146"/>
      <c r="AC10" s="146"/>
      <c r="AD10" s="146"/>
      <c r="AE10" s="146"/>
      <c r="AF10" s="54"/>
      <c r="AG10" s="54"/>
      <c r="AH10" s="55"/>
      <c r="AI10" s="38"/>
      <c r="AJ10" s="38"/>
      <c r="AK10" s="38"/>
      <c r="AL10" s="38"/>
      <c r="AM10" s="38"/>
      <c r="AN10" s="38"/>
    </row>
    <row r="11" spans="1:40" ht="15.15" customHeight="1">
      <c r="A11" s="473"/>
      <c r="B11" s="188" t="s">
        <v>569</v>
      </c>
      <c r="C11" s="188"/>
      <c r="D11" s="188"/>
      <c r="E11" s="148"/>
      <c r="F11" s="148"/>
      <c r="G11" s="188"/>
      <c r="H11" s="188"/>
      <c r="I11" s="188"/>
      <c r="J11" s="188"/>
      <c r="K11" s="188"/>
      <c r="L11" s="188"/>
      <c r="M11" s="188"/>
      <c r="N11" s="188"/>
      <c r="O11" s="188"/>
      <c r="P11" s="148"/>
      <c r="Q11" s="148"/>
      <c r="R11" s="148"/>
      <c r="S11" s="148"/>
      <c r="T11" s="148"/>
      <c r="U11" s="148"/>
      <c r="V11" s="148"/>
      <c r="W11" s="148"/>
      <c r="X11" s="148"/>
      <c r="Y11" s="148"/>
      <c r="Z11" s="149"/>
      <c r="AA11" s="149"/>
      <c r="AB11" s="148"/>
      <c r="AC11" s="149"/>
      <c r="AD11" s="149"/>
      <c r="AE11" s="149"/>
      <c r="AF11" s="149"/>
      <c r="AG11" s="149"/>
      <c r="AH11" s="177"/>
      <c r="AI11" s="38"/>
      <c r="AJ11" s="38"/>
      <c r="AK11" s="38"/>
      <c r="AL11" s="38"/>
      <c r="AM11" s="38"/>
      <c r="AN11" s="38"/>
    </row>
    <row r="12" spans="1:40" ht="27.25" customHeight="1">
      <c r="A12" s="473"/>
      <c r="B12" s="188" t="s">
        <v>570</v>
      </c>
      <c r="C12" s="188" t="s">
        <v>571</v>
      </c>
      <c r="D12" s="188"/>
      <c r="E12" s="188"/>
      <c r="F12" s="188"/>
      <c r="G12" s="188"/>
      <c r="H12" s="188"/>
      <c r="I12" s="188"/>
      <c r="J12" s="188"/>
      <c r="K12" s="188"/>
      <c r="L12" s="188"/>
      <c r="M12" s="188"/>
      <c r="N12" s="188"/>
      <c r="O12" s="188"/>
      <c r="P12" s="148"/>
      <c r="Q12" s="148"/>
      <c r="R12" s="148"/>
      <c r="S12" s="148"/>
      <c r="T12" s="148"/>
      <c r="U12" s="148"/>
      <c r="V12" s="148"/>
      <c r="W12" s="149"/>
      <c r="X12" s="149"/>
      <c r="Y12" s="149"/>
      <c r="Z12" s="149"/>
      <c r="AA12" s="149"/>
      <c r="AB12" s="148"/>
      <c r="AC12" s="149"/>
      <c r="AD12" s="149"/>
      <c r="AE12" s="149"/>
      <c r="AF12" s="149"/>
      <c r="AG12" s="149"/>
      <c r="AH12" s="177"/>
      <c r="AI12" s="38"/>
      <c r="AJ12" s="38"/>
      <c r="AK12" s="38"/>
      <c r="AL12" s="38"/>
      <c r="AM12" s="38"/>
      <c r="AN12" s="38"/>
    </row>
    <row r="13" spans="1:40">
      <c r="A13" s="473"/>
      <c r="B13" s="188" t="s">
        <v>572</v>
      </c>
      <c r="C13" s="188" t="s">
        <v>571</v>
      </c>
      <c r="D13" s="188"/>
      <c r="E13" s="188"/>
      <c r="F13" s="188"/>
      <c r="G13" s="188"/>
      <c r="H13" s="188"/>
      <c r="I13" s="188"/>
      <c r="J13" s="188"/>
      <c r="K13" s="188"/>
      <c r="L13" s="188"/>
      <c r="M13" s="188"/>
      <c r="N13" s="188"/>
      <c r="O13" s="188"/>
      <c r="P13" s="148"/>
      <c r="Q13" s="148"/>
      <c r="R13" s="148"/>
      <c r="S13" s="148"/>
      <c r="T13" s="148"/>
      <c r="U13" s="148"/>
      <c r="V13" s="148"/>
      <c r="W13" s="149"/>
      <c r="X13" s="149"/>
      <c r="Y13" s="149"/>
      <c r="Z13" s="149"/>
      <c r="AA13" s="149"/>
      <c r="AB13" s="148"/>
      <c r="AC13" s="149"/>
      <c r="AD13" s="149"/>
      <c r="AE13" s="149"/>
      <c r="AF13" s="149"/>
      <c r="AG13" s="149"/>
      <c r="AH13" s="177"/>
      <c r="AI13" s="38"/>
      <c r="AJ13" s="38"/>
      <c r="AK13" s="38"/>
      <c r="AL13" s="38"/>
      <c r="AM13" s="38"/>
      <c r="AN13" s="38"/>
    </row>
    <row r="14" spans="1:40" ht="15.75">
      <c r="A14" s="473"/>
      <c r="B14" s="188" t="s">
        <v>573</v>
      </c>
      <c r="C14" s="188"/>
      <c r="D14" s="188" t="s">
        <v>571</v>
      </c>
      <c r="E14" s="188"/>
      <c r="F14" s="188"/>
      <c r="G14" s="188" t="s">
        <v>571</v>
      </c>
      <c r="H14" s="188"/>
      <c r="I14" s="188"/>
      <c r="J14" s="188"/>
      <c r="K14" s="188"/>
      <c r="L14" s="188"/>
      <c r="M14" s="188"/>
      <c r="N14" s="188"/>
      <c r="O14" s="188"/>
      <c r="P14" s="148"/>
      <c r="Q14" s="148"/>
      <c r="R14" s="148"/>
      <c r="S14" s="148"/>
      <c r="T14" s="148"/>
      <c r="U14" s="148"/>
      <c r="V14" s="148"/>
      <c r="W14" s="149"/>
      <c r="X14" s="149"/>
      <c r="Y14" s="149"/>
      <c r="Z14" s="149"/>
      <c r="AA14" s="149"/>
      <c r="AB14" s="148"/>
      <c r="AC14" s="149"/>
      <c r="AD14" s="149"/>
      <c r="AE14" s="149"/>
      <c r="AF14" s="149"/>
      <c r="AG14" s="149"/>
      <c r="AH14" s="177"/>
      <c r="AI14" s="38"/>
      <c r="AJ14" s="38"/>
      <c r="AK14" s="38"/>
      <c r="AL14" s="38"/>
      <c r="AM14" s="38"/>
      <c r="AN14" s="38"/>
    </row>
    <row r="15" spans="1:40">
      <c r="A15" s="473"/>
      <c r="B15" s="188" t="s">
        <v>574</v>
      </c>
      <c r="C15" s="188"/>
      <c r="D15" s="188" t="s">
        <v>571</v>
      </c>
      <c r="E15" s="188"/>
      <c r="F15" s="188"/>
      <c r="G15" s="188"/>
      <c r="H15" s="188"/>
      <c r="I15" s="188"/>
      <c r="J15" s="188"/>
      <c r="K15" s="188"/>
      <c r="L15" s="188"/>
      <c r="M15" s="188"/>
      <c r="N15" s="188"/>
      <c r="O15" s="188"/>
      <c r="P15" s="148"/>
      <c r="Q15" s="148"/>
      <c r="R15" s="148"/>
      <c r="S15" s="148"/>
      <c r="T15" s="148"/>
      <c r="U15" s="148"/>
      <c r="V15" s="148"/>
      <c r="W15" s="149"/>
      <c r="X15" s="149"/>
      <c r="Y15" s="149"/>
      <c r="Z15" s="149"/>
      <c r="AA15" s="149"/>
      <c r="AB15" s="148"/>
      <c r="AC15" s="149"/>
      <c r="AD15" s="149"/>
      <c r="AE15" s="149"/>
      <c r="AF15" s="149"/>
      <c r="AG15" s="149"/>
      <c r="AH15" s="177"/>
      <c r="AI15" s="38"/>
      <c r="AJ15" s="38"/>
      <c r="AK15" s="38"/>
      <c r="AL15" s="38"/>
      <c r="AM15" s="38"/>
      <c r="AN15" s="38"/>
    </row>
    <row r="16" spans="1:40">
      <c r="A16" s="473"/>
      <c r="B16" s="188" t="s">
        <v>575</v>
      </c>
      <c r="C16" s="188" t="s">
        <v>571</v>
      </c>
      <c r="D16" s="188"/>
      <c r="E16" s="188"/>
      <c r="F16" s="188"/>
      <c r="G16" s="188"/>
      <c r="H16" s="188"/>
      <c r="I16" s="188"/>
      <c r="J16" s="188"/>
      <c r="K16" s="188"/>
      <c r="L16" s="188"/>
      <c r="M16" s="188"/>
      <c r="N16" s="188"/>
      <c r="O16" s="188"/>
      <c r="P16" s="148"/>
      <c r="Q16" s="148"/>
      <c r="R16" s="148"/>
      <c r="S16" s="148"/>
      <c r="T16" s="148"/>
      <c r="U16" s="148"/>
      <c r="V16" s="148"/>
      <c r="W16" s="149"/>
      <c r="X16" s="149"/>
      <c r="Y16" s="149"/>
      <c r="Z16" s="149"/>
      <c r="AA16" s="149"/>
      <c r="AB16" s="148"/>
      <c r="AC16" s="149"/>
      <c r="AD16" s="149"/>
      <c r="AE16" s="149"/>
      <c r="AF16" s="149"/>
      <c r="AG16" s="149"/>
      <c r="AH16" s="177"/>
      <c r="AI16" s="38"/>
      <c r="AJ16" s="38"/>
      <c r="AK16" s="38"/>
      <c r="AL16" s="38"/>
      <c r="AM16" s="38"/>
      <c r="AN16" s="38"/>
    </row>
    <row r="17" spans="1:43" ht="13.5" customHeight="1">
      <c r="A17" s="473"/>
      <c r="B17" s="188" t="s">
        <v>576</v>
      </c>
      <c r="C17" s="188"/>
      <c r="D17" s="188" t="s">
        <v>571</v>
      </c>
      <c r="E17" s="188"/>
      <c r="F17" s="188"/>
      <c r="G17" s="188"/>
      <c r="H17" s="188"/>
      <c r="I17" s="188"/>
      <c r="J17" s="188"/>
      <c r="K17" s="188"/>
      <c r="L17" s="188"/>
      <c r="M17" s="188"/>
      <c r="N17" s="188"/>
      <c r="O17" s="188"/>
      <c r="P17" s="148"/>
      <c r="Q17" s="148"/>
      <c r="R17" s="148"/>
      <c r="S17" s="148"/>
      <c r="T17" s="148"/>
      <c r="U17" s="148"/>
      <c r="V17" s="148"/>
      <c r="W17" s="149"/>
      <c r="X17" s="149"/>
      <c r="Y17" s="149"/>
      <c r="Z17" s="149"/>
      <c r="AA17" s="149"/>
      <c r="AB17" s="148"/>
      <c r="AC17" s="149"/>
      <c r="AD17" s="149"/>
      <c r="AE17" s="149"/>
      <c r="AF17" s="149"/>
      <c r="AG17" s="149"/>
      <c r="AH17" s="177"/>
      <c r="AI17" s="38"/>
      <c r="AJ17" s="38"/>
      <c r="AK17" s="38"/>
      <c r="AL17" s="38"/>
      <c r="AM17" s="38"/>
      <c r="AN17" s="38"/>
    </row>
    <row r="18" spans="1:43" ht="13.5" customHeight="1">
      <c r="A18" s="473"/>
      <c r="B18" s="188"/>
      <c r="C18" s="188"/>
      <c r="D18" s="188"/>
      <c r="E18" s="188"/>
      <c r="F18" s="188"/>
      <c r="G18" s="188"/>
      <c r="H18" s="188"/>
      <c r="I18" s="188"/>
      <c r="J18" s="188"/>
      <c r="K18" s="188"/>
      <c r="L18" s="188"/>
      <c r="M18" s="188"/>
      <c r="N18" s="188"/>
      <c r="O18" s="188"/>
      <c r="P18" s="148"/>
      <c r="Q18" s="148"/>
      <c r="R18" s="148"/>
      <c r="S18" s="148"/>
      <c r="T18" s="148"/>
      <c r="U18" s="148"/>
      <c r="V18" s="148"/>
      <c r="W18" s="149"/>
      <c r="X18" s="149"/>
      <c r="Y18" s="149"/>
      <c r="Z18" s="149"/>
      <c r="AA18" s="149"/>
      <c r="AB18" s="148"/>
      <c r="AC18" s="149"/>
      <c r="AD18" s="149"/>
      <c r="AE18" s="149"/>
      <c r="AF18" s="149"/>
      <c r="AG18" s="149"/>
      <c r="AH18" s="177"/>
      <c r="AI18" s="38"/>
      <c r="AJ18" s="38"/>
      <c r="AK18" s="38"/>
      <c r="AL18" s="38"/>
      <c r="AM18" s="38"/>
      <c r="AN18" s="38"/>
    </row>
    <row r="19" spans="1:43" ht="15.75">
      <c r="A19" s="473"/>
      <c r="B19" s="188" t="s">
        <v>577</v>
      </c>
      <c r="C19" s="188"/>
      <c r="D19" s="188"/>
      <c r="E19" s="188"/>
      <c r="F19" s="188"/>
      <c r="G19" s="188"/>
      <c r="H19" s="188"/>
      <c r="I19" s="188"/>
      <c r="J19" s="188"/>
      <c r="K19" s="188"/>
      <c r="L19" s="188"/>
      <c r="M19" s="188"/>
      <c r="N19" s="188"/>
      <c r="O19" s="188"/>
      <c r="P19" s="148"/>
      <c r="Q19" s="148"/>
      <c r="R19" s="148"/>
      <c r="S19" s="148"/>
      <c r="T19" s="148"/>
      <c r="U19" s="148"/>
      <c r="V19" s="148"/>
      <c r="W19" s="149"/>
      <c r="X19" s="149"/>
      <c r="Y19" s="149"/>
      <c r="Z19" s="149"/>
      <c r="AA19" s="149"/>
      <c r="AB19" s="148"/>
      <c r="AC19" s="149"/>
      <c r="AD19" s="149"/>
      <c r="AE19" s="149"/>
      <c r="AF19" s="149"/>
      <c r="AG19" s="149"/>
      <c r="AH19" s="177"/>
      <c r="AI19" s="38"/>
      <c r="AJ19" s="38"/>
      <c r="AK19" s="38"/>
      <c r="AL19" s="38"/>
      <c r="AM19" s="38"/>
      <c r="AN19" s="38"/>
      <c r="AQ19" s="187"/>
    </row>
    <row r="20" spans="1:43">
      <c r="A20" s="473"/>
      <c r="B20" s="188" t="s">
        <v>578</v>
      </c>
      <c r="C20" s="188"/>
      <c r="D20" s="188"/>
      <c r="E20" s="188" t="s">
        <v>571</v>
      </c>
      <c r="F20" s="188"/>
      <c r="G20" s="188"/>
      <c r="H20" s="188"/>
      <c r="I20" s="188"/>
      <c r="J20" s="188"/>
      <c r="K20" s="188"/>
      <c r="L20" s="188"/>
      <c r="M20" s="188"/>
      <c r="N20" s="190"/>
      <c r="O20" s="188"/>
      <c r="P20" s="148"/>
      <c r="Q20" s="148"/>
      <c r="R20" s="148"/>
      <c r="S20" s="148"/>
      <c r="T20" s="148"/>
      <c r="U20" s="148"/>
      <c r="V20" s="148"/>
      <c r="W20" s="149"/>
      <c r="X20" s="149"/>
      <c r="Y20" s="149"/>
      <c r="Z20" s="149"/>
      <c r="AA20" s="149"/>
      <c r="AB20" s="148"/>
      <c r="AC20" s="149"/>
      <c r="AD20" s="149"/>
      <c r="AE20" s="149"/>
      <c r="AF20" s="149"/>
      <c r="AG20" s="149"/>
      <c r="AH20" s="177"/>
      <c r="AI20" s="38"/>
      <c r="AJ20" s="38"/>
      <c r="AK20" s="38"/>
      <c r="AL20" s="38"/>
      <c r="AM20" s="38"/>
      <c r="AN20" s="38"/>
    </row>
    <row r="21" spans="1:43">
      <c r="A21" s="473"/>
      <c r="B21" s="188" t="s">
        <v>579</v>
      </c>
      <c r="C21" s="188"/>
      <c r="D21" s="188"/>
      <c r="E21" s="188"/>
      <c r="F21" s="188" t="s">
        <v>571</v>
      </c>
      <c r="G21" s="188"/>
      <c r="H21" s="188"/>
      <c r="I21" s="188"/>
      <c r="J21" s="188"/>
      <c r="K21" s="188"/>
      <c r="L21" s="188"/>
      <c r="M21" s="188"/>
      <c r="N21" s="188"/>
      <c r="O21" s="190"/>
      <c r="P21" s="148"/>
      <c r="Q21" s="148"/>
      <c r="R21" s="148"/>
      <c r="S21" s="148"/>
      <c r="T21" s="148"/>
      <c r="U21" s="148"/>
      <c r="V21" s="148"/>
      <c r="W21" s="149"/>
      <c r="X21" s="149"/>
      <c r="Y21" s="149"/>
      <c r="Z21" s="149"/>
      <c r="AA21" s="149"/>
      <c r="AB21" s="148"/>
      <c r="AC21" s="149"/>
      <c r="AD21" s="149"/>
      <c r="AE21" s="149"/>
      <c r="AF21" s="149"/>
      <c r="AG21" s="149"/>
      <c r="AH21" s="177"/>
      <c r="AI21" s="38"/>
      <c r="AJ21" s="38"/>
      <c r="AK21" s="38"/>
      <c r="AL21" s="38"/>
      <c r="AM21" s="38"/>
      <c r="AN21" s="38"/>
    </row>
    <row r="22" spans="1:43" ht="13.5" customHeight="1">
      <c r="A22" s="473"/>
      <c r="B22" s="144"/>
      <c r="C22" s="188"/>
      <c r="D22" s="188"/>
      <c r="E22" s="188"/>
      <c r="F22" s="188"/>
      <c r="G22" s="188"/>
      <c r="H22" s="188"/>
      <c r="I22" s="188"/>
      <c r="J22" s="188"/>
      <c r="K22" s="188"/>
      <c r="L22" s="188"/>
      <c r="M22" s="188"/>
      <c r="N22" s="188"/>
      <c r="O22" s="190"/>
      <c r="P22" s="148"/>
      <c r="Q22" s="148"/>
      <c r="R22" s="148"/>
      <c r="S22" s="148"/>
      <c r="T22" s="148"/>
      <c r="U22" s="148"/>
      <c r="V22" s="148"/>
      <c r="W22" s="149"/>
      <c r="X22" s="149"/>
      <c r="Y22" s="149"/>
      <c r="Z22" s="149"/>
      <c r="AA22" s="149"/>
      <c r="AB22" s="148"/>
      <c r="AC22" s="149"/>
      <c r="AD22" s="149"/>
      <c r="AE22" s="149"/>
      <c r="AF22" s="149"/>
      <c r="AG22" s="149"/>
      <c r="AH22" s="177"/>
      <c r="AI22" s="38"/>
      <c r="AJ22" s="38"/>
      <c r="AK22" s="38"/>
      <c r="AL22" s="38"/>
      <c r="AM22" s="38"/>
      <c r="AN22" s="38"/>
    </row>
    <row r="23" spans="1:43">
      <c r="A23" s="473"/>
      <c r="B23" s="144" t="s">
        <v>599</v>
      </c>
      <c r="C23" s="188"/>
      <c r="D23" s="188"/>
      <c r="E23" s="188"/>
      <c r="F23" s="188"/>
      <c r="G23" s="188" t="s">
        <v>571</v>
      </c>
      <c r="H23" s="188"/>
      <c r="I23" s="188"/>
      <c r="J23" s="188"/>
      <c r="K23" s="188"/>
      <c r="L23" s="188"/>
      <c r="M23" s="188"/>
      <c r="N23" s="188"/>
      <c r="O23" s="188"/>
      <c r="P23" s="148"/>
      <c r="Q23" s="148"/>
      <c r="R23" s="148"/>
      <c r="S23" s="148"/>
      <c r="T23" s="148"/>
      <c r="U23" s="148"/>
      <c r="V23" s="148"/>
      <c r="W23" s="149"/>
      <c r="X23" s="149"/>
      <c r="Y23" s="149"/>
      <c r="Z23" s="149"/>
      <c r="AA23" s="149"/>
      <c r="AB23" s="148"/>
      <c r="AC23" s="149"/>
      <c r="AD23" s="149"/>
      <c r="AE23" s="149"/>
      <c r="AF23" s="149"/>
      <c r="AG23" s="149"/>
      <c r="AH23" s="177"/>
      <c r="AI23" s="38"/>
      <c r="AJ23" s="38"/>
      <c r="AK23" s="38"/>
      <c r="AL23" s="38"/>
      <c r="AM23" s="38"/>
      <c r="AN23" s="38"/>
    </row>
    <row r="24" spans="1:43">
      <c r="A24" s="473"/>
      <c r="B24" s="144" t="s">
        <v>562</v>
      </c>
      <c r="C24" s="188"/>
      <c r="D24" s="188"/>
      <c r="E24" s="188"/>
      <c r="F24" s="188"/>
      <c r="G24" s="188"/>
      <c r="H24" s="188" t="s">
        <v>571</v>
      </c>
      <c r="I24" s="188"/>
      <c r="J24" s="188"/>
      <c r="K24" s="188"/>
      <c r="L24" s="188"/>
      <c r="M24" s="188"/>
      <c r="N24" s="188"/>
      <c r="O24" s="188"/>
      <c r="P24" s="148"/>
      <c r="Q24" s="148"/>
      <c r="R24" s="148"/>
      <c r="S24" s="148"/>
      <c r="T24" s="148"/>
      <c r="U24" s="148"/>
      <c r="V24" s="148"/>
      <c r="W24" s="149"/>
      <c r="X24" s="149"/>
      <c r="Y24" s="149"/>
      <c r="Z24" s="149"/>
      <c r="AA24" s="149"/>
      <c r="AB24" s="148"/>
      <c r="AC24" s="149"/>
      <c r="AD24" s="149"/>
      <c r="AE24" s="149"/>
      <c r="AF24" s="149"/>
      <c r="AG24" s="149"/>
      <c r="AH24" s="177"/>
      <c r="AI24" s="38"/>
      <c r="AJ24" s="38"/>
      <c r="AK24" s="38"/>
      <c r="AL24" s="38"/>
      <c r="AM24" s="38"/>
      <c r="AN24" s="38"/>
    </row>
    <row r="25" spans="1:43" ht="26.65">
      <c r="A25" s="473"/>
      <c r="B25" s="144" t="s">
        <v>564</v>
      </c>
      <c r="C25" s="188"/>
      <c r="D25" s="188"/>
      <c r="E25" s="188"/>
      <c r="F25" s="188"/>
      <c r="G25" s="188"/>
      <c r="H25" s="188"/>
      <c r="I25" s="188" t="s">
        <v>571</v>
      </c>
      <c r="J25" s="188"/>
      <c r="K25" s="188"/>
      <c r="L25" s="188"/>
      <c r="M25" s="188"/>
      <c r="N25" s="188"/>
      <c r="O25" s="188"/>
      <c r="P25" s="148"/>
      <c r="Q25" s="148"/>
      <c r="R25" s="148"/>
      <c r="S25" s="148"/>
      <c r="T25" s="148"/>
      <c r="U25" s="148"/>
      <c r="V25" s="148"/>
      <c r="W25" s="149"/>
      <c r="X25" s="149"/>
      <c r="Y25" s="149"/>
      <c r="Z25" s="149"/>
      <c r="AA25" s="149"/>
      <c r="AB25" s="148"/>
      <c r="AC25" s="149"/>
      <c r="AD25" s="149"/>
      <c r="AE25" s="149"/>
      <c r="AF25" s="149"/>
      <c r="AG25" s="149"/>
      <c r="AH25" s="177"/>
      <c r="AI25" s="38"/>
      <c r="AJ25" s="38"/>
      <c r="AK25" s="38"/>
      <c r="AL25" s="38"/>
      <c r="AM25" s="38"/>
      <c r="AN25" s="38"/>
    </row>
    <row r="26" spans="1:43" ht="13.05" customHeight="1">
      <c r="A26" s="473"/>
      <c r="B26" s="188"/>
      <c r="C26" s="188"/>
      <c r="D26" s="188"/>
      <c r="E26" s="188"/>
      <c r="F26" s="188"/>
      <c r="G26" s="188"/>
      <c r="H26" s="188"/>
      <c r="I26" s="188"/>
      <c r="J26" s="188"/>
      <c r="K26" s="188"/>
      <c r="L26" s="188"/>
      <c r="M26" s="188"/>
      <c r="N26" s="188"/>
      <c r="O26" s="188"/>
      <c r="P26" s="148"/>
      <c r="Q26" s="148"/>
      <c r="R26" s="148"/>
      <c r="S26" s="148"/>
      <c r="T26" s="148"/>
      <c r="U26" s="148"/>
      <c r="V26" s="148"/>
      <c r="W26" s="149"/>
      <c r="X26" s="149"/>
      <c r="Y26" s="149"/>
      <c r="Z26" s="149"/>
      <c r="AA26" s="149"/>
      <c r="AB26" s="148"/>
      <c r="AC26" s="149"/>
      <c r="AD26" s="149"/>
      <c r="AE26" s="149"/>
      <c r="AF26" s="149"/>
      <c r="AG26" s="149"/>
      <c r="AH26" s="177"/>
      <c r="AI26" s="38"/>
      <c r="AJ26" s="38"/>
      <c r="AK26" s="38"/>
      <c r="AL26" s="38"/>
      <c r="AM26" s="38"/>
      <c r="AN26" s="38"/>
    </row>
    <row r="27" spans="1:43">
      <c r="A27" s="473"/>
      <c r="B27" s="188"/>
      <c r="C27" s="188"/>
      <c r="D27" s="188"/>
      <c r="E27" s="188"/>
      <c r="F27" s="188"/>
      <c r="G27" s="188"/>
      <c r="H27" s="188"/>
      <c r="I27" s="188"/>
      <c r="J27" s="188"/>
      <c r="K27" s="188"/>
      <c r="L27" s="188"/>
      <c r="M27" s="188"/>
      <c r="N27" s="188"/>
      <c r="O27" s="188"/>
      <c r="P27" s="148"/>
      <c r="Q27" s="148"/>
      <c r="R27" s="148"/>
      <c r="S27" s="148"/>
      <c r="T27" s="148"/>
      <c r="U27" s="148"/>
      <c r="V27" s="148"/>
      <c r="W27" s="149"/>
      <c r="X27" s="149"/>
      <c r="Y27" s="149"/>
      <c r="Z27" s="149"/>
      <c r="AA27" s="149"/>
      <c r="AB27" s="148"/>
      <c r="AC27" s="149"/>
      <c r="AD27" s="149"/>
      <c r="AE27" s="149"/>
      <c r="AF27" s="149"/>
      <c r="AG27" s="149"/>
      <c r="AH27" s="177"/>
      <c r="AI27" s="38"/>
      <c r="AJ27" s="38"/>
      <c r="AK27" s="38"/>
      <c r="AL27" s="38"/>
      <c r="AM27" s="38"/>
      <c r="AN27" s="38"/>
    </row>
    <row r="28" spans="1:43">
      <c r="A28" s="473"/>
      <c r="B28" s="188"/>
      <c r="C28" s="188"/>
      <c r="D28" s="188"/>
      <c r="E28" s="188"/>
      <c r="F28" s="188"/>
      <c r="G28" s="188"/>
      <c r="H28" s="188"/>
      <c r="I28" s="188"/>
      <c r="J28" s="188"/>
      <c r="K28" s="188"/>
      <c r="L28" s="188"/>
      <c r="M28" s="188"/>
      <c r="N28" s="188"/>
      <c r="O28" s="188"/>
      <c r="P28" s="148"/>
      <c r="Q28" s="148"/>
      <c r="R28" s="148"/>
      <c r="S28" s="148"/>
      <c r="T28" s="148"/>
      <c r="U28" s="148"/>
      <c r="V28" s="148"/>
      <c r="W28" s="149"/>
      <c r="X28" s="149"/>
      <c r="Y28" s="149"/>
      <c r="Z28" s="149"/>
      <c r="AA28" s="149"/>
      <c r="AB28" s="148"/>
      <c r="AC28" s="149"/>
      <c r="AD28" s="149"/>
      <c r="AE28" s="149"/>
      <c r="AF28" s="149"/>
      <c r="AG28" s="149"/>
      <c r="AH28" s="177"/>
      <c r="AI28" s="38"/>
      <c r="AJ28" s="38"/>
      <c r="AK28" s="38"/>
      <c r="AL28" s="38"/>
      <c r="AM28" s="38"/>
      <c r="AN28" s="38"/>
    </row>
    <row r="29" spans="1:43">
      <c r="A29" s="473"/>
      <c r="B29" s="188"/>
      <c r="C29" s="188"/>
      <c r="D29" s="188"/>
      <c r="E29" s="188"/>
      <c r="F29" s="188"/>
      <c r="G29" s="188"/>
      <c r="H29" s="188"/>
      <c r="I29" s="188"/>
      <c r="J29" s="188"/>
      <c r="K29" s="188"/>
      <c r="L29" s="188"/>
      <c r="M29" s="188"/>
      <c r="N29" s="188"/>
      <c r="O29" s="188"/>
      <c r="P29" s="148"/>
      <c r="Q29" s="148"/>
      <c r="R29" s="148"/>
      <c r="S29" s="148"/>
      <c r="T29" s="148"/>
      <c r="U29" s="148"/>
      <c r="V29" s="148"/>
      <c r="W29" s="149"/>
      <c r="X29" s="149"/>
      <c r="Y29" s="149"/>
      <c r="Z29" s="149"/>
      <c r="AA29" s="149"/>
      <c r="AB29" s="148"/>
      <c r="AC29" s="149"/>
      <c r="AD29" s="149"/>
      <c r="AE29" s="149"/>
      <c r="AF29" s="149"/>
      <c r="AG29" s="149"/>
      <c r="AH29" s="177"/>
      <c r="AI29" s="38"/>
      <c r="AJ29" s="38"/>
      <c r="AK29" s="38"/>
      <c r="AL29" s="38"/>
      <c r="AM29" s="38"/>
      <c r="AN29" s="38"/>
    </row>
    <row r="30" spans="1:43">
      <c r="A30" s="473"/>
      <c r="B30" s="188"/>
      <c r="C30" s="188"/>
      <c r="D30" s="188"/>
      <c r="E30" s="188"/>
      <c r="F30" s="188"/>
      <c r="G30" s="188"/>
      <c r="H30" s="188"/>
      <c r="I30" s="188"/>
      <c r="J30" s="188"/>
      <c r="K30" s="188"/>
      <c r="L30" s="188"/>
      <c r="M30" s="188"/>
      <c r="N30" s="188"/>
      <c r="O30" s="188"/>
      <c r="P30" s="148"/>
      <c r="Q30" s="148"/>
      <c r="R30" s="148"/>
      <c r="S30" s="148"/>
      <c r="T30" s="148"/>
      <c r="U30" s="148"/>
      <c r="V30" s="148"/>
      <c r="W30" s="149"/>
      <c r="X30" s="149"/>
      <c r="Y30" s="149"/>
      <c r="Z30" s="149"/>
      <c r="AA30" s="149"/>
      <c r="AB30" s="148"/>
      <c r="AC30" s="149"/>
      <c r="AD30" s="149"/>
      <c r="AE30" s="149"/>
      <c r="AF30" s="149"/>
      <c r="AG30" s="149"/>
      <c r="AH30" s="177"/>
      <c r="AI30" s="38"/>
      <c r="AJ30" s="38"/>
      <c r="AK30" s="38"/>
      <c r="AL30" s="38"/>
      <c r="AM30" s="38"/>
      <c r="AN30" s="38"/>
    </row>
    <row r="31" spans="1:43" ht="13.5" customHeight="1">
      <c r="A31" s="473"/>
      <c r="B31" s="188"/>
      <c r="C31" s="188"/>
      <c r="D31" s="188"/>
      <c r="E31" s="188"/>
      <c r="F31" s="188"/>
      <c r="G31" s="188"/>
      <c r="H31" s="188"/>
      <c r="I31" s="188"/>
      <c r="J31" s="188"/>
      <c r="K31" s="188"/>
      <c r="L31" s="188"/>
      <c r="M31" s="188"/>
      <c r="N31" s="188"/>
      <c r="O31" s="188"/>
      <c r="P31" s="148"/>
      <c r="Q31" s="148"/>
      <c r="R31" s="148"/>
      <c r="S31" s="148"/>
      <c r="T31" s="148"/>
      <c r="U31" s="148"/>
      <c r="V31" s="148"/>
      <c r="W31" s="149"/>
      <c r="X31" s="149"/>
      <c r="Y31" s="149"/>
      <c r="Z31" s="149"/>
      <c r="AA31" s="149"/>
      <c r="AB31" s="148"/>
      <c r="AC31" s="149"/>
      <c r="AD31" s="149"/>
      <c r="AE31" s="149"/>
      <c r="AF31" s="149"/>
      <c r="AG31" s="149"/>
      <c r="AH31" s="177"/>
      <c r="AI31" s="38"/>
      <c r="AJ31" s="38"/>
      <c r="AK31" s="38"/>
      <c r="AL31" s="38"/>
      <c r="AM31" s="38"/>
      <c r="AN31" s="38"/>
    </row>
    <row r="32" spans="1:43" ht="13.5" customHeight="1">
      <c r="A32" s="473"/>
      <c r="B32" s="188"/>
      <c r="C32" s="188"/>
      <c r="D32" s="188"/>
      <c r="E32" s="188"/>
      <c r="F32" s="188"/>
      <c r="G32" s="188"/>
      <c r="H32" s="188"/>
      <c r="I32" s="188"/>
      <c r="J32" s="188"/>
      <c r="K32" s="188"/>
      <c r="L32" s="188"/>
      <c r="M32" s="188"/>
      <c r="N32" s="188"/>
      <c r="O32" s="188"/>
      <c r="P32" s="148"/>
      <c r="Q32" s="148"/>
      <c r="R32" s="148"/>
      <c r="S32" s="148"/>
      <c r="T32" s="148"/>
      <c r="U32" s="148"/>
      <c r="V32" s="148"/>
      <c r="W32" s="149"/>
      <c r="X32" s="149"/>
      <c r="Y32" s="149"/>
      <c r="Z32" s="149"/>
      <c r="AA32" s="149"/>
      <c r="AB32" s="148"/>
      <c r="AC32" s="149"/>
      <c r="AD32" s="149"/>
      <c r="AE32" s="149"/>
      <c r="AF32" s="149"/>
      <c r="AG32" s="149"/>
      <c r="AH32" s="177"/>
      <c r="AI32" s="38"/>
      <c r="AJ32" s="38"/>
      <c r="AK32" s="38"/>
      <c r="AL32" s="38"/>
      <c r="AM32" s="38"/>
      <c r="AN32" s="38"/>
    </row>
    <row r="33" spans="1:40" ht="13.5" customHeight="1">
      <c r="A33" s="473"/>
      <c r="B33" s="188"/>
      <c r="C33" s="188"/>
      <c r="D33" s="188"/>
      <c r="E33" s="188"/>
      <c r="F33" s="188"/>
      <c r="G33" s="188"/>
      <c r="H33" s="188"/>
      <c r="I33" s="188"/>
      <c r="J33" s="188"/>
      <c r="K33" s="188"/>
      <c r="L33" s="188"/>
      <c r="M33" s="188"/>
      <c r="N33" s="188"/>
      <c r="O33" s="188"/>
      <c r="P33" s="151"/>
      <c r="Q33" s="151"/>
      <c r="R33" s="151"/>
      <c r="S33" s="151"/>
      <c r="T33" s="151"/>
      <c r="U33" s="151"/>
      <c r="V33" s="151"/>
      <c r="W33" s="151"/>
      <c r="X33" s="151"/>
      <c r="Y33" s="151"/>
      <c r="Z33" s="151"/>
      <c r="AA33" s="151"/>
      <c r="AB33" s="151"/>
      <c r="AC33" s="152"/>
      <c r="AD33" s="152"/>
      <c r="AE33" s="152"/>
      <c r="AF33" s="152"/>
      <c r="AG33" s="152"/>
      <c r="AH33" s="180"/>
      <c r="AI33" s="38"/>
      <c r="AJ33" s="38"/>
      <c r="AK33" s="38"/>
      <c r="AL33" s="38"/>
      <c r="AM33" s="38"/>
      <c r="AN33" s="38"/>
    </row>
    <row r="34" spans="1:40">
      <c r="A34" s="473"/>
      <c r="B34" s="188"/>
      <c r="C34" s="188"/>
      <c r="D34" s="188"/>
      <c r="E34" s="188"/>
      <c r="F34" s="188"/>
      <c r="G34" s="188"/>
      <c r="H34" s="188"/>
      <c r="I34" s="190"/>
      <c r="J34" s="190"/>
      <c r="K34" s="190"/>
      <c r="L34" s="190"/>
      <c r="M34" s="190"/>
      <c r="N34" s="190"/>
      <c r="O34" s="190"/>
      <c r="P34" s="148"/>
      <c r="Q34" s="148"/>
      <c r="R34" s="148"/>
      <c r="S34" s="148"/>
      <c r="T34" s="148"/>
      <c r="U34" s="148"/>
      <c r="V34" s="148"/>
      <c r="W34" s="148"/>
      <c r="X34" s="148"/>
      <c r="Y34" s="148"/>
      <c r="Z34" s="148"/>
      <c r="AA34" s="148"/>
      <c r="AB34" s="148"/>
      <c r="AC34" s="149"/>
      <c r="AD34" s="149"/>
      <c r="AE34" s="149"/>
      <c r="AF34" s="149"/>
      <c r="AG34" s="149"/>
      <c r="AH34" s="177"/>
      <c r="AI34" s="38"/>
      <c r="AJ34" s="38"/>
      <c r="AK34" s="38"/>
      <c r="AL34" s="38"/>
      <c r="AM34" s="38"/>
      <c r="AN34" s="38"/>
    </row>
    <row r="35" spans="1:40">
      <c r="A35" s="473"/>
      <c r="B35" s="188"/>
      <c r="C35" s="188"/>
      <c r="D35" s="188"/>
      <c r="E35" s="188"/>
      <c r="F35" s="188"/>
      <c r="G35" s="188"/>
      <c r="H35" s="188"/>
      <c r="I35" s="191"/>
      <c r="J35" s="190"/>
      <c r="K35" s="191"/>
      <c r="L35" s="191"/>
      <c r="M35" s="190"/>
      <c r="N35" s="190"/>
      <c r="O35" s="190"/>
      <c r="P35" s="129"/>
      <c r="Q35" s="129"/>
      <c r="R35" s="129"/>
      <c r="S35" s="129"/>
      <c r="T35" s="129"/>
      <c r="U35" s="129"/>
      <c r="V35" s="129"/>
      <c r="W35" s="129"/>
      <c r="X35" s="129"/>
      <c r="Y35" s="129"/>
      <c r="Z35" s="129"/>
      <c r="AA35" s="129"/>
      <c r="AB35" s="129"/>
      <c r="AC35" s="153"/>
      <c r="AD35" s="153"/>
      <c r="AE35" s="153"/>
      <c r="AF35" s="153"/>
      <c r="AG35" s="153"/>
      <c r="AH35" s="178"/>
      <c r="AI35" s="38"/>
      <c r="AJ35" s="38"/>
      <c r="AK35" s="38"/>
      <c r="AL35" s="38"/>
      <c r="AM35" s="38"/>
      <c r="AN35" s="38"/>
    </row>
    <row r="36" spans="1:40">
      <c r="A36" s="473"/>
      <c r="B36" s="188"/>
      <c r="C36" s="188"/>
      <c r="D36" s="188"/>
      <c r="E36" s="188"/>
      <c r="F36" s="188"/>
      <c r="G36" s="188"/>
      <c r="H36" s="188"/>
      <c r="I36" s="191"/>
      <c r="J36" s="190"/>
      <c r="K36" s="191"/>
      <c r="L36" s="191"/>
      <c r="M36" s="190"/>
      <c r="N36" s="190"/>
      <c r="O36" s="190"/>
      <c r="P36" s="148"/>
      <c r="Q36" s="156"/>
      <c r="R36" s="156"/>
      <c r="S36" s="156"/>
      <c r="T36" s="157"/>
      <c r="U36" s="157"/>
      <c r="V36" s="129"/>
      <c r="W36" s="157"/>
      <c r="X36" s="157"/>
      <c r="Y36" s="157"/>
      <c r="Z36" s="157"/>
      <c r="AA36" s="157"/>
      <c r="AB36" s="157"/>
      <c r="AC36" s="157"/>
      <c r="AD36" s="157"/>
      <c r="AE36" s="157"/>
      <c r="AF36" s="157"/>
      <c r="AG36" s="157"/>
      <c r="AH36" s="179"/>
      <c r="AI36" s="38"/>
      <c r="AJ36" s="38"/>
      <c r="AK36" s="38"/>
      <c r="AL36" s="38"/>
      <c r="AM36" s="38"/>
      <c r="AN36" s="38"/>
    </row>
    <row r="37" spans="1:40">
      <c r="A37" s="473"/>
      <c r="B37" s="188"/>
      <c r="C37" s="188"/>
      <c r="D37" s="188"/>
      <c r="E37" s="188"/>
      <c r="F37" s="188"/>
      <c r="G37" s="188"/>
      <c r="H37" s="188"/>
      <c r="I37" s="191"/>
      <c r="J37" s="190"/>
      <c r="K37" s="191"/>
      <c r="L37" s="191"/>
      <c r="M37" s="190"/>
      <c r="N37" s="190"/>
      <c r="O37" s="190"/>
      <c r="P37" s="159"/>
      <c r="Q37" s="148"/>
      <c r="R37" s="156"/>
      <c r="S37" s="156"/>
      <c r="T37" s="157"/>
      <c r="U37" s="157"/>
      <c r="V37" s="157"/>
      <c r="W37" s="157"/>
      <c r="X37" s="157"/>
      <c r="Y37" s="157"/>
      <c r="Z37" s="157"/>
      <c r="AA37" s="157"/>
      <c r="AB37" s="157"/>
      <c r="AC37" s="157"/>
      <c r="AD37" s="157"/>
      <c r="AE37" s="157"/>
      <c r="AF37" s="157"/>
      <c r="AG37" s="157"/>
      <c r="AH37" s="179"/>
      <c r="AI37" s="38"/>
      <c r="AJ37" s="38"/>
      <c r="AK37" s="38"/>
      <c r="AL37" s="38"/>
      <c r="AM37" s="38"/>
      <c r="AN37" s="38"/>
    </row>
    <row r="38" spans="1:40">
      <c r="A38" s="473"/>
      <c r="B38" s="147"/>
      <c r="C38" s="155"/>
      <c r="D38" s="155"/>
      <c r="E38" s="149"/>
      <c r="F38" s="149"/>
      <c r="G38" s="149"/>
      <c r="H38" s="149"/>
      <c r="I38" s="149"/>
      <c r="J38" s="149"/>
      <c r="K38" s="149"/>
      <c r="L38" s="149"/>
      <c r="M38" s="149"/>
      <c r="N38" s="149"/>
      <c r="O38" s="160"/>
      <c r="P38" s="149"/>
      <c r="Q38" s="149"/>
      <c r="R38" s="149"/>
      <c r="S38" s="149"/>
      <c r="T38" s="149"/>
      <c r="U38" s="149"/>
      <c r="V38" s="149"/>
      <c r="W38" s="149"/>
      <c r="X38" s="160"/>
      <c r="Y38" s="160"/>
      <c r="Z38" s="160"/>
      <c r="AA38" s="160"/>
      <c r="AB38" s="149"/>
      <c r="AC38" s="149"/>
      <c r="AD38" s="149"/>
      <c r="AE38" s="149"/>
      <c r="AF38" s="35"/>
      <c r="AG38" s="35"/>
      <c r="AH38" s="44"/>
      <c r="AI38" s="38"/>
      <c r="AJ38" s="38"/>
      <c r="AK38" s="38"/>
      <c r="AL38" s="38"/>
      <c r="AM38" s="38"/>
      <c r="AN38" s="38"/>
    </row>
    <row r="39" spans="1:40">
      <c r="A39" s="473"/>
      <c r="B39" s="161"/>
      <c r="C39" s="162"/>
      <c r="D39" s="162"/>
      <c r="E39" s="163"/>
      <c r="F39" s="163"/>
      <c r="G39" s="163"/>
      <c r="H39" s="163"/>
      <c r="I39" s="163"/>
      <c r="J39" s="163"/>
      <c r="K39" s="163"/>
      <c r="L39" s="163"/>
      <c r="M39" s="163"/>
      <c r="N39" s="163"/>
      <c r="O39" s="163"/>
      <c r="P39" s="163"/>
      <c r="Q39" s="163"/>
      <c r="R39" s="163"/>
      <c r="S39" s="163"/>
      <c r="T39" s="163"/>
      <c r="U39" s="163"/>
      <c r="V39" s="163"/>
      <c r="W39" s="163"/>
      <c r="X39" s="163"/>
      <c r="Y39" s="163"/>
      <c r="Z39" s="163"/>
      <c r="AA39" s="163"/>
      <c r="AB39" s="163"/>
      <c r="AC39" s="163"/>
      <c r="AD39" s="163"/>
      <c r="AE39" s="163"/>
      <c r="AF39" s="36"/>
      <c r="AG39" s="36"/>
      <c r="AH39" s="45"/>
      <c r="AI39" s="38"/>
      <c r="AJ39" s="38"/>
      <c r="AK39" s="38"/>
      <c r="AL39" s="38"/>
      <c r="AM39" s="38"/>
      <c r="AN39" s="38"/>
    </row>
    <row r="40" spans="1:40" ht="26.65" customHeight="1">
      <c r="A40" s="474" t="s">
        <v>48</v>
      </c>
      <c r="B40" s="192" t="s">
        <v>580</v>
      </c>
      <c r="C40" s="193" t="s">
        <v>571</v>
      </c>
      <c r="D40" s="193"/>
      <c r="E40" s="193"/>
      <c r="F40" s="193"/>
      <c r="G40" s="193"/>
      <c r="H40" s="193"/>
      <c r="I40" s="193"/>
      <c r="J40" s="193"/>
      <c r="K40" s="193"/>
      <c r="L40" s="193"/>
      <c r="M40" s="193"/>
      <c r="N40" s="193"/>
      <c r="O40" s="193"/>
      <c r="P40" s="155"/>
      <c r="Q40" s="155"/>
      <c r="R40" s="155"/>
      <c r="S40" s="155"/>
      <c r="T40" s="155"/>
      <c r="U40" s="155"/>
      <c r="V40" s="155"/>
      <c r="W40" s="149"/>
      <c r="X40" s="149"/>
      <c r="Y40" s="149"/>
      <c r="Z40" s="149"/>
      <c r="AA40" s="149"/>
      <c r="AB40" s="149"/>
      <c r="AC40" s="149"/>
      <c r="AD40" s="149"/>
      <c r="AE40" s="149"/>
      <c r="AF40" s="149"/>
      <c r="AG40" s="149"/>
      <c r="AH40" s="177"/>
      <c r="AI40" s="38"/>
      <c r="AJ40" s="38"/>
      <c r="AK40" s="38"/>
      <c r="AL40" s="38"/>
      <c r="AM40" s="38"/>
      <c r="AN40" s="38"/>
    </row>
    <row r="41" spans="1:40" ht="26.65">
      <c r="A41" s="473"/>
      <c r="B41" s="192" t="s">
        <v>581</v>
      </c>
      <c r="C41" s="193"/>
      <c r="D41" s="193" t="s">
        <v>571</v>
      </c>
      <c r="E41" s="193"/>
      <c r="F41" s="193"/>
      <c r="G41" s="193"/>
      <c r="H41" s="193" t="s">
        <v>571</v>
      </c>
      <c r="I41" s="193"/>
      <c r="J41" s="193"/>
      <c r="K41" s="193"/>
      <c r="L41" s="193"/>
      <c r="M41" s="194"/>
      <c r="N41" s="193"/>
      <c r="O41" s="194"/>
      <c r="P41" s="149"/>
      <c r="Q41" s="149"/>
      <c r="R41" s="149"/>
      <c r="S41" s="149"/>
      <c r="T41" s="149"/>
      <c r="U41" s="149"/>
      <c r="V41" s="149"/>
      <c r="W41" s="155"/>
      <c r="X41" s="149"/>
      <c r="Y41" s="149"/>
      <c r="Z41" s="149"/>
      <c r="AA41" s="149"/>
      <c r="AB41" s="149"/>
      <c r="AC41" s="149"/>
      <c r="AD41" s="149"/>
      <c r="AE41" s="149"/>
      <c r="AF41" s="149"/>
      <c r="AG41" s="149"/>
      <c r="AH41" s="177"/>
      <c r="AI41" s="38"/>
      <c r="AJ41" s="38"/>
      <c r="AK41" s="38"/>
      <c r="AL41" s="38"/>
      <c r="AM41" s="38"/>
      <c r="AN41" s="38"/>
    </row>
    <row r="42" spans="1:40">
      <c r="A42" s="473"/>
      <c r="B42" s="192" t="s">
        <v>582</v>
      </c>
      <c r="C42" s="193"/>
      <c r="D42" s="193"/>
      <c r="E42" s="193" t="s">
        <v>571</v>
      </c>
      <c r="F42" s="193"/>
      <c r="G42" s="193"/>
      <c r="H42" s="193"/>
      <c r="I42" s="193"/>
      <c r="J42" s="193"/>
      <c r="K42" s="193"/>
      <c r="L42" s="193"/>
      <c r="M42" s="191"/>
      <c r="N42" s="193"/>
      <c r="O42" s="191"/>
      <c r="P42" s="149"/>
      <c r="Q42" s="149"/>
      <c r="R42" s="149"/>
      <c r="S42" s="149"/>
      <c r="T42" s="149"/>
      <c r="U42" s="149"/>
      <c r="V42" s="149"/>
      <c r="W42" s="149"/>
      <c r="X42" s="149"/>
      <c r="Y42" s="149"/>
      <c r="Z42" s="149"/>
      <c r="AA42" s="149"/>
      <c r="AB42" s="149"/>
      <c r="AC42" s="149"/>
      <c r="AD42" s="149"/>
      <c r="AE42" s="149"/>
      <c r="AF42" s="149"/>
      <c r="AG42" s="149"/>
      <c r="AH42" s="177"/>
      <c r="AI42" s="38"/>
      <c r="AJ42" s="38"/>
      <c r="AK42" s="38"/>
      <c r="AL42" s="38"/>
      <c r="AM42" s="38"/>
      <c r="AN42" s="38"/>
    </row>
    <row r="43" spans="1:40">
      <c r="A43" s="473"/>
      <c r="B43" s="192" t="s">
        <v>583</v>
      </c>
      <c r="C43" s="35"/>
      <c r="D43" s="35"/>
      <c r="E43" s="193"/>
      <c r="F43" s="193" t="s">
        <v>571</v>
      </c>
      <c r="G43" s="193"/>
      <c r="H43" s="35"/>
      <c r="I43" s="35"/>
      <c r="J43" s="193"/>
      <c r="K43" s="193"/>
      <c r="L43" s="193"/>
      <c r="M43" s="191"/>
      <c r="N43" s="193"/>
      <c r="O43" s="191"/>
      <c r="P43" s="149"/>
      <c r="Q43" s="149"/>
      <c r="R43" s="149"/>
      <c r="S43" s="149"/>
      <c r="T43" s="149"/>
      <c r="U43" s="149"/>
      <c r="V43" s="149"/>
      <c r="W43" s="149"/>
      <c r="X43" s="149"/>
      <c r="Y43" s="149"/>
      <c r="Z43" s="149"/>
      <c r="AA43" s="149"/>
      <c r="AB43" s="149"/>
      <c r="AC43" s="149"/>
      <c r="AD43" s="149"/>
      <c r="AE43" s="149"/>
      <c r="AF43" s="149"/>
      <c r="AG43" s="149"/>
      <c r="AH43" s="177"/>
      <c r="AI43" s="38"/>
      <c r="AJ43" s="38"/>
      <c r="AK43" s="38"/>
      <c r="AL43" s="38"/>
      <c r="AM43" s="38"/>
      <c r="AN43" s="38"/>
    </row>
    <row r="44" spans="1:40" ht="14.55" customHeight="1">
      <c r="A44" s="473"/>
      <c r="B44" s="164" t="s">
        <v>598</v>
      </c>
      <c r="C44" s="35"/>
      <c r="D44" s="35"/>
      <c r="E44" s="196"/>
      <c r="F44" s="193"/>
      <c r="G44" s="193" t="s">
        <v>571</v>
      </c>
      <c r="I44" s="193"/>
      <c r="J44" s="35"/>
      <c r="K44" s="35"/>
      <c r="L44" s="35"/>
      <c r="M44" s="195"/>
      <c r="N44" s="35"/>
      <c r="O44" s="195"/>
      <c r="P44" s="149"/>
      <c r="Q44" s="149"/>
      <c r="R44" s="149"/>
      <c r="S44" s="149"/>
      <c r="T44" s="149"/>
      <c r="U44" s="149"/>
      <c r="V44" s="149"/>
      <c r="W44" s="149"/>
      <c r="X44" s="149"/>
      <c r="Y44" s="149"/>
      <c r="Z44" s="149"/>
      <c r="AA44" s="149"/>
      <c r="AB44" s="149"/>
      <c r="AC44" s="149"/>
      <c r="AD44" s="149"/>
      <c r="AE44" s="149"/>
      <c r="AF44" s="149"/>
      <c r="AG44" s="149"/>
      <c r="AH44" s="177"/>
      <c r="AI44" s="38"/>
      <c r="AJ44" s="38"/>
      <c r="AK44" s="38"/>
      <c r="AL44" s="38"/>
      <c r="AM44" s="38"/>
      <c r="AN44" s="38"/>
    </row>
    <row r="45" spans="1:40" ht="26.65">
      <c r="A45" s="473"/>
      <c r="B45" s="164" t="s">
        <v>565</v>
      </c>
      <c r="C45" s="35"/>
      <c r="D45" s="35"/>
      <c r="E45" s="196"/>
      <c r="F45" s="193"/>
      <c r="G45" s="193"/>
      <c r="H45" s="193"/>
      <c r="I45" s="193" t="s">
        <v>571</v>
      </c>
      <c r="J45" s="35"/>
      <c r="K45" s="35"/>
      <c r="L45" s="35"/>
      <c r="M45" s="195"/>
      <c r="N45" s="35"/>
      <c r="O45" s="195"/>
      <c r="P45" s="160"/>
      <c r="Q45" s="160"/>
      <c r="R45" s="160"/>
      <c r="S45" s="160"/>
      <c r="T45" s="160"/>
      <c r="U45" s="149"/>
      <c r="V45" s="149"/>
      <c r="W45" s="149"/>
      <c r="X45" s="160"/>
      <c r="Y45" s="160"/>
      <c r="Z45" s="160"/>
      <c r="AA45" s="160"/>
      <c r="AB45" s="149"/>
      <c r="AC45" s="149"/>
      <c r="AD45" s="149"/>
      <c r="AE45" s="149"/>
      <c r="AF45" s="35"/>
      <c r="AG45" s="35"/>
      <c r="AH45" s="44"/>
      <c r="AI45" s="38"/>
      <c r="AJ45" s="38"/>
      <c r="AK45" s="38"/>
      <c r="AL45" s="38"/>
      <c r="AM45" s="38"/>
      <c r="AN45" s="38"/>
    </row>
    <row r="46" spans="1:40">
      <c r="A46" s="473"/>
      <c r="B46" s="192"/>
      <c r="C46" s="35"/>
      <c r="D46" s="35"/>
      <c r="E46" s="35"/>
      <c r="F46" s="35"/>
      <c r="G46" s="196"/>
      <c r="H46" s="35"/>
      <c r="I46" s="193"/>
      <c r="J46" s="193"/>
      <c r="K46" s="35"/>
      <c r="L46" s="35"/>
      <c r="M46" s="195"/>
      <c r="N46" s="35"/>
      <c r="O46" s="195"/>
      <c r="P46" s="160"/>
      <c r="Q46" s="160"/>
      <c r="R46" s="160"/>
      <c r="S46" s="160"/>
      <c r="T46" s="160"/>
      <c r="U46" s="149"/>
      <c r="V46" s="149"/>
      <c r="W46" s="149"/>
      <c r="X46" s="160"/>
      <c r="Y46" s="160"/>
      <c r="Z46" s="160"/>
      <c r="AA46" s="160"/>
      <c r="AB46" s="149"/>
      <c r="AC46" s="149"/>
      <c r="AD46" s="149"/>
      <c r="AE46" s="149"/>
      <c r="AF46" s="35"/>
      <c r="AG46" s="35"/>
      <c r="AH46" s="44"/>
      <c r="AI46" s="38"/>
      <c r="AJ46" s="38"/>
      <c r="AK46" s="38"/>
      <c r="AL46" s="38"/>
      <c r="AM46" s="38"/>
      <c r="AN46" s="38"/>
    </row>
    <row r="47" spans="1:40">
      <c r="A47" s="473"/>
      <c r="B47" s="192"/>
      <c r="C47" s="35"/>
      <c r="D47" s="35"/>
      <c r="E47" s="35"/>
      <c r="F47" s="35"/>
      <c r="G47" s="35"/>
      <c r="H47" s="196"/>
      <c r="I47" s="193"/>
      <c r="J47" s="193"/>
      <c r="K47" s="35"/>
      <c r="L47" s="35"/>
      <c r="M47" s="195"/>
      <c r="N47" s="35"/>
      <c r="O47" s="195"/>
      <c r="P47" s="160"/>
      <c r="Q47" s="160"/>
      <c r="R47" s="160"/>
      <c r="S47" s="160"/>
      <c r="T47" s="160"/>
      <c r="U47" s="149"/>
      <c r="V47" s="149"/>
      <c r="W47" s="149"/>
      <c r="X47" s="160"/>
      <c r="Y47" s="160"/>
      <c r="Z47" s="160"/>
      <c r="AA47" s="160"/>
      <c r="AB47" s="149"/>
      <c r="AC47" s="149"/>
      <c r="AD47" s="149"/>
      <c r="AE47" s="149"/>
      <c r="AF47" s="35"/>
      <c r="AG47" s="35"/>
      <c r="AH47" s="44"/>
      <c r="AI47" s="38"/>
      <c r="AJ47" s="38"/>
      <c r="AK47" s="38"/>
      <c r="AL47" s="38"/>
      <c r="AM47" s="38"/>
      <c r="AN47" s="38"/>
    </row>
    <row r="48" spans="1:40" ht="14.55">
      <c r="A48" s="473"/>
      <c r="B48" s="480"/>
      <c r="C48" s="35"/>
      <c r="D48" s="35"/>
      <c r="E48" s="35"/>
      <c r="F48" s="35"/>
      <c r="G48" s="35"/>
      <c r="H48" s="35"/>
      <c r="I48" s="35"/>
      <c r="J48" s="35"/>
      <c r="K48" s="188"/>
      <c r="L48" s="188"/>
      <c r="M48" s="195"/>
      <c r="N48" s="35"/>
      <c r="O48" s="197"/>
      <c r="P48" s="160"/>
      <c r="Q48" s="160"/>
      <c r="R48" s="160"/>
      <c r="S48" s="160"/>
      <c r="T48" s="160"/>
      <c r="U48" s="149"/>
      <c r="V48" s="149"/>
      <c r="W48" s="149"/>
      <c r="X48" s="160"/>
      <c r="Y48" s="160"/>
      <c r="Z48" s="160"/>
      <c r="AA48" s="160"/>
      <c r="AB48" s="149"/>
      <c r="AC48" s="149"/>
      <c r="AD48" s="149"/>
      <c r="AE48" s="149"/>
      <c r="AF48" s="35"/>
      <c r="AG48" s="35"/>
      <c r="AH48" s="44"/>
      <c r="AI48" s="38"/>
      <c r="AJ48" s="38"/>
      <c r="AK48" s="38"/>
      <c r="AL48" s="38"/>
      <c r="AM48" s="38"/>
      <c r="AN48" s="38"/>
    </row>
    <row r="49" spans="1:49">
      <c r="A49" s="473"/>
      <c r="B49" s="192"/>
      <c r="C49" s="35"/>
      <c r="D49" s="35"/>
      <c r="E49" s="35"/>
      <c r="F49" s="35"/>
      <c r="G49" s="35"/>
      <c r="H49" s="35"/>
      <c r="I49" s="35"/>
      <c r="J49" s="35"/>
      <c r="K49" s="188"/>
      <c r="L49" s="188"/>
      <c r="M49" s="195"/>
      <c r="N49" s="35"/>
      <c r="O49" s="195"/>
      <c r="P49" s="160"/>
      <c r="Q49" s="160"/>
      <c r="R49" s="160"/>
      <c r="S49" s="160"/>
      <c r="T49" s="160"/>
      <c r="U49" s="149"/>
      <c r="V49" s="149"/>
      <c r="W49" s="149"/>
      <c r="X49" s="160"/>
      <c r="Y49" s="160"/>
      <c r="Z49" s="160"/>
      <c r="AA49" s="160"/>
      <c r="AB49" s="149"/>
      <c r="AC49" s="149"/>
      <c r="AD49" s="149"/>
      <c r="AE49" s="149"/>
      <c r="AF49" s="35"/>
      <c r="AG49" s="35"/>
      <c r="AH49" s="44"/>
      <c r="AI49" s="38"/>
      <c r="AJ49" s="38"/>
      <c r="AK49" s="38"/>
      <c r="AL49" s="38"/>
      <c r="AM49" s="38"/>
      <c r="AN49" s="38"/>
    </row>
    <row r="50" spans="1:49">
      <c r="A50" s="473"/>
      <c r="B50" s="192"/>
      <c r="C50" s="35"/>
      <c r="D50" s="35"/>
      <c r="E50" s="35"/>
      <c r="F50" s="35"/>
      <c r="G50" s="35"/>
      <c r="H50" s="35"/>
      <c r="I50" s="35"/>
      <c r="J50" s="35"/>
      <c r="K50" s="35"/>
      <c r="L50" s="35"/>
      <c r="M50" s="190"/>
      <c r="N50" s="190"/>
      <c r="O50" s="197"/>
      <c r="P50" s="160"/>
      <c r="Q50" s="160"/>
      <c r="R50" s="160"/>
      <c r="S50" s="160"/>
      <c r="T50" s="160"/>
      <c r="U50" s="149"/>
      <c r="V50" s="149"/>
      <c r="W50" s="149"/>
      <c r="X50" s="160"/>
      <c r="Y50" s="160"/>
      <c r="Z50" s="160"/>
      <c r="AA50" s="160"/>
      <c r="AB50" s="149"/>
      <c r="AC50" s="149"/>
      <c r="AD50" s="149"/>
      <c r="AE50" s="149"/>
      <c r="AF50" s="35"/>
      <c r="AG50" s="35"/>
      <c r="AH50" s="44"/>
      <c r="AI50" s="38"/>
      <c r="AJ50" s="38"/>
      <c r="AK50" s="38"/>
      <c r="AL50" s="38"/>
      <c r="AM50" s="38"/>
      <c r="AN50" s="38"/>
    </row>
    <row r="51" spans="1:49">
      <c r="A51" s="473"/>
      <c r="B51" s="192"/>
      <c r="C51" s="35"/>
      <c r="D51" s="35"/>
      <c r="E51" s="35"/>
      <c r="F51" s="35"/>
      <c r="G51" s="35"/>
      <c r="H51" s="35"/>
      <c r="I51" s="35"/>
      <c r="J51" s="35"/>
      <c r="K51" s="35"/>
      <c r="L51" s="35"/>
      <c r="M51" s="190"/>
      <c r="N51" s="190"/>
      <c r="O51" s="195"/>
      <c r="P51" s="160"/>
      <c r="Q51" s="160"/>
      <c r="R51" s="160"/>
      <c r="S51" s="160"/>
      <c r="T51" s="160"/>
      <c r="U51" s="149"/>
      <c r="V51" s="149"/>
      <c r="W51" s="149"/>
      <c r="X51" s="160"/>
      <c r="Y51" s="160"/>
      <c r="Z51" s="160"/>
      <c r="AA51" s="160"/>
      <c r="AB51" s="149"/>
      <c r="AC51" s="149"/>
      <c r="AD51" s="149"/>
      <c r="AE51" s="149"/>
      <c r="AF51" s="35"/>
      <c r="AG51" s="35"/>
      <c r="AH51" s="44"/>
      <c r="AI51" s="38"/>
      <c r="AJ51" s="38"/>
      <c r="AK51" s="38"/>
      <c r="AL51" s="38"/>
      <c r="AM51" s="38"/>
      <c r="AN51" s="38"/>
    </row>
    <row r="52" spans="1:49">
      <c r="A52" s="473"/>
      <c r="B52" s="192"/>
      <c r="C52" s="193"/>
      <c r="D52" s="193"/>
      <c r="E52" s="193"/>
      <c r="F52" s="193"/>
      <c r="G52" s="193"/>
      <c r="H52" s="193"/>
      <c r="I52" s="193"/>
      <c r="J52" s="193"/>
      <c r="K52" s="193"/>
      <c r="L52" s="193"/>
      <c r="M52" s="191"/>
      <c r="N52" s="193"/>
      <c r="O52" s="193"/>
      <c r="P52" s="160"/>
      <c r="Q52" s="160"/>
      <c r="R52" s="160"/>
      <c r="S52" s="160"/>
      <c r="T52" s="160"/>
      <c r="U52" s="149"/>
      <c r="V52" s="149"/>
      <c r="W52" s="149"/>
      <c r="X52" s="160"/>
      <c r="Y52" s="160"/>
      <c r="Z52" s="160"/>
      <c r="AA52" s="160"/>
      <c r="AB52" s="149"/>
      <c r="AC52" s="149"/>
      <c r="AD52" s="149"/>
      <c r="AE52" s="149"/>
      <c r="AF52" s="35"/>
      <c r="AG52" s="35"/>
      <c r="AH52" s="44"/>
      <c r="AI52" s="38"/>
      <c r="AJ52" s="38"/>
      <c r="AK52" s="38"/>
      <c r="AL52" s="38"/>
      <c r="AM52" s="38"/>
      <c r="AN52" s="38"/>
    </row>
    <row r="53" spans="1:49">
      <c r="A53" s="473"/>
      <c r="B53" s="167"/>
      <c r="C53" s="149"/>
      <c r="D53" s="149"/>
      <c r="E53" s="149"/>
      <c r="F53" s="149"/>
      <c r="G53" s="149"/>
      <c r="H53" s="149"/>
      <c r="I53" s="149"/>
      <c r="J53" s="149"/>
      <c r="K53" s="149"/>
      <c r="L53" s="149"/>
      <c r="M53" s="149"/>
      <c r="N53" s="160"/>
      <c r="O53" s="149"/>
      <c r="P53" s="160"/>
      <c r="Q53" s="160"/>
      <c r="R53" s="160"/>
      <c r="S53" s="160"/>
      <c r="T53" s="160"/>
      <c r="U53" s="149"/>
      <c r="V53" s="149"/>
      <c r="W53" s="149"/>
      <c r="X53" s="160"/>
      <c r="Y53" s="160"/>
      <c r="Z53" s="160"/>
      <c r="AA53" s="160"/>
      <c r="AB53" s="149"/>
      <c r="AC53" s="149"/>
      <c r="AD53" s="149"/>
      <c r="AE53" s="149"/>
      <c r="AF53" s="35"/>
      <c r="AG53" s="35"/>
      <c r="AH53" s="44"/>
      <c r="AI53" s="38"/>
      <c r="AJ53" s="38"/>
      <c r="AK53" s="38"/>
      <c r="AL53" s="38"/>
      <c r="AM53" s="38"/>
      <c r="AN53" s="38"/>
    </row>
    <row r="54" spans="1:49">
      <c r="A54" s="473"/>
      <c r="B54" s="167"/>
      <c r="C54" s="149"/>
      <c r="D54" s="149"/>
      <c r="E54" s="149"/>
      <c r="F54" s="149"/>
      <c r="G54" s="149"/>
      <c r="H54" s="149"/>
      <c r="I54" s="149"/>
      <c r="J54" s="149"/>
      <c r="K54" s="149"/>
      <c r="L54" s="149"/>
      <c r="M54" s="149"/>
      <c r="N54" s="160"/>
      <c r="O54" s="149"/>
      <c r="P54" s="160"/>
      <c r="Q54" s="160"/>
      <c r="R54" s="160"/>
      <c r="S54" s="160"/>
      <c r="T54" s="160"/>
      <c r="U54" s="149"/>
      <c r="V54" s="149"/>
      <c r="W54" s="149"/>
      <c r="X54" s="160"/>
      <c r="Y54" s="160"/>
      <c r="Z54" s="160"/>
      <c r="AA54" s="160"/>
      <c r="AB54" s="149"/>
      <c r="AC54" s="149"/>
      <c r="AD54" s="149"/>
      <c r="AE54" s="149"/>
      <c r="AF54" s="35"/>
      <c r="AG54" s="35"/>
      <c r="AH54" s="44"/>
      <c r="AI54" s="38"/>
      <c r="AJ54" s="38"/>
      <c r="AK54" s="38"/>
      <c r="AL54" s="38"/>
      <c r="AM54" s="38"/>
      <c r="AN54" s="38"/>
    </row>
    <row r="55" spans="1:49">
      <c r="A55" s="473"/>
      <c r="B55" s="167"/>
      <c r="C55" s="149"/>
      <c r="D55" s="149"/>
      <c r="E55" s="149"/>
      <c r="F55" s="149"/>
      <c r="G55" s="149"/>
      <c r="H55" s="149"/>
      <c r="I55" s="149"/>
      <c r="J55" s="149"/>
      <c r="K55" s="149"/>
      <c r="L55" s="149"/>
      <c r="M55" s="149"/>
      <c r="N55" s="160"/>
      <c r="O55" s="149"/>
      <c r="P55" s="160"/>
      <c r="Q55" s="160"/>
      <c r="R55" s="160"/>
      <c r="S55" s="160"/>
      <c r="T55" s="160"/>
      <c r="U55" s="149"/>
      <c r="V55" s="149"/>
      <c r="W55" s="149"/>
      <c r="X55" s="160"/>
      <c r="Y55" s="160"/>
      <c r="Z55" s="160"/>
      <c r="AA55" s="160"/>
      <c r="AB55" s="149"/>
      <c r="AC55" s="149"/>
      <c r="AD55" s="149"/>
      <c r="AE55" s="149"/>
      <c r="AF55" s="35"/>
      <c r="AG55" s="35"/>
      <c r="AH55" s="44"/>
      <c r="AI55" s="38"/>
      <c r="AJ55" s="38"/>
      <c r="AK55" s="38"/>
      <c r="AL55" s="38"/>
      <c r="AM55" s="38"/>
      <c r="AN55" s="38"/>
    </row>
    <row r="56" spans="1:49">
      <c r="A56" s="473"/>
      <c r="B56" s="167"/>
      <c r="C56" s="149"/>
      <c r="D56" s="149"/>
      <c r="E56" s="149"/>
      <c r="F56" s="149"/>
      <c r="G56" s="149"/>
      <c r="H56" s="149"/>
      <c r="I56" s="149"/>
      <c r="J56" s="149"/>
      <c r="K56" s="149"/>
      <c r="L56" s="149"/>
      <c r="M56" s="149"/>
      <c r="N56" s="160"/>
      <c r="O56" s="157"/>
      <c r="P56" s="160"/>
      <c r="Q56" s="160"/>
      <c r="R56" s="160"/>
      <c r="S56" s="160"/>
      <c r="T56" s="160"/>
      <c r="U56" s="149"/>
      <c r="V56" s="149"/>
      <c r="W56" s="149"/>
      <c r="X56" s="160"/>
      <c r="Y56" s="160"/>
      <c r="Z56" s="160"/>
      <c r="AA56" s="160"/>
      <c r="AB56" s="149"/>
      <c r="AC56" s="149"/>
      <c r="AD56" s="149"/>
      <c r="AE56" s="149"/>
      <c r="AF56" s="35"/>
      <c r="AG56" s="35"/>
      <c r="AH56" s="44"/>
      <c r="AI56" s="38"/>
      <c r="AJ56" s="38"/>
      <c r="AK56" s="38"/>
      <c r="AL56" s="38"/>
      <c r="AM56" s="38"/>
      <c r="AN56" s="38"/>
    </row>
    <row r="57" spans="1:49">
      <c r="A57" s="473"/>
      <c r="B57" s="168"/>
      <c r="C57" s="169"/>
      <c r="D57" s="169"/>
      <c r="E57" s="169"/>
      <c r="F57" s="169"/>
      <c r="G57" s="169"/>
      <c r="H57" s="169"/>
      <c r="I57" s="169"/>
      <c r="J57" s="169"/>
      <c r="K57" s="169"/>
      <c r="L57" s="169"/>
      <c r="M57" s="169"/>
      <c r="N57" s="170"/>
      <c r="O57" s="170"/>
      <c r="P57" s="160"/>
      <c r="Q57" s="149"/>
      <c r="R57" s="160"/>
      <c r="S57" s="149"/>
      <c r="T57" s="160"/>
      <c r="U57" s="149"/>
      <c r="V57" s="149"/>
      <c r="W57" s="149"/>
      <c r="X57" s="160"/>
      <c r="Y57" s="160"/>
      <c r="Z57" s="160"/>
      <c r="AA57" s="160"/>
      <c r="AB57" s="149"/>
      <c r="AC57" s="149"/>
      <c r="AD57" s="149"/>
      <c r="AE57" s="149"/>
      <c r="AF57" s="35"/>
      <c r="AG57" s="35"/>
      <c r="AH57" s="44"/>
      <c r="AI57" s="38"/>
      <c r="AJ57" s="38"/>
      <c r="AK57" s="38"/>
      <c r="AL57" s="38"/>
      <c r="AM57" s="38"/>
      <c r="AN57" s="38"/>
    </row>
    <row r="58" spans="1:49">
      <c r="A58" s="475" t="s">
        <v>60</v>
      </c>
      <c r="B58" s="476"/>
      <c r="C58" s="171" t="s">
        <v>547</v>
      </c>
      <c r="D58" s="171" t="s">
        <v>547</v>
      </c>
      <c r="E58" s="171" t="s">
        <v>547</v>
      </c>
      <c r="F58" s="171" t="s">
        <v>547</v>
      </c>
      <c r="G58" s="171" t="s">
        <v>547</v>
      </c>
      <c r="H58" s="171" t="s">
        <v>567</v>
      </c>
      <c r="I58" s="171"/>
      <c r="J58" s="171"/>
      <c r="K58" s="171"/>
      <c r="L58" s="171"/>
      <c r="M58" s="171"/>
      <c r="N58" s="171"/>
      <c r="O58" s="171"/>
      <c r="P58" s="171"/>
      <c r="Q58" s="171"/>
      <c r="R58" s="171"/>
      <c r="S58" s="171"/>
      <c r="T58" s="171"/>
      <c r="U58" s="171"/>
      <c r="V58" s="171"/>
      <c r="W58" s="171"/>
      <c r="X58" s="172"/>
      <c r="Y58" s="172"/>
      <c r="Z58" s="172"/>
      <c r="AA58" s="172"/>
      <c r="AB58" s="172"/>
      <c r="AC58" s="172"/>
      <c r="AD58" s="172"/>
      <c r="AE58" s="172"/>
      <c r="AF58" s="37"/>
      <c r="AG58" s="37"/>
      <c r="AH58" s="46"/>
      <c r="AN58" s="38"/>
    </row>
    <row r="59" spans="1:49" ht="32.25" customHeight="1">
      <c r="A59" s="451" t="s">
        <v>49</v>
      </c>
      <c r="B59" s="452"/>
      <c r="C59" s="460" t="s">
        <v>561</v>
      </c>
      <c r="D59" s="460" t="s">
        <v>561</v>
      </c>
      <c r="E59" s="460" t="s">
        <v>561</v>
      </c>
      <c r="F59" s="460" t="s">
        <v>561</v>
      </c>
      <c r="G59" s="460" t="s">
        <v>561</v>
      </c>
      <c r="H59" s="460" t="s">
        <v>561</v>
      </c>
      <c r="I59" s="460"/>
      <c r="J59" s="460"/>
      <c r="K59" s="460"/>
      <c r="L59" s="460"/>
      <c r="M59" s="460"/>
      <c r="N59" s="460"/>
      <c r="O59" s="460"/>
      <c r="P59" s="460"/>
      <c r="Q59" s="460"/>
      <c r="R59" s="460"/>
      <c r="S59" s="460"/>
      <c r="T59" s="460"/>
      <c r="U59" s="460"/>
      <c r="V59" s="460"/>
      <c r="W59" s="460"/>
      <c r="X59" s="460"/>
      <c r="Y59" s="460"/>
      <c r="Z59" s="460"/>
      <c r="AA59" s="460"/>
      <c r="AB59" s="460"/>
      <c r="AC59" s="460"/>
      <c r="AD59" s="460"/>
      <c r="AE59" s="460"/>
      <c r="AF59" s="460"/>
      <c r="AG59" s="460"/>
      <c r="AH59" s="462"/>
      <c r="AK59" s="131"/>
      <c r="AR59" s="38"/>
    </row>
    <row r="60" spans="1:49" ht="41.15" customHeight="1">
      <c r="A60" s="464"/>
      <c r="B60" s="465"/>
      <c r="C60" s="461"/>
      <c r="D60" s="461"/>
      <c r="E60" s="461"/>
      <c r="F60" s="461"/>
      <c r="G60" s="461"/>
      <c r="H60" s="461"/>
      <c r="I60" s="461"/>
      <c r="J60" s="461"/>
      <c r="K60" s="461"/>
      <c r="L60" s="461"/>
      <c r="M60" s="461"/>
      <c r="N60" s="461"/>
      <c r="O60" s="461"/>
      <c r="P60" s="461"/>
      <c r="Q60" s="461"/>
      <c r="R60" s="461"/>
      <c r="S60" s="461"/>
      <c r="T60" s="461"/>
      <c r="U60" s="461"/>
      <c r="V60" s="461"/>
      <c r="W60" s="461"/>
      <c r="X60" s="461"/>
      <c r="Y60" s="461"/>
      <c r="Z60" s="461"/>
      <c r="AA60" s="461"/>
      <c r="AB60" s="461"/>
      <c r="AC60" s="461"/>
      <c r="AD60" s="461"/>
      <c r="AE60" s="461"/>
      <c r="AF60" s="461"/>
      <c r="AG60" s="461"/>
      <c r="AH60" s="463"/>
      <c r="AK60" s="56"/>
      <c r="AL60" s="38"/>
      <c r="AM60" s="38"/>
      <c r="AN60" s="38"/>
      <c r="AO60" s="38"/>
      <c r="AP60" s="38"/>
      <c r="AQ60" s="38"/>
      <c r="AR60" s="38"/>
    </row>
    <row r="61" spans="1:49" ht="13.5" customHeight="1">
      <c r="A61" s="451" t="s">
        <v>50</v>
      </c>
      <c r="B61" s="452"/>
      <c r="C61" s="445"/>
      <c r="D61" s="445"/>
      <c r="E61" s="445"/>
      <c r="F61" s="445"/>
      <c r="G61" s="445"/>
      <c r="H61" s="445"/>
      <c r="I61" s="445"/>
      <c r="J61" s="445"/>
      <c r="K61" s="445"/>
      <c r="L61" s="445"/>
      <c r="M61" s="445"/>
      <c r="N61" s="445"/>
      <c r="O61" s="445"/>
      <c r="P61" s="445"/>
      <c r="Q61" s="445"/>
      <c r="R61" s="445"/>
      <c r="S61" s="445"/>
      <c r="T61" s="445"/>
      <c r="U61" s="445"/>
      <c r="V61" s="445"/>
      <c r="W61" s="445"/>
      <c r="X61" s="445"/>
      <c r="Y61" s="445"/>
      <c r="Z61" s="445"/>
      <c r="AA61" s="445"/>
      <c r="AB61" s="445"/>
      <c r="AC61" s="445"/>
      <c r="AD61" s="445"/>
      <c r="AE61" s="445"/>
      <c r="AF61" s="445"/>
      <c r="AG61" s="445"/>
      <c r="AH61" s="448"/>
      <c r="AK61" s="56" t="s">
        <v>51</v>
      </c>
      <c r="AL61" s="38"/>
      <c r="AM61" s="38"/>
      <c r="AN61" s="38"/>
      <c r="AO61" s="38"/>
      <c r="AP61" s="38"/>
      <c r="AQ61" s="38"/>
      <c r="AR61" s="38"/>
    </row>
    <row r="62" spans="1:49">
      <c r="A62" s="453"/>
      <c r="B62" s="454"/>
      <c r="C62" s="446"/>
      <c r="D62" s="446"/>
      <c r="E62" s="446"/>
      <c r="F62" s="446"/>
      <c r="G62" s="446"/>
      <c r="H62" s="446"/>
      <c r="I62" s="446"/>
      <c r="J62" s="446"/>
      <c r="K62" s="446"/>
      <c r="L62" s="446"/>
      <c r="M62" s="446"/>
      <c r="N62" s="446"/>
      <c r="O62" s="446"/>
      <c r="P62" s="446"/>
      <c r="Q62" s="446"/>
      <c r="R62" s="446"/>
      <c r="S62" s="446"/>
      <c r="T62" s="446"/>
      <c r="U62" s="446"/>
      <c r="V62" s="446"/>
      <c r="W62" s="446"/>
      <c r="X62" s="446"/>
      <c r="Y62" s="446"/>
      <c r="Z62" s="446"/>
      <c r="AA62" s="446"/>
      <c r="AB62" s="446"/>
      <c r="AC62" s="446"/>
      <c r="AD62" s="446"/>
      <c r="AE62" s="446"/>
      <c r="AF62" s="446"/>
      <c r="AG62" s="446"/>
      <c r="AH62" s="449"/>
      <c r="AK62" s="57" t="s">
        <v>52</v>
      </c>
      <c r="AL62" s="39"/>
      <c r="AM62" s="39"/>
      <c r="AN62" s="39"/>
      <c r="AO62" s="39"/>
      <c r="AP62" s="39"/>
      <c r="AQ62" s="132"/>
      <c r="AR62" s="39"/>
      <c r="AS62" s="132"/>
      <c r="AT62" s="132"/>
      <c r="AU62" s="132"/>
      <c r="AV62" s="132"/>
      <c r="AW62" s="39">
        <f>COUNTIF(C$58:AH$58,"N")</f>
        <v>5</v>
      </c>
    </row>
    <row r="63" spans="1:49">
      <c r="A63" s="453"/>
      <c r="B63" s="454"/>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446"/>
      <c r="AA63" s="446"/>
      <c r="AB63" s="446"/>
      <c r="AC63" s="446"/>
      <c r="AD63" s="446"/>
      <c r="AE63" s="446"/>
      <c r="AF63" s="446"/>
      <c r="AG63" s="446"/>
      <c r="AH63" s="449"/>
      <c r="AK63" s="57" t="s">
        <v>53</v>
      </c>
      <c r="AL63" s="39"/>
      <c r="AM63" s="39"/>
      <c r="AN63" s="39"/>
      <c r="AO63" s="39"/>
      <c r="AP63" s="39"/>
      <c r="AQ63" s="132"/>
      <c r="AR63" s="39"/>
      <c r="AS63" s="132"/>
      <c r="AT63" s="132"/>
      <c r="AU63" s="132"/>
      <c r="AV63" s="132"/>
      <c r="AW63" s="39">
        <f>COUNTIF(C$58:AH$58,"E")</f>
        <v>0</v>
      </c>
    </row>
    <row r="64" spans="1:49">
      <c r="A64" s="453"/>
      <c r="B64" s="454"/>
      <c r="C64" s="446"/>
      <c r="D64" s="446"/>
      <c r="E64" s="446"/>
      <c r="F64" s="446"/>
      <c r="G64" s="446"/>
      <c r="H64" s="446"/>
      <c r="I64" s="446"/>
      <c r="J64" s="446"/>
      <c r="K64" s="446"/>
      <c r="L64" s="446"/>
      <c r="M64" s="446"/>
      <c r="N64" s="446"/>
      <c r="O64" s="446"/>
      <c r="P64" s="446"/>
      <c r="Q64" s="446"/>
      <c r="R64" s="446"/>
      <c r="S64" s="446"/>
      <c r="T64" s="446"/>
      <c r="U64" s="446"/>
      <c r="V64" s="446"/>
      <c r="W64" s="446"/>
      <c r="X64" s="446"/>
      <c r="Y64" s="446"/>
      <c r="Z64" s="446"/>
      <c r="AA64" s="446"/>
      <c r="AB64" s="446"/>
      <c r="AC64" s="446"/>
      <c r="AD64" s="446"/>
      <c r="AE64" s="446"/>
      <c r="AF64" s="446"/>
      <c r="AG64" s="446"/>
      <c r="AH64" s="449"/>
      <c r="AK64" s="57" t="s">
        <v>54</v>
      </c>
      <c r="AL64" s="39"/>
      <c r="AM64" s="39"/>
      <c r="AN64" s="39"/>
      <c r="AO64" s="39"/>
      <c r="AP64" s="39"/>
      <c r="AQ64" s="132"/>
      <c r="AR64" s="39"/>
      <c r="AS64" s="132"/>
      <c r="AT64" s="132"/>
      <c r="AU64" s="132"/>
      <c r="AV64" s="132"/>
      <c r="AW64" s="39">
        <f>COUNTIF(C$58:AH$58,"L")</f>
        <v>1</v>
      </c>
    </row>
    <row r="65" spans="1:49">
      <c r="A65" s="464"/>
      <c r="B65" s="465"/>
      <c r="C65" s="447"/>
      <c r="D65" s="447"/>
      <c r="E65" s="447"/>
      <c r="F65" s="447"/>
      <c r="G65" s="447"/>
      <c r="H65" s="447"/>
      <c r="I65" s="447"/>
      <c r="J65" s="447"/>
      <c r="K65" s="447"/>
      <c r="L65" s="447"/>
      <c r="M65" s="447"/>
      <c r="N65" s="447"/>
      <c r="O65" s="447"/>
      <c r="P65" s="447"/>
      <c r="Q65" s="447"/>
      <c r="R65" s="447"/>
      <c r="S65" s="447"/>
      <c r="T65" s="447"/>
      <c r="U65" s="447"/>
      <c r="V65" s="447"/>
      <c r="W65" s="447"/>
      <c r="X65" s="447"/>
      <c r="Y65" s="447"/>
      <c r="Z65" s="447"/>
      <c r="AA65" s="447"/>
      <c r="AB65" s="447"/>
      <c r="AC65" s="447"/>
      <c r="AD65" s="447"/>
      <c r="AE65" s="447"/>
      <c r="AF65" s="447"/>
      <c r="AG65" s="447"/>
      <c r="AH65" s="450"/>
      <c r="AK65" s="57" t="s">
        <v>55</v>
      </c>
      <c r="AL65" s="39"/>
      <c r="AM65" s="39"/>
      <c r="AN65" s="39"/>
      <c r="AO65" s="39"/>
      <c r="AP65" s="39"/>
      <c r="AQ65" s="132"/>
      <c r="AR65" s="39"/>
      <c r="AS65" s="132"/>
      <c r="AT65" s="132"/>
      <c r="AU65" s="132"/>
      <c r="AV65" s="132"/>
      <c r="AW65" s="39">
        <f>COUNTIF(C$58:AH$58,"I")</f>
        <v>0</v>
      </c>
    </row>
    <row r="66" spans="1:49">
      <c r="A66" s="451" t="s">
        <v>56</v>
      </c>
      <c r="B66" s="452"/>
      <c r="C66" s="457"/>
      <c r="D66" s="457"/>
      <c r="E66" s="457"/>
      <c r="F66" s="457"/>
      <c r="G66" s="457"/>
      <c r="H66" s="457"/>
      <c r="I66" s="457"/>
      <c r="J66" s="457"/>
      <c r="K66" s="457"/>
      <c r="L66" s="457"/>
      <c r="M66" s="457"/>
      <c r="N66" s="457"/>
      <c r="O66" s="457"/>
      <c r="P66" s="457"/>
      <c r="Q66" s="457"/>
      <c r="R66" s="457"/>
      <c r="S66" s="457"/>
      <c r="T66" s="457"/>
      <c r="U66" s="457"/>
      <c r="V66" s="457"/>
      <c r="W66" s="457"/>
      <c r="X66" s="457"/>
      <c r="Y66" s="457"/>
      <c r="Z66" s="457"/>
      <c r="AA66" s="457"/>
      <c r="AB66" s="457"/>
      <c r="AC66" s="457"/>
      <c r="AD66" s="457"/>
      <c r="AE66" s="457"/>
      <c r="AF66" s="38"/>
      <c r="AH66" s="133"/>
      <c r="AK66" s="57" t="s">
        <v>57</v>
      </c>
      <c r="AL66" s="39"/>
      <c r="AM66" s="39"/>
      <c r="AN66" s="39"/>
      <c r="AO66" s="39"/>
      <c r="AP66" s="39"/>
      <c r="AQ66" s="132"/>
      <c r="AR66" s="39"/>
      <c r="AS66" s="132"/>
      <c r="AT66" s="132"/>
      <c r="AU66" s="132"/>
      <c r="AV66" s="132"/>
      <c r="AW66" s="39">
        <f>SUM(AW62:AW65)</f>
        <v>6</v>
      </c>
    </row>
    <row r="67" spans="1:49">
      <c r="A67" s="453"/>
      <c r="B67" s="454"/>
      <c r="C67" s="458"/>
      <c r="D67" s="458"/>
      <c r="E67" s="458"/>
      <c r="F67" s="458"/>
      <c r="G67" s="458"/>
      <c r="H67" s="458"/>
      <c r="I67" s="458"/>
      <c r="J67" s="458"/>
      <c r="K67" s="458"/>
      <c r="L67" s="458"/>
      <c r="M67" s="458"/>
      <c r="N67" s="458"/>
      <c r="O67" s="458"/>
      <c r="P67" s="458"/>
      <c r="Q67" s="458"/>
      <c r="R67" s="458"/>
      <c r="S67" s="458"/>
      <c r="T67" s="458"/>
      <c r="U67" s="458"/>
      <c r="V67" s="458"/>
      <c r="W67" s="458"/>
      <c r="X67" s="458"/>
      <c r="Y67" s="458"/>
      <c r="Z67" s="458"/>
      <c r="AA67" s="458"/>
      <c r="AB67" s="458"/>
      <c r="AC67" s="458"/>
      <c r="AD67" s="458"/>
      <c r="AE67" s="458"/>
      <c r="AF67" s="38"/>
      <c r="AH67" s="133"/>
      <c r="AK67" s="57" t="s">
        <v>58</v>
      </c>
      <c r="AL67" s="39"/>
      <c r="AM67" s="39"/>
      <c r="AN67" s="39"/>
      <c r="AO67" s="39"/>
      <c r="AP67" s="39"/>
      <c r="AQ67" s="132"/>
      <c r="AR67" s="39"/>
      <c r="AS67" s="132"/>
      <c r="AT67" s="132"/>
      <c r="AU67" s="132"/>
      <c r="AV67" s="132"/>
      <c r="AW67" s="39">
        <f>COUNT(C61:AH65)</f>
        <v>0</v>
      </c>
    </row>
    <row r="68" spans="1:49">
      <c r="A68" s="453"/>
      <c r="B68" s="454"/>
      <c r="C68" s="458"/>
      <c r="D68" s="458"/>
      <c r="E68" s="458"/>
      <c r="F68" s="458"/>
      <c r="G68" s="458"/>
      <c r="H68" s="458"/>
      <c r="I68" s="458"/>
      <c r="J68" s="458"/>
      <c r="K68" s="458"/>
      <c r="L68" s="458"/>
      <c r="M68" s="458"/>
      <c r="N68" s="458"/>
      <c r="O68" s="458"/>
      <c r="P68" s="458"/>
      <c r="Q68" s="458"/>
      <c r="R68" s="458"/>
      <c r="S68" s="458"/>
      <c r="T68" s="458"/>
      <c r="U68" s="458"/>
      <c r="V68" s="458"/>
      <c r="W68" s="458"/>
      <c r="X68" s="458"/>
      <c r="Y68" s="458"/>
      <c r="Z68" s="458"/>
      <c r="AA68" s="458"/>
      <c r="AB68" s="458"/>
      <c r="AC68" s="458"/>
      <c r="AD68" s="458"/>
      <c r="AE68" s="458"/>
      <c r="AF68" s="38"/>
      <c r="AH68" s="133"/>
      <c r="AK68" s="58"/>
      <c r="AL68" s="47"/>
      <c r="AM68" s="47"/>
      <c r="AN68" s="47"/>
      <c r="AO68" s="47"/>
      <c r="AP68" s="47"/>
      <c r="AQ68" s="134"/>
      <c r="AR68" s="47"/>
      <c r="AS68" s="134"/>
      <c r="AT68" s="134"/>
      <c r="AU68" s="134"/>
      <c r="AV68" s="134"/>
      <c r="AW68" s="47"/>
    </row>
    <row r="69" spans="1:49">
      <c r="A69" s="453"/>
      <c r="B69" s="454"/>
      <c r="C69" s="458"/>
      <c r="D69" s="458"/>
      <c r="E69" s="458"/>
      <c r="F69" s="458"/>
      <c r="G69" s="458"/>
      <c r="H69" s="458"/>
      <c r="I69" s="458"/>
      <c r="J69" s="458"/>
      <c r="K69" s="458"/>
      <c r="L69" s="458"/>
      <c r="M69" s="458"/>
      <c r="N69" s="458"/>
      <c r="O69" s="458"/>
      <c r="P69" s="458"/>
      <c r="Q69" s="458"/>
      <c r="R69" s="458"/>
      <c r="S69" s="458"/>
      <c r="T69" s="458"/>
      <c r="U69" s="458"/>
      <c r="V69" s="458"/>
      <c r="W69" s="458"/>
      <c r="X69" s="458"/>
      <c r="Y69" s="458"/>
      <c r="Z69" s="458"/>
      <c r="AA69" s="458"/>
      <c r="AB69" s="458"/>
      <c r="AC69" s="458"/>
      <c r="AD69" s="458"/>
      <c r="AE69" s="458"/>
      <c r="AF69" s="38"/>
      <c r="AH69" s="133"/>
      <c r="AK69" s="58"/>
      <c r="AL69" s="47"/>
      <c r="AM69" s="47"/>
      <c r="AN69" s="47"/>
      <c r="AO69" s="47"/>
      <c r="AP69" s="47"/>
      <c r="AQ69" s="134"/>
      <c r="AR69" s="47"/>
      <c r="AS69" s="134"/>
      <c r="AT69" s="134"/>
      <c r="AU69" s="134"/>
      <c r="AV69" s="134"/>
      <c r="AW69" s="47"/>
    </row>
    <row r="70" spans="1:49" ht="13.95" thickBot="1">
      <c r="A70" s="455"/>
      <c r="B70" s="456"/>
      <c r="C70" s="459"/>
      <c r="D70" s="459"/>
      <c r="E70" s="459"/>
      <c r="F70" s="459"/>
      <c r="G70" s="459"/>
      <c r="H70" s="459"/>
      <c r="I70" s="459"/>
      <c r="J70" s="459"/>
      <c r="K70" s="459"/>
      <c r="L70" s="459"/>
      <c r="M70" s="459"/>
      <c r="N70" s="459"/>
      <c r="O70" s="459"/>
      <c r="P70" s="459"/>
      <c r="Q70" s="459"/>
      <c r="R70" s="459"/>
      <c r="S70" s="459"/>
      <c r="T70" s="459"/>
      <c r="U70" s="459"/>
      <c r="V70" s="459"/>
      <c r="W70" s="459"/>
      <c r="X70" s="459"/>
      <c r="Y70" s="459"/>
      <c r="Z70" s="459"/>
      <c r="AA70" s="459"/>
      <c r="AB70" s="459"/>
      <c r="AC70" s="459"/>
      <c r="AD70" s="459"/>
      <c r="AE70" s="459"/>
      <c r="AF70" s="135"/>
      <c r="AG70" s="136"/>
      <c r="AH70" s="137"/>
      <c r="AK70" s="58"/>
      <c r="AL70" s="47"/>
      <c r="AM70" s="47"/>
      <c r="AN70" s="47"/>
      <c r="AO70" s="47"/>
      <c r="AP70" s="47"/>
      <c r="AQ70" s="134"/>
      <c r="AR70" s="47"/>
      <c r="AS70" s="134"/>
      <c r="AT70" s="134"/>
      <c r="AU70" s="134"/>
      <c r="AV70" s="134"/>
      <c r="AW70" s="47"/>
    </row>
    <row r="71" spans="1:49">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K71" s="58"/>
      <c r="AL71" s="47"/>
      <c r="AM71" s="47"/>
      <c r="AN71" s="47"/>
      <c r="AO71" s="47"/>
      <c r="AP71" s="47"/>
      <c r="AQ71" s="134"/>
      <c r="AR71" s="47"/>
      <c r="AS71" s="134"/>
      <c r="AT71" s="134"/>
      <c r="AU71" s="134"/>
      <c r="AV71" s="134"/>
      <c r="AW71" s="47"/>
    </row>
    <row r="72" spans="1:49">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K72" s="58"/>
      <c r="AL72" s="47"/>
      <c r="AM72" s="47"/>
      <c r="AN72" s="47"/>
      <c r="AO72" s="47"/>
      <c r="AP72" s="47"/>
      <c r="AQ72" s="134"/>
      <c r="AR72" s="47"/>
      <c r="AS72" s="134"/>
      <c r="AT72" s="134"/>
      <c r="AU72" s="134"/>
      <c r="AV72" s="134"/>
      <c r="AW72" s="47"/>
    </row>
    <row r="73" spans="1:49">
      <c r="AK73" s="58"/>
      <c r="AL73" s="134"/>
      <c r="AM73" s="134"/>
      <c r="AN73" s="134"/>
      <c r="AO73" s="134"/>
      <c r="AP73" s="134"/>
      <c r="AQ73" s="134"/>
      <c r="AR73" s="134"/>
      <c r="AS73" s="134"/>
      <c r="AT73" s="134"/>
      <c r="AU73" s="134"/>
      <c r="AV73" s="134"/>
      <c r="AW73" s="134"/>
    </row>
  </sheetData>
  <mergeCells count="103">
    <mergeCell ref="C6:C9"/>
    <mergeCell ref="D6:D9"/>
    <mergeCell ref="E6:E9"/>
    <mergeCell ref="F6:F9"/>
    <mergeCell ref="G6:G9"/>
    <mergeCell ref="H6:H9"/>
    <mergeCell ref="Q6:Q9"/>
    <mergeCell ref="R6:R9"/>
    <mergeCell ref="S6:S9"/>
    <mergeCell ref="T6:T9"/>
    <mergeCell ref="I6:I9"/>
    <mergeCell ref="J6:J9"/>
    <mergeCell ref="K6:K9"/>
    <mergeCell ref="L6:L9"/>
    <mergeCell ref="M6:M9"/>
    <mergeCell ref="N6:N9"/>
    <mergeCell ref="AG6:AG9"/>
    <mergeCell ref="AH6:AH9"/>
    <mergeCell ref="A10:A39"/>
    <mergeCell ref="A40:A57"/>
    <mergeCell ref="A58:B58"/>
    <mergeCell ref="A59:B60"/>
    <mergeCell ref="C59:C60"/>
    <mergeCell ref="D59:D60"/>
    <mergeCell ref="E59:E60"/>
    <mergeCell ref="F59:F60"/>
    <mergeCell ref="AA6:AA9"/>
    <mergeCell ref="AB6:AB9"/>
    <mergeCell ref="AC6:AC9"/>
    <mergeCell ref="AD6:AD9"/>
    <mergeCell ref="AE6:AE9"/>
    <mergeCell ref="AF6:AF9"/>
    <mergeCell ref="U6:U9"/>
    <mergeCell ref="V6:V9"/>
    <mergeCell ref="W6:W9"/>
    <mergeCell ref="X6:X9"/>
    <mergeCell ref="Y6:Y9"/>
    <mergeCell ref="Z6:Z9"/>
    <mergeCell ref="O6:O9"/>
    <mergeCell ref="P6:P9"/>
    <mergeCell ref="A61:B65"/>
    <mergeCell ref="C61:C65"/>
    <mergeCell ref="D61:D65"/>
    <mergeCell ref="E61:E65"/>
    <mergeCell ref="F61:F65"/>
    <mergeCell ref="G61:G65"/>
    <mergeCell ref="Y59:Y60"/>
    <mergeCell ref="Z59:Z60"/>
    <mergeCell ref="AA59:AA60"/>
    <mergeCell ref="S59:S60"/>
    <mergeCell ref="T59:T60"/>
    <mergeCell ref="U59:U60"/>
    <mergeCell ref="V59:V60"/>
    <mergeCell ref="W59:W60"/>
    <mergeCell ref="X59:X60"/>
    <mergeCell ref="M59:M60"/>
    <mergeCell ref="N59:N60"/>
    <mergeCell ref="O59:O60"/>
    <mergeCell ref="P59:P60"/>
    <mergeCell ref="Q59:Q60"/>
    <mergeCell ref="R59:R60"/>
    <mergeCell ref="G59:G60"/>
    <mergeCell ref="H59:H60"/>
    <mergeCell ref="I59:I60"/>
    <mergeCell ref="I61:I65"/>
    <mergeCell ref="J61:J65"/>
    <mergeCell ref="K61:K65"/>
    <mergeCell ref="L61:L65"/>
    <mergeCell ref="M61:M65"/>
    <mergeCell ref="AE59:AE60"/>
    <mergeCell ref="AF59:AF60"/>
    <mergeCell ref="AG59:AG60"/>
    <mergeCell ref="AH59:AH60"/>
    <mergeCell ref="AB59:AB60"/>
    <mergeCell ref="AC59:AC60"/>
    <mergeCell ref="AD59:AD60"/>
    <mergeCell ref="J59:J60"/>
    <mergeCell ref="K59:K60"/>
    <mergeCell ref="L59:L60"/>
    <mergeCell ref="AF61:AF65"/>
    <mergeCell ref="AG61:AG65"/>
    <mergeCell ref="AH61:AH65"/>
    <mergeCell ref="A66:B70"/>
    <mergeCell ref="C66:AE70"/>
    <mergeCell ref="Z61:Z65"/>
    <mergeCell ref="AA61:AA65"/>
    <mergeCell ref="AB61:AB65"/>
    <mergeCell ref="AC61:AC65"/>
    <mergeCell ref="AD61:AD65"/>
    <mergeCell ref="AE61:AE65"/>
    <mergeCell ref="T61:T65"/>
    <mergeCell ref="U61:U65"/>
    <mergeCell ref="V61:V65"/>
    <mergeCell ref="W61:W65"/>
    <mergeCell ref="X61:X65"/>
    <mergeCell ref="Y61:Y65"/>
    <mergeCell ref="N61:N65"/>
    <mergeCell ref="O61:O65"/>
    <mergeCell ref="P61:P65"/>
    <mergeCell ref="Q61:Q65"/>
    <mergeCell ref="R61:R65"/>
    <mergeCell ref="S61:S65"/>
    <mergeCell ref="H61:H65"/>
  </mergeCells>
  <phoneticPr fontId="1"/>
  <dataValidations count="1">
    <dataValidation type="list" allowBlank="1" showInputMessage="1" showErrorMessage="1" sqref="C58:AH58" xr:uid="{801EABB2-91E6-43C4-8BFC-29C86E04D609}">
      <formula1>"N,E,L,I"</formula1>
    </dataValidation>
  </dataValidations>
  <pageMargins left="0.59055118110236227" right="0.55118110236220474" top="0.59055118110236227" bottom="0.59055118110236227" header="0.59055118110236227" footer="0.19685039370078741"/>
  <pageSetup paperSize="9" scale="7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894E3-37D6-433C-A336-0A69EC0957EC}">
  <sheetPr>
    <tabColor rgb="FFFF0000"/>
  </sheetPr>
  <dimension ref="A4:AW66"/>
  <sheetViews>
    <sheetView showGridLines="0" tabSelected="1" view="pageBreakPreview" topLeftCell="A31" zoomScale="85" zoomScaleNormal="80" zoomScaleSheetLayoutView="85" workbookViewId="0">
      <selection activeCell="AT48" sqref="AT48"/>
    </sheetView>
  </sheetViews>
  <sheetFormatPr defaultColWidth="2.6640625" defaultRowHeight="13.35"/>
  <cols>
    <col min="1" max="1" width="2.6640625" style="128"/>
    <col min="2" max="2" width="38.109375" style="128" customWidth="1"/>
    <col min="3" max="31" width="2.33203125" style="128" customWidth="1"/>
    <col min="32" max="44" width="2.6640625" style="128"/>
    <col min="45" max="45" width="5.88671875" style="128" customWidth="1"/>
    <col min="46" max="16384" width="2.6640625" style="128"/>
  </cols>
  <sheetData>
    <row r="4" spans="1:40" ht="13.95" thickBot="1"/>
    <row r="5" spans="1:40">
      <c r="A5" s="138"/>
      <c r="B5" s="139" t="s">
        <v>59</v>
      </c>
      <c r="C5" s="477" t="s">
        <v>594</v>
      </c>
      <c r="D5" s="477" t="s">
        <v>601</v>
      </c>
      <c r="E5" s="477" t="s">
        <v>587</v>
      </c>
      <c r="F5" s="477" t="s">
        <v>588</v>
      </c>
      <c r="G5" s="477" t="s">
        <v>602</v>
      </c>
      <c r="H5" s="477"/>
      <c r="I5" s="477"/>
      <c r="J5" s="477"/>
      <c r="K5" s="477"/>
      <c r="L5" s="477"/>
      <c r="M5" s="477"/>
      <c r="N5" s="477"/>
      <c r="O5" s="477"/>
      <c r="P5" s="477"/>
      <c r="Q5" s="477"/>
      <c r="R5" s="477"/>
      <c r="S5" s="477"/>
      <c r="T5" s="477"/>
      <c r="U5" s="477"/>
      <c r="V5" s="477"/>
      <c r="W5" s="477"/>
      <c r="X5" s="466"/>
      <c r="Y5" s="466"/>
      <c r="Z5" s="466"/>
      <c r="AA5" s="466"/>
      <c r="AB5" s="466"/>
      <c r="AC5" s="466"/>
      <c r="AD5" s="466"/>
      <c r="AE5" s="466"/>
      <c r="AF5" s="466"/>
      <c r="AG5" s="466"/>
      <c r="AH5" s="469"/>
      <c r="AI5" s="38"/>
      <c r="AJ5" s="38"/>
      <c r="AK5" s="38"/>
      <c r="AL5" s="38"/>
      <c r="AM5" s="38"/>
      <c r="AN5" s="38"/>
    </row>
    <row r="6" spans="1:40">
      <c r="A6" s="140"/>
      <c r="B6" s="141" t="s">
        <v>45</v>
      </c>
      <c r="C6" s="478"/>
      <c r="D6" s="478"/>
      <c r="E6" s="478"/>
      <c r="F6" s="478"/>
      <c r="G6" s="478"/>
      <c r="H6" s="478"/>
      <c r="I6" s="478"/>
      <c r="J6" s="478"/>
      <c r="K6" s="478"/>
      <c r="L6" s="478"/>
      <c r="M6" s="478"/>
      <c r="N6" s="478"/>
      <c r="O6" s="478"/>
      <c r="P6" s="478"/>
      <c r="Q6" s="478"/>
      <c r="R6" s="478"/>
      <c r="S6" s="478"/>
      <c r="T6" s="478"/>
      <c r="U6" s="478"/>
      <c r="V6" s="478"/>
      <c r="W6" s="478"/>
      <c r="X6" s="467"/>
      <c r="Y6" s="467"/>
      <c r="Z6" s="467"/>
      <c r="AA6" s="467"/>
      <c r="AB6" s="467"/>
      <c r="AC6" s="467"/>
      <c r="AD6" s="467"/>
      <c r="AE6" s="467"/>
      <c r="AF6" s="467"/>
      <c r="AG6" s="467"/>
      <c r="AH6" s="470"/>
      <c r="AI6" s="38"/>
      <c r="AJ6" s="38"/>
      <c r="AK6" s="38"/>
      <c r="AL6" s="38"/>
      <c r="AM6" s="38"/>
      <c r="AN6" s="38"/>
    </row>
    <row r="7" spans="1:40">
      <c r="A7" s="140"/>
      <c r="B7" s="142"/>
      <c r="C7" s="478"/>
      <c r="D7" s="478"/>
      <c r="E7" s="478"/>
      <c r="F7" s="478"/>
      <c r="G7" s="478"/>
      <c r="H7" s="478"/>
      <c r="I7" s="478"/>
      <c r="J7" s="478"/>
      <c r="K7" s="478"/>
      <c r="L7" s="478"/>
      <c r="M7" s="478"/>
      <c r="N7" s="478"/>
      <c r="O7" s="478"/>
      <c r="P7" s="478"/>
      <c r="Q7" s="478"/>
      <c r="R7" s="478"/>
      <c r="S7" s="478"/>
      <c r="T7" s="478"/>
      <c r="U7" s="478"/>
      <c r="V7" s="478"/>
      <c r="W7" s="478"/>
      <c r="X7" s="467"/>
      <c r="Y7" s="467"/>
      <c r="Z7" s="467"/>
      <c r="AA7" s="467"/>
      <c r="AB7" s="467"/>
      <c r="AC7" s="467"/>
      <c r="AD7" s="467"/>
      <c r="AE7" s="467"/>
      <c r="AF7" s="467"/>
      <c r="AG7" s="467"/>
      <c r="AH7" s="470"/>
      <c r="AI7" s="38"/>
      <c r="AJ7" s="38"/>
      <c r="AK7" s="38"/>
      <c r="AL7" s="38"/>
      <c r="AM7" s="38"/>
      <c r="AN7" s="38"/>
    </row>
    <row r="8" spans="1:40">
      <c r="A8" s="140"/>
      <c r="B8" s="143" t="s">
        <v>46</v>
      </c>
      <c r="C8" s="479"/>
      <c r="D8" s="479"/>
      <c r="E8" s="479"/>
      <c r="F8" s="479"/>
      <c r="G8" s="479"/>
      <c r="H8" s="479"/>
      <c r="I8" s="479"/>
      <c r="J8" s="479"/>
      <c r="K8" s="479"/>
      <c r="L8" s="479"/>
      <c r="M8" s="479"/>
      <c r="N8" s="479"/>
      <c r="O8" s="479"/>
      <c r="P8" s="479"/>
      <c r="Q8" s="479"/>
      <c r="R8" s="479"/>
      <c r="S8" s="479"/>
      <c r="T8" s="479"/>
      <c r="U8" s="479"/>
      <c r="V8" s="479"/>
      <c r="W8" s="479"/>
      <c r="X8" s="468"/>
      <c r="Y8" s="468"/>
      <c r="Z8" s="468"/>
      <c r="AA8" s="468"/>
      <c r="AB8" s="468"/>
      <c r="AC8" s="468"/>
      <c r="AD8" s="468"/>
      <c r="AE8" s="468"/>
      <c r="AF8" s="468"/>
      <c r="AG8" s="468"/>
      <c r="AH8" s="471"/>
      <c r="AI8" s="38"/>
      <c r="AJ8" s="38"/>
      <c r="AK8" s="38"/>
      <c r="AL8" s="38"/>
      <c r="AM8" s="38"/>
      <c r="AN8" s="38"/>
    </row>
    <row r="9" spans="1:40" ht="26.65">
      <c r="A9" s="474" t="s">
        <v>47</v>
      </c>
      <c r="B9" s="144" t="s">
        <v>566</v>
      </c>
      <c r="C9" s="198" t="s">
        <v>571</v>
      </c>
      <c r="D9" s="198"/>
      <c r="E9" s="198"/>
      <c r="F9" s="198"/>
      <c r="G9" s="198"/>
      <c r="H9" s="145"/>
      <c r="I9" s="145"/>
      <c r="J9" s="146"/>
      <c r="K9" s="146"/>
      <c r="L9" s="146"/>
      <c r="M9" s="146"/>
      <c r="N9" s="146"/>
      <c r="O9" s="146"/>
      <c r="P9" s="146"/>
      <c r="Q9" s="146"/>
      <c r="R9" s="146"/>
      <c r="S9" s="145"/>
      <c r="T9" s="145"/>
      <c r="U9" s="145"/>
      <c r="V9" s="145"/>
      <c r="W9" s="145"/>
      <c r="X9" s="146"/>
      <c r="Y9" s="146"/>
      <c r="Z9" s="146"/>
      <c r="AA9" s="146"/>
      <c r="AB9" s="146"/>
      <c r="AC9" s="146"/>
      <c r="AD9" s="146"/>
      <c r="AE9" s="146"/>
      <c r="AF9" s="54"/>
      <c r="AG9" s="54"/>
      <c r="AH9" s="55"/>
      <c r="AI9" s="38"/>
      <c r="AJ9" s="38"/>
      <c r="AK9" s="38"/>
      <c r="AL9" s="38"/>
      <c r="AM9" s="38"/>
      <c r="AN9" s="38"/>
    </row>
    <row r="10" spans="1:40">
      <c r="A10" s="473"/>
      <c r="B10" s="188"/>
      <c r="C10" s="188"/>
      <c r="D10" s="198"/>
      <c r="E10" s="198"/>
      <c r="F10" s="198"/>
      <c r="G10" s="198"/>
      <c r="H10" s="148"/>
      <c r="I10" s="148"/>
      <c r="J10" s="148"/>
      <c r="K10" s="148"/>
      <c r="L10" s="148"/>
      <c r="M10" s="148"/>
      <c r="N10" s="148"/>
      <c r="O10" s="148"/>
      <c r="P10" s="148"/>
      <c r="Q10" s="148"/>
      <c r="R10" s="148"/>
      <c r="S10" s="148"/>
      <c r="T10" s="148"/>
      <c r="U10" s="148"/>
      <c r="V10" s="148"/>
      <c r="W10" s="155"/>
      <c r="X10" s="149"/>
      <c r="Y10" s="149"/>
      <c r="Z10" s="149"/>
      <c r="AA10" s="149"/>
      <c r="AB10" s="149"/>
      <c r="AC10" s="149"/>
      <c r="AD10" s="149"/>
      <c r="AE10" s="149"/>
      <c r="AF10" s="149"/>
      <c r="AG10" s="149"/>
      <c r="AH10" s="177"/>
      <c r="AI10" s="38"/>
      <c r="AJ10" s="38"/>
      <c r="AK10" s="38"/>
      <c r="AL10" s="38"/>
      <c r="AM10" s="38"/>
      <c r="AN10" s="38"/>
    </row>
    <row r="11" spans="1:40">
      <c r="A11" s="473"/>
      <c r="B11" s="144" t="s">
        <v>592</v>
      </c>
      <c r="C11" s="198"/>
      <c r="D11" s="198"/>
      <c r="E11" s="198"/>
      <c r="F11" s="198"/>
      <c r="G11" s="188"/>
      <c r="H11" s="165"/>
      <c r="I11" s="165"/>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49"/>
      <c r="AH11" s="177"/>
      <c r="AI11" s="38"/>
      <c r="AJ11" s="38"/>
      <c r="AK11" s="38"/>
      <c r="AL11" s="38"/>
      <c r="AM11" s="38"/>
      <c r="AN11" s="38"/>
    </row>
    <row r="12" spans="1:40">
      <c r="A12" s="473"/>
      <c r="B12" s="188" t="s">
        <v>572</v>
      </c>
      <c r="C12" s="188"/>
      <c r="D12" s="198" t="s">
        <v>571</v>
      </c>
      <c r="E12" s="198"/>
      <c r="F12" s="198"/>
      <c r="G12" s="198"/>
      <c r="H12" s="165"/>
      <c r="I12" s="165"/>
      <c r="J12" s="149"/>
      <c r="K12" s="149"/>
      <c r="L12" s="149"/>
      <c r="M12" s="149"/>
      <c r="N12" s="149"/>
      <c r="O12" s="149"/>
      <c r="P12" s="149"/>
      <c r="Q12" s="149"/>
      <c r="R12" s="149"/>
      <c r="S12" s="149"/>
      <c r="T12" s="149"/>
      <c r="U12" s="149"/>
      <c r="V12" s="149"/>
      <c r="W12" s="149"/>
      <c r="X12" s="149"/>
      <c r="Y12" s="149"/>
      <c r="Z12" s="149"/>
      <c r="AA12" s="149"/>
      <c r="AB12" s="149"/>
      <c r="AC12" s="149"/>
      <c r="AD12" s="149"/>
      <c r="AE12" s="149"/>
      <c r="AF12" s="149"/>
      <c r="AG12" s="149"/>
      <c r="AH12" s="177"/>
      <c r="AI12" s="38"/>
      <c r="AJ12" s="38"/>
      <c r="AK12" s="38"/>
      <c r="AL12" s="38"/>
      <c r="AM12" s="38"/>
      <c r="AN12" s="38"/>
    </row>
    <row r="13" spans="1:40">
      <c r="A13" s="473"/>
      <c r="B13" s="188" t="s">
        <v>574</v>
      </c>
      <c r="C13" s="198"/>
      <c r="D13" s="188"/>
      <c r="E13" s="198" t="s">
        <v>571</v>
      </c>
      <c r="F13" s="198"/>
      <c r="G13" s="198"/>
      <c r="H13" s="129"/>
      <c r="I13" s="129"/>
      <c r="J13" s="129"/>
      <c r="K13" s="129"/>
      <c r="L13" s="129"/>
      <c r="M13" s="129"/>
      <c r="N13" s="129"/>
      <c r="O13" s="129"/>
      <c r="P13" s="129"/>
      <c r="Q13" s="129"/>
      <c r="R13" s="129"/>
      <c r="S13" s="129"/>
      <c r="T13" s="129"/>
      <c r="U13" s="129"/>
      <c r="V13" s="129"/>
      <c r="W13" s="153"/>
      <c r="X13" s="153"/>
      <c r="Y13" s="153"/>
      <c r="Z13" s="153"/>
      <c r="AA13" s="153"/>
      <c r="AB13" s="153"/>
      <c r="AC13" s="153"/>
      <c r="AD13" s="153"/>
      <c r="AE13" s="153"/>
      <c r="AF13" s="153"/>
      <c r="AG13" s="153"/>
      <c r="AH13" s="178"/>
      <c r="AI13" s="38"/>
      <c r="AJ13" s="38"/>
      <c r="AK13" s="38"/>
      <c r="AL13" s="38"/>
      <c r="AM13" s="38"/>
      <c r="AN13" s="38"/>
    </row>
    <row r="14" spans="1:40">
      <c r="A14" s="473"/>
      <c r="B14" s="200" t="s">
        <v>589</v>
      </c>
      <c r="C14" s="199"/>
      <c r="D14" s="198"/>
      <c r="E14" s="199"/>
      <c r="F14" s="198" t="s">
        <v>571</v>
      </c>
      <c r="G14" s="199"/>
      <c r="H14" s="129"/>
      <c r="I14" s="129"/>
      <c r="J14" s="129"/>
      <c r="K14" s="129"/>
      <c r="L14" s="129"/>
      <c r="M14" s="129"/>
      <c r="N14" s="129"/>
      <c r="O14" s="129"/>
      <c r="P14" s="129"/>
      <c r="Q14" s="129"/>
      <c r="R14" s="129"/>
      <c r="S14" s="129"/>
      <c r="T14" s="129"/>
      <c r="U14" s="129"/>
      <c r="V14" s="129"/>
      <c r="W14" s="153"/>
      <c r="X14" s="153"/>
      <c r="Y14" s="153"/>
      <c r="Z14" s="153"/>
      <c r="AA14" s="153"/>
      <c r="AB14" s="153"/>
      <c r="AC14" s="153"/>
      <c r="AD14" s="153"/>
      <c r="AE14" s="153"/>
      <c r="AF14" s="153"/>
      <c r="AG14" s="153"/>
      <c r="AH14" s="178"/>
      <c r="AI14" s="38"/>
      <c r="AJ14" s="38"/>
      <c r="AK14" s="38"/>
      <c r="AL14" s="38"/>
      <c r="AM14" s="38"/>
      <c r="AN14" s="38"/>
    </row>
    <row r="15" spans="1:40" ht="15.75">
      <c r="A15" s="473"/>
      <c r="B15" s="188" t="s">
        <v>590</v>
      </c>
      <c r="C15" s="199"/>
      <c r="D15" s="199"/>
      <c r="E15" s="198"/>
      <c r="F15" s="199"/>
      <c r="G15" s="198" t="s">
        <v>571</v>
      </c>
      <c r="H15" s="129"/>
      <c r="I15" s="129"/>
      <c r="J15" s="129"/>
      <c r="K15" s="129"/>
      <c r="L15" s="129"/>
      <c r="M15" s="129"/>
      <c r="N15" s="129"/>
      <c r="O15" s="129"/>
      <c r="P15" s="129"/>
      <c r="Q15" s="129"/>
      <c r="R15" s="129"/>
      <c r="S15" s="129"/>
      <c r="T15" s="129"/>
      <c r="U15" s="129"/>
      <c r="V15" s="129"/>
      <c r="W15" s="153"/>
      <c r="X15" s="153"/>
      <c r="Y15" s="153"/>
      <c r="Z15" s="153"/>
      <c r="AA15" s="153"/>
      <c r="AB15" s="153"/>
      <c r="AC15" s="153"/>
      <c r="AD15" s="153"/>
      <c r="AE15" s="153"/>
      <c r="AF15" s="153"/>
      <c r="AG15" s="153"/>
      <c r="AH15" s="178"/>
      <c r="AI15" s="38"/>
      <c r="AJ15" s="38"/>
      <c r="AK15" s="38"/>
      <c r="AL15" s="38"/>
      <c r="AM15" s="38"/>
      <c r="AN15" s="38"/>
    </row>
    <row r="16" spans="1:40">
      <c r="A16" s="473"/>
      <c r="B16" s="144"/>
      <c r="C16" s="199"/>
      <c r="D16" s="199"/>
      <c r="E16" s="198"/>
      <c r="F16" s="199"/>
      <c r="G16" s="199"/>
      <c r="H16" s="129"/>
      <c r="I16" s="129"/>
      <c r="J16" s="129"/>
      <c r="K16" s="129"/>
      <c r="L16" s="129"/>
      <c r="M16" s="129"/>
      <c r="N16" s="129"/>
      <c r="O16" s="129"/>
      <c r="P16" s="129"/>
      <c r="Q16" s="129"/>
      <c r="R16" s="129"/>
      <c r="S16" s="129"/>
      <c r="T16" s="129"/>
      <c r="U16" s="129"/>
      <c r="V16" s="129"/>
      <c r="W16" s="153"/>
      <c r="X16" s="153"/>
      <c r="Y16" s="153"/>
      <c r="Z16" s="153"/>
      <c r="AA16" s="153"/>
      <c r="AB16" s="153"/>
      <c r="AC16" s="153"/>
      <c r="AD16" s="153"/>
      <c r="AE16" s="153"/>
      <c r="AF16" s="153"/>
      <c r="AG16" s="153"/>
      <c r="AH16" s="178"/>
      <c r="AI16" s="38"/>
      <c r="AJ16" s="38"/>
      <c r="AK16" s="38"/>
      <c r="AL16" s="38"/>
      <c r="AM16" s="38"/>
      <c r="AN16" s="38"/>
    </row>
    <row r="17" spans="1:40">
      <c r="A17" s="473"/>
      <c r="B17" s="201"/>
      <c r="C17" s="188"/>
      <c r="D17" s="198"/>
      <c r="E17" s="198"/>
      <c r="F17" s="198"/>
      <c r="G17" s="198"/>
      <c r="H17" s="153"/>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c r="AF17" s="153"/>
      <c r="AG17" s="153"/>
      <c r="AH17" s="178"/>
      <c r="AI17" s="38"/>
      <c r="AJ17" s="38"/>
      <c r="AK17" s="38"/>
      <c r="AL17" s="38"/>
      <c r="AM17" s="38"/>
      <c r="AN17" s="38"/>
    </row>
    <row r="18" spans="1:40">
      <c r="A18" s="473"/>
      <c r="B18" s="144"/>
      <c r="C18" s="148"/>
      <c r="D18" s="148"/>
      <c r="E18" s="148"/>
      <c r="F18" s="148"/>
      <c r="G18" s="148"/>
      <c r="H18" s="148"/>
      <c r="I18" s="148"/>
      <c r="J18" s="148"/>
      <c r="K18" s="148"/>
      <c r="L18" s="148"/>
      <c r="M18" s="148"/>
      <c r="N18" s="148"/>
      <c r="O18" s="148"/>
      <c r="P18" s="148"/>
      <c r="Q18" s="148"/>
      <c r="R18" s="148"/>
      <c r="S18" s="148"/>
      <c r="T18" s="148"/>
      <c r="U18" s="148"/>
      <c r="V18" s="148"/>
      <c r="W18" s="149"/>
      <c r="X18" s="149"/>
      <c r="Y18" s="149"/>
      <c r="Z18" s="149"/>
      <c r="AA18" s="149"/>
      <c r="AB18" s="149"/>
      <c r="AC18" s="149"/>
      <c r="AD18" s="149"/>
      <c r="AE18" s="149"/>
      <c r="AF18" s="149"/>
      <c r="AG18" s="149"/>
      <c r="AH18" s="177"/>
      <c r="AI18" s="38"/>
      <c r="AJ18" s="38"/>
      <c r="AK18" s="38"/>
      <c r="AL18" s="38"/>
      <c r="AM18" s="38"/>
      <c r="AN18" s="38"/>
    </row>
    <row r="19" spans="1:40" ht="12.7" customHeight="1">
      <c r="A19" s="473"/>
      <c r="B19" s="154"/>
      <c r="C19" s="158"/>
      <c r="D19" s="148"/>
      <c r="E19" s="159"/>
      <c r="F19" s="158"/>
      <c r="G19" s="148"/>
      <c r="H19" s="159"/>
      <c r="I19" s="156"/>
      <c r="J19" s="157"/>
      <c r="K19" s="157"/>
      <c r="L19" s="157"/>
      <c r="M19" s="158"/>
      <c r="N19" s="158"/>
      <c r="O19" s="148"/>
      <c r="P19" s="159"/>
      <c r="Q19" s="156"/>
      <c r="R19" s="148"/>
      <c r="S19" s="156"/>
      <c r="T19" s="157"/>
      <c r="U19" s="157"/>
      <c r="V19" s="157"/>
      <c r="W19" s="157"/>
      <c r="X19" s="157"/>
      <c r="Y19" s="157"/>
      <c r="Z19" s="157"/>
      <c r="AA19" s="157"/>
      <c r="AB19" s="157"/>
      <c r="AC19" s="157"/>
      <c r="AD19" s="157"/>
      <c r="AE19" s="157"/>
      <c r="AF19" s="157"/>
      <c r="AG19" s="157"/>
      <c r="AH19" s="179"/>
      <c r="AI19" s="38"/>
      <c r="AJ19" s="38"/>
      <c r="AK19" s="38"/>
      <c r="AL19" s="38"/>
      <c r="AM19" s="38"/>
      <c r="AN19" s="38"/>
    </row>
    <row r="20" spans="1:40">
      <c r="A20" s="473"/>
      <c r="B20" s="154"/>
      <c r="C20" s="158"/>
      <c r="D20" s="158"/>
      <c r="E20" s="148"/>
      <c r="F20" s="148"/>
      <c r="G20" s="156"/>
      <c r="H20" s="156"/>
      <c r="I20" s="156"/>
      <c r="J20" s="157"/>
      <c r="K20" s="157"/>
      <c r="L20" s="129"/>
      <c r="M20" s="158"/>
      <c r="N20" s="158"/>
      <c r="O20" s="148"/>
      <c r="P20" s="148"/>
      <c r="Q20" s="156"/>
      <c r="R20" s="156"/>
      <c r="S20" s="156"/>
      <c r="T20" s="157"/>
      <c r="U20" s="157"/>
      <c r="V20" s="129"/>
      <c r="W20" s="157"/>
      <c r="X20" s="157"/>
      <c r="Y20" s="157"/>
      <c r="Z20" s="157"/>
      <c r="AA20" s="157"/>
      <c r="AB20" s="157"/>
      <c r="AC20" s="157"/>
      <c r="AD20" s="157"/>
      <c r="AE20" s="157"/>
      <c r="AF20" s="157"/>
      <c r="AG20" s="157"/>
      <c r="AH20" s="179"/>
      <c r="AI20" s="38"/>
      <c r="AJ20" s="38"/>
      <c r="AK20" s="38"/>
      <c r="AL20" s="38"/>
      <c r="AM20" s="38"/>
      <c r="AN20" s="38"/>
    </row>
    <row r="21" spans="1:40">
      <c r="A21" s="473"/>
      <c r="B21" s="154"/>
      <c r="C21" s="158"/>
      <c r="D21" s="158"/>
      <c r="E21" s="148"/>
      <c r="F21" s="159"/>
      <c r="G21" s="148"/>
      <c r="H21" s="156"/>
      <c r="I21" s="156"/>
      <c r="J21" s="157"/>
      <c r="K21" s="157"/>
      <c r="L21" s="157"/>
      <c r="M21" s="158"/>
      <c r="N21" s="158"/>
      <c r="O21" s="148"/>
      <c r="P21" s="159"/>
      <c r="Q21" s="148"/>
      <c r="R21" s="156"/>
      <c r="S21" s="156"/>
      <c r="T21" s="157"/>
      <c r="U21" s="157"/>
      <c r="V21" s="157"/>
      <c r="W21" s="157"/>
      <c r="X21" s="157"/>
      <c r="Y21" s="157"/>
      <c r="Z21" s="157"/>
      <c r="AA21" s="157"/>
      <c r="AB21" s="157"/>
      <c r="AC21" s="157"/>
      <c r="AD21" s="157"/>
      <c r="AE21" s="157"/>
      <c r="AF21" s="157"/>
      <c r="AG21" s="157"/>
      <c r="AH21" s="179"/>
      <c r="AI21" s="38"/>
      <c r="AJ21" s="38"/>
      <c r="AK21" s="38"/>
      <c r="AL21" s="38"/>
      <c r="AM21" s="38"/>
      <c r="AN21" s="38"/>
    </row>
    <row r="22" spans="1:40">
      <c r="A22" s="473"/>
      <c r="B22" s="154"/>
      <c r="C22" s="158"/>
      <c r="D22" s="158"/>
      <c r="E22" s="148"/>
      <c r="F22" s="159"/>
      <c r="G22" s="156"/>
      <c r="H22" s="148"/>
      <c r="I22" s="156"/>
      <c r="J22" s="157"/>
      <c r="K22" s="157"/>
      <c r="L22" s="157"/>
      <c r="M22" s="158"/>
      <c r="N22" s="158"/>
      <c r="O22" s="148"/>
      <c r="P22" s="159"/>
      <c r="Q22" s="156"/>
      <c r="R22" s="148"/>
      <c r="S22" s="156"/>
      <c r="T22" s="157"/>
      <c r="U22" s="157"/>
      <c r="V22" s="157"/>
      <c r="W22" s="157"/>
      <c r="X22" s="157"/>
      <c r="Y22" s="157"/>
      <c r="Z22" s="157"/>
      <c r="AA22" s="157"/>
      <c r="AB22" s="157"/>
      <c r="AC22" s="157"/>
      <c r="AD22" s="157"/>
      <c r="AE22" s="157"/>
      <c r="AF22" s="157"/>
      <c r="AG22" s="157"/>
      <c r="AH22" s="179"/>
      <c r="AI22" s="38"/>
      <c r="AJ22" s="38"/>
      <c r="AK22" s="38"/>
      <c r="AL22" s="38"/>
      <c r="AM22" s="38"/>
      <c r="AN22" s="38"/>
    </row>
    <row r="23" spans="1:40">
      <c r="A23" s="473"/>
      <c r="B23" s="154"/>
      <c r="C23" s="158"/>
      <c r="D23" s="158"/>
      <c r="E23" s="148"/>
      <c r="F23" s="159"/>
      <c r="G23" s="156"/>
      <c r="H23" s="156"/>
      <c r="I23" s="148"/>
      <c r="J23" s="157"/>
      <c r="K23" s="157"/>
      <c r="L23" s="157"/>
      <c r="M23" s="158"/>
      <c r="N23" s="158"/>
      <c r="O23" s="148"/>
      <c r="P23" s="159"/>
      <c r="Q23" s="156"/>
      <c r="R23" s="156"/>
      <c r="S23" s="148"/>
      <c r="T23" s="157"/>
      <c r="U23" s="157"/>
      <c r="V23" s="157"/>
      <c r="W23" s="157"/>
      <c r="X23" s="157"/>
      <c r="Y23" s="157"/>
      <c r="Z23" s="157"/>
      <c r="AA23" s="157"/>
      <c r="AB23" s="157"/>
      <c r="AC23" s="157"/>
      <c r="AD23" s="157"/>
      <c r="AE23" s="157"/>
      <c r="AF23" s="157"/>
      <c r="AG23" s="157"/>
      <c r="AH23" s="179"/>
      <c r="AI23" s="38"/>
      <c r="AJ23" s="38"/>
      <c r="AK23" s="38"/>
      <c r="AL23" s="38"/>
      <c r="AM23" s="38"/>
      <c r="AN23" s="38"/>
    </row>
    <row r="24" spans="1:40">
      <c r="A24" s="473"/>
      <c r="B24" s="154"/>
      <c r="C24" s="158"/>
      <c r="D24" s="158"/>
      <c r="E24" s="148"/>
      <c r="F24" s="159"/>
      <c r="G24" s="156"/>
      <c r="H24" s="156"/>
      <c r="I24" s="156"/>
      <c r="J24" s="148"/>
      <c r="K24" s="157"/>
      <c r="L24" s="157"/>
      <c r="M24" s="158"/>
      <c r="N24" s="158"/>
      <c r="O24" s="148"/>
      <c r="P24" s="159"/>
      <c r="Q24" s="156"/>
      <c r="R24" s="156"/>
      <c r="S24" s="156"/>
      <c r="T24" s="148"/>
      <c r="U24" s="157"/>
      <c r="V24" s="157"/>
      <c r="W24" s="157"/>
      <c r="X24" s="157"/>
      <c r="Y24" s="157"/>
      <c r="Z24" s="157"/>
      <c r="AA24" s="157"/>
      <c r="AB24" s="157"/>
      <c r="AC24" s="157"/>
      <c r="AD24" s="157"/>
      <c r="AE24" s="157"/>
      <c r="AF24" s="157"/>
      <c r="AG24" s="157"/>
      <c r="AH24" s="179"/>
      <c r="AI24" s="38"/>
      <c r="AJ24" s="38"/>
      <c r="AK24" s="38"/>
      <c r="AL24" s="38"/>
      <c r="AM24" s="38"/>
      <c r="AN24" s="38"/>
    </row>
    <row r="25" spans="1:40">
      <c r="A25" s="473"/>
      <c r="B25" s="154"/>
      <c r="C25" s="158"/>
      <c r="D25" s="158"/>
      <c r="E25" s="148"/>
      <c r="F25" s="159"/>
      <c r="G25" s="156"/>
      <c r="H25" s="156"/>
      <c r="I25" s="156"/>
      <c r="J25" s="157"/>
      <c r="K25" s="148"/>
      <c r="L25" s="157"/>
      <c r="M25" s="158"/>
      <c r="N25" s="158"/>
      <c r="O25" s="148"/>
      <c r="P25" s="159"/>
      <c r="Q25" s="156"/>
      <c r="R25" s="156"/>
      <c r="S25" s="156"/>
      <c r="T25" s="157"/>
      <c r="U25" s="148"/>
      <c r="V25" s="157"/>
      <c r="W25" s="157"/>
      <c r="X25" s="157"/>
      <c r="Y25" s="157"/>
      <c r="Z25" s="157"/>
      <c r="AA25" s="157"/>
      <c r="AB25" s="157"/>
      <c r="AC25" s="157"/>
      <c r="AD25" s="157"/>
      <c r="AE25" s="157"/>
      <c r="AF25" s="157"/>
      <c r="AG25" s="157"/>
      <c r="AH25" s="179"/>
      <c r="AI25" s="38"/>
      <c r="AJ25" s="38"/>
      <c r="AK25" s="38"/>
      <c r="AL25" s="38"/>
      <c r="AM25" s="38"/>
      <c r="AN25" s="38"/>
    </row>
    <row r="26" spans="1:40">
      <c r="A26" s="473"/>
      <c r="B26" s="154"/>
      <c r="C26" s="158"/>
      <c r="D26" s="158"/>
      <c r="E26" s="148"/>
      <c r="F26" s="159"/>
      <c r="G26" s="156"/>
      <c r="H26" s="156"/>
      <c r="I26" s="156"/>
      <c r="J26" s="157"/>
      <c r="K26" s="157"/>
      <c r="L26" s="148"/>
      <c r="M26" s="158"/>
      <c r="N26" s="158"/>
      <c r="O26" s="148"/>
      <c r="P26" s="159"/>
      <c r="Q26" s="156"/>
      <c r="R26" s="156"/>
      <c r="S26" s="156"/>
      <c r="T26" s="157"/>
      <c r="U26" s="157"/>
      <c r="V26" s="148"/>
      <c r="W26" s="157"/>
      <c r="X26" s="157"/>
      <c r="Y26" s="157"/>
      <c r="Z26" s="157"/>
      <c r="AA26" s="157"/>
      <c r="AB26" s="157"/>
      <c r="AC26" s="157"/>
      <c r="AD26" s="157"/>
      <c r="AE26" s="157"/>
      <c r="AF26" s="157"/>
      <c r="AG26" s="157"/>
      <c r="AH26" s="179"/>
      <c r="AI26" s="38"/>
      <c r="AJ26" s="38"/>
      <c r="AK26" s="38"/>
      <c r="AL26" s="38"/>
      <c r="AM26" s="38"/>
      <c r="AN26" s="38"/>
    </row>
    <row r="27" spans="1:40">
      <c r="A27" s="473"/>
      <c r="B27" s="154"/>
      <c r="C27" s="158"/>
      <c r="D27" s="158"/>
      <c r="E27" s="156"/>
      <c r="F27" s="156"/>
      <c r="G27" s="156"/>
      <c r="H27" s="156"/>
      <c r="I27" s="156"/>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79"/>
      <c r="AI27" s="38"/>
      <c r="AJ27" s="38"/>
      <c r="AK27" s="38"/>
      <c r="AL27" s="38"/>
      <c r="AM27" s="38"/>
      <c r="AN27" s="38"/>
    </row>
    <row r="28" spans="1:40">
      <c r="A28" s="473"/>
      <c r="B28" s="154"/>
      <c r="C28" s="158"/>
      <c r="D28" s="158"/>
      <c r="E28" s="156"/>
      <c r="F28" s="156"/>
      <c r="G28" s="156"/>
      <c r="H28" s="156"/>
      <c r="I28" s="156"/>
      <c r="J28" s="157"/>
      <c r="K28" s="157"/>
      <c r="L28" s="157"/>
      <c r="M28" s="157"/>
      <c r="N28" s="157"/>
      <c r="O28" s="157"/>
      <c r="P28" s="157"/>
      <c r="Q28" s="157"/>
      <c r="R28" s="157"/>
      <c r="S28" s="157"/>
      <c r="T28" s="157"/>
      <c r="U28" s="157"/>
      <c r="V28" s="157"/>
      <c r="W28" s="157"/>
      <c r="X28" s="157"/>
      <c r="Y28" s="157"/>
      <c r="Z28" s="157"/>
      <c r="AA28" s="157"/>
      <c r="AB28" s="157"/>
      <c r="AC28" s="157"/>
      <c r="AD28" s="157"/>
      <c r="AE28" s="157"/>
      <c r="AF28" s="157"/>
      <c r="AG28" s="157"/>
      <c r="AH28" s="179"/>
      <c r="AI28" s="38"/>
      <c r="AJ28" s="38"/>
      <c r="AK28" s="38"/>
      <c r="AL28" s="38"/>
      <c r="AM28" s="38"/>
      <c r="AN28" s="38"/>
    </row>
    <row r="29" spans="1:40">
      <c r="A29" s="473"/>
      <c r="B29" s="154"/>
      <c r="C29" s="129"/>
      <c r="D29" s="129"/>
      <c r="E29" s="129"/>
      <c r="F29" s="130"/>
      <c r="G29" s="130"/>
      <c r="H29" s="130"/>
      <c r="I29" s="130"/>
      <c r="J29" s="130"/>
      <c r="K29" s="130"/>
      <c r="L29" s="130"/>
      <c r="M29" s="130"/>
      <c r="N29" s="130"/>
      <c r="O29" s="130"/>
      <c r="P29" s="130"/>
      <c r="Q29" s="130"/>
      <c r="R29" s="130"/>
      <c r="S29" s="130"/>
      <c r="T29" s="130"/>
      <c r="U29" s="130"/>
      <c r="V29" s="130"/>
      <c r="W29" s="148"/>
      <c r="X29" s="130"/>
      <c r="Y29" s="130"/>
      <c r="Z29" s="130"/>
      <c r="AA29" s="130"/>
      <c r="AB29" s="130"/>
      <c r="AC29" s="130"/>
      <c r="AD29" s="130"/>
      <c r="AE29" s="130"/>
      <c r="AF29" s="130"/>
      <c r="AG29" s="130"/>
      <c r="AH29" s="176"/>
      <c r="AI29" s="38"/>
      <c r="AJ29" s="38"/>
      <c r="AK29" s="38"/>
      <c r="AL29" s="38"/>
      <c r="AM29" s="38"/>
      <c r="AN29" s="38"/>
    </row>
    <row r="30" spans="1:40">
      <c r="A30" s="473"/>
      <c r="B30" s="150"/>
      <c r="C30" s="155"/>
      <c r="D30" s="155"/>
      <c r="E30" s="149"/>
      <c r="F30" s="149"/>
      <c r="G30" s="149"/>
      <c r="H30" s="149"/>
      <c r="I30" s="149"/>
      <c r="J30" s="149"/>
      <c r="K30" s="149"/>
      <c r="L30" s="149"/>
      <c r="M30" s="149"/>
      <c r="N30" s="149"/>
      <c r="O30" s="157"/>
      <c r="P30" s="149"/>
      <c r="Q30" s="149"/>
      <c r="R30" s="149"/>
      <c r="S30" s="149"/>
      <c r="T30" s="149"/>
      <c r="U30" s="149"/>
      <c r="V30" s="149"/>
      <c r="W30" s="149"/>
      <c r="X30" s="157"/>
      <c r="Y30" s="157"/>
      <c r="Z30" s="157"/>
      <c r="AA30" s="157"/>
      <c r="AB30" s="149"/>
      <c r="AC30" s="149"/>
      <c r="AD30" s="149"/>
      <c r="AE30" s="149"/>
      <c r="AF30" s="35"/>
      <c r="AG30" s="35"/>
      <c r="AH30" s="44"/>
      <c r="AI30" s="38"/>
      <c r="AJ30" s="38"/>
      <c r="AK30" s="38"/>
      <c r="AL30" s="38"/>
      <c r="AM30" s="38"/>
      <c r="AN30" s="38"/>
    </row>
    <row r="31" spans="1:40">
      <c r="A31" s="473"/>
      <c r="B31" s="147"/>
      <c r="C31" s="155"/>
      <c r="D31" s="155"/>
      <c r="E31" s="149"/>
      <c r="F31" s="149"/>
      <c r="G31" s="149"/>
      <c r="H31" s="149"/>
      <c r="I31" s="149"/>
      <c r="J31" s="149"/>
      <c r="K31" s="149"/>
      <c r="L31" s="149"/>
      <c r="M31" s="149"/>
      <c r="N31" s="149"/>
      <c r="O31" s="160"/>
      <c r="P31" s="149"/>
      <c r="Q31" s="149"/>
      <c r="R31" s="149"/>
      <c r="S31" s="149"/>
      <c r="T31" s="149"/>
      <c r="U31" s="149"/>
      <c r="V31" s="149"/>
      <c r="W31" s="149"/>
      <c r="X31" s="160"/>
      <c r="Y31" s="160"/>
      <c r="Z31" s="160"/>
      <c r="AA31" s="160"/>
      <c r="AB31" s="149"/>
      <c r="AC31" s="149"/>
      <c r="AD31" s="149"/>
      <c r="AE31" s="149"/>
      <c r="AF31" s="35"/>
      <c r="AG31" s="35"/>
      <c r="AH31" s="44"/>
      <c r="AI31" s="38"/>
      <c r="AJ31" s="38"/>
      <c r="AK31" s="38"/>
      <c r="AL31" s="38"/>
      <c r="AM31" s="38"/>
      <c r="AN31" s="38"/>
    </row>
    <row r="32" spans="1:40">
      <c r="A32" s="473"/>
      <c r="B32" s="161"/>
      <c r="C32" s="162"/>
      <c r="D32" s="162"/>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36"/>
      <c r="AG32" s="36"/>
      <c r="AH32" s="45"/>
      <c r="AI32" s="38"/>
      <c r="AJ32" s="38"/>
      <c r="AK32" s="38"/>
      <c r="AL32" s="38"/>
      <c r="AM32" s="38"/>
      <c r="AN32" s="38"/>
    </row>
    <row r="33" spans="1:40" ht="26.65">
      <c r="A33" s="474" t="s">
        <v>48</v>
      </c>
      <c r="B33" s="164" t="s">
        <v>565</v>
      </c>
      <c r="C33" s="148" t="s">
        <v>546</v>
      </c>
      <c r="D33" s="155"/>
      <c r="E33" s="155"/>
      <c r="F33" s="155"/>
      <c r="G33" s="155"/>
      <c r="H33" s="155"/>
      <c r="I33" s="155"/>
      <c r="J33" s="155"/>
      <c r="K33" s="155"/>
      <c r="L33" s="155"/>
      <c r="M33" s="155"/>
      <c r="N33" s="155"/>
      <c r="O33" s="155"/>
      <c r="P33" s="155"/>
      <c r="Q33" s="155"/>
      <c r="R33" s="155"/>
      <c r="S33" s="155"/>
      <c r="T33" s="155"/>
      <c r="U33" s="155"/>
      <c r="V33" s="155"/>
      <c r="W33" s="149"/>
      <c r="X33" s="149"/>
      <c r="Y33" s="149"/>
      <c r="Z33" s="149"/>
      <c r="AA33" s="149"/>
      <c r="AB33" s="149"/>
      <c r="AC33" s="149"/>
      <c r="AD33" s="149"/>
      <c r="AE33" s="149"/>
      <c r="AF33" s="149"/>
      <c r="AG33" s="149"/>
      <c r="AH33" s="177"/>
      <c r="AI33" s="38"/>
      <c r="AJ33" s="38"/>
      <c r="AK33" s="38"/>
      <c r="AL33" s="38"/>
      <c r="AM33" s="38"/>
      <c r="AN33" s="38"/>
    </row>
    <row r="34" spans="1:40">
      <c r="A34" s="473"/>
      <c r="B34" s="164" t="s">
        <v>593</v>
      </c>
      <c r="C34" s="155"/>
      <c r="D34" s="148" t="s">
        <v>546</v>
      </c>
      <c r="E34" s="148" t="s">
        <v>546</v>
      </c>
      <c r="F34" s="165"/>
      <c r="G34" s="165"/>
      <c r="H34" s="165"/>
      <c r="I34" s="165"/>
      <c r="J34" s="149"/>
      <c r="K34" s="149"/>
      <c r="L34" s="149"/>
      <c r="M34" s="149"/>
      <c r="N34" s="149"/>
      <c r="O34" s="149"/>
      <c r="P34" s="149"/>
      <c r="Q34" s="149"/>
      <c r="R34" s="149"/>
      <c r="S34" s="149"/>
      <c r="T34" s="149"/>
      <c r="U34" s="149"/>
      <c r="V34" s="149"/>
      <c r="W34" s="148"/>
      <c r="X34" s="149"/>
      <c r="Y34" s="149"/>
      <c r="Z34" s="149"/>
      <c r="AA34" s="149"/>
      <c r="AB34" s="149"/>
      <c r="AC34" s="149"/>
      <c r="AD34" s="149"/>
      <c r="AE34" s="149"/>
      <c r="AF34" s="149"/>
      <c r="AG34" s="149"/>
      <c r="AH34" s="177"/>
      <c r="AI34" s="38"/>
      <c r="AJ34" s="38"/>
      <c r="AK34" s="38"/>
      <c r="AL34" s="38"/>
      <c r="AM34" s="38"/>
      <c r="AN34" s="38"/>
    </row>
    <row r="35" spans="1:40">
      <c r="A35" s="473"/>
      <c r="B35" s="192" t="s">
        <v>596</v>
      </c>
      <c r="C35" s="193"/>
      <c r="D35" s="193"/>
      <c r="E35" s="193"/>
      <c r="F35" s="193" t="s">
        <v>571</v>
      </c>
      <c r="G35" s="193"/>
      <c r="H35" s="165"/>
      <c r="I35" s="165"/>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77"/>
      <c r="AI35" s="38"/>
      <c r="AJ35" s="38"/>
      <c r="AK35" s="38"/>
      <c r="AL35" s="38"/>
      <c r="AM35" s="38"/>
      <c r="AN35" s="38"/>
    </row>
    <row r="36" spans="1:40">
      <c r="A36" s="473"/>
      <c r="B36" s="192" t="s">
        <v>595</v>
      </c>
      <c r="C36" s="35"/>
      <c r="D36" s="35"/>
      <c r="E36" s="193"/>
      <c r="F36" s="193"/>
      <c r="G36" s="193" t="s">
        <v>571</v>
      </c>
      <c r="H36" s="165"/>
      <c r="I36" s="165"/>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77"/>
      <c r="AI36" s="38"/>
      <c r="AJ36" s="38"/>
      <c r="AK36" s="38"/>
      <c r="AL36" s="38"/>
      <c r="AM36" s="38"/>
      <c r="AN36" s="38"/>
    </row>
    <row r="37" spans="1:40">
      <c r="A37" s="473"/>
      <c r="B37" s="166"/>
      <c r="C37" s="165"/>
      <c r="D37" s="149"/>
      <c r="E37" s="165"/>
      <c r="F37" s="165"/>
      <c r="G37" s="165"/>
      <c r="H37" s="165"/>
      <c r="I37" s="165"/>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77"/>
      <c r="AI37" s="38"/>
      <c r="AJ37" s="38"/>
      <c r="AK37" s="38"/>
      <c r="AL37" s="38"/>
      <c r="AM37" s="38"/>
      <c r="AN37" s="38"/>
    </row>
    <row r="38" spans="1:40">
      <c r="A38" s="473"/>
      <c r="B38" s="166"/>
      <c r="C38" s="165"/>
      <c r="D38" s="149"/>
      <c r="E38" s="165"/>
      <c r="F38" s="165"/>
      <c r="G38" s="165"/>
      <c r="H38" s="165"/>
      <c r="I38" s="165"/>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77"/>
      <c r="AI38" s="38"/>
      <c r="AJ38" s="38"/>
      <c r="AK38" s="38"/>
      <c r="AL38" s="38"/>
      <c r="AM38" s="38"/>
      <c r="AN38" s="38"/>
    </row>
    <row r="39" spans="1:40">
      <c r="A39" s="473"/>
      <c r="B39" s="166"/>
      <c r="C39" s="165"/>
      <c r="D39" s="149"/>
      <c r="E39" s="165"/>
      <c r="F39" s="165"/>
      <c r="G39" s="165"/>
      <c r="H39" s="165"/>
      <c r="I39" s="165"/>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77"/>
      <c r="AI39" s="38"/>
      <c r="AJ39" s="38"/>
      <c r="AK39" s="38"/>
      <c r="AL39" s="38"/>
      <c r="AM39" s="38"/>
      <c r="AN39" s="38"/>
    </row>
    <row r="40" spans="1:40">
      <c r="A40" s="473"/>
      <c r="B40" s="166"/>
      <c r="C40" s="165"/>
      <c r="D40" s="149"/>
      <c r="E40" s="165"/>
      <c r="F40" s="165"/>
      <c r="G40" s="165"/>
      <c r="H40" s="165"/>
      <c r="I40" s="165"/>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77"/>
      <c r="AI40" s="38"/>
      <c r="AJ40" s="38"/>
      <c r="AK40" s="38"/>
      <c r="AL40" s="38"/>
      <c r="AM40" s="38"/>
      <c r="AN40" s="38"/>
    </row>
    <row r="41" spans="1:40">
      <c r="A41" s="473"/>
      <c r="B41" s="166"/>
      <c r="C41" s="165"/>
      <c r="D41" s="149"/>
      <c r="E41" s="165"/>
      <c r="F41" s="165"/>
      <c r="G41" s="165"/>
      <c r="H41" s="165"/>
      <c r="I41" s="165"/>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77"/>
      <c r="AI41" s="38"/>
      <c r="AJ41" s="38"/>
      <c r="AK41" s="38"/>
      <c r="AL41" s="38"/>
      <c r="AM41" s="38"/>
      <c r="AN41" s="38"/>
    </row>
    <row r="42" spans="1:40">
      <c r="A42" s="473"/>
      <c r="B42" s="166"/>
      <c r="C42" s="165"/>
      <c r="D42" s="149"/>
      <c r="E42" s="165"/>
      <c r="F42" s="165"/>
      <c r="G42" s="165"/>
      <c r="H42" s="165"/>
      <c r="I42" s="165"/>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77"/>
      <c r="AI42" s="38"/>
      <c r="AJ42" s="38"/>
      <c r="AK42" s="38"/>
      <c r="AL42" s="38"/>
      <c r="AM42" s="38"/>
      <c r="AN42" s="38"/>
    </row>
    <row r="43" spans="1:40">
      <c r="A43" s="473"/>
      <c r="B43" s="166"/>
      <c r="C43" s="165"/>
      <c r="D43" s="149"/>
      <c r="E43" s="165"/>
      <c r="F43" s="165"/>
      <c r="G43" s="165"/>
      <c r="H43" s="165"/>
      <c r="I43" s="165"/>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77"/>
      <c r="AI43" s="38"/>
      <c r="AJ43" s="38"/>
      <c r="AK43" s="38"/>
      <c r="AL43" s="38"/>
      <c r="AM43" s="38"/>
      <c r="AN43" s="38"/>
    </row>
    <row r="44" spans="1:40">
      <c r="A44" s="473"/>
      <c r="B44" s="166"/>
      <c r="C44" s="149"/>
      <c r="D44" s="149"/>
      <c r="E44" s="165"/>
      <c r="F44" s="165"/>
      <c r="G44" s="165"/>
      <c r="H44" s="165"/>
      <c r="I44" s="165"/>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77"/>
      <c r="AI44" s="38"/>
      <c r="AJ44" s="38"/>
      <c r="AK44" s="38"/>
      <c r="AL44" s="38"/>
      <c r="AM44" s="38"/>
      <c r="AN44" s="38"/>
    </row>
    <row r="45" spans="1:40" ht="13.5" customHeight="1">
      <c r="A45" s="473"/>
      <c r="B45" s="166"/>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c r="AF45" s="149"/>
      <c r="AG45" s="149"/>
      <c r="AH45" s="177"/>
      <c r="AI45" s="38"/>
      <c r="AJ45" s="38"/>
      <c r="AK45" s="38"/>
      <c r="AL45" s="38"/>
      <c r="AM45" s="38"/>
      <c r="AN45" s="38"/>
    </row>
    <row r="46" spans="1:40">
      <c r="A46" s="473"/>
      <c r="B46" s="167"/>
      <c r="C46" s="149"/>
      <c r="D46" s="149"/>
      <c r="E46" s="149"/>
      <c r="F46" s="149"/>
      <c r="G46" s="149"/>
      <c r="H46" s="149"/>
      <c r="I46" s="149"/>
      <c r="J46" s="149"/>
      <c r="K46" s="149"/>
      <c r="L46" s="149"/>
      <c r="M46" s="149"/>
      <c r="N46" s="160"/>
      <c r="O46" s="149"/>
      <c r="P46" s="160"/>
      <c r="Q46" s="160"/>
      <c r="R46" s="160"/>
      <c r="S46" s="160"/>
      <c r="T46" s="160"/>
      <c r="U46" s="149"/>
      <c r="V46" s="149"/>
      <c r="W46" s="149"/>
      <c r="X46" s="160"/>
      <c r="Y46" s="160"/>
      <c r="Z46" s="160"/>
      <c r="AA46" s="160"/>
      <c r="AB46" s="149"/>
      <c r="AC46" s="149"/>
      <c r="AD46" s="149"/>
      <c r="AE46" s="149"/>
      <c r="AF46" s="35"/>
      <c r="AG46" s="35"/>
      <c r="AH46" s="44"/>
      <c r="AI46" s="38"/>
      <c r="AJ46" s="38"/>
      <c r="AK46" s="38"/>
      <c r="AL46" s="38"/>
      <c r="AM46" s="38"/>
      <c r="AN46" s="38"/>
    </row>
    <row r="47" spans="1:40">
      <c r="A47" s="473"/>
      <c r="B47" s="167"/>
      <c r="C47" s="149"/>
      <c r="D47" s="149"/>
      <c r="E47" s="149"/>
      <c r="F47" s="149"/>
      <c r="G47" s="149"/>
      <c r="H47" s="149"/>
      <c r="I47" s="149"/>
      <c r="J47" s="149"/>
      <c r="K47" s="149"/>
      <c r="L47" s="149"/>
      <c r="M47" s="149"/>
      <c r="N47" s="160"/>
      <c r="O47" s="149"/>
      <c r="P47" s="160"/>
      <c r="Q47" s="160"/>
      <c r="R47" s="160"/>
      <c r="S47" s="160"/>
      <c r="T47" s="160"/>
      <c r="U47" s="149"/>
      <c r="V47" s="149"/>
      <c r="W47" s="149"/>
      <c r="X47" s="160"/>
      <c r="Y47" s="160"/>
      <c r="Z47" s="160"/>
      <c r="AA47" s="160"/>
      <c r="AB47" s="149"/>
      <c r="AC47" s="149"/>
      <c r="AD47" s="149"/>
      <c r="AE47" s="149"/>
      <c r="AF47" s="35"/>
      <c r="AG47" s="35"/>
      <c r="AH47" s="44"/>
      <c r="AI47" s="38"/>
      <c r="AJ47" s="38"/>
      <c r="AK47" s="38"/>
      <c r="AL47" s="38"/>
      <c r="AM47" s="38"/>
      <c r="AN47" s="38"/>
    </row>
    <row r="48" spans="1:40">
      <c r="A48" s="473"/>
      <c r="B48" s="167"/>
      <c r="C48" s="149"/>
      <c r="D48" s="149"/>
      <c r="E48" s="149"/>
      <c r="F48" s="149"/>
      <c r="G48" s="149"/>
      <c r="H48" s="149"/>
      <c r="I48" s="149"/>
      <c r="J48" s="149"/>
      <c r="K48" s="149"/>
      <c r="L48" s="149"/>
      <c r="M48" s="149"/>
      <c r="N48" s="160"/>
      <c r="O48" s="149"/>
      <c r="P48" s="160"/>
      <c r="Q48" s="160"/>
      <c r="R48" s="160"/>
      <c r="S48" s="160"/>
      <c r="T48" s="160"/>
      <c r="U48" s="149"/>
      <c r="V48" s="149"/>
      <c r="W48" s="149"/>
      <c r="X48" s="160"/>
      <c r="Y48" s="160"/>
      <c r="Z48" s="160"/>
      <c r="AA48" s="160"/>
      <c r="AB48" s="149"/>
      <c r="AC48" s="149"/>
      <c r="AD48" s="149"/>
      <c r="AE48" s="149"/>
      <c r="AF48" s="35"/>
      <c r="AG48" s="35"/>
      <c r="AH48" s="44"/>
      <c r="AI48" s="38"/>
      <c r="AJ48" s="38"/>
      <c r="AK48" s="38"/>
      <c r="AL48" s="38"/>
      <c r="AM48" s="38"/>
      <c r="AN48" s="38"/>
    </row>
    <row r="49" spans="1:49">
      <c r="A49" s="473"/>
      <c r="B49" s="167"/>
      <c r="C49" s="149"/>
      <c r="D49" s="149"/>
      <c r="E49" s="149"/>
      <c r="F49" s="149"/>
      <c r="G49" s="149"/>
      <c r="H49" s="149"/>
      <c r="I49" s="149"/>
      <c r="J49" s="149"/>
      <c r="K49" s="149"/>
      <c r="L49" s="149"/>
      <c r="M49" s="149"/>
      <c r="N49" s="160"/>
      <c r="O49" s="157"/>
      <c r="P49" s="160"/>
      <c r="Q49" s="160"/>
      <c r="R49" s="160"/>
      <c r="S49" s="160"/>
      <c r="T49" s="160"/>
      <c r="U49" s="149"/>
      <c r="V49" s="149"/>
      <c r="W49" s="149"/>
      <c r="X49" s="160"/>
      <c r="Y49" s="160"/>
      <c r="Z49" s="160"/>
      <c r="AA49" s="160"/>
      <c r="AB49" s="149"/>
      <c r="AC49" s="149"/>
      <c r="AD49" s="149"/>
      <c r="AE49" s="149"/>
      <c r="AF49" s="35"/>
      <c r="AG49" s="35"/>
      <c r="AH49" s="44"/>
      <c r="AI49" s="38"/>
      <c r="AJ49" s="38"/>
      <c r="AK49" s="38"/>
      <c r="AL49" s="38"/>
      <c r="AM49" s="38"/>
      <c r="AN49" s="38"/>
    </row>
    <row r="50" spans="1:49">
      <c r="A50" s="473"/>
      <c r="B50" s="168"/>
      <c r="C50" s="169"/>
      <c r="D50" s="169"/>
      <c r="E50" s="169"/>
      <c r="F50" s="169"/>
      <c r="G50" s="169"/>
      <c r="H50" s="169"/>
      <c r="I50" s="169"/>
      <c r="J50" s="169"/>
      <c r="K50" s="169"/>
      <c r="L50" s="169"/>
      <c r="M50" s="169"/>
      <c r="N50" s="170"/>
      <c r="O50" s="170"/>
      <c r="P50" s="160"/>
      <c r="Q50" s="149"/>
      <c r="R50" s="160"/>
      <c r="S50" s="149"/>
      <c r="T50" s="160"/>
      <c r="U50" s="149"/>
      <c r="V50" s="149"/>
      <c r="W50" s="149"/>
      <c r="X50" s="160"/>
      <c r="Y50" s="160"/>
      <c r="Z50" s="160"/>
      <c r="AA50" s="160"/>
      <c r="AB50" s="149"/>
      <c r="AC50" s="149"/>
      <c r="AD50" s="149"/>
      <c r="AE50" s="149"/>
      <c r="AF50" s="35"/>
      <c r="AG50" s="35"/>
      <c r="AH50" s="44"/>
      <c r="AI50" s="38"/>
      <c r="AJ50" s="38"/>
      <c r="AK50" s="38"/>
      <c r="AL50" s="38"/>
      <c r="AM50" s="38"/>
      <c r="AN50" s="38"/>
    </row>
    <row r="51" spans="1:49">
      <c r="A51" s="475" t="s">
        <v>60</v>
      </c>
      <c r="B51" s="476"/>
      <c r="C51" s="171" t="s">
        <v>568</v>
      </c>
      <c r="D51" s="171" t="s">
        <v>547</v>
      </c>
      <c r="E51" s="171" t="s">
        <v>547</v>
      </c>
      <c r="F51" s="171" t="s">
        <v>547</v>
      </c>
      <c r="G51" s="171" t="s">
        <v>547</v>
      </c>
      <c r="H51" s="171"/>
      <c r="I51" s="171"/>
      <c r="J51" s="171"/>
      <c r="K51" s="171"/>
      <c r="L51" s="171"/>
      <c r="M51" s="171"/>
      <c r="N51" s="171"/>
      <c r="O51" s="171"/>
      <c r="P51" s="171"/>
      <c r="Q51" s="171"/>
      <c r="R51" s="171"/>
      <c r="S51" s="171"/>
      <c r="T51" s="171"/>
      <c r="U51" s="171"/>
      <c r="V51" s="171"/>
      <c r="W51" s="171"/>
      <c r="X51" s="172"/>
      <c r="Y51" s="172"/>
      <c r="Z51" s="172"/>
      <c r="AA51" s="172"/>
      <c r="AB51" s="172"/>
      <c r="AC51" s="172"/>
      <c r="AD51" s="172"/>
      <c r="AE51" s="172"/>
      <c r="AF51" s="37"/>
      <c r="AG51" s="37"/>
      <c r="AH51" s="46"/>
      <c r="AN51" s="38"/>
    </row>
    <row r="52" spans="1:49" ht="32.25" customHeight="1">
      <c r="A52" s="451" t="s">
        <v>49</v>
      </c>
      <c r="B52" s="452"/>
      <c r="C52" s="460" t="s">
        <v>561</v>
      </c>
      <c r="D52" s="460" t="s">
        <v>561</v>
      </c>
      <c r="E52" s="460" t="s">
        <v>561</v>
      </c>
      <c r="F52" s="460" t="s">
        <v>561</v>
      </c>
      <c r="G52" s="460" t="s">
        <v>561</v>
      </c>
      <c r="H52" s="460"/>
      <c r="I52" s="460"/>
      <c r="J52" s="460"/>
      <c r="K52" s="460"/>
      <c r="L52" s="460"/>
      <c r="M52" s="460"/>
      <c r="N52" s="460"/>
      <c r="O52" s="460"/>
      <c r="P52" s="460"/>
      <c r="Q52" s="460"/>
      <c r="R52" s="460"/>
      <c r="S52" s="460"/>
      <c r="T52" s="460"/>
      <c r="U52" s="460"/>
      <c r="V52" s="460"/>
      <c r="W52" s="460"/>
      <c r="X52" s="460"/>
      <c r="Y52" s="460"/>
      <c r="Z52" s="460"/>
      <c r="AA52" s="460"/>
      <c r="AB52" s="460"/>
      <c r="AC52" s="460"/>
      <c r="AD52" s="460"/>
      <c r="AE52" s="460"/>
      <c r="AF52" s="460"/>
      <c r="AG52" s="460"/>
      <c r="AH52" s="462"/>
      <c r="AK52" s="131"/>
      <c r="AR52" s="38"/>
    </row>
    <row r="53" spans="1:49" ht="41.15" customHeight="1">
      <c r="A53" s="464"/>
      <c r="B53" s="465"/>
      <c r="C53" s="461"/>
      <c r="D53" s="461"/>
      <c r="E53" s="461"/>
      <c r="F53" s="461"/>
      <c r="G53" s="461"/>
      <c r="H53" s="461"/>
      <c r="I53" s="461"/>
      <c r="J53" s="461"/>
      <c r="K53" s="461"/>
      <c r="L53" s="461"/>
      <c r="M53" s="461"/>
      <c r="N53" s="461"/>
      <c r="O53" s="461"/>
      <c r="P53" s="461"/>
      <c r="Q53" s="461"/>
      <c r="R53" s="461"/>
      <c r="S53" s="461"/>
      <c r="T53" s="461"/>
      <c r="U53" s="461"/>
      <c r="V53" s="461"/>
      <c r="W53" s="461"/>
      <c r="X53" s="461"/>
      <c r="Y53" s="461"/>
      <c r="Z53" s="461"/>
      <c r="AA53" s="461"/>
      <c r="AB53" s="461"/>
      <c r="AC53" s="461"/>
      <c r="AD53" s="461"/>
      <c r="AE53" s="461"/>
      <c r="AF53" s="461"/>
      <c r="AG53" s="461"/>
      <c r="AH53" s="463"/>
      <c r="AK53" s="56"/>
      <c r="AL53" s="38"/>
      <c r="AM53" s="38"/>
      <c r="AN53" s="38"/>
      <c r="AO53" s="38"/>
      <c r="AP53" s="38"/>
      <c r="AQ53" s="38"/>
      <c r="AR53" s="38"/>
    </row>
    <row r="54" spans="1:49" ht="13.5" customHeight="1">
      <c r="A54" s="451" t="s">
        <v>50</v>
      </c>
      <c r="B54" s="452"/>
      <c r="C54" s="445"/>
      <c r="D54" s="445"/>
      <c r="E54" s="445"/>
      <c r="F54" s="445"/>
      <c r="G54" s="445"/>
      <c r="H54" s="445"/>
      <c r="I54" s="445"/>
      <c r="J54" s="445"/>
      <c r="K54" s="445"/>
      <c r="L54" s="445"/>
      <c r="M54" s="445"/>
      <c r="N54" s="445"/>
      <c r="O54" s="445"/>
      <c r="P54" s="445"/>
      <c r="Q54" s="445"/>
      <c r="R54" s="445"/>
      <c r="S54" s="445"/>
      <c r="T54" s="445"/>
      <c r="U54" s="445"/>
      <c r="V54" s="445"/>
      <c r="W54" s="445"/>
      <c r="X54" s="445"/>
      <c r="Y54" s="445"/>
      <c r="Z54" s="445"/>
      <c r="AA54" s="445"/>
      <c r="AB54" s="445"/>
      <c r="AC54" s="445"/>
      <c r="AD54" s="445"/>
      <c r="AE54" s="445"/>
      <c r="AF54" s="445"/>
      <c r="AG54" s="445"/>
      <c r="AH54" s="448"/>
      <c r="AK54" s="56" t="s">
        <v>51</v>
      </c>
      <c r="AL54" s="38"/>
      <c r="AM54" s="38"/>
      <c r="AN54" s="38"/>
      <c r="AO54" s="38"/>
      <c r="AP54" s="38"/>
      <c r="AQ54" s="38"/>
      <c r="AR54" s="38"/>
    </row>
    <row r="55" spans="1:49">
      <c r="A55" s="453"/>
      <c r="B55" s="454"/>
      <c r="C55" s="446"/>
      <c r="D55" s="446"/>
      <c r="E55" s="446"/>
      <c r="F55" s="446"/>
      <c r="G55" s="446"/>
      <c r="H55" s="446"/>
      <c r="I55" s="446"/>
      <c r="J55" s="446"/>
      <c r="K55" s="446"/>
      <c r="L55" s="446"/>
      <c r="M55" s="446"/>
      <c r="N55" s="446"/>
      <c r="O55" s="446"/>
      <c r="P55" s="446"/>
      <c r="Q55" s="446"/>
      <c r="R55" s="446"/>
      <c r="S55" s="446"/>
      <c r="T55" s="446"/>
      <c r="U55" s="446"/>
      <c r="V55" s="446"/>
      <c r="W55" s="446"/>
      <c r="X55" s="446"/>
      <c r="Y55" s="446"/>
      <c r="Z55" s="446"/>
      <c r="AA55" s="446"/>
      <c r="AB55" s="446"/>
      <c r="AC55" s="446"/>
      <c r="AD55" s="446"/>
      <c r="AE55" s="446"/>
      <c r="AF55" s="446"/>
      <c r="AG55" s="446"/>
      <c r="AH55" s="449"/>
      <c r="AK55" s="57" t="s">
        <v>52</v>
      </c>
      <c r="AL55" s="39"/>
      <c r="AM55" s="39"/>
      <c r="AN55" s="39"/>
      <c r="AO55" s="39"/>
      <c r="AP55" s="39"/>
      <c r="AQ55" s="132"/>
      <c r="AR55" s="39"/>
      <c r="AS55" s="132"/>
      <c r="AT55" s="132"/>
      <c r="AU55" s="132"/>
      <c r="AV55" s="132"/>
      <c r="AW55" s="39">
        <f>COUNTIF(C$51:AH$51,"N")</f>
        <v>4</v>
      </c>
    </row>
    <row r="56" spans="1:49">
      <c r="A56" s="453"/>
      <c r="B56" s="454"/>
      <c r="C56" s="446"/>
      <c r="D56" s="446"/>
      <c r="E56" s="446"/>
      <c r="F56" s="446"/>
      <c r="G56" s="446"/>
      <c r="H56" s="446"/>
      <c r="I56" s="446"/>
      <c r="J56" s="446"/>
      <c r="K56" s="446"/>
      <c r="L56" s="446"/>
      <c r="M56" s="446"/>
      <c r="N56" s="446"/>
      <c r="O56" s="446"/>
      <c r="P56" s="446"/>
      <c r="Q56" s="446"/>
      <c r="R56" s="446"/>
      <c r="S56" s="446"/>
      <c r="T56" s="446"/>
      <c r="U56" s="446"/>
      <c r="V56" s="446"/>
      <c r="W56" s="446"/>
      <c r="X56" s="446"/>
      <c r="Y56" s="446"/>
      <c r="Z56" s="446"/>
      <c r="AA56" s="446"/>
      <c r="AB56" s="446"/>
      <c r="AC56" s="446"/>
      <c r="AD56" s="446"/>
      <c r="AE56" s="446"/>
      <c r="AF56" s="446"/>
      <c r="AG56" s="446"/>
      <c r="AH56" s="449"/>
      <c r="AK56" s="57" t="s">
        <v>53</v>
      </c>
      <c r="AL56" s="39"/>
      <c r="AM56" s="39"/>
      <c r="AN56" s="39"/>
      <c r="AO56" s="39"/>
      <c r="AP56" s="39"/>
      <c r="AQ56" s="132"/>
      <c r="AR56" s="39"/>
      <c r="AS56" s="132"/>
      <c r="AT56" s="132"/>
      <c r="AU56" s="132"/>
      <c r="AV56" s="132"/>
      <c r="AW56" s="39">
        <f>COUNTIF(C$51:AH$51,"E")</f>
        <v>0</v>
      </c>
    </row>
    <row r="57" spans="1:49">
      <c r="A57" s="453"/>
      <c r="B57" s="454"/>
      <c r="C57" s="446"/>
      <c r="D57" s="446"/>
      <c r="E57" s="446"/>
      <c r="F57" s="446"/>
      <c r="G57" s="446"/>
      <c r="H57" s="446"/>
      <c r="I57" s="446"/>
      <c r="J57" s="446"/>
      <c r="K57" s="446"/>
      <c r="L57" s="446"/>
      <c r="M57" s="446"/>
      <c r="N57" s="446"/>
      <c r="O57" s="446"/>
      <c r="P57" s="446"/>
      <c r="Q57" s="446"/>
      <c r="R57" s="446"/>
      <c r="S57" s="446"/>
      <c r="T57" s="446"/>
      <c r="U57" s="446"/>
      <c r="V57" s="446"/>
      <c r="W57" s="446"/>
      <c r="X57" s="446"/>
      <c r="Y57" s="446"/>
      <c r="Z57" s="446"/>
      <c r="AA57" s="446"/>
      <c r="AB57" s="446"/>
      <c r="AC57" s="446"/>
      <c r="AD57" s="446"/>
      <c r="AE57" s="446"/>
      <c r="AF57" s="446"/>
      <c r="AG57" s="446"/>
      <c r="AH57" s="449"/>
      <c r="AK57" s="57" t="s">
        <v>54</v>
      </c>
      <c r="AL57" s="39"/>
      <c r="AM57" s="39"/>
      <c r="AN57" s="39"/>
      <c r="AO57" s="39"/>
      <c r="AP57" s="39"/>
      <c r="AQ57" s="132"/>
      <c r="AR57" s="39"/>
      <c r="AS57" s="132"/>
      <c r="AT57" s="132"/>
      <c r="AU57" s="132"/>
      <c r="AV57" s="132"/>
      <c r="AW57" s="39">
        <f>COUNTIF(C$51:AH$51,"L")</f>
        <v>1</v>
      </c>
    </row>
    <row r="58" spans="1:49">
      <c r="A58" s="464"/>
      <c r="B58" s="465"/>
      <c r="C58" s="447"/>
      <c r="D58" s="447"/>
      <c r="E58" s="447"/>
      <c r="F58" s="447"/>
      <c r="G58" s="447"/>
      <c r="H58" s="447"/>
      <c r="I58" s="447"/>
      <c r="J58" s="447"/>
      <c r="K58" s="447"/>
      <c r="L58" s="447"/>
      <c r="M58" s="447"/>
      <c r="N58" s="447"/>
      <c r="O58" s="447"/>
      <c r="P58" s="447"/>
      <c r="Q58" s="447"/>
      <c r="R58" s="447"/>
      <c r="S58" s="447"/>
      <c r="T58" s="447"/>
      <c r="U58" s="447"/>
      <c r="V58" s="447"/>
      <c r="W58" s="447"/>
      <c r="X58" s="447"/>
      <c r="Y58" s="447"/>
      <c r="Z58" s="447"/>
      <c r="AA58" s="447"/>
      <c r="AB58" s="447"/>
      <c r="AC58" s="447"/>
      <c r="AD58" s="447"/>
      <c r="AE58" s="447"/>
      <c r="AF58" s="447"/>
      <c r="AG58" s="447"/>
      <c r="AH58" s="450"/>
      <c r="AK58" s="57" t="s">
        <v>55</v>
      </c>
      <c r="AL58" s="39"/>
      <c r="AM58" s="39"/>
      <c r="AN58" s="39"/>
      <c r="AO58" s="39"/>
      <c r="AP58" s="39"/>
      <c r="AQ58" s="132"/>
      <c r="AR58" s="39"/>
      <c r="AS58" s="132"/>
      <c r="AT58" s="132"/>
      <c r="AU58" s="132"/>
      <c r="AV58" s="132"/>
      <c r="AW58" s="39">
        <f>COUNTIF(C$51:AH$51,"I")</f>
        <v>0</v>
      </c>
    </row>
    <row r="59" spans="1:49">
      <c r="A59" s="451" t="s">
        <v>56</v>
      </c>
      <c r="B59" s="452"/>
      <c r="C59" s="457"/>
      <c r="D59" s="457"/>
      <c r="E59" s="457"/>
      <c r="F59" s="457"/>
      <c r="G59" s="457"/>
      <c r="H59" s="457"/>
      <c r="I59" s="457"/>
      <c r="J59" s="457"/>
      <c r="K59" s="457"/>
      <c r="L59" s="457"/>
      <c r="M59" s="457"/>
      <c r="N59" s="457"/>
      <c r="O59" s="457"/>
      <c r="P59" s="457"/>
      <c r="Q59" s="457"/>
      <c r="R59" s="457"/>
      <c r="S59" s="457"/>
      <c r="T59" s="457"/>
      <c r="U59" s="457"/>
      <c r="V59" s="457"/>
      <c r="W59" s="457"/>
      <c r="X59" s="457"/>
      <c r="Y59" s="457"/>
      <c r="Z59" s="457"/>
      <c r="AA59" s="457"/>
      <c r="AB59" s="457"/>
      <c r="AC59" s="457"/>
      <c r="AD59" s="457"/>
      <c r="AE59" s="457"/>
      <c r="AF59" s="38"/>
      <c r="AH59" s="133"/>
      <c r="AK59" s="57" t="s">
        <v>57</v>
      </c>
      <c r="AL59" s="39"/>
      <c r="AM59" s="39"/>
      <c r="AN59" s="39"/>
      <c r="AO59" s="39"/>
      <c r="AP59" s="39"/>
      <c r="AQ59" s="132"/>
      <c r="AR59" s="39"/>
      <c r="AS59" s="132"/>
      <c r="AT59" s="132"/>
      <c r="AU59" s="132"/>
      <c r="AV59" s="132"/>
      <c r="AW59" s="39">
        <f>SUM(AW55:AW58)</f>
        <v>5</v>
      </c>
    </row>
    <row r="60" spans="1:49">
      <c r="A60" s="453"/>
      <c r="B60" s="454"/>
      <c r="C60" s="458"/>
      <c r="D60" s="458"/>
      <c r="E60" s="458"/>
      <c r="F60" s="458"/>
      <c r="G60" s="458"/>
      <c r="H60" s="458"/>
      <c r="I60" s="458"/>
      <c r="J60" s="458"/>
      <c r="K60" s="458"/>
      <c r="L60" s="458"/>
      <c r="M60" s="458"/>
      <c r="N60" s="458"/>
      <c r="O60" s="458"/>
      <c r="P60" s="458"/>
      <c r="Q60" s="458"/>
      <c r="R60" s="458"/>
      <c r="S60" s="458"/>
      <c r="T60" s="458"/>
      <c r="U60" s="458"/>
      <c r="V60" s="458"/>
      <c r="W60" s="458"/>
      <c r="X60" s="458"/>
      <c r="Y60" s="458"/>
      <c r="Z60" s="458"/>
      <c r="AA60" s="458"/>
      <c r="AB60" s="458"/>
      <c r="AC60" s="458"/>
      <c r="AD60" s="458"/>
      <c r="AE60" s="458"/>
      <c r="AF60" s="38"/>
      <c r="AH60" s="133"/>
      <c r="AK60" s="57" t="s">
        <v>58</v>
      </c>
      <c r="AL60" s="39"/>
      <c r="AM60" s="39"/>
      <c r="AN60" s="39"/>
      <c r="AO60" s="39"/>
      <c r="AP60" s="39"/>
      <c r="AQ60" s="132"/>
      <c r="AR60" s="39"/>
      <c r="AS60" s="132"/>
      <c r="AT60" s="132"/>
      <c r="AU60" s="132"/>
      <c r="AV60" s="132"/>
      <c r="AW60" s="39">
        <f>COUNT(C54:AH58)</f>
        <v>0</v>
      </c>
    </row>
    <row r="61" spans="1:49">
      <c r="A61" s="453"/>
      <c r="B61" s="454"/>
      <c r="C61" s="458"/>
      <c r="D61" s="458"/>
      <c r="E61" s="458"/>
      <c r="F61" s="458"/>
      <c r="G61" s="458"/>
      <c r="H61" s="458"/>
      <c r="I61" s="458"/>
      <c r="J61" s="458"/>
      <c r="K61" s="458"/>
      <c r="L61" s="458"/>
      <c r="M61" s="458"/>
      <c r="N61" s="458"/>
      <c r="O61" s="458"/>
      <c r="P61" s="458"/>
      <c r="Q61" s="458"/>
      <c r="R61" s="458"/>
      <c r="S61" s="458"/>
      <c r="T61" s="458"/>
      <c r="U61" s="458"/>
      <c r="V61" s="458"/>
      <c r="W61" s="458"/>
      <c r="X61" s="458"/>
      <c r="Y61" s="458"/>
      <c r="Z61" s="458"/>
      <c r="AA61" s="458"/>
      <c r="AB61" s="458"/>
      <c r="AC61" s="458"/>
      <c r="AD61" s="458"/>
      <c r="AE61" s="458"/>
      <c r="AF61" s="38"/>
      <c r="AH61" s="133"/>
      <c r="AK61" s="58"/>
      <c r="AL61" s="47"/>
      <c r="AM61" s="47"/>
      <c r="AN61" s="47"/>
      <c r="AO61" s="47"/>
      <c r="AP61" s="47"/>
      <c r="AQ61" s="134"/>
      <c r="AR61" s="47"/>
      <c r="AS61" s="134"/>
      <c r="AT61" s="134"/>
      <c r="AU61" s="134"/>
      <c r="AV61" s="134"/>
      <c r="AW61" s="47"/>
    </row>
    <row r="62" spans="1:49">
      <c r="A62" s="453"/>
      <c r="B62" s="454"/>
      <c r="C62" s="458"/>
      <c r="D62" s="458"/>
      <c r="E62" s="458"/>
      <c r="F62" s="458"/>
      <c r="G62" s="458"/>
      <c r="H62" s="458"/>
      <c r="I62" s="458"/>
      <c r="J62" s="458"/>
      <c r="K62" s="458"/>
      <c r="L62" s="458"/>
      <c r="M62" s="458"/>
      <c r="N62" s="458"/>
      <c r="O62" s="458"/>
      <c r="P62" s="458"/>
      <c r="Q62" s="458"/>
      <c r="R62" s="458"/>
      <c r="S62" s="458"/>
      <c r="T62" s="458"/>
      <c r="U62" s="458"/>
      <c r="V62" s="458"/>
      <c r="W62" s="458"/>
      <c r="X62" s="458"/>
      <c r="Y62" s="458"/>
      <c r="Z62" s="458"/>
      <c r="AA62" s="458"/>
      <c r="AB62" s="458"/>
      <c r="AC62" s="458"/>
      <c r="AD62" s="458"/>
      <c r="AE62" s="458"/>
      <c r="AF62" s="38"/>
      <c r="AH62" s="133"/>
      <c r="AK62" s="58"/>
      <c r="AL62" s="47"/>
      <c r="AM62" s="47"/>
      <c r="AN62" s="47"/>
      <c r="AO62" s="47"/>
      <c r="AP62" s="47"/>
      <c r="AQ62" s="134"/>
      <c r="AR62" s="47"/>
      <c r="AS62" s="134"/>
      <c r="AT62" s="134"/>
      <c r="AU62" s="134"/>
      <c r="AV62" s="134"/>
      <c r="AW62" s="47"/>
    </row>
    <row r="63" spans="1:49" ht="13.95" thickBot="1">
      <c r="A63" s="455"/>
      <c r="B63" s="456"/>
      <c r="C63" s="459"/>
      <c r="D63" s="459"/>
      <c r="E63" s="459"/>
      <c r="F63" s="459"/>
      <c r="G63" s="459"/>
      <c r="H63" s="459"/>
      <c r="I63" s="459"/>
      <c r="J63" s="459"/>
      <c r="K63" s="459"/>
      <c r="L63" s="459"/>
      <c r="M63" s="459"/>
      <c r="N63" s="459"/>
      <c r="O63" s="459"/>
      <c r="P63" s="459"/>
      <c r="Q63" s="459"/>
      <c r="R63" s="459"/>
      <c r="S63" s="459"/>
      <c r="T63" s="459"/>
      <c r="U63" s="459"/>
      <c r="V63" s="459"/>
      <c r="W63" s="459"/>
      <c r="X63" s="459"/>
      <c r="Y63" s="459"/>
      <c r="Z63" s="459"/>
      <c r="AA63" s="459"/>
      <c r="AB63" s="459"/>
      <c r="AC63" s="459"/>
      <c r="AD63" s="459"/>
      <c r="AE63" s="459"/>
      <c r="AF63" s="135"/>
      <c r="AG63" s="136"/>
      <c r="AH63" s="137"/>
      <c r="AK63" s="58"/>
      <c r="AL63" s="47"/>
      <c r="AM63" s="47"/>
      <c r="AN63" s="47"/>
      <c r="AO63" s="47"/>
      <c r="AP63" s="47"/>
      <c r="AQ63" s="134"/>
      <c r="AR63" s="47"/>
      <c r="AS63" s="134"/>
      <c r="AT63" s="134"/>
      <c r="AU63" s="134"/>
      <c r="AV63" s="134"/>
      <c r="AW63" s="47"/>
    </row>
    <row r="64" spans="1:49">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K64" s="58"/>
      <c r="AL64" s="47"/>
      <c r="AM64" s="47"/>
      <c r="AN64" s="47"/>
      <c r="AO64" s="47"/>
      <c r="AP64" s="47"/>
      <c r="AQ64" s="134"/>
      <c r="AR64" s="47"/>
      <c r="AS64" s="134"/>
      <c r="AT64" s="134"/>
      <c r="AU64" s="134"/>
      <c r="AV64" s="134"/>
      <c r="AW64" s="47"/>
    </row>
    <row r="65" spans="1:49">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K65" s="58"/>
      <c r="AL65" s="47"/>
      <c r="AM65" s="47"/>
      <c r="AN65" s="47"/>
      <c r="AO65" s="47"/>
      <c r="AP65" s="47"/>
      <c r="AQ65" s="134"/>
      <c r="AR65" s="47"/>
      <c r="AS65" s="134"/>
      <c r="AT65" s="134"/>
      <c r="AU65" s="134"/>
      <c r="AV65" s="134"/>
      <c r="AW65" s="47"/>
    </row>
    <row r="66" spans="1:49">
      <c r="AK66" s="58"/>
      <c r="AL66" s="134"/>
      <c r="AM66" s="134"/>
      <c r="AN66" s="134"/>
      <c r="AO66" s="134"/>
      <c r="AP66" s="134"/>
      <c r="AQ66" s="134"/>
      <c r="AR66" s="134"/>
      <c r="AS66" s="134"/>
      <c r="AT66" s="134"/>
      <c r="AU66" s="134"/>
      <c r="AV66" s="134"/>
      <c r="AW66" s="134"/>
    </row>
  </sheetData>
  <mergeCells count="103">
    <mergeCell ref="C5:C8"/>
    <mergeCell ref="D5:D8"/>
    <mergeCell ref="E5:E8"/>
    <mergeCell ref="F5:F8"/>
    <mergeCell ref="G5:G8"/>
    <mergeCell ref="H5:H8"/>
    <mergeCell ref="Q5:Q8"/>
    <mergeCell ref="R5:R8"/>
    <mergeCell ref="S5:S8"/>
    <mergeCell ref="T5:T8"/>
    <mergeCell ref="I5:I8"/>
    <mergeCell ref="J5:J8"/>
    <mergeCell ref="K5:K8"/>
    <mergeCell ref="L5:L8"/>
    <mergeCell ref="M5:M8"/>
    <mergeCell ref="N5:N8"/>
    <mergeCell ref="AG5:AG8"/>
    <mergeCell ref="AH5:AH8"/>
    <mergeCell ref="A9:A32"/>
    <mergeCell ref="A33:A50"/>
    <mergeCell ref="A51:B51"/>
    <mergeCell ref="A52:B53"/>
    <mergeCell ref="C52:C53"/>
    <mergeCell ref="D52:D53"/>
    <mergeCell ref="E52:E53"/>
    <mergeCell ref="F52:F53"/>
    <mergeCell ref="AA5:AA8"/>
    <mergeCell ref="AB5:AB8"/>
    <mergeCell ref="AC5:AC8"/>
    <mergeCell ref="AD5:AD8"/>
    <mergeCell ref="AE5:AE8"/>
    <mergeCell ref="AF5:AF8"/>
    <mergeCell ref="U5:U8"/>
    <mergeCell ref="V5:V8"/>
    <mergeCell ref="W5:W8"/>
    <mergeCell ref="X5:X8"/>
    <mergeCell ref="Y5:Y8"/>
    <mergeCell ref="Z5:Z8"/>
    <mergeCell ref="O5:O8"/>
    <mergeCell ref="P5:P8"/>
    <mergeCell ref="A54:B58"/>
    <mergeCell ref="C54:C58"/>
    <mergeCell ref="D54:D58"/>
    <mergeCell ref="E54:E58"/>
    <mergeCell ref="F54:F58"/>
    <mergeCell ref="G54:G58"/>
    <mergeCell ref="Y52:Y53"/>
    <mergeCell ref="Z52:Z53"/>
    <mergeCell ref="AA52:AA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I54:I58"/>
    <mergeCell ref="J54:J58"/>
    <mergeCell ref="K54:K58"/>
    <mergeCell ref="L54:L58"/>
    <mergeCell ref="M54:M58"/>
    <mergeCell ref="AE52:AE53"/>
    <mergeCell ref="AF52:AF53"/>
    <mergeCell ref="AG52:AG53"/>
    <mergeCell ref="AH52:AH53"/>
    <mergeCell ref="AB52:AB53"/>
    <mergeCell ref="AC52:AC53"/>
    <mergeCell ref="AD52:AD53"/>
    <mergeCell ref="J52:J53"/>
    <mergeCell ref="K52:K53"/>
    <mergeCell ref="L52:L53"/>
    <mergeCell ref="AF54:AF58"/>
    <mergeCell ref="AG54:AG58"/>
    <mergeCell ref="AH54:AH58"/>
    <mergeCell ref="A59:B63"/>
    <mergeCell ref="C59:AE63"/>
    <mergeCell ref="Z54:Z58"/>
    <mergeCell ref="AA54:AA58"/>
    <mergeCell ref="AB54:AB58"/>
    <mergeCell ref="AC54:AC58"/>
    <mergeCell ref="AD54:AD58"/>
    <mergeCell ref="AE54:AE58"/>
    <mergeCell ref="T54:T58"/>
    <mergeCell ref="U54:U58"/>
    <mergeCell ref="V54:V58"/>
    <mergeCell ref="W54:W58"/>
    <mergeCell ref="X54:X58"/>
    <mergeCell ref="Y54:Y58"/>
    <mergeCell ref="N54:N58"/>
    <mergeCell ref="O54:O58"/>
    <mergeCell ref="P54:P58"/>
    <mergeCell ref="Q54:Q58"/>
    <mergeCell ref="R54:R58"/>
    <mergeCell ref="S54:S58"/>
    <mergeCell ref="H54:H58"/>
  </mergeCells>
  <phoneticPr fontId="1"/>
  <dataValidations count="1">
    <dataValidation type="list" allowBlank="1" showInputMessage="1" showErrorMessage="1" sqref="C51:AH51" xr:uid="{AD55E33C-F947-435E-96A6-BC659410D78C}">
      <formula1>"N,E,L,I"</formula1>
    </dataValidation>
  </dataValidations>
  <pageMargins left="0.59055118110236227" right="0.55118110236220474" top="0.59055118110236227" bottom="0.59055118110236227" header="0.59055118110236227" footer="0.19685039370078741"/>
  <pageSetup paperSize="9" scale="7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dimension ref="A1:A30"/>
  <sheetViews>
    <sheetView workbookViewId="0"/>
  </sheetViews>
  <sheetFormatPr defaultColWidth="15.88671875" defaultRowHeight="13.35"/>
  <cols>
    <col min="1" max="1" width="15.88671875" style="4"/>
    <col min="2" max="16384" width="15.88671875" style="3"/>
  </cols>
  <sheetData>
    <row r="1" spans="1:1">
      <c r="A1" s="2" t="s">
        <v>61</v>
      </c>
    </row>
    <row r="2" spans="1:1">
      <c r="A2" s="2" t="s">
        <v>62</v>
      </c>
    </row>
    <row r="3" spans="1:1">
      <c r="A3" s="2" t="s">
        <v>63</v>
      </c>
    </row>
    <row r="4" spans="1:1">
      <c r="A4" s="2" t="s">
        <v>64</v>
      </c>
    </row>
    <row r="5" spans="1:1">
      <c r="A5" s="2" t="s">
        <v>65</v>
      </c>
    </row>
    <row r="6" spans="1:1">
      <c r="A6" s="2" t="s">
        <v>66</v>
      </c>
    </row>
    <row r="8" spans="1:1">
      <c r="A8" s="2"/>
    </row>
    <row r="9" spans="1:1">
      <c r="A9" s="2" t="s">
        <v>67</v>
      </c>
    </row>
    <row r="10" spans="1:1">
      <c r="A10" s="2" t="s">
        <v>68</v>
      </c>
    </row>
    <row r="11" spans="1:1">
      <c r="A11" s="2" t="s">
        <v>69</v>
      </c>
    </row>
    <row r="12" spans="1:1">
      <c r="A12" s="2" t="s">
        <v>70</v>
      </c>
    </row>
    <row r="13" spans="1:1">
      <c r="A13" s="2" t="s">
        <v>71</v>
      </c>
    </row>
    <row r="14" spans="1:1">
      <c r="A14" s="2" t="s">
        <v>72</v>
      </c>
    </row>
    <row r="15" spans="1:1">
      <c r="A15" s="2" t="s">
        <v>73</v>
      </c>
    </row>
    <row r="16" spans="1:1">
      <c r="A16" s="2" t="s">
        <v>42</v>
      </c>
    </row>
    <row r="17" spans="1:1">
      <c r="A17" s="2" t="s">
        <v>74</v>
      </c>
    </row>
    <row r="18" spans="1:1">
      <c r="A18" s="2" t="s">
        <v>75</v>
      </c>
    </row>
    <row r="19" spans="1:1">
      <c r="A19" s="2" t="s">
        <v>76</v>
      </c>
    </row>
    <row r="20" spans="1:1">
      <c r="A20" s="2" t="s">
        <v>77</v>
      </c>
    </row>
    <row r="21" spans="1:1">
      <c r="A21" s="2" t="s">
        <v>78</v>
      </c>
    </row>
    <row r="22" spans="1:1">
      <c r="A22" s="2" t="s">
        <v>79</v>
      </c>
    </row>
    <row r="23" spans="1:1">
      <c r="A23" s="2" t="s">
        <v>80</v>
      </c>
    </row>
    <row r="24" spans="1:1">
      <c r="A24" s="2" t="s">
        <v>81</v>
      </c>
    </row>
    <row r="25" spans="1:1">
      <c r="A25" s="2" t="s">
        <v>82</v>
      </c>
    </row>
    <row r="26" spans="1:1">
      <c r="A26" s="2" t="s">
        <v>83</v>
      </c>
    </row>
    <row r="27" spans="1:1">
      <c r="A27" s="2" t="s">
        <v>84</v>
      </c>
    </row>
    <row r="29" spans="1:1">
      <c r="A29" s="52"/>
    </row>
    <row r="30" spans="1:1">
      <c r="A30" s="53" t="s">
        <v>85</v>
      </c>
    </row>
  </sheetData>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78ebbfb-bade-4896-bbe1-e985985b38fe">
      <Terms xmlns="http://schemas.microsoft.com/office/infopath/2007/PartnerControls"/>
    </lcf76f155ced4ddcb4097134ff3c332f>
    <TaxCatchAll xmlns="5147fa46-cb2d-43a4-8728-530451128ac6" xsi:nil="true"/>
    <_Flow_SignoffStatus xmlns="f78ebbfb-bade-4896-bbe1-e985985b38f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D68FDDEB85F774E858F0FA5F7E8D464" ma:contentTypeVersion="8" ma:contentTypeDescription="新しいドキュメントを作成します。" ma:contentTypeScope="" ma:versionID="48eb624b8d32eeb4be7c86a6acb94ed8">
  <xsd:schema xmlns:xsd="http://www.w3.org/2001/XMLSchema" xmlns:xs="http://www.w3.org/2001/XMLSchema" xmlns:p="http://schemas.microsoft.com/office/2006/metadata/properties" xmlns:ns2="f78ebbfb-bade-4896-bbe1-e985985b38fe" xmlns:ns3="5147fa46-cb2d-43a4-8728-530451128ac6" targetNamespace="http://schemas.microsoft.com/office/2006/metadata/properties" ma:root="true" ma:fieldsID="762bdf7a1f0d42b084f364a62e0a416d" ns2:_="" ns3:_="">
    <xsd:import namespace="f78ebbfb-bade-4896-bbe1-e985985b38fe"/>
    <xsd:import namespace="5147fa46-cb2d-43a4-8728-530451128ac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8ebbfb-bade-4896-bbe1-e985985b38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9dd84382-b38c-4eba-b7c2-4a66a077defb"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_Flow_SignoffStatus" ma:index="15" nillable="true" ma:displayName="承認の状態" ma:internalName="_x627f__x8a8d__x306e__x72b6__x614b_">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47fa46-cb2d-43a4-8728-530451128ac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caa86aa-9a20-436e-96a9-6eb10a90029a}" ma:internalName="TaxCatchAll" ma:showField="CatchAllData" ma:web="5147fa46-cb2d-43a4-8728-530451128a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228B55-91EB-4F15-B3E3-0A4961D4B8C4}">
  <ds:schemaRefs>
    <ds:schemaRef ds:uri="http://schemas.microsoft.com/sharepoint/v3/contenttype/forms"/>
  </ds:schemaRefs>
</ds:datastoreItem>
</file>

<file path=customXml/itemProps2.xml><?xml version="1.0" encoding="utf-8"?>
<ds:datastoreItem xmlns:ds="http://schemas.openxmlformats.org/officeDocument/2006/customXml" ds:itemID="{598201B1-DCB0-44A5-82E6-17FAFA4E5356}">
  <ds:schemaRefs>
    <ds:schemaRef ds:uri="http://schemas.microsoft.com/office/2006/documentManagement/types"/>
    <ds:schemaRef ds:uri="http://purl.org/dc/elements/1.1/"/>
    <ds:schemaRef ds:uri="http://schemas.openxmlformats.org/package/2006/metadata/core-properties"/>
    <ds:schemaRef ds:uri="5147fa46-cb2d-43a4-8728-530451128ac6"/>
    <ds:schemaRef ds:uri="http://schemas.microsoft.com/office/infopath/2007/PartnerControls"/>
    <ds:schemaRef ds:uri="http://purl.org/dc/terms/"/>
    <ds:schemaRef ds:uri="f78ebbfb-bade-4896-bbe1-e985985b38fe"/>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F28A426B-E8FB-44F0-95D8-5F8D1DC6DA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8ebbfb-bade-4896-bbe1-e985985b38fe"/>
    <ds:schemaRef ds:uri="5147fa46-cb2d-43a4-8728-530451128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Guidelines</vt:lpstr>
      <vt:lpstr>Header</vt:lpstr>
      <vt:lpstr>PCLCheckList-HANA</vt:lpstr>
      <vt:lpstr>CordingCheckList-HANA</vt:lpstr>
      <vt:lpstr>UnitTestCheckList-HANA</vt:lpstr>
      <vt:lpstr>UT0001-UT0007</vt:lpstr>
      <vt:lpstr>UT0008-UT0012</vt:lpstr>
      <vt:lpstr>c1</vt:lpstr>
      <vt:lpstr>'UT0008-UT0012'!Print_Area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日立製作所</dc:creator>
  <cp:keywords/>
  <dc:description/>
  <cp:lastModifiedBy>蔡旭峰 / cai，xufeng</cp:lastModifiedBy>
  <cp:revision/>
  <dcterms:created xsi:type="dcterms:W3CDTF">2003-06-17T14:55:13Z</dcterms:created>
  <dcterms:modified xsi:type="dcterms:W3CDTF">2022-11-09T07:38:17Z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0x0101001D68FDDEB85F774E858F0FA5F7E8D464</vt:lpwstr>
  </property>
  <property fmtid="{D5CDD505-2E9C-101B-9397-08002B2CF9AE}" pid="3" name="Order">
    <vt:r8>556000</vt:r8>
  </property>
  <property fmtid="{D5CDD505-2E9C-101B-9397-08002B2CF9AE}" pid="4" name="MediaServiceImageTags">
    <vt:lpwstr/>
  </property>
</Properties>
</file>