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lyssy/Software_Projects/ADT_Commercial/Schedule-of-Values-Calculator/"/>
    </mc:Choice>
  </mc:AlternateContent>
  <xr:revisionPtr revIDLastSave="0" documentId="8_{DEEB7B70-7CE2-DD44-AA42-1A339003104E}" xr6:coauthVersionLast="47" xr6:coauthVersionMax="47" xr10:uidLastSave="{00000000-0000-0000-0000-000000000000}"/>
  <bookViews>
    <workbookView xWindow="380" yWindow="500" windowWidth="39980" windowHeight="17380" xr2:uid="{488F5521-3A28-4FFB-8B02-ECE6FA1DD1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7" i="1"/>
  <c r="G16" i="1"/>
  <c r="G15" i="1"/>
  <c r="E12" i="1"/>
  <c r="B7" i="1"/>
  <c r="G18" i="1" s="1"/>
  <c r="G22" i="1" l="1"/>
  <c r="G25" i="1" s="1"/>
  <c r="B18" i="1"/>
  <c r="B21" i="1" l="1"/>
  <c r="B20" i="1"/>
  <c r="B19" i="1"/>
  <c r="B17" i="1"/>
  <c r="B16" i="1"/>
  <c r="B15" i="1"/>
  <c r="B22" i="1" l="1"/>
</calcChain>
</file>

<file path=xl/sharedStrings.xml><?xml version="1.0" encoding="utf-8"?>
<sst xmlns="http://schemas.openxmlformats.org/spreadsheetml/2006/main" count="28" uniqueCount="27">
  <si>
    <t>Project Revenue and Margin</t>
  </si>
  <si>
    <t>Project Expenses</t>
  </si>
  <si>
    <t>Revised Contract Amount</t>
  </si>
  <si>
    <t>Subcontractor</t>
  </si>
  <si>
    <t>Revised Estimated Margin</t>
  </si>
  <si>
    <t>Plans, Drawings, Blueprints</t>
  </si>
  <si>
    <t>Subcontract Labor</t>
  </si>
  <si>
    <t>Labor Multipliers</t>
  </si>
  <si>
    <t>Labor</t>
  </si>
  <si>
    <t>Mobilization Multiplier</t>
  </si>
  <si>
    <t>Installation - Core</t>
  </si>
  <si>
    <t>Prewire Multiplier</t>
  </si>
  <si>
    <t>Installation - Enterprise</t>
  </si>
  <si>
    <t>Trimout Multiplier</t>
  </si>
  <si>
    <t>Programming</t>
  </si>
  <si>
    <t>Programming and Testing Multiplier</t>
  </si>
  <si>
    <t>Project Management</t>
  </si>
  <si>
    <t>Commissioning and Customer Training Multiplier</t>
  </si>
  <si>
    <t>Materials</t>
  </si>
  <si>
    <t>Schedule of Values</t>
  </si>
  <si>
    <t>Engineering/Drawings/Submittals</t>
  </si>
  <si>
    <t>System Equipment/Material</t>
  </si>
  <si>
    <t>Mobilization</t>
  </si>
  <si>
    <t>Prewire</t>
  </si>
  <si>
    <t>Trim Out</t>
  </si>
  <si>
    <t>Programming and Testing</t>
  </si>
  <si>
    <t>Commissioning and Customer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</si>
</sst>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16"/>
      <color theme="0"/>
      <name val="Calibri"/>
      <family val="2"/>
    </font>
    <font>
      <b/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4" fillId="2" borderId="4" xfId="0" applyFont="1" applyFill="1" applyBorder="1"/>
    <xf numFmtId="164" fontId="0" fillId="3" borderId="5" xfId="0" applyNumberForma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4" fillId="2" borderId="6" xfId="0" applyFont="1" applyFill="1" applyBorder="1"/>
    <xf numFmtId="10" fontId="0" fillId="3" borderId="7" xfId="3" applyNumberFormat="1" applyFont="1" applyFill="1" applyBorder="1"/>
    <xf numFmtId="0" fontId="7" fillId="0" borderId="4" xfId="0" applyFont="1" applyBorder="1"/>
    <xf numFmtId="0" fontId="4" fillId="0" borderId="0" xfId="0" applyFont="1"/>
    <xf numFmtId="164" fontId="0" fillId="0" borderId="0" xfId="3" applyNumberFormat="1" applyFont="1" applyFill="1"/>
    <xf numFmtId="0" fontId="7" fillId="4" borderId="6" xfId="0" applyFont="1" applyFill="1" applyBorder="1"/>
    <xf numFmtId="164" fontId="0" fillId="3" borderId="7" xfId="0" applyNumberFormat="1" applyFill="1" applyBorder="1"/>
    <xf numFmtId="0" fontId="5" fillId="2" borderId="0" xfId="0" applyFont="1" applyFill="1"/>
    <xf numFmtId="0" fontId="4" fillId="2" borderId="5" xfId="0" applyFont="1" applyFill="1" applyBorder="1"/>
    <xf numFmtId="9" fontId="0" fillId="4" borderId="5" xfId="3" applyFont="1" applyFill="1" applyBorder="1"/>
    <xf numFmtId="0" fontId="4" fillId="2" borderId="8" xfId="0" applyFont="1" applyFill="1" applyBorder="1"/>
    <xf numFmtId="9" fontId="6" fillId="0" borderId="8" xfId="3" applyFont="1" applyBorder="1"/>
    <xf numFmtId="0" fontId="7" fillId="4" borderId="9" xfId="0" applyFont="1" applyFill="1" applyBorder="1"/>
    <xf numFmtId="164" fontId="0" fillId="3" borderId="8" xfId="0" applyNumberFormat="1" applyFill="1" applyBorder="1"/>
    <xf numFmtId="9" fontId="6" fillId="4" borderId="8" xfId="3" applyFont="1" applyFill="1" applyBorder="1"/>
    <xf numFmtId="0" fontId="7" fillId="0" borderId="9" xfId="0" applyFont="1" applyBorder="1"/>
    <xf numFmtId="0" fontId="4" fillId="2" borderId="7" xfId="0" applyFont="1" applyFill="1" applyBorder="1"/>
    <xf numFmtId="9" fontId="6" fillId="4" borderId="7" xfId="3" applyFont="1" applyFill="1" applyBorder="1"/>
    <xf numFmtId="43" fontId="0" fillId="0" borderId="0" xfId="1" applyFont="1"/>
    <xf numFmtId="0" fontId="7" fillId="4" borderId="2" xfId="0" applyFont="1" applyFill="1" applyBorder="1"/>
    <xf numFmtId="164" fontId="6" fillId="3" borderId="10" xfId="0" applyNumberFormat="1" applyFont="1" applyFill="1" applyBorder="1"/>
    <xf numFmtId="164" fontId="0" fillId="0" borderId="0" xfId="0" applyNumberFormat="1"/>
    <xf numFmtId="43" fontId="0" fillId="0" borderId="0" xfId="0" applyNumberFormat="1"/>
    <xf numFmtId="0" fontId="6" fillId="4" borderId="5" xfId="0" applyFont="1" applyFill="1" applyBorder="1"/>
    <xf numFmtId="7" fontId="0" fillId="4" borderId="11" xfId="2" applyNumberFormat="1" applyFont="1" applyFill="1" applyBorder="1"/>
    <xf numFmtId="7" fontId="0" fillId="0" borderId="0" xfId="2" applyNumberFormat="1" applyFont="1"/>
    <xf numFmtId="0" fontId="6" fillId="0" borderId="8" xfId="0" applyFont="1" applyBorder="1"/>
    <xf numFmtId="7" fontId="0" fillId="0" borderId="12" xfId="0" applyNumberFormat="1" applyBorder="1"/>
    <xf numFmtId="7" fontId="0" fillId="0" borderId="0" xfId="0" applyNumberFormat="1"/>
    <xf numFmtId="0" fontId="6" fillId="4" borderId="8" xfId="0" applyFont="1" applyFill="1" applyBorder="1"/>
    <xf numFmtId="7" fontId="0" fillId="4" borderId="12" xfId="0" applyNumberFormat="1" applyFill="1" applyBorder="1"/>
    <xf numFmtId="0" fontId="6" fillId="4" borderId="7" xfId="0" applyFont="1" applyFill="1" applyBorder="1"/>
    <xf numFmtId="7" fontId="0" fillId="4" borderId="13" xfId="0" applyNumberFormat="1" applyFill="1" applyBorder="1"/>
    <xf numFmtId="7" fontId="9" fillId="0" borderId="10" xfId="0" applyNumberFormat="1" applyFont="1" applyBorder="1"/>
    <xf numFmtId="2" fontId="0" fillId="0" borderId="0" xfId="3" applyNumberFormat="1" applyFont="1"/>
    <xf numFmtId="0" fontId="6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8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F7FC2-2601-45F4-976B-4F5C2F259E6F}">
  <dimension ref="A1:G30"/>
  <sheetViews>
    <sheetView tabSelected="1" workbookViewId="0">
      <selection activeCell="D18" sqref="D18"/>
    </sheetView>
  </sheetViews>
  <sheetFormatPr baseColWidth="10" defaultColWidth="8.83203125" defaultRowHeight="15" x14ac:dyDescent="0.2"/>
  <cols>
    <col min="1" max="1" width="45.33203125" bestFit="1" customWidth="1"/>
    <col min="2" max="2" width="31.5" customWidth="1"/>
    <col min="4" max="4" width="28" bestFit="1" customWidth="1"/>
    <col min="5" max="5" width="10.1640625" bestFit="1" customWidth="1"/>
    <col min="6" max="6" width="0" hidden="1" customWidth="1"/>
    <col min="7" max="7" width="10.83203125" hidden="1" customWidth="1"/>
    <col min="8" max="8" width="0" hidden="1" customWidth="1"/>
  </cols>
  <sheetData>
    <row r="1" spans="1:7" ht="21" x14ac:dyDescent="0.25">
      <c r="A1" s="42" t="s">
        <v>0</v>
      </c>
      <c r="B1" s="42"/>
      <c r="D1" s="43" t="s">
        <v>1</v>
      </c>
      <c r="E1" s="44"/>
    </row>
    <row r="2" spans="1:7" ht="19" x14ac:dyDescent="0.25">
      <c r="A2" s="1" t="s">
        <v>2</v>
      </c>
      <c r="B2" s="2">
        <v>104238.68</v>
      </c>
      <c r="D2" s="3" t="s">
        <v>3</v>
      </c>
      <c r="E2" s="4"/>
    </row>
    <row r="3" spans="1:7" ht="16" x14ac:dyDescent="0.2">
      <c r="A3" s="5" t="s">
        <v>4</v>
      </c>
      <c r="B3" s="6">
        <v>0.2009</v>
      </c>
      <c r="D3" s="7" t="s">
        <v>5</v>
      </c>
      <c r="E3" s="2">
        <v>1200</v>
      </c>
    </row>
    <row r="4" spans="1:7" ht="16" x14ac:dyDescent="0.2">
      <c r="A4" s="8"/>
      <c r="B4" s="9"/>
      <c r="D4" s="10" t="s">
        <v>6</v>
      </c>
      <c r="E4" s="11">
        <v>0</v>
      </c>
    </row>
    <row r="5" spans="1:7" ht="21" x14ac:dyDescent="0.25">
      <c r="A5" s="43" t="s">
        <v>7</v>
      </c>
      <c r="B5" s="44"/>
      <c r="D5" s="12" t="s">
        <v>8</v>
      </c>
      <c r="E5" s="12"/>
    </row>
    <row r="6" spans="1:7" ht="16" x14ac:dyDescent="0.2">
      <c r="A6" s="13" t="s">
        <v>9</v>
      </c>
      <c r="B6" s="14">
        <v>0.25</v>
      </c>
      <c r="D6" s="7" t="s">
        <v>10</v>
      </c>
      <c r="E6" s="2">
        <v>1680</v>
      </c>
    </row>
    <row r="7" spans="1:7" ht="16" x14ac:dyDescent="0.2">
      <c r="A7" s="15" t="s">
        <v>11</v>
      </c>
      <c r="B7" s="16">
        <f>0.5-B6</f>
        <v>0.25</v>
      </c>
      <c r="D7" s="17" t="s">
        <v>12</v>
      </c>
      <c r="E7" s="18">
        <v>14104</v>
      </c>
    </row>
    <row r="8" spans="1:7" ht="16" x14ac:dyDescent="0.2">
      <c r="A8" s="15" t="s">
        <v>13</v>
      </c>
      <c r="B8" s="19">
        <v>0.4</v>
      </c>
      <c r="D8" s="20" t="s">
        <v>14</v>
      </c>
      <c r="E8" s="18">
        <v>1640</v>
      </c>
    </row>
    <row r="9" spans="1:7" ht="16" x14ac:dyDescent="0.2">
      <c r="A9" s="15" t="s">
        <v>15</v>
      </c>
      <c r="B9" s="16">
        <v>0.05</v>
      </c>
      <c r="D9" s="10" t="s">
        <v>16</v>
      </c>
      <c r="E9" s="11">
        <v>3936</v>
      </c>
    </row>
    <row r="10" spans="1:7" ht="19" x14ac:dyDescent="0.25">
      <c r="A10" s="21" t="s">
        <v>17</v>
      </c>
      <c r="B10" s="22">
        <v>0.05</v>
      </c>
      <c r="D10" s="12" t="s">
        <v>18</v>
      </c>
      <c r="E10" s="12"/>
    </row>
    <row r="11" spans="1:7" ht="16" x14ac:dyDescent="0.2">
      <c r="C11" s="23"/>
      <c r="D11" s="24" t="s">
        <v>18</v>
      </c>
      <c r="E11" s="25">
        <v>58338.84</v>
      </c>
    </row>
    <row r="12" spans="1:7" x14ac:dyDescent="0.2">
      <c r="E12" s="41">
        <f>SUM(E3:E11)+2400</f>
        <v>83298.84</v>
      </c>
    </row>
    <row r="13" spans="1:7" x14ac:dyDescent="0.2">
      <c r="D13" s="27"/>
    </row>
    <row r="14" spans="1:7" ht="21" x14ac:dyDescent="0.25">
      <c r="A14" s="45" t="s">
        <v>19</v>
      </c>
      <c r="B14" s="45"/>
      <c r="D14" s="27"/>
    </row>
    <row r="15" spans="1:7" x14ac:dyDescent="0.2">
      <c r="A15" s="28" t="s">
        <v>20</v>
      </c>
      <c r="B15" s="29">
        <f>($E$3/(1-$B$3)) +G25</f>
        <v>1930.4376688059774</v>
      </c>
      <c r="D15" s="27"/>
      <c r="G15" s="30">
        <f>$E$3/(1-$B$3)</f>
        <v>1501.6894005756476</v>
      </c>
    </row>
    <row r="16" spans="1:7" x14ac:dyDescent="0.2">
      <c r="A16" s="31" t="s">
        <v>21</v>
      </c>
      <c r="B16" s="32">
        <f>(E11/(1-$B$3))+G25</f>
        <v>73434.429659795831</v>
      </c>
      <c r="D16" s="27"/>
      <c r="G16" s="33">
        <f>E11/(1-$B$3)</f>
        <v>73005.681391565508</v>
      </c>
    </row>
    <row r="17" spans="1:7" x14ac:dyDescent="0.2">
      <c r="A17" s="34" t="s">
        <v>22</v>
      </c>
      <c r="B17" s="35">
        <f>(($E$6+$E$7+$E$8+$E$9) *$B$6/(1-$B$3))+G25</f>
        <v>7111.2661007919614</v>
      </c>
      <c r="D17" s="27"/>
      <c r="G17" s="33">
        <f>($E$6+$E$7+$E$8+$E$9) *$B$6/(1-$B$3)</f>
        <v>6682.5178325616316</v>
      </c>
    </row>
    <row r="18" spans="1:7" x14ac:dyDescent="0.2">
      <c r="A18" s="31" t="s">
        <v>23</v>
      </c>
      <c r="B18" s="32">
        <f>(($E$6+$E$7+$E$8+$E$9) *$B$7/(1-$B$3))+G25</f>
        <v>7111.2661007919614</v>
      </c>
      <c r="D18" s="27"/>
      <c r="G18" s="33">
        <f>($E$6+$E$7+$E$8+$E$9) *$B$7/(1-B$3)</f>
        <v>6682.5178325616316</v>
      </c>
    </row>
    <row r="19" spans="1:7" x14ac:dyDescent="0.2">
      <c r="A19" s="34" t="s">
        <v>24</v>
      </c>
      <c r="B19" s="35">
        <f>(($E$6+$E$7+$E$8+$E$9) *$B$8/(1-$B$3))+G25</f>
        <v>11120.77680032894</v>
      </c>
      <c r="D19" s="27"/>
      <c r="G19" s="33">
        <f>($E$6+$E$7+$E$8+$E$9) *$B$8/(1-B$3)</f>
        <v>10692.028532098611</v>
      </c>
    </row>
    <row r="20" spans="1:7" x14ac:dyDescent="0.2">
      <c r="A20" s="31" t="s">
        <v>25</v>
      </c>
      <c r="B20" s="32">
        <f>(($E$6+$E$7+$E$8+$E$9) *$B$10/(1-$B$3)) + G25</f>
        <v>1765.2518347426562</v>
      </c>
      <c r="D20" s="27"/>
      <c r="G20" s="33">
        <f>($E$6+$E$7+$E$8+$E$9) *$B$9/(1-$B$3)</f>
        <v>1336.5035665123264</v>
      </c>
    </row>
    <row r="21" spans="1:7" x14ac:dyDescent="0.2">
      <c r="A21" s="36" t="s">
        <v>26</v>
      </c>
      <c r="B21" s="37">
        <f>(($E$6+$E$7+$E$8+$E$9) *$B$9/(1-$B$3)) + G25</f>
        <v>1765.2518347426562</v>
      </c>
      <c r="G21" s="33">
        <f>($E$6+$E$7+$E$8+$E$9) *$B$10/(1-$B$3)</f>
        <v>1336.5035665123264</v>
      </c>
    </row>
    <row r="22" spans="1:7" ht="19" x14ac:dyDescent="0.25">
      <c r="B22" s="38">
        <f>SUM(B15:B21)</f>
        <v>104238.67999999998</v>
      </c>
      <c r="G22" s="39">
        <f>SUM(G15:G21)</f>
        <v>101237.44212238769</v>
      </c>
    </row>
    <row r="24" spans="1:7" x14ac:dyDescent="0.2">
      <c r="B24" s="40"/>
    </row>
    <row r="25" spans="1:7" x14ac:dyDescent="0.2">
      <c r="B25" s="40"/>
      <c r="G25" s="26">
        <f>(B2-G22)/7</f>
        <v>428.7482682303297</v>
      </c>
    </row>
    <row r="26" spans="1:7" x14ac:dyDescent="0.2">
      <c r="B26" s="40"/>
    </row>
    <row r="27" spans="1:7" x14ac:dyDescent="0.2">
      <c r="B27" s="40"/>
    </row>
    <row r="28" spans="1:7" x14ac:dyDescent="0.2">
      <c r="B28" s="40"/>
    </row>
    <row r="29" spans="1:7" x14ac:dyDescent="0.2">
      <c r="B29" s="40"/>
    </row>
    <row r="30" spans="1:7" x14ac:dyDescent="0.2">
      <c r="B30" s="40"/>
    </row>
  </sheetData>
  <mergeCells count="4">
    <mergeCell ref="A1:B1"/>
    <mergeCell ref="D1:E1"/>
    <mergeCell ref="A5:B5"/>
    <mergeCell ref="A14:B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98F30E82FEC4FBAB9EEE760829181" ma:contentTypeVersion="13" ma:contentTypeDescription="Create a new document." ma:contentTypeScope="" ma:versionID="620c88cbbb82f28cef9060856e721204">
  <xsd:schema xmlns:xsd="http://www.w3.org/2001/XMLSchema" xmlns:xs="http://www.w3.org/2001/XMLSchema" xmlns:p="http://schemas.microsoft.com/office/2006/metadata/properties" xmlns:ns2="942d8053-4a93-46fc-8ca5-652907ce2e74" xmlns:ns3="a37bc2b5-5908-45eb-bfa1-b82929122f51" targetNamespace="http://schemas.microsoft.com/office/2006/metadata/properties" ma:root="true" ma:fieldsID="3eaafbc2c4ddc6500e667a75a639c590" ns2:_="" ns3:_="">
    <xsd:import namespace="942d8053-4a93-46fc-8ca5-652907ce2e74"/>
    <xsd:import namespace="a37bc2b5-5908-45eb-bfa1-b82929122f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2d8053-4a93-46fc-8ca5-652907ce2e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7bc2b5-5908-45eb-bfa1-b82929122f5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5CDC81-45CC-4777-9B00-72C19A186A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2d8053-4a93-46fc-8ca5-652907ce2e74"/>
    <ds:schemaRef ds:uri="a37bc2b5-5908-45eb-bfa1-b82929122f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03B9DF-9FC6-4D5F-826E-C51186B563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64F7877-4FE4-494C-914D-60B31A4565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Lyssy, Stephen</dc:creator>
  <cp:lastModifiedBy>Microsoft Office User</cp:lastModifiedBy>
  <dcterms:created xsi:type="dcterms:W3CDTF">2022-03-29T17:41:57Z</dcterms:created>
  <dcterms:modified xsi:type="dcterms:W3CDTF">2022-04-02T19:26:04Z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0x010100E8298F30E82FEC4FBAB9EEE760829181</vt:lpwstr>
  </property>
</Properties>
</file>