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ta Science\University\Texas Tech\Semester 2\Multivariate\Project\"/>
    </mc:Choice>
  </mc:AlternateContent>
  <xr:revisionPtr revIDLastSave="0" documentId="13_ncr:1_{45253ED9-D127-4261-A6B8-6183ABCCEED4}" xr6:coauthVersionLast="47" xr6:coauthVersionMax="47" xr10:uidLastSave="{00000000-0000-0000-0000-000000000000}"/>
  <bookViews>
    <workbookView xWindow="-120" yWindow="-120" windowWidth="29040" windowHeight="15720" xr2:uid="{7BDF7B0E-7094-4BA0-9D23-E6BC62336446}"/>
  </bookViews>
  <sheets>
    <sheet name="Fieldnames_renamed" sheetId="1" r:id="rId1"/>
    <sheet name="Factor Loadings(significant)" sheetId="4" r:id="rId2"/>
    <sheet name="CFA Model" sheetId="3" r:id="rId3"/>
  </sheets>
  <definedNames>
    <definedName name="_xlnm._FilterDatabase" localSheetId="1" hidden="1">'Factor Loadings(significant)'!$A$1:$G$1</definedName>
    <definedName name="_xlnm._FilterDatabase" localSheetId="0" hidden="1">Fieldnames_renamed!$A$1:$E$1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5" i="4" l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6" i="4"/>
  <c r="Q47" i="4"/>
  <c r="Q48" i="4"/>
  <c r="Q49" i="4"/>
  <c r="Q50" i="4"/>
  <c r="Q51" i="4"/>
  <c r="Q52" i="4"/>
  <c r="Q2" i="4"/>
  <c r="L5" i="3"/>
  <c r="L4" i="3"/>
  <c r="L3" i="3"/>
  <c r="L2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63" i="3"/>
  <c r="E64" i="3"/>
  <c r="E65" i="3"/>
  <c r="E66" i="3"/>
  <c r="E67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D26" i="1"/>
  <c r="D2" i="1"/>
  <c r="D46" i="1"/>
  <c r="D3" i="1"/>
  <c r="D4" i="1"/>
  <c r="D47" i="1"/>
  <c r="D48" i="1"/>
  <c r="D49" i="1"/>
  <c r="D5" i="1"/>
  <c r="D6" i="1"/>
  <c r="D7" i="1"/>
  <c r="D50" i="1"/>
  <c r="D51" i="1"/>
  <c r="D33" i="1"/>
  <c r="D52" i="1"/>
  <c r="D53" i="1"/>
  <c r="D54" i="1"/>
  <c r="D55" i="1"/>
  <c r="D8" i="1"/>
  <c r="D56" i="1"/>
  <c r="D9" i="1"/>
  <c r="D57" i="1"/>
  <c r="D58" i="1"/>
  <c r="D59" i="1"/>
  <c r="D10" i="1"/>
  <c r="D60" i="1"/>
  <c r="D61" i="1"/>
  <c r="D62" i="1"/>
  <c r="D11" i="1"/>
  <c r="D63" i="1"/>
  <c r="D64" i="1"/>
  <c r="D65" i="1"/>
  <c r="D66" i="1"/>
  <c r="D67" i="1"/>
  <c r="D68" i="1"/>
  <c r="D69" i="1"/>
  <c r="D70" i="1"/>
  <c r="D71" i="1"/>
  <c r="D72" i="1"/>
  <c r="D73" i="1"/>
  <c r="D74" i="1"/>
  <c r="D34" i="1"/>
  <c r="D75" i="1"/>
  <c r="D76" i="1"/>
  <c r="D35" i="1"/>
  <c r="D77" i="1"/>
  <c r="D36" i="1"/>
  <c r="D78" i="1"/>
  <c r="D37" i="1"/>
  <c r="D38" i="1"/>
  <c r="D39" i="1"/>
  <c r="D40" i="1"/>
  <c r="D41" i="1"/>
  <c r="D12" i="1"/>
  <c r="D13" i="1"/>
  <c r="D79" i="1"/>
  <c r="D80" i="1"/>
  <c r="D81" i="1"/>
  <c r="D82" i="1"/>
  <c r="D83" i="1"/>
  <c r="D84" i="1"/>
  <c r="D85" i="1"/>
  <c r="D86" i="1"/>
  <c r="D87" i="1"/>
  <c r="D14" i="1"/>
  <c r="D42" i="1"/>
  <c r="D43" i="1"/>
  <c r="D15" i="1"/>
  <c r="D44" i="1"/>
  <c r="D45" i="1"/>
  <c r="D16" i="1"/>
  <c r="D88" i="1"/>
  <c r="D89" i="1"/>
  <c r="D17" i="1"/>
  <c r="D90" i="1"/>
  <c r="D91" i="1"/>
  <c r="D92" i="1"/>
  <c r="D93" i="1"/>
  <c r="D94" i="1"/>
  <c r="D95" i="1"/>
  <c r="D96" i="1"/>
  <c r="D97" i="1"/>
  <c r="D18" i="1"/>
  <c r="D19" i="1"/>
  <c r="D20" i="1"/>
  <c r="D21" i="1"/>
  <c r="D22" i="1"/>
  <c r="D23" i="1"/>
  <c r="D27" i="1"/>
  <c r="D98" i="1"/>
  <c r="D28" i="1"/>
  <c r="D99" i="1"/>
  <c r="D29" i="1"/>
  <c r="D100" i="1"/>
  <c r="D30" i="1"/>
  <c r="D101" i="1"/>
  <c r="D31" i="1"/>
  <c r="D102" i="1"/>
  <c r="D32" i="1"/>
  <c r="D103" i="1"/>
  <c r="D104" i="1"/>
  <c r="D105" i="1"/>
  <c r="D106" i="1"/>
  <c r="D24" i="1"/>
  <c r="D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4F0D2D-BACF-4FEB-B5CB-17D51183DBC2}" keepAlive="1" name="Query - factoranalysis" description="Connection to the 'factoranalysis' query in the workbook." type="5" refreshedVersion="8" background="1" saveData="1">
    <dbPr connection="Provider=Microsoft.Mashup.OleDb.1;Data Source=$Workbook$;Location=factoranalysis;Extended Properties=&quot;&quot;" command="SELECT * FROM [factoranalysis]"/>
  </connection>
  <connection id="2" xr16:uid="{9A46C66E-32DD-4E6F-91F5-A1495DADCDEE}" keepAlive="1" name="Query - factoranalysis (2)" description="Connection to the 'factoranalysis (2)' query in the workbook." type="5" refreshedVersion="0" background="1">
    <dbPr connection="Provider=Microsoft.Mashup.OleDb.1;Data Source=$Workbook$;Location=&quot;factoranalysis (2)&quot;;Extended Properties=&quot;&quot;" command="SELECT * FROM [factoranalysis (2)]"/>
  </connection>
</connections>
</file>

<file path=xl/sharedStrings.xml><?xml version="1.0" encoding="utf-8"?>
<sst xmlns="http://schemas.openxmlformats.org/spreadsheetml/2006/main" count="1078" uniqueCount="419">
  <si>
    <t>Team</t>
  </si>
  <si>
    <t xml:space="preserve"> hitter's team (or last team they were on)</t>
  </si>
  <si>
    <t xml:space="preserve"> games played</t>
  </si>
  <si>
    <t xml:space="preserve"> plate appearances</t>
  </si>
  <si>
    <t xml:space="preserve"> singles</t>
  </si>
  <si>
    <t xml:space="preserve"> doubles</t>
  </si>
  <si>
    <t xml:space="preserve"> triples</t>
  </si>
  <si>
    <t xml:space="preserve"> home runs</t>
  </si>
  <si>
    <t xml:space="preserve"> runs scored</t>
  </si>
  <si>
    <t xml:space="preserve"> intentional bases on balls</t>
  </si>
  <si>
    <t xml:space="preserve"> strike outs</t>
  </si>
  <si>
    <t xml:space="preserve"> hit by pitch</t>
  </si>
  <si>
    <t xml:space="preserve"> sacrifice fly</t>
  </si>
  <si>
    <t xml:space="preserve"> sacrifice hit</t>
  </si>
  <si>
    <t>ground into a double play</t>
  </si>
  <si>
    <t xml:space="preserve"> stolen base</t>
  </si>
  <si>
    <t xml:space="preserve"> caught stealing</t>
  </si>
  <si>
    <t xml:space="preserve"> BB / PA</t>
  </si>
  <si>
    <t xml:space="preserve"> SO/PA</t>
  </si>
  <si>
    <t xml:space="preserve"> BB/SO</t>
  </si>
  <si>
    <t xml:space="preserve"> on base percentage</t>
  </si>
  <si>
    <t xml:space="preserve"> slugging percentage</t>
  </si>
  <si>
    <t xml:space="preserve"> OBP + SLG</t>
  </si>
  <si>
    <t xml:space="preserve"> running speed score</t>
  </si>
  <si>
    <t xml:space="preserve"> AVG on balls in play</t>
  </si>
  <si>
    <t xml:space="preserve"> ultimate base running in runs above average</t>
  </si>
  <si>
    <t xml:space="preserve"> weighted ground into double play runs above average</t>
  </si>
  <si>
    <t xml:space="preserve"> SB and CS runs above average</t>
  </si>
  <si>
    <t xml:space="preserve"> weighted runs created based on wOBA</t>
  </si>
  <si>
    <t xml:space="preserve"> weighted runs above averaged based on wOBA</t>
  </si>
  <si>
    <t xml:space="preserve"> weight on base percentage average</t>
  </si>
  <si>
    <t xml:space="preserve"> ground ball to fly ball ratio</t>
  </si>
  <si>
    <t xml:space="preserve"> line drive % (LB / balls in play)</t>
  </si>
  <si>
    <t xml:space="preserve"> ground ball % (GB/ balls in play)</t>
  </si>
  <si>
    <t xml:space="preserve"> flyball% also commonly known as FB% (Flyball/ balls in play)</t>
  </si>
  <si>
    <t xml:space="preserve"> infield flyball % (in field flyball / flyballs)</t>
  </si>
  <si>
    <t xml:space="preserve"> home run / Flyball</t>
  </si>
  <si>
    <t xml:space="preserve"> infield hits</t>
  </si>
  <si>
    <t xml:space="preserve"> IFH / GB</t>
  </si>
  <si>
    <t xml:space="preserve"> bunt hits</t>
  </si>
  <si>
    <t xml:space="preserve"> BUH / bunts</t>
  </si>
  <si>
    <t xml:space="preserve"> % of balls that were pulled by hitter</t>
  </si>
  <si>
    <t xml:space="preserve"> % of balls hit in play that were classified as hit with soft speed</t>
  </si>
  <si>
    <t xml:space="preserve"> % of balls hit in play that were classified as hit with medium speed</t>
  </si>
  <si>
    <t xml:space="preserve"> % of balls hit in play that were classified as hit with hard speed</t>
  </si>
  <si>
    <t xml:space="preserve"> PA - SO - BB - HBP</t>
  </si>
  <si>
    <t xml:space="preserve"> average exit velocity of Batted ball</t>
  </si>
  <si>
    <t xml:space="preserve"> maximum exit velocity of Batted ball</t>
  </si>
  <si>
    <t xml:space="preserve"> Launch angle</t>
  </si>
  <si>
    <t xml:space="preserve"> a batted ball with an exit velocity of at least 98mph and LA between 26-30 degrees. For EV mph over 98 degrees, the LA range gets higher by 1 degree</t>
  </si>
  <si>
    <t xml:space="preserve"> % of Batted balls that are classified as barrels</t>
  </si>
  <si>
    <t xml:space="preserve"> # of Batted balls with an EV of 95 or higher</t>
  </si>
  <si>
    <t xml:space="preserve"> % of Battled balls with an EV of 95 or higher</t>
  </si>
  <si>
    <t xml:space="preserve"> expected batting average</t>
  </si>
  <si>
    <t xml:space="preserve"> expected slugging percentage</t>
  </si>
  <si>
    <t xml:space="preserve"> expected weighted on base average</t>
  </si>
  <si>
    <t xml:space="preserve"> (Win Probability Added / a hitter's Leverage index for all game events) - (Win Probability Added / Leverage index), which essentially measures how much better a player does in a high leverage situation compared to a neutral situation.</t>
  </si>
  <si>
    <t xml:space="preserve"> % of pitches a batter swings at outside of the strike zone</t>
  </si>
  <si>
    <t xml:space="preserve"> % of pitches a batter swings at inside of the strike zone</t>
  </si>
  <si>
    <t xml:space="preserve"> % of total pitches a batter swings at</t>
  </si>
  <si>
    <t xml:space="preserve"> % of times a batter makes contact with the ball when swinging at pitches thrown outside of the zone</t>
  </si>
  <si>
    <t xml:space="preserve"> % of times a batter makes contact with the ball when swining at pitches thrown inside of the zone</t>
  </si>
  <si>
    <t xml:space="preserve"> total percentage of contact made when swinging at all pitches</t>
  </si>
  <si>
    <t xml:space="preserve"> % of pitches seen inside the strike zone</t>
  </si>
  <si>
    <t xml:space="preserve"> First pitch strike percentage</t>
  </si>
  <si>
    <t xml:space="preserve"> Swinging strike %</t>
  </si>
  <si>
    <t xml:space="preserve"> How well does the batter do vs fastballs? Using pitch types linear weights</t>
  </si>
  <si>
    <t xml:space="preserve"> How well does the batter do vs sliders? Using pitch types linear weights</t>
  </si>
  <si>
    <t xml:space="preserve"> How well does the batter do vs cutters? Using pitch types linear weights</t>
  </si>
  <si>
    <t xml:space="preserve"> How well does the batter do vs curves? Using pitch types linear weights</t>
  </si>
  <si>
    <t xml:space="preserve"> How well does the batter do vs change-ups? Using pitch types linear weights</t>
  </si>
  <si>
    <t xml:space="preserve"> How well does the batter do vs splitters? Using pitch types linear weights</t>
  </si>
  <si>
    <t xml:space="preserve"> How well does the batter do vs fastballs per 100 pitches?</t>
  </si>
  <si>
    <t xml:space="preserve"> How well does the batter do vs sliders per 100 pitches?</t>
  </si>
  <si>
    <t xml:space="preserve"> How well does the batter do vs cutters per 100 pitches?</t>
  </si>
  <si>
    <t xml:space="preserve"> How well does the batter do vs curves per 100 pitches?</t>
  </si>
  <si>
    <t xml:space="preserve"> How well does the batter do vs change-ups per 100 pitches?</t>
  </si>
  <si>
    <t xml:space="preserve"> How well does the batter do vs splitters per 100 pitches?</t>
  </si>
  <si>
    <t xml:space="preserve"> The percentage the hitter sees a fastball</t>
  </si>
  <si>
    <t xml:space="preserve"> the velocity of incoming fastballs seen</t>
  </si>
  <si>
    <t xml:space="preserve"> The percentage that the hitter sees a slider</t>
  </si>
  <si>
    <t xml:space="preserve"> the velocity of the incoming slider seen</t>
  </si>
  <si>
    <t xml:space="preserve"> The percentage that the hitter sees a cutter</t>
  </si>
  <si>
    <t xml:space="preserve"> the velocity of the incoming cutter seen</t>
  </si>
  <si>
    <t xml:space="preserve"> The percentage that the hitter sees a curve</t>
  </si>
  <si>
    <t xml:space="preserve"> the velocity of the incoming curve seen</t>
  </si>
  <si>
    <t xml:space="preserve"> The percentage that the hitter sees a change-up</t>
  </si>
  <si>
    <t xml:space="preserve"> the velocity of incoming change-up seen</t>
  </si>
  <si>
    <t xml:space="preserve"> The percentage that the hitter sees a splitter</t>
  </si>
  <si>
    <t xml:space="preserve"> the velocity of the incoming splitter seen</t>
  </si>
  <si>
    <t xml:space="preserve"> Park adjusted runs above average based on wOBA</t>
  </si>
  <si>
    <t xml:space="preserve"> Baserunning runs above average including SB and CS</t>
  </si>
  <si>
    <t xml:space="preserve"> Fielding runs above average based on UZR</t>
  </si>
  <si>
    <t xml:space="preserve"> Wins above replacement</t>
  </si>
  <si>
    <t>Original colname</t>
  </si>
  <si>
    <t>Name</t>
  </si>
  <si>
    <t>hits</t>
  </si>
  <si>
    <t>singles</t>
  </si>
  <si>
    <t>doubles</t>
  </si>
  <si>
    <t>triples</t>
  </si>
  <si>
    <t xml:space="preserve">Description </t>
  </si>
  <si>
    <t xml:space="preserve">Use to rename columns (code) </t>
  </si>
  <si>
    <t>G</t>
  </si>
  <si>
    <t>AB</t>
  </si>
  <si>
    <t>PA</t>
  </si>
  <si>
    <t>H</t>
  </si>
  <si>
    <t>HR</t>
  </si>
  <si>
    <t>R</t>
  </si>
  <si>
    <t>RBI</t>
  </si>
  <si>
    <t>BB</t>
  </si>
  <si>
    <t>IBB</t>
  </si>
  <si>
    <t>SO</t>
  </si>
  <si>
    <t>AVG</t>
  </si>
  <si>
    <t>OBP</t>
  </si>
  <si>
    <t>SLG</t>
  </si>
  <si>
    <t>Spd</t>
  </si>
  <si>
    <t>IFH</t>
  </si>
  <si>
    <t>BUH</t>
  </si>
  <si>
    <t>BABIP</t>
  </si>
  <si>
    <t>WAR</t>
  </si>
  <si>
    <t>wFB</t>
  </si>
  <si>
    <t>wSL</t>
  </si>
  <si>
    <t>wCT</t>
  </si>
  <si>
    <t>wCB</t>
  </si>
  <si>
    <t>wCH</t>
  </si>
  <si>
    <t>wSB</t>
  </si>
  <si>
    <t>SB</t>
  </si>
  <si>
    <t>CS</t>
  </si>
  <si>
    <t>UBR</t>
  </si>
  <si>
    <t>wRC</t>
  </si>
  <si>
    <t>wRAA</t>
  </si>
  <si>
    <t>wOBA</t>
  </si>
  <si>
    <t>Fielding</t>
  </si>
  <si>
    <t>Barrels</t>
  </si>
  <si>
    <t>HardHit</t>
  </si>
  <si>
    <t>xBA</t>
  </si>
  <si>
    <t>xSLG</t>
  </si>
  <si>
    <t>xwOBA</t>
  </si>
  <si>
    <t>Clutch</t>
  </si>
  <si>
    <t>SF</t>
  </si>
  <si>
    <t>SH</t>
  </si>
  <si>
    <t>HBP</t>
  </si>
  <si>
    <t>GDP</t>
  </si>
  <si>
    <t>Batting</t>
  </si>
  <si>
    <t>EV</t>
  </si>
  <si>
    <t>maxEV</t>
  </si>
  <si>
    <t>LA</t>
  </si>
  <si>
    <t>OPS</t>
  </si>
  <si>
    <t>ISO</t>
  </si>
  <si>
    <t>wGDP</t>
  </si>
  <si>
    <t>X1B</t>
  </si>
  <si>
    <t>X2B</t>
  </si>
  <si>
    <t>X3B</t>
  </si>
  <si>
    <t>Hard.</t>
  </si>
  <si>
    <t>Med.</t>
  </si>
  <si>
    <t>Soft.</t>
  </si>
  <si>
    <t>Cent.</t>
  </si>
  <si>
    <t>Oppo.</t>
  </si>
  <si>
    <t>Pull.</t>
  </si>
  <si>
    <t>Contact.</t>
  </si>
  <si>
    <t>Flyball.</t>
  </si>
  <si>
    <t>BUH.</t>
  </si>
  <si>
    <t>IFH.</t>
  </si>
  <si>
    <t>K.</t>
  </si>
  <si>
    <t>CSW.</t>
  </si>
  <si>
    <t>IFFB.</t>
  </si>
  <si>
    <t>LD.</t>
  </si>
  <si>
    <t>GB.</t>
  </si>
  <si>
    <t>CStr.</t>
  </si>
  <si>
    <t>SwStr.</t>
  </si>
  <si>
    <t>Zone.</t>
  </si>
  <si>
    <t>Barrel.</t>
  </si>
  <si>
    <t>HardHit.</t>
  </si>
  <si>
    <t>Swing.</t>
  </si>
  <si>
    <t>O.Swing.</t>
  </si>
  <si>
    <t>Z.Swing.</t>
  </si>
  <si>
    <t>O.Contact.</t>
  </si>
  <si>
    <t>Z.Contact.</t>
  </si>
  <si>
    <t>F.Strike.</t>
  </si>
  <si>
    <t>FBv</t>
  </si>
  <si>
    <t>CTv</t>
  </si>
  <si>
    <t>CH.</t>
  </si>
  <si>
    <t>CHv</t>
  </si>
  <si>
    <t>SFv</t>
  </si>
  <si>
    <t>CBv</t>
  </si>
  <si>
    <t>BB.K</t>
  </si>
  <si>
    <t>GB.FB</t>
  </si>
  <si>
    <t>HR.FB</t>
  </si>
  <si>
    <t>wFB.C</t>
  </si>
  <si>
    <t>BB.</t>
  </si>
  <si>
    <t>batted.ball</t>
  </si>
  <si>
    <t>wRC.</t>
  </si>
  <si>
    <t>wSF</t>
  </si>
  <si>
    <t>wSL.C</t>
  </si>
  <si>
    <t>wCT.C</t>
  </si>
  <si>
    <t>wCB.C</t>
  </si>
  <si>
    <t>wCH.C</t>
  </si>
  <si>
    <t>wSF.C</t>
  </si>
  <si>
    <t>SL.</t>
  </si>
  <si>
    <t>SLv</t>
  </si>
  <si>
    <t>CT.</t>
  </si>
  <si>
    <t>CB.</t>
  </si>
  <si>
    <t>SF.</t>
  </si>
  <si>
    <t>hit.by.pitch</t>
  </si>
  <si>
    <t xml:space="preserve"> hitter's name</t>
  </si>
  <si>
    <t>fastball.</t>
  </si>
  <si>
    <t>New.Name</t>
  </si>
  <si>
    <t>home.runs</t>
  </si>
  <si>
    <t>runs.scored</t>
  </si>
  <si>
    <t>runs.batted.in</t>
  </si>
  <si>
    <t>bases.on.balls</t>
  </si>
  <si>
    <t>intentional.bases.on.balls</t>
  </si>
  <si>
    <t>strike.outs</t>
  </si>
  <si>
    <t>stolen.base</t>
  </si>
  <si>
    <t>caught.stealing</t>
  </si>
  <si>
    <t>batting.average</t>
  </si>
  <si>
    <t>running.speed.score</t>
  </si>
  <si>
    <t>Wins.above.replacement</t>
  </si>
  <si>
    <t>Base.Running</t>
  </si>
  <si>
    <t xml:space="preserve"> sacrifice.fly</t>
  </si>
  <si>
    <t xml:space="preserve"> sacrifice.hit</t>
  </si>
  <si>
    <t>ground.into.a.doubleplay</t>
  </si>
  <si>
    <t xml:space="preserve"> bases on balls (a walk)</t>
  </si>
  <si>
    <t xml:space="preserve">Runs whereby a batter is credited for making a play that allows a run to be scored. </t>
  </si>
  <si>
    <t xml:space="preserve"> hits of the ball</t>
  </si>
  <si>
    <r>
      <t xml:space="preserve"> Number of batter's </t>
    </r>
    <r>
      <rPr>
        <b/>
        <u/>
        <sz val="11"/>
        <color theme="1"/>
        <rFont val="Calibri"/>
        <family val="2"/>
        <scheme val="minor"/>
      </rPr>
      <t>turns</t>
    </r>
    <r>
      <rPr>
        <sz val="11"/>
        <color theme="1"/>
        <rFont val="Calibri"/>
        <family val="2"/>
        <scheme val="minor"/>
      </rPr>
      <t xml:space="preserve"> batting against a pitcher</t>
    </r>
  </si>
  <si>
    <t xml:space="preserve"> batting average (dividing a player's hits by his at-bats)</t>
  </si>
  <si>
    <t>plate.appearances</t>
  </si>
  <si>
    <t>Isolated Power</t>
  </si>
  <si>
    <t xml:space="preserve"> Isolated Power  (SLG - AVG)</t>
  </si>
  <si>
    <t>Factor1</t>
  </si>
  <si>
    <t>sacrifice.fly</t>
  </si>
  <si>
    <t>Factor2</t>
  </si>
  <si>
    <t>Factor3</t>
  </si>
  <si>
    <t>Factor4</t>
  </si>
  <si>
    <t>Games.played</t>
  </si>
  <si>
    <t>at.bats</t>
  </si>
  <si>
    <t>BB.PA</t>
  </si>
  <si>
    <t>bases.on.balls.strikeouts</t>
  </si>
  <si>
    <t>on.base.perc</t>
  </si>
  <si>
    <t>slugging.perc</t>
  </si>
  <si>
    <t>GroundBall.fly.ratio</t>
  </si>
  <si>
    <t>LineDrive.perc</t>
  </si>
  <si>
    <t>GroundBall.perc</t>
  </si>
  <si>
    <t>Flyball.perc</t>
  </si>
  <si>
    <t>Infieldfly.perc</t>
  </si>
  <si>
    <t>Swing.perc</t>
  </si>
  <si>
    <t>Zone.perc</t>
  </si>
  <si>
    <t>F-Strike.perc</t>
  </si>
  <si>
    <t>Isolated.Power</t>
  </si>
  <si>
    <t>F.Strike.perc</t>
  </si>
  <si>
    <t>% of balls that were hit to CF by hitter</t>
  </si>
  <si>
    <t>% of balls that were pushed by hitter</t>
  </si>
  <si>
    <t>ball</t>
  </si>
  <si>
    <t>HomeRun.Flyball.ratio</t>
  </si>
  <si>
    <t>ball.sliders</t>
  </si>
  <si>
    <t>ball.curves</t>
  </si>
  <si>
    <t>ball.splitters</t>
  </si>
  <si>
    <t>ball.fastball</t>
  </si>
  <si>
    <t>ball.fastball.perc</t>
  </si>
  <si>
    <t>ball.sliders.perc</t>
  </si>
  <si>
    <t>ball.cutters</t>
  </si>
  <si>
    <t>ball.cutters.perc</t>
  </si>
  <si>
    <t>ball.curves.perc</t>
  </si>
  <si>
    <t>ball.changeups</t>
  </si>
  <si>
    <t>ball.changeups.perc</t>
  </si>
  <si>
    <t>ball.changeups.ratio</t>
  </si>
  <si>
    <t>ball.curves.ratio</t>
  </si>
  <si>
    <t>ball.cutters.ratio</t>
  </si>
  <si>
    <t>ball.sliders.ratio</t>
  </si>
  <si>
    <t>ball.fastball.ratio</t>
  </si>
  <si>
    <t>ball.splitters.ratio</t>
  </si>
  <si>
    <t>ball.fastball.velocity</t>
  </si>
  <si>
    <t>ball.sliders.velocity</t>
  </si>
  <si>
    <t>ball.cutters.velocity</t>
  </si>
  <si>
    <t>ball.curves.velocity</t>
  </si>
  <si>
    <t>ball.changeups.velocity</t>
  </si>
  <si>
    <t>ball.splitters.perc</t>
  </si>
  <si>
    <t>ball.splitters.velocity</t>
  </si>
  <si>
    <t>Batting.wOBA</t>
  </si>
  <si>
    <t>called.strike.perc</t>
  </si>
  <si>
    <t>Percentage of pitches that are called strikes and swinging strikes.</t>
  </si>
  <si>
    <t>called.swing.strikes.perc</t>
  </si>
  <si>
    <t>Called strike %</t>
  </si>
  <si>
    <t>in.contact.perc</t>
  </si>
  <si>
    <t>total.contact.perc</t>
  </si>
  <si>
    <t>out.Contact.perc</t>
  </si>
  <si>
    <t>in.swing.perc</t>
  </si>
  <si>
    <t>out.swing.perc</t>
  </si>
  <si>
    <t>x.wOBA</t>
  </si>
  <si>
    <t>x.slugging.perc</t>
  </si>
  <si>
    <t>x.batting.average</t>
  </si>
  <si>
    <t>bat.barrels</t>
  </si>
  <si>
    <t>bat.barrel.perc</t>
  </si>
  <si>
    <t>bat.hardHit</t>
  </si>
  <si>
    <t>bat.hardHit.perc</t>
  </si>
  <si>
    <t>launch.angle</t>
  </si>
  <si>
    <t>bat.exit.velocity</t>
  </si>
  <si>
    <t>bat.max.exit.velocity</t>
  </si>
  <si>
    <t>hit.push.perc</t>
  </si>
  <si>
    <t>hit.softspeed.perc</t>
  </si>
  <si>
    <t>hit.medspeed.perc</t>
  </si>
  <si>
    <t>hit.hardspeed.perc</t>
  </si>
  <si>
    <t>hit.batted.ball</t>
  </si>
  <si>
    <t>hit.CF.perc</t>
  </si>
  <si>
    <t>hit.pull.perc</t>
  </si>
  <si>
    <t>hit.bunt.perc</t>
  </si>
  <si>
    <t>hit.bunt</t>
  </si>
  <si>
    <t>hit.infield.perc</t>
  </si>
  <si>
    <t>hit.infield</t>
  </si>
  <si>
    <t>ultimate.base.running</t>
  </si>
  <si>
    <t>on.balls.in.play</t>
  </si>
  <si>
    <t>strikouts.plate.perc</t>
  </si>
  <si>
    <t>stolenbase.stealing.ratio</t>
  </si>
  <si>
    <t>wRuns.AboveAvg</t>
  </si>
  <si>
    <t>wRuns.created</t>
  </si>
  <si>
    <t xml:space="preserve"> wRC plus, whereby additional factors are taken into consideration like ball park or era</t>
  </si>
  <si>
    <t>wRuns.created.plus</t>
  </si>
  <si>
    <t>Key cols</t>
  </si>
  <si>
    <t>swing.strike.perc</t>
  </si>
  <si>
    <t>Model</t>
  </si>
  <si>
    <t>factor -&gt; data, loading_symbol,  loading_value</t>
  </si>
  <si>
    <t>factors</t>
  </si>
  <si>
    <t>hitting</t>
  </si>
  <si>
    <t>variables</t>
  </si>
  <si>
    <t>factor</t>
  </si>
  <si>
    <t>variable</t>
  </si>
  <si>
    <t>runs</t>
  </si>
  <si>
    <t>lambda2</t>
  </si>
  <si>
    <t>lambda3</t>
  </si>
  <si>
    <t>lambda4</t>
  </si>
  <si>
    <t>lambda5</t>
  </si>
  <si>
    <t>lambda6</t>
  </si>
  <si>
    <t>lambda7</t>
  </si>
  <si>
    <t>lambda8</t>
  </si>
  <si>
    <t>lambda9</t>
  </si>
  <si>
    <t>lambda10</t>
  </si>
  <si>
    <t>lambda11</t>
  </si>
  <si>
    <t>lambda12</t>
  </si>
  <si>
    <t>lambda13</t>
  </si>
  <si>
    <t>lambda14</t>
  </si>
  <si>
    <t>lambda15</t>
  </si>
  <si>
    <t>lambda16</t>
  </si>
  <si>
    <t>lambda17</t>
  </si>
  <si>
    <t>lambda18</t>
  </si>
  <si>
    <t>lambda19</t>
  </si>
  <si>
    <t>lambda20</t>
  </si>
  <si>
    <t>lambda21</t>
  </si>
  <si>
    <t>lambda22</t>
  </si>
  <si>
    <t>lambda23</t>
  </si>
  <si>
    <t>lambda24</t>
  </si>
  <si>
    <t>lambda25</t>
  </si>
  <si>
    <t>lambda26</t>
  </si>
  <si>
    <t>lambda27</t>
  </si>
  <si>
    <t>lambda28</t>
  </si>
  <si>
    <t>lambda29</t>
  </si>
  <si>
    <t>psi1</t>
  </si>
  <si>
    <t>psi2</t>
  </si>
  <si>
    <t>psi3</t>
  </si>
  <si>
    <t>psi5</t>
  </si>
  <si>
    <t>psi6</t>
  </si>
  <si>
    <t>psi7</t>
  </si>
  <si>
    <t>psi8</t>
  </si>
  <si>
    <t>psi9</t>
  </si>
  <si>
    <t>psi10</t>
  </si>
  <si>
    <t>psi11</t>
  </si>
  <si>
    <t>psi12</t>
  </si>
  <si>
    <t>psi13</t>
  </si>
  <si>
    <t>psi14</t>
  </si>
  <si>
    <t>psi15</t>
  </si>
  <si>
    <t>psi16</t>
  </si>
  <si>
    <t>psi17</t>
  </si>
  <si>
    <t>psi18</t>
  </si>
  <si>
    <t>psi19</t>
  </si>
  <si>
    <t>psi20</t>
  </si>
  <si>
    <t>psi21</t>
  </si>
  <si>
    <t>psi22</t>
  </si>
  <si>
    <t>psi23</t>
  </si>
  <si>
    <t>phi1</t>
  </si>
  <si>
    <t>phi2</t>
  </si>
  <si>
    <t>phi3</t>
  </si>
  <si>
    <t>phi4</t>
  </si>
  <si>
    <t>phi5</t>
  </si>
  <si>
    <t>Code</t>
  </si>
  <si>
    <t>symbol</t>
  </si>
  <si>
    <t>phi6</t>
  </si>
  <si>
    <t>phi7</t>
  </si>
  <si>
    <t>phi8</t>
  </si>
  <si>
    <t>phi11</t>
  </si>
  <si>
    <t>phi12</t>
  </si>
  <si>
    <t>phi14</t>
  </si>
  <si>
    <t>NA</t>
  </si>
  <si>
    <t>CFA model</t>
  </si>
  <si>
    <t>game.results</t>
  </si>
  <si>
    <t>non.batting</t>
  </si>
  <si>
    <t>Games.played&lt;-&gt;  Games.played , psi1 ,NA</t>
  </si>
  <si>
    <t>runs =~ home.runs + runs.scored + runs.batted.in + Clutch + on.base.perc</t>
  </si>
  <si>
    <t>ball =~ ball.fastball.ratio + ball.sliders.ratio + ball.cutters.ratio + ball.curves.ratio + ball.changeups.ratio + ball.splitters.ratio</t>
  </si>
  <si>
    <t>hitting =~ hits + runs.batted.in + batting.average + hit.batted.ball + bat.exit.velocity + home.runs + Swing.perc + total.contact.perc + swing.strike.perc</t>
  </si>
  <si>
    <t>non-batting =~  + home.runs + stolen.base + running.speed.score + plate.appearances + Clutch + Wins.above.replacement</t>
  </si>
  <si>
    <t>factors-&gt;var</t>
  </si>
  <si>
    <t>score</t>
  </si>
  <si>
    <t>hitting,ball</t>
  </si>
  <si>
    <t>score, hitting</t>
  </si>
  <si>
    <t>score,hitting</t>
  </si>
  <si>
    <t>hitting, ball</t>
  </si>
  <si>
    <t>score, hitting, non.batting</t>
  </si>
  <si>
    <t>coefficient name</t>
  </si>
  <si>
    <t>lambda30</t>
  </si>
  <si>
    <t>lambda31</t>
  </si>
  <si>
    <t>lambda32</t>
  </si>
  <si>
    <t>lambda33</t>
  </si>
  <si>
    <t>lambda34</t>
  </si>
  <si>
    <t>Value</t>
  </si>
  <si>
    <t>code</t>
  </si>
  <si>
    <t>plate.appearances&lt;-&gt;  plate.appearances , psi2 ,NA</t>
  </si>
  <si>
    <t>hits&lt;-&gt;  hits , psi3 ,NA</t>
  </si>
  <si>
    <t xml:space="preserve">Variables with no significant correlation </t>
  </si>
  <si>
    <t>sacrifice.hit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</si>
</sst>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3C4043"/>
      <name val="Arial"/>
      <family val="2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3B4F"/>
      <name val="Consolas"/>
      <family val="3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4" borderId="0" xfId="0" applyFill="1"/>
    <xf numFmtId="0" fontId="2" fillId="0" borderId="0" xfId="0" applyFont="1"/>
    <xf numFmtId="0" fontId="0" fillId="6" borderId="0" xfId="0" applyFill="1"/>
    <xf numFmtId="0" fontId="0" fillId="3" borderId="0" xfId="0" applyFill="1"/>
    <xf numFmtId="0" fontId="5" fillId="0" borderId="0" xfId="0" applyFont="1"/>
    <xf numFmtId="0" fontId="1" fillId="0" borderId="0" xfId="0" applyFont="1"/>
    <xf numFmtId="0" fontId="3" fillId="0" borderId="0" xfId="0" applyFont="1"/>
    <xf numFmtId="0" fontId="0" fillId="0" borderId="3" xfId="0" applyBorder="1"/>
    <xf numFmtId="0" fontId="6" fillId="2" borderId="0" xfId="0" applyFont="1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9" fillId="7" borderId="0" xfId="0" applyFont="1" applyFill="1"/>
    <xf numFmtId="0" fontId="0" fillId="5" borderId="4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1</xdr:row>
      <xdr:rowOff>123825</xdr:rowOff>
    </xdr:from>
    <xdr:to>
      <xdr:col>4</xdr:col>
      <xdr:colOff>2867025</xdr:colOff>
      <xdr:row>10</xdr:row>
      <xdr:rowOff>123825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2ACB81-4D06-29B8-BB96-126F40E84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01225" y="323850"/>
          <a:ext cx="25622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A628-5E5E-47CD-B165-1763FE45FC18}">
  <dimension ref="A1:F106"/>
  <sheetViews>
    <sheetView tabSelected="1" workbookViewId="0">
      <selection activeCell="E15" sqref="E15"/>
    </sheetView>
  </sheetViews>
  <sheetFormatPr defaultRowHeight="15" x14ac:dyDescent="0.25"/>
  <cols>
    <col min="1" max="1" width="12.85546875" customWidth="1"/>
    <col min="2" max="2" width="27.5703125" customWidth="1"/>
    <col min="3" max="3" width="67.7109375" customWidth="1"/>
    <col min="4" max="4" width="34.28515625" customWidth="1"/>
    <col min="5" max="5" width="51.7109375" customWidth="1"/>
  </cols>
  <sheetData>
    <row r="1" spans="1:6" ht="15.75" thickBot="1" x14ac:dyDescent="0.3">
      <c r="A1" s="2" t="s">
        <v>94</v>
      </c>
      <c r="B1" s="2" t="s">
        <v>206</v>
      </c>
      <c r="C1" s="3" t="s">
        <v>100</v>
      </c>
      <c r="D1" s="4" t="s">
        <v>101</v>
      </c>
      <c r="E1" s="7" t="s">
        <v>318</v>
      </c>
    </row>
    <row r="2" spans="1:6" x14ac:dyDescent="0.25">
      <c r="A2" t="s">
        <v>102</v>
      </c>
      <c r="B2" t="s">
        <v>235</v>
      </c>
      <c r="C2" t="s">
        <v>2</v>
      </c>
      <c r="D2" t="str">
        <f t="shared" ref="D2:D33" si="0">"'"&amp;TRIM(B2) &amp; "'='" &amp;TRIM(A2)&amp;"',"</f>
        <v>'Games.played'='G',</v>
      </c>
      <c r="F2" t="str">
        <f>"'"&amp;B2&amp;"',"</f>
        <v>'Games.played',</v>
      </c>
    </row>
    <row r="3" spans="1:6" x14ac:dyDescent="0.25">
      <c r="A3" t="s">
        <v>104</v>
      </c>
      <c r="B3" t="s">
        <v>227</v>
      </c>
      <c r="C3" t="s">
        <v>3</v>
      </c>
      <c r="D3" t="str">
        <f t="shared" si="0"/>
        <v>'plate.appearances'='PA',</v>
      </c>
      <c r="F3" t="str">
        <f t="shared" ref="F3:F26" si="1">"'"&amp;B3&amp;"',"</f>
        <v>'plate.appearances',</v>
      </c>
    </row>
    <row r="4" spans="1:6" x14ac:dyDescent="0.25">
      <c r="A4" t="s">
        <v>105</v>
      </c>
      <c r="B4" t="s">
        <v>96</v>
      </c>
      <c r="C4" t="s">
        <v>224</v>
      </c>
      <c r="D4" t="str">
        <f t="shared" si="0"/>
        <v>'hits'='H',</v>
      </c>
      <c r="F4" t="str">
        <f t="shared" si="1"/>
        <v>'hits',</v>
      </c>
    </row>
    <row r="5" spans="1:6" x14ac:dyDescent="0.25">
      <c r="A5" t="s">
        <v>106</v>
      </c>
      <c r="B5" t="s">
        <v>207</v>
      </c>
      <c r="C5" t="s">
        <v>7</v>
      </c>
      <c r="D5" t="str">
        <f t="shared" si="0"/>
        <v>'home.runs'='HR',</v>
      </c>
      <c r="F5" t="str">
        <f t="shared" si="1"/>
        <v>'home.runs',</v>
      </c>
    </row>
    <row r="6" spans="1:6" x14ac:dyDescent="0.25">
      <c r="A6" t="s">
        <v>107</v>
      </c>
      <c r="B6" t="s">
        <v>208</v>
      </c>
      <c r="C6" t="s">
        <v>8</v>
      </c>
      <c r="D6" t="str">
        <f t="shared" si="0"/>
        <v>'runs.scored'='R',</v>
      </c>
      <c r="F6" t="str">
        <f t="shared" si="1"/>
        <v>'runs.scored',</v>
      </c>
    </row>
    <row r="7" spans="1:6" x14ac:dyDescent="0.25">
      <c r="A7" t="s">
        <v>108</v>
      </c>
      <c r="B7" t="s">
        <v>209</v>
      </c>
      <c r="C7" t="s">
        <v>223</v>
      </c>
      <c r="D7" t="str">
        <f t="shared" si="0"/>
        <v>'runs.batted.in'='RBI',</v>
      </c>
      <c r="F7" t="str">
        <f t="shared" si="1"/>
        <v>'runs.batted.in',</v>
      </c>
    </row>
    <row r="8" spans="1:6" x14ac:dyDescent="0.25">
      <c r="A8" t="s">
        <v>126</v>
      </c>
      <c r="B8" t="s">
        <v>213</v>
      </c>
      <c r="C8" t="s">
        <v>15</v>
      </c>
      <c r="D8" t="str">
        <f t="shared" si="0"/>
        <v>'stolen.base'='SB',</v>
      </c>
      <c r="F8" t="str">
        <f t="shared" si="1"/>
        <v>'stolen.base',</v>
      </c>
    </row>
    <row r="9" spans="1:6" x14ac:dyDescent="0.25">
      <c r="A9" t="s">
        <v>112</v>
      </c>
      <c r="B9" t="s">
        <v>215</v>
      </c>
      <c r="C9" t="s">
        <v>226</v>
      </c>
      <c r="D9" t="str">
        <f t="shared" si="0"/>
        <v>'batting.average'='AVG',</v>
      </c>
      <c r="F9" t="str">
        <f t="shared" si="1"/>
        <v>'batting.average',</v>
      </c>
    </row>
    <row r="10" spans="1:6" x14ac:dyDescent="0.25">
      <c r="A10" t="s">
        <v>113</v>
      </c>
      <c r="B10" t="s">
        <v>239</v>
      </c>
      <c r="C10" t="s">
        <v>20</v>
      </c>
      <c r="D10" t="str">
        <f t="shared" si="0"/>
        <v>'on.base.perc'='OBP',</v>
      </c>
      <c r="F10" t="str">
        <f t="shared" si="1"/>
        <v>'on.base.perc',</v>
      </c>
    </row>
    <row r="11" spans="1:6" x14ac:dyDescent="0.25">
      <c r="A11" t="s">
        <v>115</v>
      </c>
      <c r="B11" t="s">
        <v>216</v>
      </c>
      <c r="C11" t="s">
        <v>23</v>
      </c>
      <c r="D11" t="str">
        <f t="shared" si="0"/>
        <v>'running.speed.score'='Spd',</v>
      </c>
      <c r="F11" t="str">
        <f t="shared" si="1"/>
        <v>'running.speed.score',</v>
      </c>
    </row>
    <row r="12" spans="1:6" x14ac:dyDescent="0.25">
      <c r="A12" t="s">
        <v>190</v>
      </c>
      <c r="B12" t="s">
        <v>303</v>
      </c>
      <c r="C12" t="s">
        <v>45</v>
      </c>
      <c r="D12" t="str">
        <f t="shared" si="0"/>
        <v>'hit.batted.ball'='batted.ball',</v>
      </c>
      <c r="F12" t="str">
        <f t="shared" si="1"/>
        <v>'hit.batted.ball',</v>
      </c>
    </row>
    <row r="13" spans="1:6" x14ac:dyDescent="0.25">
      <c r="A13" t="s">
        <v>144</v>
      </c>
      <c r="B13" t="s">
        <v>297</v>
      </c>
      <c r="C13" t="s">
        <v>46</v>
      </c>
      <c r="D13" t="str">
        <f t="shared" si="0"/>
        <v>'bat.exit.velocity'='EV',</v>
      </c>
      <c r="F13" t="str">
        <f t="shared" si="1"/>
        <v>'bat.exit.velocity',</v>
      </c>
    </row>
    <row r="14" spans="1:6" x14ac:dyDescent="0.25">
      <c r="A14" t="s">
        <v>138</v>
      </c>
      <c r="B14" t="s">
        <v>138</v>
      </c>
      <c r="C14" t="s">
        <v>56</v>
      </c>
      <c r="D14" t="str">
        <f t="shared" si="0"/>
        <v>'Clutch'='Clutch',</v>
      </c>
      <c r="F14" t="str">
        <f t="shared" si="1"/>
        <v>'Clutch',</v>
      </c>
    </row>
    <row r="15" spans="1:6" x14ac:dyDescent="0.25">
      <c r="A15" t="s">
        <v>173</v>
      </c>
      <c r="B15" t="s">
        <v>246</v>
      </c>
      <c r="C15" t="s">
        <v>59</v>
      </c>
      <c r="D15" t="str">
        <f t="shared" si="0"/>
        <v>'Swing.perc'='Swing.',</v>
      </c>
      <c r="F15" t="str">
        <f t="shared" si="1"/>
        <v>'Swing.perc',</v>
      </c>
    </row>
    <row r="16" spans="1:6" x14ac:dyDescent="0.25">
      <c r="A16" t="s">
        <v>159</v>
      </c>
      <c r="B16" t="s">
        <v>285</v>
      </c>
      <c r="C16" t="s">
        <v>62</v>
      </c>
      <c r="D16" t="str">
        <f t="shared" si="0"/>
        <v>'total.contact.perc'='Contact.',</v>
      </c>
      <c r="F16" t="str">
        <f t="shared" si="1"/>
        <v>'total.contact.perc',</v>
      </c>
    </row>
    <row r="17" spans="1:6" x14ac:dyDescent="0.25">
      <c r="A17" t="s">
        <v>169</v>
      </c>
      <c r="B17" t="s">
        <v>319</v>
      </c>
      <c r="C17" t="s">
        <v>65</v>
      </c>
      <c r="D17" t="str">
        <f t="shared" si="0"/>
        <v>'swing.strike.perc'='SwStr.',</v>
      </c>
      <c r="F17" t="str">
        <f t="shared" si="1"/>
        <v>'swing.strike.perc',</v>
      </c>
    </row>
    <row r="18" spans="1:6" x14ac:dyDescent="0.25">
      <c r="A18" t="s">
        <v>188</v>
      </c>
      <c r="B18" t="s">
        <v>270</v>
      </c>
      <c r="C18" t="s">
        <v>72</v>
      </c>
      <c r="D18" t="str">
        <f t="shared" si="0"/>
        <v>'ball.fastball.ratio'='wFB.C',</v>
      </c>
      <c r="F18" t="str">
        <f t="shared" si="1"/>
        <v>'ball.fastball.ratio',</v>
      </c>
    </row>
    <row r="19" spans="1:6" x14ac:dyDescent="0.25">
      <c r="A19" t="s">
        <v>193</v>
      </c>
      <c r="B19" t="s">
        <v>269</v>
      </c>
      <c r="C19" t="s">
        <v>73</v>
      </c>
      <c r="D19" t="str">
        <f t="shared" si="0"/>
        <v>'ball.sliders.ratio'='wSL.C',</v>
      </c>
      <c r="F19" t="str">
        <f t="shared" si="1"/>
        <v>'ball.sliders.ratio',</v>
      </c>
    </row>
    <row r="20" spans="1:6" x14ac:dyDescent="0.25">
      <c r="A20" t="s">
        <v>194</v>
      </c>
      <c r="B20" t="s">
        <v>268</v>
      </c>
      <c r="C20" t="s">
        <v>74</v>
      </c>
      <c r="D20" t="str">
        <f t="shared" si="0"/>
        <v>'ball.cutters.ratio'='wCT.C',</v>
      </c>
      <c r="F20" t="str">
        <f t="shared" si="1"/>
        <v>'ball.cutters.ratio',</v>
      </c>
    </row>
    <row r="21" spans="1:6" x14ac:dyDescent="0.25">
      <c r="A21" t="s">
        <v>195</v>
      </c>
      <c r="B21" t="s">
        <v>267</v>
      </c>
      <c r="C21" t="s">
        <v>75</v>
      </c>
      <c r="D21" t="str">
        <f t="shared" si="0"/>
        <v>'ball.curves.ratio'='wCB.C',</v>
      </c>
      <c r="F21" t="str">
        <f t="shared" si="1"/>
        <v>'ball.curves.ratio',</v>
      </c>
    </row>
    <row r="22" spans="1:6" x14ac:dyDescent="0.25">
      <c r="A22" t="s">
        <v>196</v>
      </c>
      <c r="B22" t="s">
        <v>266</v>
      </c>
      <c r="C22" t="s">
        <v>76</v>
      </c>
      <c r="D22" t="str">
        <f t="shared" si="0"/>
        <v>'ball.changeups.ratio'='wCH.C',</v>
      </c>
      <c r="F22" t="str">
        <f t="shared" si="1"/>
        <v>'ball.changeups.ratio',</v>
      </c>
    </row>
    <row r="23" spans="1:6" x14ac:dyDescent="0.25">
      <c r="A23" t="s">
        <v>197</v>
      </c>
      <c r="B23" t="s">
        <v>271</v>
      </c>
      <c r="C23" t="s">
        <v>77</v>
      </c>
      <c r="D23" t="str">
        <f t="shared" si="0"/>
        <v>'ball.splitters.ratio'='wSF.C',</v>
      </c>
      <c r="F23" t="str">
        <f t="shared" si="1"/>
        <v>'ball.splitters.ratio',</v>
      </c>
    </row>
    <row r="24" spans="1:6" x14ac:dyDescent="0.25">
      <c r="A24" t="s">
        <v>119</v>
      </c>
      <c r="B24" t="s">
        <v>217</v>
      </c>
      <c r="C24" t="s">
        <v>93</v>
      </c>
      <c r="D24" t="str">
        <f t="shared" si="0"/>
        <v>'Wins.above.replacement'='WAR',</v>
      </c>
      <c r="F24" t="str">
        <f t="shared" si="1"/>
        <v>'Wins.above.replacement',</v>
      </c>
    </row>
    <row r="25" spans="1:6" x14ac:dyDescent="0.25">
      <c r="A25" t="s">
        <v>95</v>
      </c>
      <c r="B25" t="s">
        <v>95</v>
      </c>
      <c r="C25" t="s">
        <v>204</v>
      </c>
      <c r="D25" t="str">
        <f t="shared" si="0"/>
        <v>'Name'='Name',</v>
      </c>
      <c r="F25" t="str">
        <f t="shared" si="1"/>
        <v>'Name',</v>
      </c>
    </row>
    <row r="26" spans="1:6" x14ac:dyDescent="0.25">
      <c r="A26" t="s">
        <v>0</v>
      </c>
      <c r="B26" t="s">
        <v>0</v>
      </c>
      <c r="C26" t="s">
        <v>1</v>
      </c>
      <c r="D26" t="str">
        <f t="shared" si="0"/>
        <v>'Team'='Team',</v>
      </c>
      <c r="F26" t="str">
        <f t="shared" si="1"/>
        <v>'Team',</v>
      </c>
    </row>
    <row r="27" spans="1:6" x14ac:dyDescent="0.25">
      <c r="A27" t="s">
        <v>205</v>
      </c>
      <c r="B27" t="s">
        <v>259</v>
      </c>
      <c r="C27" t="s">
        <v>78</v>
      </c>
      <c r="D27" t="str">
        <f t="shared" si="0"/>
        <v>'ball.fastball.perc'='fastball.',</v>
      </c>
    </row>
    <row r="28" spans="1:6" x14ac:dyDescent="0.25">
      <c r="A28" t="s">
        <v>198</v>
      </c>
      <c r="B28" t="s">
        <v>260</v>
      </c>
      <c r="C28" t="s">
        <v>80</v>
      </c>
      <c r="D28" t="str">
        <f t="shared" si="0"/>
        <v>'ball.sliders.perc'='SL.',</v>
      </c>
    </row>
    <row r="29" spans="1:6" x14ac:dyDescent="0.25">
      <c r="A29" t="s">
        <v>200</v>
      </c>
      <c r="B29" t="s">
        <v>262</v>
      </c>
      <c r="C29" t="s">
        <v>82</v>
      </c>
      <c r="D29" t="str">
        <f t="shared" si="0"/>
        <v>'ball.cutters.perc'='CT.',</v>
      </c>
    </row>
    <row r="30" spans="1:6" x14ac:dyDescent="0.25">
      <c r="A30" t="s">
        <v>201</v>
      </c>
      <c r="B30" t="s">
        <v>263</v>
      </c>
      <c r="C30" t="s">
        <v>84</v>
      </c>
      <c r="D30" t="str">
        <f t="shared" si="0"/>
        <v>'ball.curves.perc'='CB.',</v>
      </c>
    </row>
    <row r="31" spans="1:6" x14ac:dyDescent="0.25">
      <c r="A31" t="s">
        <v>181</v>
      </c>
      <c r="B31" t="s">
        <v>265</v>
      </c>
      <c r="C31" t="s">
        <v>86</v>
      </c>
      <c r="D31" t="str">
        <f t="shared" si="0"/>
        <v>'ball.changeups.perc'='CH.',</v>
      </c>
    </row>
    <row r="32" spans="1:6" x14ac:dyDescent="0.25">
      <c r="A32" t="s">
        <v>202</v>
      </c>
      <c r="B32" t="s">
        <v>277</v>
      </c>
      <c r="C32" t="s">
        <v>88</v>
      </c>
      <c r="D32" t="str">
        <f t="shared" si="0"/>
        <v>'ball.splitters.perc'='SF.',</v>
      </c>
    </row>
    <row r="33" spans="1:4" x14ac:dyDescent="0.25">
      <c r="A33" t="s">
        <v>111</v>
      </c>
      <c r="B33" t="s">
        <v>212</v>
      </c>
      <c r="C33" t="s">
        <v>10</v>
      </c>
      <c r="D33" t="str">
        <f t="shared" si="0"/>
        <v>'strike.outs'='SO',</v>
      </c>
    </row>
    <row r="34" spans="1:4" x14ac:dyDescent="0.25">
      <c r="A34" t="s">
        <v>165</v>
      </c>
      <c r="B34" t="s">
        <v>245</v>
      </c>
      <c r="C34" t="s">
        <v>35</v>
      </c>
      <c r="D34" t="str">
        <f t="shared" ref="D34:D65" si="2">"'"&amp;TRIM(B34) &amp; "'='" &amp;TRIM(A34)&amp;"',"</f>
        <v>'Infieldfly.perc'='IFFB.',</v>
      </c>
    </row>
    <row r="35" spans="1:4" x14ac:dyDescent="0.25">
      <c r="A35" t="s">
        <v>162</v>
      </c>
      <c r="B35" t="s">
        <v>308</v>
      </c>
      <c r="C35" t="s">
        <v>38</v>
      </c>
      <c r="D35" t="str">
        <f t="shared" si="2"/>
        <v>'hit.infield.perc'='IFH.',</v>
      </c>
    </row>
    <row r="36" spans="1:4" x14ac:dyDescent="0.25">
      <c r="A36" t="s">
        <v>161</v>
      </c>
      <c r="B36" t="s">
        <v>306</v>
      </c>
      <c r="C36" t="s">
        <v>40</v>
      </c>
      <c r="D36" t="str">
        <f t="shared" si="2"/>
        <v>'hit.bunt.perc'='BUH.',</v>
      </c>
    </row>
    <row r="37" spans="1:4" x14ac:dyDescent="0.25">
      <c r="A37" t="s">
        <v>156</v>
      </c>
      <c r="B37" t="s">
        <v>304</v>
      </c>
      <c r="C37" t="s">
        <v>251</v>
      </c>
      <c r="D37" t="str">
        <f t="shared" si="2"/>
        <v>'hit.CF.perc'='Cent.',</v>
      </c>
    </row>
    <row r="38" spans="1:4" x14ac:dyDescent="0.25">
      <c r="A38" t="s">
        <v>157</v>
      </c>
      <c r="B38" t="s">
        <v>299</v>
      </c>
      <c r="C38" s="8" t="s">
        <v>252</v>
      </c>
      <c r="D38" t="str">
        <f t="shared" si="2"/>
        <v>'hit.push.perc'='Oppo.',</v>
      </c>
    </row>
    <row r="39" spans="1:4" x14ac:dyDescent="0.25">
      <c r="A39" t="s">
        <v>155</v>
      </c>
      <c r="B39" t="s">
        <v>300</v>
      </c>
      <c r="C39" t="s">
        <v>42</v>
      </c>
      <c r="D39" t="str">
        <f t="shared" si="2"/>
        <v>'hit.softspeed.perc'='Soft.',</v>
      </c>
    </row>
    <row r="40" spans="1:4" x14ac:dyDescent="0.25">
      <c r="A40" t="s">
        <v>154</v>
      </c>
      <c r="B40" t="s">
        <v>301</v>
      </c>
      <c r="C40" t="s">
        <v>43</v>
      </c>
      <c r="D40" t="str">
        <f t="shared" si="2"/>
        <v>'hit.medspeed.perc'='Med.',</v>
      </c>
    </row>
    <row r="41" spans="1:4" x14ac:dyDescent="0.25">
      <c r="A41" t="s">
        <v>153</v>
      </c>
      <c r="B41" t="s">
        <v>302</v>
      </c>
      <c r="C41" t="s">
        <v>44</v>
      </c>
      <c r="D41" t="str">
        <f t="shared" si="2"/>
        <v>'hit.hardspeed.perc'='Hard.',</v>
      </c>
    </row>
    <row r="42" spans="1:4" x14ac:dyDescent="0.25">
      <c r="A42" t="s">
        <v>174</v>
      </c>
      <c r="B42" t="s">
        <v>288</v>
      </c>
      <c r="C42" t="s">
        <v>57</v>
      </c>
      <c r="D42" t="str">
        <f t="shared" si="2"/>
        <v>'out.swing.perc'='O.Swing.',</v>
      </c>
    </row>
    <row r="43" spans="1:4" x14ac:dyDescent="0.25">
      <c r="A43" t="s">
        <v>175</v>
      </c>
      <c r="B43" t="s">
        <v>287</v>
      </c>
      <c r="C43" t="s">
        <v>58</v>
      </c>
      <c r="D43" t="str">
        <f t="shared" si="2"/>
        <v>'in.swing.perc'='Z.Swing.',</v>
      </c>
    </row>
    <row r="44" spans="1:4" x14ac:dyDescent="0.25">
      <c r="A44" t="s">
        <v>176</v>
      </c>
      <c r="B44" t="s">
        <v>286</v>
      </c>
      <c r="C44" t="s">
        <v>60</v>
      </c>
      <c r="D44" t="str">
        <f t="shared" si="2"/>
        <v>'out.Contact.perc'='O.Contact.',</v>
      </c>
    </row>
    <row r="45" spans="1:4" x14ac:dyDescent="0.25">
      <c r="A45" t="s">
        <v>177</v>
      </c>
      <c r="B45" t="s">
        <v>284</v>
      </c>
      <c r="C45" t="s">
        <v>61</v>
      </c>
      <c r="D45" t="str">
        <f t="shared" si="2"/>
        <v>'in.contact.perc'='Z.Contact.',</v>
      </c>
    </row>
    <row r="46" spans="1:4" x14ac:dyDescent="0.25">
      <c r="A46" t="s">
        <v>103</v>
      </c>
      <c r="B46" t="s">
        <v>236</v>
      </c>
      <c r="C46" t="s">
        <v>225</v>
      </c>
      <c r="D46" t="str">
        <f t="shared" si="2"/>
        <v>'at.bats'='AB',</v>
      </c>
    </row>
    <row r="47" spans="1:4" x14ac:dyDescent="0.25">
      <c r="A47" t="s">
        <v>150</v>
      </c>
      <c r="B47" t="s">
        <v>97</v>
      </c>
      <c r="C47" t="s">
        <v>4</v>
      </c>
      <c r="D47" t="str">
        <f t="shared" si="2"/>
        <v>'singles'='X1B',</v>
      </c>
    </row>
    <row r="48" spans="1:4" x14ac:dyDescent="0.25">
      <c r="A48" t="s">
        <v>151</v>
      </c>
      <c r="B48" t="s">
        <v>98</v>
      </c>
      <c r="C48" t="s">
        <v>5</v>
      </c>
      <c r="D48" t="str">
        <f t="shared" si="2"/>
        <v>'doubles'='X2B',</v>
      </c>
    </row>
    <row r="49" spans="1:4" x14ac:dyDescent="0.25">
      <c r="A49" t="s">
        <v>152</v>
      </c>
      <c r="B49" t="s">
        <v>99</v>
      </c>
      <c r="C49" t="s">
        <v>6</v>
      </c>
      <c r="D49" t="str">
        <f t="shared" si="2"/>
        <v>'triples'='X3B',</v>
      </c>
    </row>
    <row r="50" spans="1:4" x14ac:dyDescent="0.25">
      <c r="A50" t="s">
        <v>109</v>
      </c>
      <c r="B50" t="s">
        <v>210</v>
      </c>
      <c r="C50" t="s">
        <v>222</v>
      </c>
      <c r="D50" t="str">
        <f t="shared" si="2"/>
        <v>'bases.on.balls'='BB',</v>
      </c>
    </row>
    <row r="51" spans="1:4" x14ac:dyDescent="0.25">
      <c r="A51" t="s">
        <v>110</v>
      </c>
      <c r="B51" t="s">
        <v>211</v>
      </c>
      <c r="C51" t="s">
        <v>9</v>
      </c>
      <c r="D51" t="str">
        <f t="shared" si="2"/>
        <v>'intentional.bases.on.balls'='IBB',</v>
      </c>
    </row>
    <row r="52" spans="1:4" x14ac:dyDescent="0.25">
      <c r="A52" t="s">
        <v>141</v>
      </c>
      <c r="B52" t="s">
        <v>203</v>
      </c>
      <c r="C52" t="s">
        <v>11</v>
      </c>
      <c r="D52" t="str">
        <f t="shared" si="2"/>
        <v>'hit.by.pitch'='HBP',</v>
      </c>
    </row>
    <row r="53" spans="1:4" x14ac:dyDescent="0.25">
      <c r="A53" t="s">
        <v>139</v>
      </c>
      <c r="B53" t="s">
        <v>219</v>
      </c>
      <c r="C53" t="s">
        <v>12</v>
      </c>
      <c r="D53" t="str">
        <f t="shared" si="2"/>
        <v>'sacrifice.fly'='SF',</v>
      </c>
    </row>
    <row r="54" spans="1:4" x14ac:dyDescent="0.25">
      <c r="A54" t="s">
        <v>140</v>
      </c>
      <c r="B54" t="s">
        <v>220</v>
      </c>
      <c r="C54" t="s">
        <v>13</v>
      </c>
      <c r="D54" t="str">
        <f t="shared" si="2"/>
        <v>'sacrifice.hit'='SH',</v>
      </c>
    </row>
    <row r="55" spans="1:4" x14ac:dyDescent="0.25">
      <c r="A55" t="s">
        <v>142</v>
      </c>
      <c r="B55" t="s">
        <v>221</v>
      </c>
      <c r="C55" t="s">
        <v>14</v>
      </c>
      <c r="D55" t="str">
        <f t="shared" si="2"/>
        <v>'ground.into.a.doubleplay'='GDP',</v>
      </c>
    </row>
    <row r="56" spans="1:4" x14ac:dyDescent="0.25">
      <c r="A56" t="s">
        <v>127</v>
      </c>
      <c r="B56" t="s">
        <v>214</v>
      </c>
      <c r="C56" t="s">
        <v>16</v>
      </c>
      <c r="D56" t="str">
        <f t="shared" si="2"/>
        <v>'caught.stealing'='CS',</v>
      </c>
    </row>
    <row r="57" spans="1:4" x14ac:dyDescent="0.25">
      <c r="A57" t="s">
        <v>189</v>
      </c>
      <c r="B57" t="s">
        <v>237</v>
      </c>
      <c r="C57" t="s">
        <v>17</v>
      </c>
      <c r="D57" t="str">
        <f t="shared" si="2"/>
        <v>'BB.PA'='BB.',</v>
      </c>
    </row>
    <row r="58" spans="1:4" x14ac:dyDescent="0.25">
      <c r="A58" t="s">
        <v>163</v>
      </c>
      <c r="B58" t="s">
        <v>312</v>
      </c>
      <c r="C58" t="s">
        <v>18</v>
      </c>
      <c r="D58" t="str">
        <f t="shared" si="2"/>
        <v>'strikouts.plate.perc'='K.',</v>
      </c>
    </row>
    <row r="59" spans="1:4" x14ac:dyDescent="0.25">
      <c r="A59" t="s">
        <v>185</v>
      </c>
      <c r="B59" t="s">
        <v>238</v>
      </c>
      <c r="C59" t="s">
        <v>19</v>
      </c>
      <c r="D59" t="str">
        <f t="shared" si="2"/>
        <v>'bases.on.balls.strikeouts'='BB.K',</v>
      </c>
    </row>
    <row r="60" spans="1:4" x14ac:dyDescent="0.25">
      <c r="A60" t="s">
        <v>114</v>
      </c>
      <c r="B60" t="s">
        <v>240</v>
      </c>
      <c r="C60" t="s">
        <v>21</v>
      </c>
      <c r="D60" t="str">
        <f t="shared" si="2"/>
        <v>'slugging.perc'='SLG',</v>
      </c>
    </row>
    <row r="61" spans="1:4" x14ac:dyDescent="0.25">
      <c r="A61" t="s">
        <v>147</v>
      </c>
      <c r="B61" t="s">
        <v>147</v>
      </c>
      <c r="C61" t="s">
        <v>22</v>
      </c>
      <c r="D61" t="str">
        <f t="shared" si="2"/>
        <v>'OPS'='OPS',</v>
      </c>
    </row>
    <row r="62" spans="1:4" x14ac:dyDescent="0.25">
      <c r="A62" t="s">
        <v>148</v>
      </c>
      <c r="B62" t="s">
        <v>228</v>
      </c>
      <c r="C62" t="s">
        <v>229</v>
      </c>
      <c r="D62" t="str">
        <f t="shared" si="2"/>
        <v>'Isolated Power'='ISO',</v>
      </c>
    </row>
    <row r="63" spans="1:4" x14ac:dyDescent="0.25">
      <c r="A63" t="s">
        <v>118</v>
      </c>
      <c r="B63" t="s">
        <v>311</v>
      </c>
      <c r="C63" t="s">
        <v>24</v>
      </c>
      <c r="D63" t="str">
        <f t="shared" si="2"/>
        <v>'on.balls.in.play'='BABIP',</v>
      </c>
    </row>
    <row r="64" spans="1:4" x14ac:dyDescent="0.25">
      <c r="A64" t="s">
        <v>128</v>
      </c>
      <c r="B64" t="s">
        <v>310</v>
      </c>
      <c r="C64" t="s">
        <v>25</v>
      </c>
      <c r="D64" t="str">
        <f t="shared" si="2"/>
        <v>'ultimate.base.running'='UBR',</v>
      </c>
    </row>
    <row r="65" spans="1:4" x14ac:dyDescent="0.25">
      <c r="A65" t="s">
        <v>149</v>
      </c>
      <c r="B65" t="s">
        <v>149</v>
      </c>
      <c r="C65" t="s">
        <v>26</v>
      </c>
      <c r="D65" t="str">
        <f t="shared" si="2"/>
        <v>'wGDP'='wGDP',</v>
      </c>
    </row>
    <row r="66" spans="1:4" x14ac:dyDescent="0.25">
      <c r="A66" s="5" t="s">
        <v>125</v>
      </c>
      <c r="B66" t="s">
        <v>313</v>
      </c>
      <c r="C66" t="s">
        <v>27</v>
      </c>
      <c r="D66" t="str">
        <f t="shared" ref="D66:D97" si="3">"'"&amp;TRIM(B66) &amp; "'='" &amp;TRIM(A66)&amp;"',"</f>
        <v>'stolenbase.stealing.ratio'='wSB',</v>
      </c>
    </row>
    <row r="67" spans="1:4" x14ac:dyDescent="0.25">
      <c r="A67" t="s">
        <v>129</v>
      </c>
      <c r="B67" t="s">
        <v>315</v>
      </c>
      <c r="C67" t="s">
        <v>28</v>
      </c>
      <c r="D67" t="str">
        <f t="shared" si="3"/>
        <v>'wRuns.created'='wRC',</v>
      </c>
    </row>
    <row r="68" spans="1:4" x14ac:dyDescent="0.25">
      <c r="A68" t="s">
        <v>130</v>
      </c>
      <c r="B68" t="s">
        <v>314</v>
      </c>
      <c r="C68" t="s">
        <v>29</v>
      </c>
      <c r="D68" t="str">
        <f t="shared" si="3"/>
        <v>'wRuns.AboveAvg'='wRAA',</v>
      </c>
    </row>
    <row r="69" spans="1:4" x14ac:dyDescent="0.25">
      <c r="A69" t="s">
        <v>131</v>
      </c>
      <c r="B69" t="s">
        <v>131</v>
      </c>
      <c r="C69" t="s">
        <v>30</v>
      </c>
      <c r="D69" t="str">
        <f t="shared" si="3"/>
        <v>'wOBA'='wOBA',</v>
      </c>
    </row>
    <row r="70" spans="1:4" x14ac:dyDescent="0.25">
      <c r="A70" t="s">
        <v>191</v>
      </c>
      <c r="B70" t="s">
        <v>317</v>
      </c>
      <c r="C70" t="s">
        <v>316</v>
      </c>
      <c r="D70" t="str">
        <f t="shared" si="3"/>
        <v>'wRuns.created.plus'='wRC.',</v>
      </c>
    </row>
    <row r="71" spans="1:4" x14ac:dyDescent="0.25">
      <c r="A71" t="s">
        <v>186</v>
      </c>
      <c r="B71" t="s">
        <v>241</v>
      </c>
      <c r="C71" t="s">
        <v>31</v>
      </c>
      <c r="D71" t="str">
        <f t="shared" si="3"/>
        <v>'GroundBall.fly.ratio'='GB.FB',</v>
      </c>
    </row>
    <row r="72" spans="1:4" x14ac:dyDescent="0.25">
      <c r="A72" t="s">
        <v>166</v>
      </c>
      <c r="B72" t="s">
        <v>242</v>
      </c>
      <c r="C72" t="s">
        <v>32</v>
      </c>
      <c r="D72" t="str">
        <f t="shared" si="3"/>
        <v>'LineDrive.perc'='LD.',</v>
      </c>
    </row>
    <row r="73" spans="1:4" x14ac:dyDescent="0.25">
      <c r="A73" t="s">
        <v>167</v>
      </c>
      <c r="B73" t="s">
        <v>243</v>
      </c>
      <c r="C73" t="s">
        <v>33</v>
      </c>
      <c r="D73" t="str">
        <f t="shared" si="3"/>
        <v>'GroundBall.perc'='GB.',</v>
      </c>
    </row>
    <row r="74" spans="1:4" x14ac:dyDescent="0.25">
      <c r="A74" t="s">
        <v>160</v>
      </c>
      <c r="B74" t="s">
        <v>244</v>
      </c>
      <c r="C74" t="s">
        <v>34</v>
      </c>
      <c r="D74" t="str">
        <f t="shared" si="3"/>
        <v>'Flyball.perc'='Flyball.',</v>
      </c>
    </row>
    <row r="75" spans="1:4" x14ac:dyDescent="0.25">
      <c r="A75" t="s">
        <v>187</v>
      </c>
      <c r="B75" t="s">
        <v>254</v>
      </c>
      <c r="C75" t="s">
        <v>36</v>
      </c>
      <c r="D75" t="str">
        <f t="shared" si="3"/>
        <v>'HomeRun.Flyball.ratio'='HR.FB',</v>
      </c>
    </row>
    <row r="76" spans="1:4" x14ac:dyDescent="0.25">
      <c r="A76" t="s">
        <v>116</v>
      </c>
      <c r="B76" t="s">
        <v>309</v>
      </c>
      <c r="C76" t="s">
        <v>37</v>
      </c>
      <c r="D76" t="str">
        <f t="shared" si="3"/>
        <v>'hit.infield'='IFH',</v>
      </c>
    </row>
    <row r="77" spans="1:4" x14ac:dyDescent="0.25">
      <c r="A77" t="s">
        <v>117</v>
      </c>
      <c r="B77" t="s">
        <v>307</v>
      </c>
      <c r="C77" t="s">
        <v>39</v>
      </c>
      <c r="D77" t="str">
        <f t="shared" si="3"/>
        <v>'hit.bunt'='BUH',</v>
      </c>
    </row>
    <row r="78" spans="1:4" x14ac:dyDescent="0.25">
      <c r="A78" t="s">
        <v>158</v>
      </c>
      <c r="B78" t="s">
        <v>305</v>
      </c>
      <c r="C78" t="s">
        <v>41</v>
      </c>
      <c r="D78" t="str">
        <f t="shared" si="3"/>
        <v>'hit.pull.perc'='Pull.',</v>
      </c>
    </row>
    <row r="79" spans="1:4" x14ac:dyDescent="0.25">
      <c r="A79" t="s">
        <v>145</v>
      </c>
      <c r="B79" t="s">
        <v>298</v>
      </c>
      <c r="C79" t="s">
        <v>47</v>
      </c>
      <c r="D79" t="str">
        <f t="shared" si="3"/>
        <v>'bat.max.exit.velocity'='maxEV',</v>
      </c>
    </row>
    <row r="80" spans="1:4" x14ac:dyDescent="0.25">
      <c r="A80" t="s">
        <v>146</v>
      </c>
      <c r="B80" t="s">
        <v>296</v>
      </c>
      <c r="C80" t="s">
        <v>48</v>
      </c>
      <c r="D80" t="str">
        <f t="shared" si="3"/>
        <v>'launch.angle'='LA',</v>
      </c>
    </row>
    <row r="81" spans="1:4" x14ac:dyDescent="0.25">
      <c r="A81" t="s">
        <v>133</v>
      </c>
      <c r="B81" t="s">
        <v>292</v>
      </c>
      <c r="C81" t="s">
        <v>49</v>
      </c>
      <c r="D81" t="str">
        <f t="shared" si="3"/>
        <v>'bat.barrels'='Barrels',</v>
      </c>
    </row>
    <row r="82" spans="1:4" x14ac:dyDescent="0.25">
      <c r="A82" t="s">
        <v>171</v>
      </c>
      <c r="B82" t="s">
        <v>293</v>
      </c>
      <c r="C82" t="s">
        <v>50</v>
      </c>
      <c r="D82" t="str">
        <f t="shared" si="3"/>
        <v>'bat.barrel.perc'='Barrel.',</v>
      </c>
    </row>
    <row r="83" spans="1:4" x14ac:dyDescent="0.25">
      <c r="A83" t="s">
        <v>134</v>
      </c>
      <c r="B83" t="s">
        <v>294</v>
      </c>
      <c r="C83" t="s">
        <v>51</v>
      </c>
      <c r="D83" t="str">
        <f t="shared" si="3"/>
        <v>'bat.hardHit'='HardHit',</v>
      </c>
    </row>
    <row r="84" spans="1:4" x14ac:dyDescent="0.25">
      <c r="A84" t="s">
        <v>172</v>
      </c>
      <c r="B84" t="s">
        <v>295</v>
      </c>
      <c r="C84" t="s">
        <v>52</v>
      </c>
      <c r="D84" t="str">
        <f t="shared" si="3"/>
        <v>'bat.hardHit.perc'='HardHit.',</v>
      </c>
    </row>
    <row r="85" spans="1:4" x14ac:dyDescent="0.25">
      <c r="A85" t="s">
        <v>135</v>
      </c>
      <c r="B85" t="s">
        <v>291</v>
      </c>
      <c r="C85" t="s">
        <v>53</v>
      </c>
      <c r="D85" t="str">
        <f t="shared" si="3"/>
        <v>'x.batting.average'='xBA',</v>
      </c>
    </row>
    <row r="86" spans="1:4" x14ac:dyDescent="0.25">
      <c r="A86" t="s">
        <v>136</v>
      </c>
      <c r="B86" t="s">
        <v>290</v>
      </c>
      <c r="C86" t="s">
        <v>54</v>
      </c>
      <c r="D86" t="str">
        <f t="shared" si="3"/>
        <v>'x.slugging.perc'='xSLG',</v>
      </c>
    </row>
    <row r="87" spans="1:4" x14ac:dyDescent="0.25">
      <c r="A87" t="s">
        <v>137</v>
      </c>
      <c r="B87" t="s">
        <v>289</v>
      </c>
      <c r="C87" t="s">
        <v>55</v>
      </c>
      <c r="D87" t="str">
        <f t="shared" si="3"/>
        <v>'x.wOBA'='xwOBA',</v>
      </c>
    </row>
    <row r="88" spans="1:4" x14ac:dyDescent="0.25">
      <c r="A88" t="s">
        <v>170</v>
      </c>
      <c r="B88" t="s">
        <v>247</v>
      </c>
      <c r="C88" t="s">
        <v>63</v>
      </c>
      <c r="D88" t="str">
        <f t="shared" si="3"/>
        <v>'Zone.perc'='Zone.',</v>
      </c>
    </row>
    <row r="89" spans="1:4" x14ac:dyDescent="0.25">
      <c r="A89" t="s">
        <v>178</v>
      </c>
      <c r="B89" t="s">
        <v>248</v>
      </c>
      <c r="C89" t="s">
        <v>64</v>
      </c>
      <c r="D89" t="str">
        <f t="shared" si="3"/>
        <v>'F-Strike.perc'='F.Strike.',</v>
      </c>
    </row>
    <row r="90" spans="1:4" x14ac:dyDescent="0.25">
      <c r="A90" t="s">
        <v>168</v>
      </c>
      <c r="B90" t="s">
        <v>280</v>
      </c>
      <c r="C90" t="s">
        <v>283</v>
      </c>
      <c r="D90" t="str">
        <f t="shared" si="3"/>
        <v>'called.strike.perc'='CStr.',</v>
      </c>
    </row>
    <row r="91" spans="1:4" x14ac:dyDescent="0.25">
      <c r="A91" t="s">
        <v>164</v>
      </c>
      <c r="B91" t="s">
        <v>282</v>
      </c>
      <c r="C91" t="s">
        <v>281</v>
      </c>
      <c r="D91" t="str">
        <f t="shared" si="3"/>
        <v>'called.swing.strikes.perc'='CSW.',</v>
      </c>
    </row>
    <row r="92" spans="1:4" x14ac:dyDescent="0.25">
      <c r="A92" t="s">
        <v>120</v>
      </c>
      <c r="B92" t="s">
        <v>258</v>
      </c>
      <c r="C92" t="s">
        <v>66</v>
      </c>
      <c r="D92" t="str">
        <f t="shared" si="3"/>
        <v>'ball.fastball'='wFB',</v>
      </c>
    </row>
    <row r="93" spans="1:4" x14ac:dyDescent="0.25">
      <c r="A93" t="s">
        <v>121</v>
      </c>
      <c r="B93" t="s">
        <v>255</v>
      </c>
      <c r="C93" t="s">
        <v>67</v>
      </c>
      <c r="D93" t="str">
        <f t="shared" si="3"/>
        <v>'ball.sliders'='wSL',</v>
      </c>
    </row>
    <row r="94" spans="1:4" x14ac:dyDescent="0.25">
      <c r="A94" t="s">
        <v>122</v>
      </c>
      <c r="B94" t="s">
        <v>261</v>
      </c>
      <c r="C94" t="s">
        <v>68</v>
      </c>
      <c r="D94" t="str">
        <f t="shared" si="3"/>
        <v>'ball.cutters'='wCT',</v>
      </c>
    </row>
    <row r="95" spans="1:4" x14ac:dyDescent="0.25">
      <c r="A95" t="s">
        <v>123</v>
      </c>
      <c r="B95" t="s">
        <v>256</v>
      </c>
      <c r="C95" t="s">
        <v>69</v>
      </c>
      <c r="D95" t="str">
        <f t="shared" si="3"/>
        <v>'ball.curves'='wCB',</v>
      </c>
    </row>
    <row r="96" spans="1:4" x14ac:dyDescent="0.25">
      <c r="A96" t="s">
        <v>124</v>
      </c>
      <c r="B96" t="s">
        <v>264</v>
      </c>
      <c r="C96" t="s">
        <v>70</v>
      </c>
      <c r="D96" t="str">
        <f t="shared" si="3"/>
        <v>'ball.changeups'='wCH',</v>
      </c>
    </row>
    <row r="97" spans="1:4" x14ac:dyDescent="0.25">
      <c r="A97" t="s">
        <v>192</v>
      </c>
      <c r="B97" t="s">
        <v>257</v>
      </c>
      <c r="C97" t="s">
        <v>71</v>
      </c>
      <c r="D97" t="str">
        <f t="shared" si="3"/>
        <v>'ball.splitters'='wSF',</v>
      </c>
    </row>
    <row r="98" spans="1:4" x14ac:dyDescent="0.25">
      <c r="A98" t="s">
        <v>179</v>
      </c>
      <c r="B98" t="s">
        <v>272</v>
      </c>
      <c r="C98" t="s">
        <v>79</v>
      </c>
      <c r="D98" t="str">
        <f t="shared" ref="D98:D106" si="4">"'"&amp;TRIM(B98) &amp; "'='" &amp;TRIM(A98)&amp;"',"</f>
        <v>'ball.fastball.velocity'='FBv',</v>
      </c>
    </row>
    <row r="99" spans="1:4" x14ac:dyDescent="0.25">
      <c r="A99" t="s">
        <v>199</v>
      </c>
      <c r="B99" t="s">
        <v>273</v>
      </c>
      <c r="C99" t="s">
        <v>81</v>
      </c>
      <c r="D99" t="str">
        <f t="shared" si="4"/>
        <v>'ball.sliders.velocity'='SLv',</v>
      </c>
    </row>
    <row r="100" spans="1:4" x14ac:dyDescent="0.25">
      <c r="A100" t="s">
        <v>180</v>
      </c>
      <c r="B100" t="s">
        <v>274</v>
      </c>
      <c r="C100" t="s">
        <v>83</v>
      </c>
      <c r="D100" t="str">
        <f t="shared" si="4"/>
        <v>'ball.cutters.velocity'='CTv',</v>
      </c>
    </row>
    <row r="101" spans="1:4" x14ac:dyDescent="0.25">
      <c r="A101" t="s">
        <v>184</v>
      </c>
      <c r="B101" t="s">
        <v>275</v>
      </c>
      <c r="C101" t="s">
        <v>85</v>
      </c>
      <c r="D101" t="str">
        <f t="shared" si="4"/>
        <v>'ball.curves.velocity'='CBv',</v>
      </c>
    </row>
    <row r="102" spans="1:4" x14ac:dyDescent="0.25">
      <c r="A102" t="s">
        <v>182</v>
      </c>
      <c r="B102" t="s">
        <v>276</v>
      </c>
      <c r="C102" t="s">
        <v>87</v>
      </c>
      <c r="D102" t="str">
        <f t="shared" si="4"/>
        <v>'ball.changeups.velocity'='CHv',</v>
      </c>
    </row>
    <row r="103" spans="1:4" x14ac:dyDescent="0.25">
      <c r="A103" t="s">
        <v>183</v>
      </c>
      <c r="B103" t="s">
        <v>278</v>
      </c>
      <c r="C103" t="s">
        <v>89</v>
      </c>
      <c r="D103" t="str">
        <f t="shared" si="4"/>
        <v>'ball.splitters.velocity'='SFv',</v>
      </c>
    </row>
    <row r="104" spans="1:4" x14ac:dyDescent="0.25">
      <c r="A104" t="s">
        <v>143</v>
      </c>
      <c r="B104" t="s">
        <v>279</v>
      </c>
      <c r="C104" t="s">
        <v>90</v>
      </c>
      <c r="D104" t="str">
        <f t="shared" si="4"/>
        <v>'Batting.wOBA'='Batting',</v>
      </c>
    </row>
    <row r="105" spans="1:4" x14ac:dyDescent="0.25">
      <c r="A105" t="s">
        <v>218</v>
      </c>
      <c r="B105" t="s">
        <v>218</v>
      </c>
      <c r="C105" t="s">
        <v>91</v>
      </c>
      <c r="D105" t="str">
        <f t="shared" si="4"/>
        <v>'Base.Running'='Base.Running',</v>
      </c>
    </row>
    <row r="106" spans="1:4" x14ac:dyDescent="0.25">
      <c r="A106" t="s">
        <v>132</v>
      </c>
      <c r="B106" t="s">
        <v>132</v>
      </c>
      <c r="C106" t="s">
        <v>92</v>
      </c>
      <c r="D106" t="str">
        <f t="shared" si="4"/>
        <v>'Fielding'='Fielding',</v>
      </c>
    </row>
  </sheetData>
  <autoFilter ref="A1:E1" xr:uid="{B1BCA628-5E5E-47CD-B165-1763FE45FC18}">
    <sortState xmlns:xlrd2="http://schemas.microsoft.com/office/spreadsheetml/2017/richdata2" ref="A2:E106">
      <sortCondition descending="1" ref="E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87890-C967-4477-849B-CD622AEE395E}">
  <dimension ref="A1:Q52"/>
  <sheetViews>
    <sheetView workbookViewId="0">
      <selection activeCell="G10" sqref="G10"/>
    </sheetView>
  </sheetViews>
  <sheetFormatPr defaultRowHeight="15" x14ac:dyDescent="0.25"/>
  <cols>
    <col min="1" max="1" width="23.28515625" customWidth="1"/>
    <col min="2" max="2" width="5" bestFit="1" customWidth="1"/>
    <col min="3" max="3" width="24" bestFit="1" customWidth="1"/>
    <col min="4" max="4" width="5" bestFit="1" customWidth="1"/>
    <col min="5" max="5" width="21.140625" bestFit="1" customWidth="1"/>
    <col min="6" max="6" width="5.7109375" bestFit="1" customWidth="1"/>
    <col min="7" max="7" width="23.42578125" bestFit="1" customWidth="1"/>
    <col min="8" max="8" width="5.7109375" bestFit="1" customWidth="1"/>
    <col min="10" max="10" width="24" customWidth="1"/>
    <col min="11" max="11" width="23.28515625" bestFit="1" customWidth="1"/>
    <col min="12" max="12" width="22.28515625" bestFit="1" customWidth="1"/>
  </cols>
  <sheetData>
    <row r="1" spans="1:17" x14ac:dyDescent="0.25">
      <c r="A1" s="19" t="s">
        <v>230</v>
      </c>
      <c r="B1" s="20"/>
      <c r="C1" s="19" t="s">
        <v>232</v>
      </c>
      <c r="D1" s="20"/>
      <c r="E1" s="19" t="s">
        <v>233</v>
      </c>
      <c r="F1" s="20"/>
      <c r="G1" s="17" t="s">
        <v>234</v>
      </c>
      <c r="H1" s="18"/>
      <c r="J1" s="17" t="s">
        <v>417</v>
      </c>
      <c r="K1" s="18"/>
      <c r="L1" s="18"/>
    </row>
    <row r="2" spans="1:17" x14ac:dyDescent="0.25">
      <c r="A2" t="s">
        <v>131</v>
      </c>
      <c r="B2">
        <v>0.94</v>
      </c>
      <c r="C2" t="s">
        <v>227</v>
      </c>
      <c r="D2">
        <v>0.94</v>
      </c>
      <c r="E2" t="s">
        <v>293</v>
      </c>
      <c r="F2">
        <v>0.81</v>
      </c>
      <c r="G2" t="s">
        <v>237</v>
      </c>
      <c r="H2">
        <v>0.89</v>
      </c>
      <c r="J2" t="s">
        <v>264</v>
      </c>
      <c r="K2" t="s">
        <v>278</v>
      </c>
      <c r="L2" t="s">
        <v>242</v>
      </c>
      <c r="O2" t="s">
        <v>258</v>
      </c>
      <c r="Q2" t="str">
        <f>"'"&amp;O2&amp;"',"</f>
        <v>'ball.fastball',</v>
      </c>
    </row>
    <row r="3" spans="1:17" x14ac:dyDescent="0.25">
      <c r="A3" t="s">
        <v>147</v>
      </c>
      <c r="B3">
        <v>0.93</v>
      </c>
      <c r="C3" t="s">
        <v>235</v>
      </c>
      <c r="D3">
        <v>0.91</v>
      </c>
      <c r="E3" t="s">
        <v>254</v>
      </c>
      <c r="F3">
        <v>0.72</v>
      </c>
      <c r="G3" t="s">
        <v>238</v>
      </c>
      <c r="H3">
        <v>0.76</v>
      </c>
      <c r="J3" t="s">
        <v>265</v>
      </c>
      <c r="K3" t="s">
        <v>298</v>
      </c>
      <c r="L3" t="s">
        <v>216</v>
      </c>
      <c r="O3" t="s">
        <v>270</v>
      </c>
      <c r="Q3" t="str">
        <f t="shared" ref="Q3:Q34" si="0">"'"&amp;O3&amp;"',"</f>
        <v>'ball.fastball.ratio',</v>
      </c>
    </row>
    <row r="4" spans="1:17" x14ac:dyDescent="0.25">
      <c r="A4" t="s">
        <v>317</v>
      </c>
      <c r="B4">
        <v>0.92</v>
      </c>
      <c r="C4" t="s">
        <v>294</v>
      </c>
      <c r="D4">
        <v>0.89</v>
      </c>
      <c r="E4" t="s">
        <v>249</v>
      </c>
      <c r="F4">
        <v>0.68</v>
      </c>
      <c r="G4" t="s">
        <v>210</v>
      </c>
      <c r="H4">
        <v>0.56999999999999995</v>
      </c>
      <c r="J4" t="s">
        <v>266</v>
      </c>
      <c r="K4" t="s">
        <v>280</v>
      </c>
      <c r="L4" t="s">
        <v>418</v>
      </c>
      <c r="O4" t="s">
        <v>269</v>
      </c>
      <c r="Q4" t="str">
        <f t="shared" si="0"/>
        <v>'ball.sliders.ratio',</v>
      </c>
    </row>
    <row r="5" spans="1:17" x14ac:dyDescent="0.25">
      <c r="A5" t="s">
        <v>240</v>
      </c>
      <c r="B5">
        <v>0.87</v>
      </c>
      <c r="C5" t="s">
        <v>96</v>
      </c>
      <c r="D5">
        <v>0.89</v>
      </c>
      <c r="E5" t="s">
        <v>312</v>
      </c>
      <c r="F5">
        <v>0.64</v>
      </c>
      <c r="G5" t="s">
        <v>319</v>
      </c>
      <c r="H5">
        <v>-0.52</v>
      </c>
      <c r="J5" t="s">
        <v>276</v>
      </c>
      <c r="K5" t="s">
        <v>282</v>
      </c>
      <c r="L5" t="s">
        <v>213</v>
      </c>
      <c r="O5" t="s">
        <v>215</v>
      </c>
      <c r="Q5" t="str">
        <f t="shared" si="0"/>
        <v>'batting.average',</v>
      </c>
    </row>
    <row r="6" spans="1:17" x14ac:dyDescent="0.25">
      <c r="A6" t="s">
        <v>215</v>
      </c>
      <c r="B6">
        <v>0.85</v>
      </c>
      <c r="C6" t="s">
        <v>97</v>
      </c>
      <c r="D6">
        <v>0.86</v>
      </c>
      <c r="E6" t="s">
        <v>244</v>
      </c>
      <c r="F6">
        <v>0.61</v>
      </c>
      <c r="G6" t="s">
        <v>250</v>
      </c>
      <c r="H6">
        <v>-0.54</v>
      </c>
      <c r="J6" t="s">
        <v>256</v>
      </c>
      <c r="K6" t="s">
        <v>214</v>
      </c>
      <c r="L6" t="s">
        <v>313</v>
      </c>
      <c r="O6" t="s">
        <v>279</v>
      </c>
      <c r="Q6" t="str">
        <f t="shared" si="0"/>
        <v>'Batting.wOBA',</v>
      </c>
    </row>
    <row r="7" spans="1:17" x14ac:dyDescent="0.25">
      <c r="A7" t="s">
        <v>239</v>
      </c>
      <c r="B7">
        <v>0.82</v>
      </c>
      <c r="C7" t="s">
        <v>208</v>
      </c>
      <c r="D7">
        <v>0.85</v>
      </c>
      <c r="E7" t="s">
        <v>302</v>
      </c>
      <c r="F7">
        <v>0.59</v>
      </c>
      <c r="G7" t="s">
        <v>288</v>
      </c>
      <c r="H7">
        <v>-0.81</v>
      </c>
      <c r="J7" t="s">
        <v>263</v>
      </c>
      <c r="K7" t="s">
        <v>138</v>
      </c>
      <c r="L7" t="s">
        <v>99</v>
      </c>
      <c r="O7" s="16" t="s">
        <v>254</v>
      </c>
      <c r="Q7" t="str">
        <f t="shared" si="0"/>
        <v>'HomeRun.Flyball.ratio',</v>
      </c>
    </row>
    <row r="8" spans="1:17" x14ac:dyDescent="0.25">
      <c r="A8" t="s">
        <v>314</v>
      </c>
      <c r="B8">
        <v>0.81</v>
      </c>
      <c r="C8" t="s">
        <v>98</v>
      </c>
      <c r="D8">
        <v>0.82</v>
      </c>
      <c r="E8" t="s">
        <v>295</v>
      </c>
      <c r="F8">
        <v>0.56000000000000005</v>
      </c>
      <c r="G8" t="s">
        <v>246</v>
      </c>
      <c r="H8">
        <v>-0.82</v>
      </c>
      <c r="J8" t="s">
        <v>267</v>
      </c>
      <c r="K8" t="s">
        <v>132</v>
      </c>
      <c r="L8" t="s">
        <v>310</v>
      </c>
      <c r="O8" s="16" t="s">
        <v>249</v>
      </c>
      <c r="Q8" t="str">
        <f t="shared" si="0"/>
        <v>'Isolated.Power',</v>
      </c>
    </row>
    <row r="9" spans="1:17" x14ac:dyDescent="0.25">
      <c r="A9" t="s">
        <v>279</v>
      </c>
      <c r="B9">
        <v>0.8</v>
      </c>
      <c r="C9" t="s">
        <v>209</v>
      </c>
      <c r="D9">
        <v>0.82</v>
      </c>
      <c r="E9" t="s">
        <v>319</v>
      </c>
      <c r="F9">
        <v>0.55000000000000004</v>
      </c>
      <c r="J9" t="s">
        <v>275</v>
      </c>
      <c r="K9" t="s">
        <v>243</v>
      </c>
      <c r="L9" t="s">
        <v>149</v>
      </c>
      <c r="O9" t="s">
        <v>311</v>
      </c>
      <c r="Q9" t="str">
        <f t="shared" si="0"/>
        <v>'on.balls.in.play',</v>
      </c>
    </row>
    <row r="10" spans="1:17" x14ac:dyDescent="0.25">
      <c r="A10" t="s">
        <v>289</v>
      </c>
      <c r="B10">
        <v>0.72</v>
      </c>
      <c r="C10" t="s">
        <v>315</v>
      </c>
      <c r="D10">
        <v>0.8</v>
      </c>
      <c r="E10" t="s">
        <v>297</v>
      </c>
      <c r="F10">
        <v>0.52</v>
      </c>
      <c r="J10" t="s">
        <v>261</v>
      </c>
      <c r="K10" t="s">
        <v>307</v>
      </c>
      <c r="L10" t="s">
        <v>247</v>
      </c>
      <c r="O10" t="s">
        <v>239</v>
      </c>
      <c r="Q10" t="str">
        <f t="shared" si="0"/>
        <v>'on.base.perc',</v>
      </c>
    </row>
    <row r="11" spans="1:17" x14ac:dyDescent="0.25">
      <c r="A11" t="s">
        <v>270</v>
      </c>
      <c r="B11">
        <v>0.7</v>
      </c>
      <c r="C11" t="s">
        <v>212</v>
      </c>
      <c r="D11">
        <v>0.79</v>
      </c>
      <c r="E11" t="s">
        <v>241</v>
      </c>
      <c r="F11">
        <v>-0.52</v>
      </c>
      <c r="J11" t="s">
        <v>262</v>
      </c>
      <c r="K11" t="s">
        <v>306</v>
      </c>
      <c r="O11" t="s">
        <v>147</v>
      </c>
      <c r="Q11" t="str">
        <f t="shared" si="0"/>
        <v>'OPS',</v>
      </c>
    </row>
    <row r="12" spans="1:17" x14ac:dyDescent="0.25">
      <c r="A12" t="s">
        <v>290</v>
      </c>
      <c r="B12">
        <v>0.66</v>
      </c>
      <c r="C12" t="s">
        <v>292</v>
      </c>
      <c r="D12">
        <v>0.71</v>
      </c>
      <c r="E12" t="s">
        <v>301</v>
      </c>
      <c r="F12">
        <v>-0.56000000000000005</v>
      </c>
      <c r="J12" t="s">
        <v>268</v>
      </c>
      <c r="K12" t="s">
        <v>203</v>
      </c>
      <c r="O12" t="s">
        <v>240</v>
      </c>
      <c r="Q12" t="str">
        <f t="shared" si="0"/>
        <v>'slugging.perc',</v>
      </c>
    </row>
    <row r="13" spans="1:17" x14ac:dyDescent="0.25">
      <c r="A13" t="s">
        <v>258</v>
      </c>
      <c r="B13">
        <v>0.65</v>
      </c>
      <c r="C13" t="s">
        <v>210</v>
      </c>
      <c r="D13">
        <v>0.69</v>
      </c>
      <c r="E13" t="s">
        <v>284</v>
      </c>
      <c r="F13">
        <v>-0.62</v>
      </c>
      <c r="G13" s="14"/>
      <c r="H13" s="14"/>
      <c r="J13" t="s">
        <v>274</v>
      </c>
      <c r="K13" t="s">
        <v>304</v>
      </c>
      <c r="O13" s="1" t="s">
        <v>217</v>
      </c>
      <c r="Q13" t="str">
        <f t="shared" si="0"/>
        <v>'Wins.above.replacement',</v>
      </c>
    </row>
    <row r="14" spans="1:17" x14ac:dyDescent="0.25">
      <c r="A14" t="s">
        <v>249</v>
      </c>
      <c r="B14">
        <v>0.64</v>
      </c>
      <c r="C14" t="s">
        <v>221</v>
      </c>
      <c r="D14">
        <v>0.69</v>
      </c>
      <c r="E14" t="s">
        <v>286</v>
      </c>
      <c r="F14">
        <v>-0.62</v>
      </c>
      <c r="J14" t="s">
        <v>259</v>
      </c>
      <c r="K14" t="s">
        <v>308</v>
      </c>
      <c r="O14" t="s">
        <v>131</v>
      </c>
      <c r="Q14" t="str">
        <f t="shared" si="0"/>
        <v>'wOBA',</v>
      </c>
    </row>
    <row r="15" spans="1:17" x14ac:dyDescent="0.25">
      <c r="A15" t="s">
        <v>311</v>
      </c>
      <c r="B15">
        <v>0.64</v>
      </c>
      <c r="C15" t="s">
        <v>309</v>
      </c>
      <c r="D15">
        <v>0.67</v>
      </c>
      <c r="E15" t="s">
        <v>285</v>
      </c>
      <c r="F15">
        <v>-0.66</v>
      </c>
      <c r="J15" t="s">
        <v>272</v>
      </c>
      <c r="K15" t="s">
        <v>305</v>
      </c>
      <c r="O15" t="s">
        <v>314</v>
      </c>
      <c r="Q15" t="str">
        <f t="shared" si="0"/>
        <v>'wRuns.AboveAvg',</v>
      </c>
    </row>
    <row r="16" spans="1:17" x14ac:dyDescent="0.25">
      <c r="A16" t="s">
        <v>291</v>
      </c>
      <c r="B16">
        <v>0.63</v>
      </c>
      <c r="C16" t="s">
        <v>231</v>
      </c>
      <c r="D16">
        <v>0.59</v>
      </c>
      <c r="J16" t="s">
        <v>255</v>
      </c>
      <c r="K16" t="s">
        <v>299</v>
      </c>
      <c r="O16" t="s">
        <v>315</v>
      </c>
      <c r="Q16" t="str">
        <f t="shared" si="0"/>
        <v>'wRuns.created',</v>
      </c>
    </row>
    <row r="17" spans="1:17" x14ac:dyDescent="0.25">
      <c r="A17" t="s">
        <v>217</v>
      </c>
      <c r="B17">
        <v>0.62</v>
      </c>
      <c r="C17" t="s">
        <v>217</v>
      </c>
      <c r="D17">
        <v>0.53</v>
      </c>
      <c r="J17" t="s">
        <v>260</v>
      </c>
      <c r="K17" t="s">
        <v>300</v>
      </c>
      <c r="O17" s="1" t="s">
        <v>317</v>
      </c>
      <c r="Q17" t="str">
        <f t="shared" si="0"/>
        <v>'wRuns.created.plus',</v>
      </c>
    </row>
    <row r="18" spans="1:17" x14ac:dyDescent="0.25">
      <c r="A18" t="s">
        <v>269</v>
      </c>
      <c r="B18">
        <v>0.55000000000000004</v>
      </c>
      <c r="J18" t="s">
        <v>273</v>
      </c>
      <c r="K18" t="s">
        <v>287</v>
      </c>
      <c r="O18" t="s">
        <v>291</v>
      </c>
      <c r="Q18" t="str">
        <f t="shared" si="0"/>
        <v>'x.batting.average',</v>
      </c>
    </row>
    <row r="19" spans="1:17" x14ac:dyDescent="0.25">
      <c r="A19" t="s">
        <v>315</v>
      </c>
      <c r="B19">
        <v>0.55000000000000004</v>
      </c>
      <c r="J19" t="s">
        <v>257</v>
      </c>
      <c r="K19" t="s">
        <v>245</v>
      </c>
      <c r="O19" t="s">
        <v>290</v>
      </c>
      <c r="Q19" t="str">
        <f t="shared" si="0"/>
        <v>'x.slugging.perc',</v>
      </c>
    </row>
    <row r="20" spans="1:17" x14ac:dyDescent="0.25">
      <c r="A20" t="s">
        <v>254</v>
      </c>
      <c r="B20">
        <v>0.51</v>
      </c>
      <c r="J20" t="s">
        <v>277</v>
      </c>
      <c r="K20" t="s">
        <v>211</v>
      </c>
      <c r="O20" t="s">
        <v>289</v>
      </c>
      <c r="Q20" t="str">
        <f t="shared" si="0"/>
        <v>'x.wOBA',</v>
      </c>
    </row>
    <row r="21" spans="1:17" x14ac:dyDescent="0.25">
      <c r="J21" t="s">
        <v>271</v>
      </c>
      <c r="K21" t="s">
        <v>296</v>
      </c>
      <c r="O21" s="6" t="s">
        <v>210</v>
      </c>
      <c r="Q21" t="str">
        <f t="shared" si="0"/>
        <v>'bases.on.balls',</v>
      </c>
    </row>
    <row r="22" spans="1:17" x14ac:dyDescent="0.25">
      <c r="O22" t="s">
        <v>292</v>
      </c>
      <c r="Q22" t="str">
        <f t="shared" si="0"/>
        <v>'bat.barrels',</v>
      </c>
    </row>
    <row r="23" spans="1:17" x14ac:dyDescent="0.25">
      <c r="O23" t="s">
        <v>294</v>
      </c>
      <c r="Q23" t="str">
        <f t="shared" si="0"/>
        <v>'bat.hardHit',</v>
      </c>
    </row>
    <row r="24" spans="1:17" x14ac:dyDescent="0.25">
      <c r="O24" t="s">
        <v>98</v>
      </c>
      <c r="Q24" t="str">
        <f t="shared" si="0"/>
        <v>'doubles',</v>
      </c>
    </row>
    <row r="25" spans="1:17" x14ac:dyDescent="0.25">
      <c r="O25" t="s">
        <v>235</v>
      </c>
      <c r="Q25" t="str">
        <f t="shared" si="0"/>
        <v>'Games.played',</v>
      </c>
    </row>
    <row r="26" spans="1:17" x14ac:dyDescent="0.25">
      <c r="O26" t="s">
        <v>221</v>
      </c>
      <c r="Q26" t="str">
        <f t="shared" si="0"/>
        <v>'ground.into.a.doubleplay',</v>
      </c>
    </row>
    <row r="27" spans="1:17" x14ac:dyDescent="0.25">
      <c r="O27" t="s">
        <v>309</v>
      </c>
      <c r="Q27" t="str">
        <f t="shared" si="0"/>
        <v>'hit.infield',</v>
      </c>
    </row>
    <row r="28" spans="1:17" x14ac:dyDescent="0.25">
      <c r="O28" t="s">
        <v>96</v>
      </c>
      <c r="Q28" t="str">
        <f t="shared" si="0"/>
        <v>'hits',</v>
      </c>
    </row>
    <row r="29" spans="1:17" x14ac:dyDescent="0.25">
      <c r="O29" t="s">
        <v>227</v>
      </c>
      <c r="Q29" t="str">
        <f t="shared" si="0"/>
        <v>'plate.appearances',</v>
      </c>
    </row>
    <row r="30" spans="1:17" x14ac:dyDescent="0.25">
      <c r="O30" t="s">
        <v>209</v>
      </c>
      <c r="Q30" t="str">
        <f t="shared" si="0"/>
        <v>'runs.batted.in',</v>
      </c>
    </row>
    <row r="31" spans="1:17" x14ac:dyDescent="0.25">
      <c r="O31" t="s">
        <v>208</v>
      </c>
      <c r="Q31" t="str">
        <f t="shared" si="0"/>
        <v>'runs.scored',</v>
      </c>
    </row>
    <row r="32" spans="1:17" x14ac:dyDescent="0.25">
      <c r="O32" t="s">
        <v>231</v>
      </c>
      <c r="Q32" t="str">
        <f t="shared" si="0"/>
        <v>'sacrifice.fly',</v>
      </c>
    </row>
    <row r="33" spans="15:17" x14ac:dyDescent="0.25">
      <c r="O33" t="s">
        <v>97</v>
      </c>
      <c r="Q33" t="str">
        <f t="shared" si="0"/>
        <v>'singles',</v>
      </c>
    </row>
    <row r="34" spans="15:17" x14ac:dyDescent="0.25">
      <c r="O34" t="s">
        <v>212</v>
      </c>
      <c r="Q34" t="str">
        <f t="shared" si="0"/>
        <v>'strike.outs',</v>
      </c>
    </row>
    <row r="35" spans="15:17" x14ac:dyDescent="0.25">
      <c r="O35" t="s">
        <v>293</v>
      </c>
      <c r="Q35" t="str">
        <f t="shared" ref="Q35:Q52" si="1">"'"&amp;O35&amp;"',"</f>
        <v>'bat.barrel.perc',</v>
      </c>
    </row>
    <row r="36" spans="15:17" x14ac:dyDescent="0.25">
      <c r="O36" t="s">
        <v>297</v>
      </c>
      <c r="Q36" t="str">
        <f t="shared" si="1"/>
        <v>'bat.exit.velocity',</v>
      </c>
    </row>
    <row r="37" spans="15:17" x14ac:dyDescent="0.25">
      <c r="O37" t="s">
        <v>295</v>
      </c>
      <c r="Q37" t="str">
        <f t="shared" si="1"/>
        <v>'bat.hardHit.perc',</v>
      </c>
    </row>
    <row r="38" spans="15:17" x14ac:dyDescent="0.25">
      <c r="O38" t="s">
        <v>244</v>
      </c>
      <c r="Q38" t="str">
        <f t="shared" si="1"/>
        <v>'Flyball.perc',</v>
      </c>
    </row>
    <row r="39" spans="15:17" x14ac:dyDescent="0.25">
      <c r="O39" t="s">
        <v>241</v>
      </c>
      <c r="Q39" t="str">
        <f t="shared" si="1"/>
        <v>'GroundBall.fly.ratio',</v>
      </c>
    </row>
    <row r="40" spans="15:17" x14ac:dyDescent="0.25">
      <c r="O40" t="s">
        <v>302</v>
      </c>
      <c r="Q40" t="str">
        <f t="shared" si="1"/>
        <v>'hit.hardspeed.perc',</v>
      </c>
    </row>
    <row r="41" spans="15:17" x14ac:dyDescent="0.25">
      <c r="O41" t="s">
        <v>301</v>
      </c>
      <c r="Q41" t="str">
        <f t="shared" si="1"/>
        <v>'hit.medspeed.perc',</v>
      </c>
    </row>
    <row r="42" spans="15:17" x14ac:dyDescent="0.25">
      <c r="O42" t="s">
        <v>284</v>
      </c>
      <c r="Q42" t="str">
        <f t="shared" si="1"/>
        <v>'in.contact.perc',</v>
      </c>
    </row>
    <row r="43" spans="15:17" x14ac:dyDescent="0.25">
      <c r="O43" t="s">
        <v>286</v>
      </c>
      <c r="Q43" t="str">
        <f t="shared" si="1"/>
        <v>'out.Contact.perc',</v>
      </c>
    </row>
    <row r="44" spans="15:17" x14ac:dyDescent="0.25">
      <c r="O44" t="s">
        <v>312</v>
      </c>
      <c r="Q44" t="str">
        <f t="shared" si="1"/>
        <v>'strikouts.plate.perc',</v>
      </c>
    </row>
    <row r="45" spans="15:17" x14ac:dyDescent="0.25">
      <c r="O45" s="6" t="s">
        <v>319</v>
      </c>
      <c r="Q45" t="str">
        <f t="shared" si="1"/>
        <v>'swing.strike.perc',</v>
      </c>
    </row>
    <row r="46" spans="15:17" x14ac:dyDescent="0.25">
      <c r="O46" t="s">
        <v>285</v>
      </c>
      <c r="Q46" t="str">
        <f t="shared" si="1"/>
        <v>'total.contact.perc',</v>
      </c>
    </row>
    <row r="47" spans="15:17" x14ac:dyDescent="0.25">
      <c r="O47" s="6" t="s">
        <v>210</v>
      </c>
      <c r="Q47" t="str">
        <f t="shared" si="1"/>
        <v>'bases.on.balls',</v>
      </c>
    </row>
    <row r="48" spans="15:17" x14ac:dyDescent="0.25">
      <c r="O48" t="s">
        <v>238</v>
      </c>
      <c r="Q48" t="str">
        <f t="shared" si="1"/>
        <v>'bases.on.balls.strikeouts',</v>
      </c>
    </row>
    <row r="49" spans="15:17" x14ac:dyDescent="0.25">
      <c r="O49" t="s">
        <v>237</v>
      </c>
      <c r="Q49" t="str">
        <f t="shared" si="1"/>
        <v>'BB.PA',</v>
      </c>
    </row>
    <row r="50" spans="15:17" x14ac:dyDescent="0.25">
      <c r="O50" t="s">
        <v>250</v>
      </c>
      <c r="Q50" t="str">
        <f t="shared" si="1"/>
        <v>'F.Strike.perc',</v>
      </c>
    </row>
    <row r="51" spans="15:17" x14ac:dyDescent="0.25">
      <c r="O51" t="s">
        <v>288</v>
      </c>
      <c r="Q51" t="str">
        <f t="shared" si="1"/>
        <v>'out.swing.perc',</v>
      </c>
    </row>
    <row r="52" spans="15:17" x14ac:dyDescent="0.25">
      <c r="O52" t="s">
        <v>246</v>
      </c>
      <c r="Q52" t="str">
        <f t="shared" si="1"/>
        <v>'Swing.perc',</v>
      </c>
    </row>
  </sheetData>
  <autoFilter ref="A1:G1" xr:uid="{4AA87890-C967-4477-849B-CD622AEE395E}"/>
  <mergeCells count="5">
    <mergeCell ref="J1:L1"/>
    <mergeCell ref="A1:B1"/>
    <mergeCell ref="C1:D1"/>
    <mergeCell ref="E1:F1"/>
    <mergeCell ref="G1:H1"/>
  </mergeCells>
  <conditionalFormatting sqref="B2:B20">
    <cfRule type="cellIs" dxfId="7" priority="7" operator="lessThan">
      <formula>-0.5</formula>
    </cfRule>
    <cfRule type="cellIs" dxfId="6" priority="8" operator="greaterThan">
      <formula>0.5</formula>
    </cfRule>
  </conditionalFormatting>
  <conditionalFormatting sqref="D2:D17">
    <cfRule type="cellIs" dxfId="5" priority="5" operator="lessThan">
      <formula>-0.5</formula>
    </cfRule>
    <cfRule type="cellIs" dxfId="4" priority="6" operator="greaterThan">
      <formula>0.5</formula>
    </cfRule>
  </conditionalFormatting>
  <conditionalFormatting sqref="F2:F15">
    <cfRule type="cellIs" dxfId="3" priority="3" operator="lessThan">
      <formula>-0.5</formula>
    </cfRule>
    <cfRule type="cellIs" dxfId="2" priority="4" operator="greaterThan">
      <formula>0.5</formula>
    </cfRule>
  </conditionalFormatting>
  <conditionalFormatting sqref="H2:H8">
    <cfRule type="cellIs" dxfId="1" priority="1" operator="lessThan">
      <formula>-0.5</formula>
    </cfRule>
    <cfRule type="cellIs" dxfId="0" priority="2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5875-3EB8-4C3E-9FC1-66C8B6651F83}">
  <dimension ref="A1:M138"/>
  <sheetViews>
    <sheetView zoomScaleNormal="100" workbookViewId="0">
      <selection activeCell="C16" sqref="C16"/>
    </sheetView>
  </sheetViews>
  <sheetFormatPr defaultRowHeight="15" x14ac:dyDescent="0.25"/>
  <cols>
    <col min="1" max="1" width="24" bestFit="1" customWidth="1"/>
    <col min="2" max="2" width="23.7109375" bestFit="1" customWidth="1"/>
    <col min="3" max="3" width="24" customWidth="1"/>
    <col min="4" max="4" width="21.7109375" customWidth="1"/>
    <col min="5" max="5" width="18.7109375" bestFit="1" customWidth="1"/>
    <col min="6" max="6" width="23.42578125" customWidth="1"/>
    <col min="7" max="7" width="19.42578125" bestFit="1" customWidth="1"/>
    <col min="8" max="8" width="17.85546875" bestFit="1" customWidth="1"/>
    <col min="9" max="9" width="12.28515625" bestFit="1" customWidth="1"/>
    <col min="16" max="16" width="19.42578125" customWidth="1"/>
    <col min="17" max="17" width="17" customWidth="1"/>
    <col min="18" max="18" width="23.7109375" bestFit="1" customWidth="1"/>
  </cols>
  <sheetData>
    <row r="1" spans="1:13" x14ac:dyDescent="0.25">
      <c r="A1" s="12" t="s">
        <v>320</v>
      </c>
      <c r="B1" s="1"/>
      <c r="C1" s="1"/>
      <c r="D1" s="1"/>
      <c r="E1" s="1"/>
      <c r="F1" s="1"/>
      <c r="G1" s="13" t="s">
        <v>322</v>
      </c>
      <c r="H1" s="13" t="s">
        <v>324</v>
      </c>
      <c r="L1" s="13" t="s">
        <v>392</v>
      </c>
    </row>
    <row r="2" spans="1:13" x14ac:dyDescent="0.25">
      <c r="A2" t="s">
        <v>321</v>
      </c>
      <c r="G2" t="s">
        <v>327</v>
      </c>
      <c r="H2" t="s">
        <v>235</v>
      </c>
      <c r="L2" t="str">
        <f>A5&amp;" =~ "&amp;B5&amp;" + "&amp;B6&amp;" + "&amp;B7&amp;" + "&amp;B8</f>
        <v>runs =~ runs.scored + runs.batted.in + Clutch + on.base.perc</v>
      </c>
      <c r="M2" t="s">
        <v>396</v>
      </c>
    </row>
    <row r="3" spans="1:13" x14ac:dyDescent="0.25">
      <c r="G3" t="s">
        <v>253</v>
      </c>
      <c r="H3" t="s">
        <v>227</v>
      </c>
      <c r="L3" t="str">
        <f>A9&amp;" =~ "&amp;B9&amp;" + "&amp;B10&amp;" + "&amp;B11&amp;" + "&amp;B12&amp;" + "&amp;B13&amp;" + "&amp;B14</f>
        <v>ball =~ ball.fastball.ratio + ball.sliders.ratio + ball.cutters.ratio + ball.curves.ratio + ball.changeups.ratio + ball.splitters.ratio</v>
      </c>
      <c r="M3" t="s">
        <v>397</v>
      </c>
    </row>
    <row r="4" spans="1:13" x14ac:dyDescent="0.25">
      <c r="A4" s="9" t="s">
        <v>325</v>
      </c>
      <c r="B4" s="9" t="s">
        <v>326</v>
      </c>
      <c r="C4" s="10" t="s">
        <v>384</v>
      </c>
      <c r="D4" t="s">
        <v>391</v>
      </c>
      <c r="E4" s="10" t="s">
        <v>383</v>
      </c>
      <c r="G4" t="s">
        <v>323</v>
      </c>
      <c r="H4" t="s">
        <v>96</v>
      </c>
      <c r="L4" t="str">
        <f>A15&amp;" =~ "&amp;B15&amp;" + "&amp;B16&amp;" + "&amp;B17&amp;" + "&amp;B18&amp;" + "&amp;B19&amp;" + "&amp;B20&amp;" + "&amp;B21&amp;" + "&amp;B22</f>
        <v>hitting =~ hits + runs.batted.in + batting.average + hit.batted.ball + bat.exit.velocity + Swing.perc + total.contact.perc + swing.strike.perc</v>
      </c>
      <c r="M4" t="s">
        <v>398</v>
      </c>
    </row>
    <row r="5" spans="1:13" x14ac:dyDescent="0.25">
      <c r="A5" t="s">
        <v>327</v>
      </c>
      <c r="B5" t="s">
        <v>208</v>
      </c>
      <c r="C5" t="s">
        <v>328</v>
      </c>
      <c r="D5" t="s">
        <v>391</v>
      </c>
      <c r="E5" t="str">
        <f t="shared" ref="E5:E30" si="0">A5&amp;" -&gt;  "&amp;B5&amp;" , "&amp;C5&amp;" ,"&amp;D5</f>
        <v>runs -&gt;  runs.scored , lambda2 ,NA</v>
      </c>
      <c r="G5" t="s">
        <v>394</v>
      </c>
      <c r="H5" t="s">
        <v>208</v>
      </c>
      <c r="L5" t="str">
        <f>A23&amp;" =~ "&amp;" + "&amp;B23&amp;" + "&amp;B24&amp;" + "&amp;B25&amp;" + "&amp;B26&amp;" + "&amp;B27&amp;" + "&amp;B28&amp;" + "&amp;B29&amp;" + "&amp;B30</f>
        <v>non.batting =~  + plate.appearances + stolen.base + running.speed.score + Clutch + Wins.above.replacement + Wins.above.replacement + Games.played + plate.appearances</v>
      </c>
      <c r="M5" t="s">
        <v>399</v>
      </c>
    </row>
    <row r="6" spans="1:13" x14ac:dyDescent="0.25">
      <c r="A6" t="s">
        <v>327</v>
      </c>
      <c r="B6" t="s">
        <v>209</v>
      </c>
      <c r="C6" t="s">
        <v>329</v>
      </c>
      <c r="D6" t="s">
        <v>391</v>
      </c>
      <c r="E6" t="str">
        <f t="shared" si="0"/>
        <v>runs -&gt;  runs.batted.in , lambda3 ,NA</v>
      </c>
      <c r="G6" s="5"/>
      <c r="H6" t="s">
        <v>209</v>
      </c>
    </row>
    <row r="7" spans="1:13" x14ac:dyDescent="0.25">
      <c r="A7" t="s">
        <v>327</v>
      </c>
      <c r="B7" t="s">
        <v>138</v>
      </c>
      <c r="C7" t="s">
        <v>330</v>
      </c>
      <c r="D7" t="s">
        <v>391</v>
      </c>
      <c r="E7" t="str">
        <f t="shared" si="0"/>
        <v>runs -&gt;  Clutch , lambda4 ,NA</v>
      </c>
      <c r="H7" t="s">
        <v>213</v>
      </c>
    </row>
    <row r="8" spans="1:13" x14ac:dyDescent="0.25">
      <c r="A8" t="s">
        <v>327</v>
      </c>
      <c r="B8" t="s">
        <v>239</v>
      </c>
      <c r="C8" t="s">
        <v>331</v>
      </c>
      <c r="D8" t="s">
        <v>391</v>
      </c>
      <c r="E8" t="str">
        <f t="shared" si="0"/>
        <v>runs -&gt;  on.base.perc , lambda5 ,NA</v>
      </c>
      <c r="H8" t="s">
        <v>215</v>
      </c>
    </row>
    <row r="9" spans="1:13" x14ac:dyDescent="0.25">
      <c r="A9" t="s">
        <v>253</v>
      </c>
      <c r="B9" t="s">
        <v>270</v>
      </c>
      <c r="C9" t="s">
        <v>332</v>
      </c>
      <c r="D9" t="s">
        <v>391</v>
      </c>
      <c r="E9" t="str">
        <f t="shared" si="0"/>
        <v>ball -&gt;  ball.fastball.ratio , lambda6 ,NA</v>
      </c>
      <c r="H9" t="s">
        <v>239</v>
      </c>
    </row>
    <row r="10" spans="1:13" x14ac:dyDescent="0.25">
      <c r="A10" t="s">
        <v>253</v>
      </c>
      <c r="B10" t="s">
        <v>269</v>
      </c>
      <c r="C10" t="s">
        <v>333</v>
      </c>
      <c r="D10" t="s">
        <v>391</v>
      </c>
      <c r="E10" t="str">
        <f t="shared" si="0"/>
        <v>ball -&gt;  ball.sliders.ratio , lambda7 ,NA</v>
      </c>
      <c r="H10" t="s">
        <v>216</v>
      </c>
    </row>
    <row r="11" spans="1:13" x14ac:dyDescent="0.25">
      <c r="A11" t="s">
        <v>253</v>
      </c>
      <c r="B11" t="s">
        <v>268</v>
      </c>
      <c r="C11" t="s">
        <v>334</v>
      </c>
      <c r="D11" t="s">
        <v>391</v>
      </c>
      <c r="E11" t="str">
        <f t="shared" si="0"/>
        <v>ball -&gt;  ball.cutters.ratio , lambda8 ,NA</v>
      </c>
      <c r="H11" t="s">
        <v>303</v>
      </c>
    </row>
    <row r="12" spans="1:13" x14ac:dyDescent="0.25">
      <c r="A12" t="s">
        <v>253</v>
      </c>
      <c r="B12" t="s">
        <v>267</v>
      </c>
      <c r="C12" t="s">
        <v>335</v>
      </c>
      <c r="D12" t="s">
        <v>391</v>
      </c>
      <c r="E12" t="str">
        <f t="shared" si="0"/>
        <v>ball -&gt;  ball.curves.ratio , lambda9 ,NA</v>
      </c>
      <c r="H12" t="s">
        <v>297</v>
      </c>
    </row>
    <row r="13" spans="1:13" x14ac:dyDescent="0.25">
      <c r="A13" t="s">
        <v>253</v>
      </c>
      <c r="B13" t="s">
        <v>266</v>
      </c>
      <c r="C13" t="s">
        <v>336</v>
      </c>
      <c r="D13" t="s">
        <v>391</v>
      </c>
      <c r="E13" t="str">
        <f t="shared" si="0"/>
        <v>ball -&gt;  ball.changeups.ratio , lambda10 ,NA</v>
      </c>
      <c r="H13" t="s">
        <v>138</v>
      </c>
    </row>
    <row r="14" spans="1:13" x14ac:dyDescent="0.25">
      <c r="A14" t="s">
        <v>253</v>
      </c>
      <c r="B14" t="s">
        <v>271</v>
      </c>
      <c r="C14" t="s">
        <v>337</v>
      </c>
      <c r="D14" t="s">
        <v>391</v>
      </c>
      <c r="E14" t="str">
        <f t="shared" si="0"/>
        <v>ball -&gt;  ball.splitters.ratio , lambda11 ,NA</v>
      </c>
      <c r="H14" t="s">
        <v>246</v>
      </c>
    </row>
    <row r="15" spans="1:13" x14ac:dyDescent="0.25">
      <c r="A15" t="s">
        <v>323</v>
      </c>
      <c r="B15" t="s">
        <v>96</v>
      </c>
      <c r="C15" t="s">
        <v>338</v>
      </c>
      <c r="D15" t="s">
        <v>391</v>
      </c>
      <c r="E15" t="str">
        <f t="shared" si="0"/>
        <v>hitting -&gt;  hits , lambda12 ,NA</v>
      </c>
      <c r="H15" t="s">
        <v>285</v>
      </c>
    </row>
    <row r="16" spans="1:13" x14ac:dyDescent="0.25">
      <c r="A16" t="s">
        <v>323</v>
      </c>
      <c r="B16" t="s">
        <v>209</v>
      </c>
      <c r="C16" t="s">
        <v>340</v>
      </c>
      <c r="D16" t="s">
        <v>391</v>
      </c>
      <c r="E16" t="str">
        <f t="shared" si="0"/>
        <v>hitting -&gt;  runs.batted.in , lambda14 ,NA</v>
      </c>
      <c r="H16" t="s">
        <v>319</v>
      </c>
    </row>
    <row r="17" spans="1:8" x14ac:dyDescent="0.25">
      <c r="A17" t="s">
        <v>323</v>
      </c>
      <c r="B17" t="s">
        <v>215</v>
      </c>
      <c r="C17" t="s">
        <v>341</v>
      </c>
      <c r="D17" t="s">
        <v>391</v>
      </c>
      <c r="E17" t="str">
        <f t="shared" si="0"/>
        <v>hitting -&gt;  batting.average , lambda15 ,NA</v>
      </c>
      <c r="H17" t="s">
        <v>270</v>
      </c>
    </row>
    <row r="18" spans="1:8" x14ac:dyDescent="0.25">
      <c r="A18" t="s">
        <v>323</v>
      </c>
      <c r="B18" t="s">
        <v>303</v>
      </c>
      <c r="C18" t="s">
        <v>342</v>
      </c>
      <c r="D18" t="s">
        <v>391</v>
      </c>
      <c r="E18" t="str">
        <f t="shared" si="0"/>
        <v>hitting -&gt;  hit.batted.ball , lambda16 ,NA</v>
      </c>
      <c r="H18" t="s">
        <v>269</v>
      </c>
    </row>
    <row r="19" spans="1:8" x14ac:dyDescent="0.25">
      <c r="A19" t="s">
        <v>323</v>
      </c>
      <c r="B19" t="s">
        <v>297</v>
      </c>
      <c r="C19" t="s">
        <v>343</v>
      </c>
      <c r="D19" t="s">
        <v>391</v>
      </c>
      <c r="E19" t="str">
        <f t="shared" si="0"/>
        <v>hitting -&gt;  bat.exit.velocity , lambda17 ,NA</v>
      </c>
      <c r="H19" t="s">
        <v>268</v>
      </c>
    </row>
    <row r="20" spans="1:8" x14ac:dyDescent="0.25">
      <c r="A20" t="s">
        <v>323</v>
      </c>
      <c r="B20" t="s">
        <v>246</v>
      </c>
      <c r="C20" t="s">
        <v>344</v>
      </c>
      <c r="D20" t="s">
        <v>391</v>
      </c>
      <c r="E20" t="str">
        <f t="shared" si="0"/>
        <v>hitting -&gt;  Swing.perc , lambda18 ,NA</v>
      </c>
      <c r="H20" t="s">
        <v>267</v>
      </c>
    </row>
    <row r="21" spans="1:8" x14ac:dyDescent="0.25">
      <c r="A21" t="s">
        <v>323</v>
      </c>
      <c r="B21" t="s">
        <v>285</v>
      </c>
      <c r="C21" t="s">
        <v>345</v>
      </c>
      <c r="D21" t="s">
        <v>391</v>
      </c>
      <c r="E21" t="str">
        <f t="shared" si="0"/>
        <v>hitting -&gt;  total.contact.perc , lambda19 ,NA</v>
      </c>
      <c r="H21" t="s">
        <v>266</v>
      </c>
    </row>
    <row r="22" spans="1:8" x14ac:dyDescent="0.25">
      <c r="A22" t="s">
        <v>323</v>
      </c>
      <c r="B22" t="s">
        <v>319</v>
      </c>
      <c r="C22" t="s">
        <v>346</v>
      </c>
      <c r="D22" t="s">
        <v>391</v>
      </c>
      <c r="E22" t="str">
        <f t="shared" si="0"/>
        <v>hitting -&gt;  swing.strike.perc , lambda20 ,NA</v>
      </c>
      <c r="H22" t="s">
        <v>271</v>
      </c>
    </row>
    <row r="23" spans="1:8" x14ac:dyDescent="0.25">
      <c r="A23" t="s">
        <v>394</v>
      </c>
      <c r="B23" t="s">
        <v>227</v>
      </c>
      <c r="C23" t="s">
        <v>347</v>
      </c>
      <c r="D23" t="s">
        <v>391</v>
      </c>
      <c r="E23" t="str">
        <f t="shared" si="0"/>
        <v>non.batting -&gt;  plate.appearances , lambda21 ,NA</v>
      </c>
      <c r="H23" t="s">
        <v>217</v>
      </c>
    </row>
    <row r="24" spans="1:8" x14ac:dyDescent="0.25">
      <c r="A24" t="s">
        <v>394</v>
      </c>
      <c r="B24" t="s">
        <v>213</v>
      </c>
      <c r="C24" t="s">
        <v>349</v>
      </c>
      <c r="D24" t="s">
        <v>391</v>
      </c>
      <c r="E24" t="str">
        <f t="shared" si="0"/>
        <v>non.batting -&gt;  stolen.base , lambda23 ,NA</v>
      </c>
    </row>
    <row r="25" spans="1:8" x14ac:dyDescent="0.25">
      <c r="A25" t="s">
        <v>394</v>
      </c>
      <c r="B25" t="s">
        <v>216</v>
      </c>
      <c r="C25" t="s">
        <v>350</v>
      </c>
      <c r="D25" t="s">
        <v>391</v>
      </c>
      <c r="E25" t="str">
        <f t="shared" si="0"/>
        <v>non.batting -&gt;  running.speed.score , lambda24 ,NA</v>
      </c>
    </row>
    <row r="26" spans="1:8" x14ac:dyDescent="0.25">
      <c r="A26" t="s">
        <v>394</v>
      </c>
      <c r="B26" t="s">
        <v>138</v>
      </c>
      <c r="C26" t="s">
        <v>351</v>
      </c>
      <c r="D26" t="s">
        <v>391</v>
      </c>
      <c r="E26" t="str">
        <f t="shared" si="0"/>
        <v>non.batting -&gt;  Clutch , lambda25 ,NA</v>
      </c>
    </row>
    <row r="27" spans="1:8" x14ac:dyDescent="0.25">
      <c r="A27" t="s">
        <v>394</v>
      </c>
      <c r="B27" t="s">
        <v>217</v>
      </c>
      <c r="C27" t="s">
        <v>352</v>
      </c>
      <c r="D27" t="s">
        <v>391</v>
      </c>
      <c r="E27" t="str">
        <f t="shared" si="0"/>
        <v>non.batting -&gt;  Wins.above.replacement , lambda26 ,NA</v>
      </c>
    </row>
    <row r="28" spans="1:8" x14ac:dyDescent="0.25">
      <c r="A28" t="s">
        <v>394</v>
      </c>
      <c r="B28" t="s">
        <v>217</v>
      </c>
      <c r="C28" t="s">
        <v>353</v>
      </c>
      <c r="D28" t="s">
        <v>391</v>
      </c>
      <c r="E28" t="str">
        <f t="shared" si="0"/>
        <v>non.batting -&gt;  Wins.above.replacement , lambda27 ,NA</v>
      </c>
    </row>
    <row r="29" spans="1:8" x14ac:dyDescent="0.25">
      <c r="A29" t="s">
        <v>394</v>
      </c>
      <c r="B29" t="s">
        <v>235</v>
      </c>
      <c r="C29" t="s">
        <v>354</v>
      </c>
      <c r="D29" t="s">
        <v>391</v>
      </c>
      <c r="E29" t="str">
        <f t="shared" si="0"/>
        <v>non.batting -&gt;  Games.played , lambda28 ,NA</v>
      </c>
    </row>
    <row r="30" spans="1:8" x14ac:dyDescent="0.25">
      <c r="A30" t="s">
        <v>394</v>
      </c>
      <c r="B30" s="11" t="s">
        <v>227</v>
      </c>
      <c r="C30" s="11" t="s">
        <v>355</v>
      </c>
      <c r="D30" s="11" t="s">
        <v>391</v>
      </c>
      <c r="E30" s="11" t="str">
        <f t="shared" si="0"/>
        <v>non.batting -&gt;  plate.appearances , lambda29 ,NA</v>
      </c>
    </row>
    <row r="31" spans="1:8" x14ac:dyDescent="0.25">
      <c r="A31" t="s">
        <v>235</v>
      </c>
      <c r="B31" t="s">
        <v>235</v>
      </c>
      <c r="C31" t="s">
        <v>356</v>
      </c>
      <c r="D31" t="s">
        <v>391</v>
      </c>
      <c r="E31" t="str">
        <f t="shared" ref="E31:E52" si="1">A31&amp;"&lt;-&gt;  "&amp;B31&amp;" , "&amp;C31&amp;" ,"&amp;D31</f>
        <v>Games.played&lt;-&gt;  Games.played , psi1 ,NA</v>
      </c>
    </row>
    <row r="32" spans="1:8" x14ac:dyDescent="0.25">
      <c r="A32" t="s">
        <v>227</v>
      </c>
      <c r="B32" t="s">
        <v>227</v>
      </c>
      <c r="C32" t="s">
        <v>357</v>
      </c>
      <c r="D32" t="s">
        <v>391</v>
      </c>
      <c r="E32" t="str">
        <f t="shared" si="1"/>
        <v>plate.appearances&lt;-&gt;  plate.appearances , psi2 ,NA</v>
      </c>
    </row>
    <row r="33" spans="1:8" x14ac:dyDescent="0.25">
      <c r="A33" t="s">
        <v>96</v>
      </c>
      <c r="B33" t="s">
        <v>96</v>
      </c>
      <c r="C33" t="s">
        <v>358</v>
      </c>
      <c r="D33" t="s">
        <v>391</v>
      </c>
      <c r="E33" t="str">
        <f t="shared" si="1"/>
        <v>hits&lt;-&gt;  hits , psi3 ,NA</v>
      </c>
    </row>
    <row r="34" spans="1:8" x14ac:dyDescent="0.25">
      <c r="A34" t="s">
        <v>208</v>
      </c>
      <c r="B34" t="s">
        <v>208</v>
      </c>
      <c r="C34" t="s">
        <v>359</v>
      </c>
      <c r="D34" t="s">
        <v>391</v>
      </c>
      <c r="E34" t="str">
        <f t="shared" si="1"/>
        <v>runs.scored&lt;-&gt;  runs.scored , psi5 ,NA</v>
      </c>
      <c r="H34" s="10"/>
    </row>
    <row r="35" spans="1:8" x14ac:dyDescent="0.25">
      <c r="A35" t="s">
        <v>209</v>
      </c>
      <c r="B35" t="s">
        <v>209</v>
      </c>
      <c r="C35" t="s">
        <v>360</v>
      </c>
      <c r="D35" t="s">
        <v>391</v>
      </c>
      <c r="E35" t="str">
        <f t="shared" si="1"/>
        <v>runs.batted.in&lt;-&gt;  runs.batted.in , psi6 ,NA</v>
      </c>
    </row>
    <row r="36" spans="1:8" x14ac:dyDescent="0.25">
      <c r="A36" t="s">
        <v>213</v>
      </c>
      <c r="B36" t="s">
        <v>213</v>
      </c>
      <c r="C36" t="s">
        <v>361</v>
      </c>
      <c r="D36" t="s">
        <v>391</v>
      </c>
      <c r="E36" t="str">
        <f t="shared" si="1"/>
        <v>stolen.base&lt;-&gt;  stolen.base , psi7 ,NA</v>
      </c>
    </row>
    <row r="37" spans="1:8" x14ac:dyDescent="0.25">
      <c r="A37" t="s">
        <v>215</v>
      </c>
      <c r="B37" t="s">
        <v>215</v>
      </c>
      <c r="C37" t="s">
        <v>362</v>
      </c>
      <c r="D37" t="s">
        <v>391</v>
      </c>
      <c r="E37" t="str">
        <f t="shared" si="1"/>
        <v>batting.average&lt;-&gt;  batting.average , psi8 ,NA</v>
      </c>
    </row>
    <row r="38" spans="1:8" x14ac:dyDescent="0.25">
      <c r="A38" t="s">
        <v>239</v>
      </c>
      <c r="B38" t="s">
        <v>239</v>
      </c>
      <c r="C38" t="s">
        <v>363</v>
      </c>
      <c r="D38" t="s">
        <v>391</v>
      </c>
      <c r="E38" t="str">
        <f t="shared" si="1"/>
        <v>on.base.perc&lt;-&gt;  on.base.perc , psi9 ,NA</v>
      </c>
    </row>
    <row r="39" spans="1:8" x14ac:dyDescent="0.25">
      <c r="A39" t="s">
        <v>216</v>
      </c>
      <c r="B39" t="s">
        <v>216</v>
      </c>
      <c r="C39" t="s">
        <v>364</v>
      </c>
      <c r="D39" t="s">
        <v>391</v>
      </c>
      <c r="E39" t="str">
        <f t="shared" si="1"/>
        <v>running.speed.score&lt;-&gt;  running.speed.score , psi10 ,NA</v>
      </c>
    </row>
    <row r="40" spans="1:8" x14ac:dyDescent="0.25">
      <c r="A40" t="s">
        <v>303</v>
      </c>
      <c r="B40" t="s">
        <v>303</v>
      </c>
      <c r="C40" t="s">
        <v>365</v>
      </c>
      <c r="D40" t="s">
        <v>391</v>
      </c>
      <c r="E40" t="str">
        <f t="shared" si="1"/>
        <v>hit.batted.ball&lt;-&gt;  hit.batted.ball , psi11 ,NA</v>
      </c>
    </row>
    <row r="41" spans="1:8" x14ac:dyDescent="0.25">
      <c r="A41" t="s">
        <v>297</v>
      </c>
      <c r="B41" t="s">
        <v>297</v>
      </c>
      <c r="C41" t="s">
        <v>366</v>
      </c>
      <c r="D41" t="s">
        <v>391</v>
      </c>
      <c r="E41" t="str">
        <f t="shared" si="1"/>
        <v>bat.exit.velocity&lt;-&gt;  bat.exit.velocity , psi12 ,NA</v>
      </c>
    </row>
    <row r="42" spans="1:8" x14ac:dyDescent="0.25">
      <c r="A42" t="s">
        <v>138</v>
      </c>
      <c r="B42" t="s">
        <v>138</v>
      </c>
      <c r="C42" t="s">
        <v>367</v>
      </c>
      <c r="D42" t="s">
        <v>391</v>
      </c>
      <c r="E42" t="str">
        <f t="shared" si="1"/>
        <v>Clutch&lt;-&gt;  Clutch , psi13 ,NA</v>
      </c>
    </row>
    <row r="43" spans="1:8" x14ac:dyDescent="0.25">
      <c r="A43" t="s">
        <v>246</v>
      </c>
      <c r="B43" t="s">
        <v>246</v>
      </c>
      <c r="C43" t="s">
        <v>368</v>
      </c>
      <c r="D43" t="s">
        <v>391</v>
      </c>
      <c r="E43" t="str">
        <f t="shared" si="1"/>
        <v>Swing.perc&lt;-&gt;  Swing.perc , psi14 ,NA</v>
      </c>
    </row>
    <row r="44" spans="1:8" x14ac:dyDescent="0.25">
      <c r="A44" t="s">
        <v>285</v>
      </c>
      <c r="B44" t="s">
        <v>285</v>
      </c>
      <c r="C44" t="s">
        <v>369</v>
      </c>
      <c r="D44" t="s">
        <v>391</v>
      </c>
      <c r="E44" t="str">
        <f t="shared" si="1"/>
        <v>total.contact.perc&lt;-&gt;  total.contact.perc , psi15 ,NA</v>
      </c>
    </row>
    <row r="45" spans="1:8" x14ac:dyDescent="0.25">
      <c r="A45" t="s">
        <v>319</v>
      </c>
      <c r="B45" t="s">
        <v>319</v>
      </c>
      <c r="C45" t="s">
        <v>370</v>
      </c>
      <c r="D45" t="s">
        <v>391</v>
      </c>
      <c r="E45" t="str">
        <f t="shared" si="1"/>
        <v>swing.strike.perc&lt;-&gt;  swing.strike.perc , psi16 ,NA</v>
      </c>
    </row>
    <row r="46" spans="1:8" x14ac:dyDescent="0.25">
      <c r="A46" t="s">
        <v>270</v>
      </c>
      <c r="B46" t="s">
        <v>270</v>
      </c>
      <c r="C46" t="s">
        <v>371</v>
      </c>
      <c r="D46" t="s">
        <v>391</v>
      </c>
      <c r="E46" t="str">
        <f t="shared" si="1"/>
        <v>ball.fastball.ratio&lt;-&gt;  ball.fastball.ratio , psi17 ,NA</v>
      </c>
    </row>
    <row r="47" spans="1:8" x14ac:dyDescent="0.25">
      <c r="A47" t="s">
        <v>269</v>
      </c>
      <c r="B47" t="s">
        <v>269</v>
      </c>
      <c r="C47" t="s">
        <v>372</v>
      </c>
      <c r="D47" t="s">
        <v>391</v>
      </c>
      <c r="E47" t="str">
        <f t="shared" si="1"/>
        <v>ball.sliders.ratio&lt;-&gt;  ball.sliders.ratio , psi18 ,NA</v>
      </c>
    </row>
    <row r="48" spans="1:8" x14ac:dyDescent="0.25">
      <c r="A48" t="s">
        <v>268</v>
      </c>
      <c r="B48" t="s">
        <v>268</v>
      </c>
      <c r="C48" t="s">
        <v>373</v>
      </c>
      <c r="D48" t="s">
        <v>391</v>
      </c>
      <c r="E48" t="str">
        <f t="shared" si="1"/>
        <v>ball.cutters.ratio&lt;-&gt;  ball.cutters.ratio , psi19 ,NA</v>
      </c>
    </row>
    <row r="49" spans="1:5" x14ac:dyDescent="0.25">
      <c r="A49" t="s">
        <v>267</v>
      </c>
      <c r="B49" t="s">
        <v>267</v>
      </c>
      <c r="C49" t="s">
        <v>374</v>
      </c>
      <c r="D49" t="s">
        <v>391</v>
      </c>
      <c r="E49" t="str">
        <f t="shared" si="1"/>
        <v>ball.curves.ratio&lt;-&gt;  ball.curves.ratio , psi20 ,NA</v>
      </c>
    </row>
    <row r="50" spans="1:5" x14ac:dyDescent="0.25">
      <c r="A50" t="s">
        <v>266</v>
      </c>
      <c r="B50" t="s">
        <v>266</v>
      </c>
      <c r="C50" t="s">
        <v>375</v>
      </c>
      <c r="D50" t="s">
        <v>391</v>
      </c>
      <c r="E50" t="str">
        <f t="shared" si="1"/>
        <v>ball.changeups.ratio&lt;-&gt;  ball.changeups.ratio , psi21 ,NA</v>
      </c>
    </row>
    <row r="51" spans="1:5" x14ac:dyDescent="0.25">
      <c r="A51" t="s">
        <v>271</v>
      </c>
      <c r="B51" t="s">
        <v>271</v>
      </c>
      <c r="C51" t="s">
        <v>376</v>
      </c>
      <c r="D51" t="s">
        <v>391</v>
      </c>
      <c r="E51" t="str">
        <f t="shared" si="1"/>
        <v>ball.splitters.ratio&lt;-&gt;  ball.splitters.ratio , psi22 ,NA</v>
      </c>
    </row>
    <row r="52" spans="1:5" x14ac:dyDescent="0.25">
      <c r="A52" s="11" t="s">
        <v>217</v>
      </c>
      <c r="B52" s="11" t="s">
        <v>217</v>
      </c>
      <c r="C52" s="11" t="s">
        <v>377</v>
      </c>
      <c r="D52" t="s">
        <v>391</v>
      </c>
      <c r="E52" t="str">
        <f t="shared" si="1"/>
        <v>Wins.above.replacement&lt;-&gt;  Wins.above.replacement , psi23 ,NA</v>
      </c>
    </row>
    <row r="53" spans="1:5" x14ac:dyDescent="0.25">
      <c r="A53" s="5" t="s">
        <v>327</v>
      </c>
      <c r="B53" s="5" t="s">
        <v>327</v>
      </c>
      <c r="C53" s="5" t="s">
        <v>391</v>
      </c>
      <c r="D53">
        <v>1</v>
      </c>
      <c r="E53" t="str">
        <f t="shared" ref="E53:E62" si="2">A53&amp;" &lt;-&gt;  "&amp;B53&amp;" , "&amp;C53&amp;" ,"&amp;D53</f>
        <v>runs &lt;-&gt;  runs , NA ,1</v>
      </c>
    </row>
    <row r="54" spans="1:5" x14ac:dyDescent="0.25">
      <c r="A54" s="15" t="s">
        <v>327</v>
      </c>
      <c r="B54" s="15" t="s">
        <v>253</v>
      </c>
      <c r="C54" t="s">
        <v>379</v>
      </c>
      <c r="D54" t="s">
        <v>391</v>
      </c>
      <c r="E54" t="str">
        <f t="shared" si="2"/>
        <v>runs &lt;-&gt;  ball , phi2 ,NA</v>
      </c>
    </row>
    <row r="55" spans="1:5" x14ac:dyDescent="0.25">
      <c r="A55" s="15" t="s">
        <v>327</v>
      </c>
      <c r="B55" s="15" t="s">
        <v>323</v>
      </c>
      <c r="C55" t="s">
        <v>380</v>
      </c>
      <c r="D55" t="s">
        <v>391</v>
      </c>
      <c r="E55" t="str">
        <f t="shared" si="2"/>
        <v>runs &lt;-&gt;  hitting , phi3 ,NA</v>
      </c>
    </row>
    <row r="56" spans="1:5" x14ac:dyDescent="0.25">
      <c r="A56" t="s">
        <v>327</v>
      </c>
      <c r="B56" t="s">
        <v>394</v>
      </c>
      <c r="C56" t="s">
        <v>381</v>
      </c>
      <c r="D56" t="s">
        <v>391</v>
      </c>
      <c r="E56" t="str">
        <f t="shared" si="2"/>
        <v>runs &lt;-&gt;  non.batting , phi4 ,NA</v>
      </c>
    </row>
    <row r="57" spans="1:5" x14ac:dyDescent="0.25">
      <c r="A57" s="5" t="s">
        <v>253</v>
      </c>
      <c r="B57" s="5" t="s">
        <v>253</v>
      </c>
      <c r="C57" s="5" t="s">
        <v>391</v>
      </c>
      <c r="D57">
        <v>1</v>
      </c>
      <c r="E57" t="str">
        <f t="shared" si="2"/>
        <v>ball &lt;-&gt;  ball , NA ,1</v>
      </c>
    </row>
    <row r="58" spans="1:5" x14ac:dyDescent="0.25">
      <c r="A58" t="s">
        <v>253</v>
      </c>
      <c r="B58" t="s">
        <v>323</v>
      </c>
      <c r="C58" t="s">
        <v>386</v>
      </c>
      <c r="D58" t="s">
        <v>391</v>
      </c>
      <c r="E58" t="str">
        <f t="shared" si="2"/>
        <v>ball &lt;-&gt;  hitting , phi7 ,NA</v>
      </c>
    </row>
    <row r="59" spans="1:5" x14ac:dyDescent="0.25">
      <c r="A59" t="s">
        <v>253</v>
      </c>
      <c r="B59" t="s">
        <v>394</v>
      </c>
      <c r="C59" t="s">
        <v>387</v>
      </c>
      <c r="D59" t="s">
        <v>391</v>
      </c>
      <c r="E59" t="str">
        <f t="shared" si="2"/>
        <v>ball &lt;-&gt;  non.batting , phi8 ,NA</v>
      </c>
    </row>
    <row r="60" spans="1:5" x14ac:dyDescent="0.25">
      <c r="A60" s="5" t="s">
        <v>323</v>
      </c>
      <c r="B60" s="5" t="s">
        <v>323</v>
      </c>
      <c r="C60" s="5" t="s">
        <v>391</v>
      </c>
      <c r="D60">
        <v>1</v>
      </c>
      <c r="E60" t="str">
        <f t="shared" si="2"/>
        <v>hitting &lt;-&gt;  hitting , NA ,1</v>
      </c>
    </row>
    <row r="61" spans="1:5" x14ac:dyDescent="0.25">
      <c r="A61" t="s">
        <v>323</v>
      </c>
      <c r="B61" t="s">
        <v>394</v>
      </c>
      <c r="C61" t="s">
        <v>388</v>
      </c>
      <c r="D61" t="s">
        <v>391</v>
      </c>
      <c r="E61" t="str">
        <f t="shared" si="2"/>
        <v>hitting &lt;-&gt;  non.batting , phi11 ,NA</v>
      </c>
    </row>
    <row r="62" spans="1:5" x14ac:dyDescent="0.25">
      <c r="A62" s="5" t="s">
        <v>394</v>
      </c>
      <c r="B62" s="5" t="s">
        <v>394</v>
      </c>
      <c r="C62" s="5" t="s">
        <v>391</v>
      </c>
      <c r="D62">
        <v>1</v>
      </c>
      <c r="E62" t="str">
        <f t="shared" si="2"/>
        <v>non.batting &lt;-&gt;  non.batting , NA ,1</v>
      </c>
    </row>
    <row r="63" spans="1:5" x14ac:dyDescent="0.25">
      <c r="A63" t="s">
        <v>323</v>
      </c>
      <c r="B63" t="s">
        <v>394</v>
      </c>
      <c r="C63" t="s">
        <v>388</v>
      </c>
      <c r="D63" t="s">
        <v>391</v>
      </c>
      <c r="E63" t="str">
        <f t="shared" ref="E63:E67" si="3">A63&amp;" &lt;-&gt;  "&amp;B63&amp;" , "&amp;C63&amp;" ,"&amp;D63</f>
        <v>hitting &lt;-&gt;  non.batting , phi11 ,NA</v>
      </c>
    </row>
    <row r="64" spans="1:5" x14ac:dyDescent="0.25">
      <c r="A64" t="s">
        <v>323</v>
      </c>
      <c r="B64" t="s">
        <v>393</v>
      </c>
      <c r="C64" t="s">
        <v>389</v>
      </c>
      <c r="D64" t="s">
        <v>391</v>
      </c>
      <c r="E64" t="str">
        <f t="shared" si="3"/>
        <v>hitting &lt;-&gt;  game.results , phi12 ,NA</v>
      </c>
    </row>
    <row r="65" spans="1:11" x14ac:dyDescent="0.25">
      <c r="A65" s="5" t="s">
        <v>394</v>
      </c>
      <c r="B65" s="5" t="s">
        <v>394</v>
      </c>
      <c r="C65" s="5" t="s">
        <v>391</v>
      </c>
      <c r="D65">
        <v>1</v>
      </c>
      <c r="E65" t="str">
        <f t="shared" si="3"/>
        <v>non.batting &lt;-&gt;  non.batting , NA ,1</v>
      </c>
    </row>
    <row r="66" spans="1:11" x14ac:dyDescent="0.25">
      <c r="A66" t="s">
        <v>394</v>
      </c>
      <c r="B66" t="s">
        <v>393</v>
      </c>
      <c r="C66" t="s">
        <v>390</v>
      </c>
      <c r="D66" t="s">
        <v>391</v>
      </c>
      <c r="E66" t="str">
        <f t="shared" si="3"/>
        <v>non.batting &lt;-&gt;  game.results , phi14 ,NA</v>
      </c>
    </row>
    <row r="67" spans="1:11" x14ac:dyDescent="0.25">
      <c r="A67" s="5" t="s">
        <v>393</v>
      </c>
      <c r="B67" s="5" t="s">
        <v>393</v>
      </c>
      <c r="C67" s="5" t="s">
        <v>391</v>
      </c>
      <c r="D67">
        <v>1</v>
      </c>
      <c r="E67" t="str">
        <f t="shared" si="3"/>
        <v>game.results &lt;-&gt;  game.results , NA ,1</v>
      </c>
    </row>
    <row r="74" spans="1:11" x14ac:dyDescent="0.25">
      <c r="A74" s="13" t="s">
        <v>322</v>
      </c>
      <c r="B74" s="13" t="s">
        <v>326</v>
      </c>
      <c r="C74" s="13" t="s">
        <v>407</v>
      </c>
      <c r="D74" s="13" t="s">
        <v>413</v>
      </c>
      <c r="E74" s="13" t="s">
        <v>414</v>
      </c>
      <c r="I74" s="13" t="s">
        <v>322</v>
      </c>
      <c r="J74" s="13" t="s">
        <v>400</v>
      </c>
      <c r="K74" s="13" t="s">
        <v>324</v>
      </c>
    </row>
    <row r="75" spans="1:11" x14ac:dyDescent="0.25">
      <c r="A75" t="s">
        <v>401</v>
      </c>
      <c r="B75" t="s">
        <v>208</v>
      </c>
      <c r="C75" t="s">
        <v>328</v>
      </c>
      <c r="D75" t="s">
        <v>391</v>
      </c>
      <c r="E75" t="str">
        <f t="shared" ref="E75:E93" si="4">A75&amp;" -&gt;  "&amp;B75&amp;" , "&amp;C75&amp;" ,"&amp;D75</f>
        <v>score -&gt;  runs.scored , lambda2 ,NA</v>
      </c>
      <c r="I75" t="s">
        <v>401</v>
      </c>
      <c r="J75" t="s">
        <v>394</v>
      </c>
      <c r="K75" t="s">
        <v>235</v>
      </c>
    </row>
    <row r="76" spans="1:11" x14ac:dyDescent="0.25">
      <c r="A76" t="s">
        <v>401</v>
      </c>
      <c r="B76" t="s">
        <v>209</v>
      </c>
      <c r="C76" t="s">
        <v>329</v>
      </c>
      <c r="D76" t="s">
        <v>391</v>
      </c>
      <c r="E76" t="str">
        <f t="shared" si="4"/>
        <v>score -&gt;  runs.batted.in , lambda3 ,NA</v>
      </c>
      <c r="I76" t="s">
        <v>253</v>
      </c>
      <c r="J76" t="s">
        <v>394</v>
      </c>
      <c r="K76" t="s">
        <v>227</v>
      </c>
    </row>
    <row r="77" spans="1:11" x14ac:dyDescent="0.25">
      <c r="A77" t="s">
        <v>401</v>
      </c>
      <c r="B77" t="s">
        <v>239</v>
      </c>
      <c r="C77" t="s">
        <v>330</v>
      </c>
      <c r="D77" t="s">
        <v>391</v>
      </c>
      <c r="E77" t="str">
        <f t="shared" si="4"/>
        <v>score -&gt;  on.base.perc , lambda4 ,NA</v>
      </c>
      <c r="I77" t="s">
        <v>323</v>
      </c>
      <c r="J77" t="s">
        <v>402</v>
      </c>
      <c r="K77" t="s">
        <v>96</v>
      </c>
    </row>
    <row r="78" spans="1:11" x14ac:dyDescent="0.25">
      <c r="A78" t="s">
        <v>401</v>
      </c>
      <c r="B78" t="s">
        <v>216</v>
      </c>
      <c r="C78" t="s">
        <v>331</v>
      </c>
      <c r="D78" t="s">
        <v>391</v>
      </c>
      <c r="E78" t="str">
        <f t="shared" si="4"/>
        <v>score -&gt;  running.speed.score , lambda5 ,NA</v>
      </c>
      <c r="I78" t="s">
        <v>394</v>
      </c>
    </row>
    <row r="79" spans="1:11" x14ac:dyDescent="0.25">
      <c r="A79" t="s">
        <v>401</v>
      </c>
      <c r="B79" t="s">
        <v>138</v>
      </c>
      <c r="C79" t="s">
        <v>332</v>
      </c>
      <c r="D79" t="s">
        <v>391</v>
      </c>
      <c r="E79" t="str">
        <f t="shared" si="4"/>
        <v>score -&gt;  Clutch , lambda6 ,NA</v>
      </c>
      <c r="I79" s="5"/>
      <c r="J79" t="s">
        <v>403</v>
      </c>
      <c r="K79" t="s">
        <v>208</v>
      </c>
    </row>
    <row r="80" spans="1:11" x14ac:dyDescent="0.25">
      <c r="A80" t="s">
        <v>401</v>
      </c>
      <c r="B80" t="s">
        <v>217</v>
      </c>
      <c r="C80" t="s">
        <v>333</v>
      </c>
      <c r="D80" t="s">
        <v>391</v>
      </c>
      <c r="E80" t="str">
        <f t="shared" si="4"/>
        <v>score -&gt;  Wins.above.replacement , lambda7 ,NA</v>
      </c>
      <c r="J80" t="s">
        <v>404</v>
      </c>
      <c r="K80" t="s">
        <v>209</v>
      </c>
    </row>
    <row r="81" spans="1:11" x14ac:dyDescent="0.25">
      <c r="A81" t="s">
        <v>253</v>
      </c>
      <c r="B81" t="s">
        <v>96</v>
      </c>
      <c r="C81" t="s">
        <v>334</v>
      </c>
      <c r="D81" t="s">
        <v>391</v>
      </c>
      <c r="E81" t="str">
        <f t="shared" si="4"/>
        <v>ball -&gt;  hits , lambda8 ,NA</v>
      </c>
      <c r="J81" t="s">
        <v>394</v>
      </c>
      <c r="K81" t="s">
        <v>213</v>
      </c>
    </row>
    <row r="82" spans="1:11" x14ac:dyDescent="0.25">
      <c r="A82" t="s">
        <v>253</v>
      </c>
      <c r="B82" t="s">
        <v>303</v>
      </c>
      <c r="C82" t="s">
        <v>335</v>
      </c>
      <c r="D82" t="s">
        <v>391</v>
      </c>
      <c r="E82" t="str">
        <f t="shared" si="4"/>
        <v>ball -&gt;  hit.batted.ball , lambda9 ,NA</v>
      </c>
      <c r="J82" t="s">
        <v>323</v>
      </c>
      <c r="K82" t="s">
        <v>215</v>
      </c>
    </row>
    <row r="83" spans="1:11" x14ac:dyDescent="0.25">
      <c r="A83" t="s">
        <v>253</v>
      </c>
      <c r="B83" t="s">
        <v>297</v>
      </c>
      <c r="C83" t="s">
        <v>336</v>
      </c>
      <c r="D83" t="s">
        <v>391</v>
      </c>
      <c r="E83" t="str">
        <f t="shared" si="4"/>
        <v>ball -&gt;  bat.exit.velocity , lambda10 ,NA</v>
      </c>
      <c r="J83" t="s">
        <v>401</v>
      </c>
      <c r="K83" t="s">
        <v>239</v>
      </c>
    </row>
    <row r="84" spans="1:11" x14ac:dyDescent="0.25">
      <c r="A84" t="s">
        <v>253</v>
      </c>
      <c r="B84" t="s">
        <v>246</v>
      </c>
      <c r="C84" t="s">
        <v>337</v>
      </c>
      <c r="D84" t="s">
        <v>391</v>
      </c>
      <c r="E84" t="str">
        <f t="shared" si="4"/>
        <v>ball -&gt;  Swing.perc , lambda11 ,NA</v>
      </c>
      <c r="J84" t="s">
        <v>401</v>
      </c>
      <c r="K84" t="s">
        <v>216</v>
      </c>
    </row>
    <row r="85" spans="1:11" x14ac:dyDescent="0.25">
      <c r="A85" t="s">
        <v>253</v>
      </c>
      <c r="B85" t="s">
        <v>285</v>
      </c>
      <c r="C85" t="s">
        <v>338</v>
      </c>
      <c r="D85" t="s">
        <v>391</v>
      </c>
      <c r="E85" t="str">
        <f t="shared" si="4"/>
        <v>ball -&gt;  total.contact.perc , lambda12 ,NA</v>
      </c>
      <c r="J85" t="s">
        <v>402</v>
      </c>
      <c r="K85" t="s">
        <v>303</v>
      </c>
    </row>
    <row r="86" spans="1:11" x14ac:dyDescent="0.25">
      <c r="A86" t="s">
        <v>253</v>
      </c>
      <c r="B86" t="s">
        <v>319</v>
      </c>
      <c r="C86" t="s">
        <v>339</v>
      </c>
      <c r="D86" t="s">
        <v>391</v>
      </c>
      <c r="E86" t="str">
        <f t="shared" si="4"/>
        <v>ball -&gt;  swing.strike.perc , lambda13 ,NA</v>
      </c>
      <c r="J86" t="s">
        <v>405</v>
      </c>
      <c r="K86" t="s">
        <v>297</v>
      </c>
    </row>
    <row r="87" spans="1:11" x14ac:dyDescent="0.25">
      <c r="A87" t="s">
        <v>253</v>
      </c>
      <c r="B87" t="s">
        <v>270</v>
      </c>
      <c r="C87" t="s">
        <v>340</v>
      </c>
      <c r="D87" t="s">
        <v>391</v>
      </c>
      <c r="E87" t="str">
        <f t="shared" si="4"/>
        <v>ball -&gt;  ball.fastball.ratio , lambda14 ,NA</v>
      </c>
      <c r="J87" t="s">
        <v>406</v>
      </c>
      <c r="K87" t="s">
        <v>138</v>
      </c>
    </row>
    <row r="88" spans="1:11" x14ac:dyDescent="0.25">
      <c r="A88" t="s">
        <v>253</v>
      </c>
      <c r="B88" t="s">
        <v>269</v>
      </c>
      <c r="C88" t="s">
        <v>341</v>
      </c>
      <c r="D88" t="s">
        <v>391</v>
      </c>
      <c r="E88" t="str">
        <f t="shared" si="4"/>
        <v>ball -&gt;  ball.sliders.ratio , lambda15 ,NA</v>
      </c>
      <c r="J88" t="s">
        <v>402</v>
      </c>
      <c r="K88" t="s">
        <v>246</v>
      </c>
    </row>
    <row r="89" spans="1:11" x14ac:dyDescent="0.25">
      <c r="A89" t="s">
        <v>253</v>
      </c>
      <c r="B89" t="s">
        <v>268</v>
      </c>
      <c r="C89" t="s">
        <v>342</v>
      </c>
      <c r="D89" t="s">
        <v>391</v>
      </c>
      <c r="E89" t="str">
        <f t="shared" si="4"/>
        <v>ball -&gt;  ball.cutters.ratio , lambda16 ,NA</v>
      </c>
      <c r="J89" t="s">
        <v>402</v>
      </c>
      <c r="K89" t="s">
        <v>285</v>
      </c>
    </row>
    <row r="90" spans="1:11" x14ac:dyDescent="0.25">
      <c r="A90" t="s">
        <v>253</v>
      </c>
      <c r="B90" t="s">
        <v>267</v>
      </c>
      <c r="C90" t="s">
        <v>343</v>
      </c>
      <c r="D90" t="s">
        <v>391</v>
      </c>
      <c r="E90" t="str">
        <f t="shared" si="4"/>
        <v>ball -&gt;  ball.curves.ratio , lambda17 ,NA</v>
      </c>
      <c r="J90" t="s">
        <v>402</v>
      </c>
      <c r="K90" t="s">
        <v>319</v>
      </c>
    </row>
    <row r="91" spans="1:11" x14ac:dyDescent="0.25">
      <c r="A91" t="s">
        <v>253</v>
      </c>
      <c r="B91" t="s">
        <v>266</v>
      </c>
      <c r="C91" t="s">
        <v>344</v>
      </c>
      <c r="D91" t="s">
        <v>391</v>
      </c>
      <c r="E91" t="str">
        <f t="shared" si="4"/>
        <v>ball -&gt;  ball.changeups.ratio , lambda18 ,NA</v>
      </c>
      <c r="J91" t="s">
        <v>253</v>
      </c>
      <c r="K91" t="s">
        <v>270</v>
      </c>
    </row>
    <row r="92" spans="1:11" x14ac:dyDescent="0.25">
      <c r="A92" t="s">
        <v>253</v>
      </c>
      <c r="B92" t="s">
        <v>271</v>
      </c>
      <c r="C92" t="s">
        <v>345</v>
      </c>
      <c r="D92" t="s">
        <v>391</v>
      </c>
      <c r="E92" t="str">
        <f t="shared" si="4"/>
        <v>ball -&gt;  ball.splitters.ratio , lambda19 ,NA</v>
      </c>
      <c r="J92" t="s">
        <v>253</v>
      </c>
      <c r="K92" t="s">
        <v>269</v>
      </c>
    </row>
    <row r="93" spans="1:11" x14ac:dyDescent="0.25">
      <c r="A93" t="s">
        <v>323</v>
      </c>
      <c r="B93" t="s">
        <v>96</v>
      </c>
      <c r="C93" t="s">
        <v>346</v>
      </c>
      <c r="D93" t="s">
        <v>391</v>
      </c>
      <c r="E93" t="str">
        <f t="shared" si="4"/>
        <v>hitting -&gt;  hits , lambda20 ,NA</v>
      </c>
      <c r="J93" t="s">
        <v>253</v>
      </c>
      <c r="K93" t="s">
        <v>268</v>
      </c>
    </row>
    <row r="94" spans="1:11" x14ac:dyDescent="0.25">
      <c r="A94" t="s">
        <v>323</v>
      </c>
      <c r="B94" t="s">
        <v>208</v>
      </c>
      <c r="C94" t="s">
        <v>348</v>
      </c>
      <c r="D94" t="s">
        <v>391</v>
      </c>
      <c r="E94" t="str">
        <f t="shared" ref="E94:E106" si="5">A94&amp;" -&gt;  "&amp;B94&amp;" , "&amp;C94&amp;" ,"&amp;D94</f>
        <v>hitting -&gt;  runs.scored , lambda22 ,NA</v>
      </c>
      <c r="J94" t="s">
        <v>253</v>
      </c>
      <c r="K94" t="s">
        <v>267</v>
      </c>
    </row>
    <row r="95" spans="1:11" x14ac:dyDescent="0.25">
      <c r="A95" t="s">
        <v>323</v>
      </c>
      <c r="B95" t="s">
        <v>209</v>
      </c>
      <c r="C95" t="s">
        <v>349</v>
      </c>
      <c r="D95" t="s">
        <v>391</v>
      </c>
      <c r="E95" t="str">
        <f t="shared" si="5"/>
        <v>hitting -&gt;  runs.batted.in , lambda23 ,NA</v>
      </c>
      <c r="J95" t="s">
        <v>253</v>
      </c>
      <c r="K95" t="s">
        <v>266</v>
      </c>
    </row>
    <row r="96" spans="1:11" x14ac:dyDescent="0.25">
      <c r="A96" t="s">
        <v>323</v>
      </c>
      <c r="B96" t="s">
        <v>215</v>
      </c>
      <c r="C96" t="s">
        <v>350</v>
      </c>
      <c r="D96" t="s">
        <v>391</v>
      </c>
      <c r="E96" t="str">
        <f t="shared" si="5"/>
        <v>hitting -&gt;  batting.average , lambda24 ,NA</v>
      </c>
      <c r="J96" t="s">
        <v>253</v>
      </c>
      <c r="K96" t="s">
        <v>271</v>
      </c>
    </row>
    <row r="97" spans="1:11" x14ac:dyDescent="0.25">
      <c r="A97" t="s">
        <v>323</v>
      </c>
      <c r="B97" t="s">
        <v>303</v>
      </c>
      <c r="C97" t="s">
        <v>351</v>
      </c>
      <c r="D97" t="s">
        <v>391</v>
      </c>
      <c r="E97" t="str">
        <f t="shared" si="5"/>
        <v>hitting -&gt;  hit.batted.ball , lambda25 ,NA</v>
      </c>
      <c r="J97" t="s">
        <v>401</v>
      </c>
      <c r="K97" t="s">
        <v>217</v>
      </c>
    </row>
    <row r="98" spans="1:11" x14ac:dyDescent="0.25">
      <c r="A98" t="s">
        <v>323</v>
      </c>
      <c r="B98" t="s">
        <v>297</v>
      </c>
      <c r="C98" t="s">
        <v>352</v>
      </c>
      <c r="D98" t="s">
        <v>391</v>
      </c>
      <c r="E98" t="str">
        <f t="shared" si="5"/>
        <v>hitting -&gt;  bat.exit.velocity , lambda26 ,NA</v>
      </c>
    </row>
    <row r="99" spans="1:11" x14ac:dyDescent="0.25">
      <c r="A99" t="s">
        <v>323</v>
      </c>
      <c r="B99" t="s">
        <v>138</v>
      </c>
      <c r="C99" t="s">
        <v>353</v>
      </c>
      <c r="D99" t="s">
        <v>391</v>
      </c>
      <c r="E99" t="str">
        <f t="shared" si="5"/>
        <v>hitting -&gt;  Clutch , lambda27 ,NA</v>
      </c>
    </row>
    <row r="100" spans="1:11" x14ac:dyDescent="0.25">
      <c r="A100" t="s">
        <v>323</v>
      </c>
      <c r="B100" t="s">
        <v>246</v>
      </c>
      <c r="C100" t="s">
        <v>354</v>
      </c>
      <c r="D100" t="s">
        <v>391</v>
      </c>
      <c r="E100" t="str">
        <f t="shared" si="5"/>
        <v>hitting -&gt;  Swing.perc , lambda28 ,NA</v>
      </c>
    </row>
    <row r="101" spans="1:11" x14ac:dyDescent="0.25">
      <c r="A101" t="s">
        <v>323</v>
      </c>
      <c r="B101" t="s">
        <v>285</v>
      </c>
      <c r="C101" t="s">
        <v>355</v>
      </c>
      <c r="D101" t="s">
        <v>391</v>
      </c>
      <c r="E101" t="str">
        <f t="shared" si="5"/>
        <v>hitting -&gt;  total.contact.perc , lambda29 ,NA</v>
      </c>
    </row>
    <row r="102" spans="1:11" x14ac:dyDescent="0.25">
      <c r="A102" t="s">
        <v>323</v>
      </c>
      <c r="B102" t="s">
        <v>319</v>
      </c>
      <c r="C102" t="s">
        <v>408</v>
      </c>
      <c r="D102" t="s">
        <v>391</v>
      </c>
      <c r="E102" t="str">
        <f t="shared" si="5"/>
        <v>hitting -&gt;  swing.strike.perc , lambda30 ,NA</v>
      </c>
    </row>
    <row r="103" spans="1:11" x14ac:dyDescent="0.25">
      <c r="A103" t="s">
        <v>394</v>
      </c>
      <c r="B103" t="s">
        <v>235</v>
      </c>
      <c r="C103" t="s">
        <v>409</v>
      </c>
      <c r="D103" t="s">
        <v>391</v>
      </c>
      <c r="E103" t="str">
        <f t="shared" si="5"/>
        <v>non.batting -&gt;  Games.played , lambda31 ,NA</v>
      </c>
    </row>
    <row r="104" spans="1:11" x14ac:dyDescent="0.25">
      <c r="A104" t="s">
        <v>394</v>
      </c>
      <c r="B104" t="s">
        <v>227</v>
      </c>
      <c r="C104" t="s">
        <v>410</v>
      </c>
      <c r="D104" t="s">
        <v>391</v>
      </c>
      <c r="E104" t="str">
        <f t="shared" si="5"/>
        <v>non.batting -&gt;  plate.appearances , lambda32 ,NA</v>
      </c>
    </row>
    <row r="105" spans="1:11" x14ac:dyDescent="0.25">
      <c r="A105" t="s">
        <v>394</v>
      </c>
      <c r="B105" t="s">
        <v>213</v>
      </c>
      <c r="C105" t="s">
        <v>411</v>
      </c>
      <c r="D105" t="s">
        <v>391</v>
      </c>
      <c r="E105" t="str">
        <f t="shared" si="5"/>
        <v>non.batting -&gt;  stolen.base , lambda33 ,NA</v>
      </c>
    </row>
    <row r="106" spans="1:11" x14ac:dyDescent="0.25">
      <c r="A106" s="11" t="s">
        <v>394</v>
      </c>
      <c r="B106" s="11" t="s">
        <v>138</v>
      </c>
      <c r="C106" t="s">
        <v>412</v>
      </c>
      <c r="D106" t="s">
        <v>391</v>
      </c>
      <c r="E106" t="str">
        <f t="shared" si="5"/>
        <v>non.batting -&gt;  Clutch , lambda34 ,NA</v>
      </c>
    </row>
    <row r="107" spans="1:11" x14ac:dyDescent="0.25">
      <c r="A107" t="s">
        <v>235</v>
      </c>
      <c r="B107" t="s">
        <v>235</v>
      </c>
      <c r="C107" t="s">
        <v>356</v>
      </c>
      <c r="D107" t="s">
        <v>391</v>
      </c>
      <c r="E107" t="str">
        <f t="shared" ref="E107:E123" si="6">A107&amp;" &lt;-&gt;  "&amp;B107&amp;" , "&amp;C107&amp;" ,"&amp;D107</f>
        <v>Games.played &lt;-&gt;  Games.played , psi1 ,NA</v>
      </c>
      <c r="H107" t="s">
        <v>395</v>
      </c>
    </row>
    <row r="108" spans="1:11" x14ac:dyDescent="0.25">
      <c r="A108" t="s">
        <v>227</v>
      </c>
      <c r="B108" t="s">
        <v>227</v>
      </c>
      <c r="C108" t="s">
        <v>357</v>
      </c>
      <c r="D108" t="s">
        <v>391</v>
      </c>
      <c r="E108" t="str">
        <f t="shared" si="6"/>
        <v>plate.appearances &lt;-&gt;  plate.appearances , psi2 ,NA</v>
      </c>
      <c r="H108" t="s">
        <v>415</v>
      </c>
    </row>
    <row r="109" spans="1:11" x14ac:dyDescent="0.25">
      <c r="A109" t="s">
        <v>96</v>
      </c>
      <c r="B109" t="s">
        <v>96</v>
      </c>
      <c r="C109" t="s">
        <v>358</v>
      </c>
      <c r="D109" t="s">
        <v>391</v>
      </c>
      <c r="E109" t="str">
        <f t="shared" si="6"/>
        <v>hits &lt;-&gt;  hits , psi3 ,NA</v>
      </c>
      <c r="H109" t="s">
        <v>416</v>
      </c>
    </row>
    <row r="110" spans="1:11" x14ac:dyDescent="0.25">
      <c r="A110" t="s">
        <v>208</v>
      </c>
      <c r="B110" t="s">
        <v>208</v>
      </c>
      <c r="C110" t="s">
        <v>359</v>
      </c>
      <c r="D110" t="s">
        <v>391</v>
      </c>
      <c r="E110" t="str">
        <f t="shared" si="6"/>
        <v>runs.scored &lt;-&gt;  runs.scored , psi5 ,NA</v>
      </c>
    </row>
    <row r="111" spans="1:11" x14ac:dyDescent="0.25">
      <c r="A111" t="s">
        <v>209</v>
      </c>
      <c r="B111" t="s">
        <v>209</v>
      </c>
      <c r="C111" t="s">
        <v>360</v>
      </c>
      <c r="D111" t="s">
        <v>391</v>
      </c>
      <c r="E111" t="str">
        <f t="shared" si="6"/>
        <v>runs.batted.in &lt;-&gt;  runs.batted.in , psi6 ,NA</v>
      </c>
    </row>
    <row r="112" spans="1:11" x14ac:dyDescent="0.25">
      <c r="A112" t="s">
        <v>213</v>
      </c>
      <c r="B112" t="s">
        <v>213</v>
      </c>
      <c r="C112" t="s">
        <v>361</v>
      </c>
      <c r="D112" t="s">
        <v>391</v>
      </c>
      <c r="E112" t="str">
        <f t="shared" si="6"/>
        <v>stolen.base &lt;-&gt;  stolen.base , psi7 ,NA</v>
      </c>
    </row>
    <row r="113" spans="1:5" x14ac:dyDescent="0.25">
      <c r="A113" t="s">
        <v>215</v>
      </c>
      <c r="B113" t="s">
        <v>215</v>
      </c>
      <c r="C113" t="s">
        <v>362</v>
      </c>
      <c r="D113" t="s">
        <v>391</v>
      </c>
      <c r="E113" t="str">
        <f t="shared" si="6"/>
        <v>batting.average &lt;-&gt;  batting.average , psi8 ,NA</v>
      </c>
    </row>
    <row r="114" spans="1:5" x14ac:dyDescent="0.25">
      <c r="A114" t="s">
        <v>239</v>
      </c>
      <c r="B114" t="s">
        <v>239</v>
      </c>
      <c r="C114" t="s">
        <v>363</v>
      </c>
      <c r="D114" t="s">
        <v>391</v>
      </c>
      <c r="E114" t="str">
        <f t="shared" si="6"/>
        <v>on.base.perc &lt;-&gt;  on.base.perc , psi9 ,NA</v>
      </c>
    </row>
    <row r="115" spans="1:5" x14ac:dyDescent="0.25">
      <c r="A115" t="s">
        <v>216</v>
      </c>
      <c r="B115" t="s">
        <v>216</v>
      </c>
      <c r="C115" t="s">
        <v>364</v>
      </c>
      <c r="D115" t="s">
        <v>391</v>
      </c>
      <c r="E115" t="str">
        <f t="shared" si="6"/>
        <v>running.speed.score &lt;-&gt;  running.speed.score , psi10 ,NA</v>
      </c>
    </row>
    <row r="116" spans="1:5" x14ac:dyDescent="0.25">
      <c r="A116" t="s">
        <v>303</v>
      </c>
      <c r="B116" t="s">
        <v>303</v>
      </c>
      <c r="C116" t="s">
        <v>365</v>
      </c>
      <c r="D116" t="s">
        <v>391</v>
      </c>
      <c r="E116" t="str">
        <f t="shared" si="6"/>
        <v>hit.batted.ball &lt;-&gt;  hit.batted.ball , psi11 ,NA</v>
      </c>
    </row>
    <row r="117" spans="1:5" x14ac:dyDescent="0.25">
      <c r="A117" t="s">
        <v>297</v>
      </c>
      <c r="B117" t="s">
        <v>297</v>
      </c>
      <c r="C117" t="s">
        <v>366</v>
      </c>
      <c r="D117" t="s">
        <v>391</v>
      </c>
      <c r="E117" t="str">
        <f t="shared" si="6"/>
        <v>bat.exit.velocity &lt;-&gt;  bat.exit.velocity , psi12 ,NA</v>
      </c>
    </row>
    <row r="118" spans="1:5" x14ac:dyDescent="0.25">
      <c r="A118" t="s">
        <v>138</v>
      </c>
      <c r="B118" t="s">
        <v>138</v>
      </c>
      <c r="C118" t="s">
        <v>367</v>
      </c>
      <c r="D118" t="s">
        <v>391</v>
      </c>
      <c r="E118" t="str">
        <f t="shared" si="6"/>
        <v>Clutch &lt;-&gt;  Clutch , psi13 ,NA</v>
      </c>
    </row>
    <row r="119" spans="1:5" x14ac:dyDescent="0.25">
      <c r="A119" t="s">
        <v>246</v>
      </c>
      <c r="B119" t="s">
        <v>246</v>
      </c>
      <c r="C119" t="s">
        <v>368</v>
      </c>
      <c r="D119" t="s">
        <v>391</v>
      </c>
      <c r="E119" t="str">
        <f t="shared" si="6"/>
        <v>Swing.perc &lt;-&gt;  Swing.perc , psi14 ,NA</v>
      </c>
    </row>
    <row r="120" spans="1:5" x14ac:dyDescent="0.25">
      <c r="A120" t="s">
        <v>285</v>
      </c>
      <c r="B120" t="s">
        <v>285</v>
      </c>
      <c r="C120" t="s">
        <v>369</v>
      </c>
      <c r="D120" t="s">
        <v>391</v>
      </c>
      <c r="E120" t="str">
        <f t="shared" si="6"/>
        <v>total.contact.perc &lt;-&gt;  total.contact.perc , psi15 ,NA</v>
      </c>
    </row>
    <row r="121" spans="1:5" x14ac:dyDescent="0.25">
      <c r="A121" t="s">
        <v>319</v>
      </c>
      <c r="B121" t="s">
        <v>319</v>
      </c>
      <c r="C121" t="s">
        <v>370</v>
      </c>
      <c r="D121" t="s">
        <v>391</v>
      </c>
      <c r="E121" t="str">
        <f t="shared" si="6"/>
        <v>swing.strike.perc &lt;-&gt;  swing.strike.perc , psi16 ,NA</v>
      </c>
    </row>
    <row r="122" spans="1:5" x14ac:dyDescent="0.25">
      <c r="A122" t="s">
        <v>270</v>
      </c>
      <c r="B122" t="s">
        <v>270</v>
      </c>
      <c r="C122" t="s">
        <v>371</v>
      </c>
      <c r="D122" t="s">
        <v>391</v>
      </c>
      <c r="E122" t="str">
        <f t="shared" si="6"/>
        <v>ball.fastball.ratio &lt;-&gt;  ball.fastball.ratio , psi17 ,NA</v>
      </c>
    </row>
    <row r="123" spans="1:5" x14ac:dyDescent="0.25">
      <c r="A123" t="s">
        <v>269</v>
      </c>
      <c r="B123" t="s">
        <v>269</v>
      </c>
      <c r="C123" t="s">
        <v>372</v>
      </c>
      <c r="D123" t="s">
        <v>391</v>
      </c>
      <c r="E123" t="str">
        <f t="shared" si="6"/>
        <v>ball.sliders.ratio &lt;-&gt;  ball.sliders.ratio , psi18 ,NA</v>
      </c>
    </row>
    <row r="124" spans="1:5" x14ac:dyDescent="0.25">
      <c r="A124" t="s">
        <v>268</v>
      </c>
      <c r="B124" t="s">
        <v>268</v>
      </c>
      <c r="C124" t="s">
        <v>373</v>
      </c>
      <c r="D124" t="s">
        <v>391</v>
      </c>
      <c r="E124" t="str">
        <f t="shared" ref="E124:E137" si="7">A124&amp;" &lt;-&gt;  "&amp;B124&amp;" , "&amp;C124&amp;" ,"&amp;D124</f>
        <v>ball.cutters.ratio &lt;-&gt;  ball.cutters.ratio , psi19 ,NA</v>
      </c>
    </row>
    <row r="125" spans="1:5" x14ac:dyDescent="0.25">
      <c r="A125" t="s">
        <v>267</v>
      </c>
      <c r="B125" t="s">
        <v>267</v>
      </c>
      <c r="C125" t="s">
        <v>374</v>
      </c>
      <c r="D125" t="s">
        <v>391</v>
      </c>
      <c r="E125" t="str">
        <f t="shared" si="7"/>
        <v>ball.curves.ratio &lt;-&gt;  ball.curves.ratio , psi20 ,NA</v>
      </c>
    </row>
    <row r="126" spans="1:5" x14ac:dyDescent="0.25">
      <c r="A126" t="s">
        <v>266</v>
      </c>
      <c r="B126" t="s">
        <v>266</v>
      </c>
      <c r="C126" t="s">
        <v>375</v>
      </c>
      <c r="D126" t="s">
        <v>391</v>
      </c>
      <c r="E126" t="str">
        <f t="shared" si="7"/>
        <v>ball.changeups.ratio &lt;-&gt;  ball.changeups.ratio , psi21 ,NA</v>
      </c>
    </row>
    <row r="127" spans="1:5" x14ac:dyDescent="0.25">
      <c r="A127" t="s">
        <v>271</v>
      </c>
      <c r="B127" t="s">
        <v>271</v>
      </c>
      <c r="C127" t="s">
        <v>376</v>
      </c>
      <c r="D127" t="s">
        <v>391</v>
      </c>
      <c r="E127" t="str">
        <f t="shared" si="7"/>
        <v>ball.splitters.ratio &lt;-&gt;  ball.splitters.ratio , psi22 ,NA</v>
      </c>
    </row>
    <row r="128" spans="1:5" x14ac:dyDescent="0.25">
      <c r="A128" s="11" t="s">
        <v>217</v>
      </c>
      <c r="B128" s="11" t="s">
        <v>217</v>
      </c>
      <c r="C128" s="11" t="s">
        <v>377</v>
      </c>
      <c r="D128" t="s">
        <v>391</v>
      </c>
      <c r="E128" t="str">
        <f t="shared" si="7"/>
        <v>Wins.above.replacement &lt;-&gt;  Wins.above.replacement , psi23 ,NA</v>
      </c>
    </row>
    <row r="129" spans="1:5" x14ac:dyDescent="0.25">
      <c r="A129" t="s">
        <v>401</v>
      </c>
      <c r="B129" t="s">
        <v>401</v>
      </c>
      <c r="C129" t="s">
        <v>391</v>
      </c>
      <c r="D129">
        <v>1</v>
      </c>
      <c r="E129" t="str">
        <f t="shared" si="7"/>
        <v>score &lt;-&gt;  score , NA ,1</v>
      </c>
    </row>
    <row r="130" spans="1:5" x14ac:dyDescent="0.25">
      <c r="A130" t="s">
        <v>401</v>
      </c>
      <c r="B130" t="s">
        <v>253</v>
      </c>
      <c r="C130" t="s">
        <v>378</v>
      </c>
      <c r="D130" t="s">
        <v>391</v>
      </c>
      <c r="E130" t="str">
        <f t="shared" si="7"/>
        <v>score &lt;-&gt;  ball , phi1 ,NA</v>
      </c>
    </row>
    <row r="131" spans="1:5" x14ac:dyDescent="0.25">
      <c r="A131" t="s">
        <v>401</v>
      </c>
      <c r="B131" t="s">
        <v>323</v>
      </c>
      <c r="C131" t="s">
        <v>379</v>
      </c>
      <c r="D131" t="s">
        <v>391</v>
      </c>
      <c r="E131" t="str">
        <f t="shared" si="7"/>
        <v>score &lt;-&gt;  hitting , phi2 ,NA</v>
      </c>
    </row>
    <row r="132" spans="1:5" x14ac:dyDescent="0.25">
      <c r="A132" t="s">
        <v>401</v>
      </c>
      <c r="B132" t="s">
        <v>394</v>
      </c>
      <c r="C132" t="s">
        <v>380</v>
      </c>
      <c r="D132" t="s">
        <v>391</v>
      </c>
      <c r="E132" t="str">
        <f t="shared" si="7"/>
        <v>score &lt;-&gt;  non.batting , phi3 ,NA</v>
      </c>
    </row>
    <row r="133" spans="1:5" x14ac:dyDescent="0.25">
      <c r="A133" t="s">
        <v>253</v>
      </c>
      <c r="B133" t="s">
        <v>253</v>
      </c>
      <c r="C133" t="s">
        <v>391</v>
      </c>
      <c r="D133">
        <v>1</v>
      </c>
      <c r="E133" t="str">
        <f t="shared" si="7"/>
        <v>ball &lt;-&gt;  ball , NA ,1</v>
      </c>
    </row>
    <row r="134" spans="1:5" x14ac:dyDescent="0.25">
      <c r="A134" t="s">
        <v>253</v>
      </c>
      <c r="B134" t="s">
        <v>323</v>
      </c>
      <c r="C134" t="s">
        <v>381</v>
      </c>
      <c r="D134" t="s">
        <v>391</v>
      </c>
      <c r="E134" t="str">
        <f t="shared" si="7"/>
        <v>ball &lt;-&gt;  hitting , phi4 ,NA</v>
      </c>
    </row>
    <row r="135" spans="1:5" x14ac:dyDescent="0.25">
      <c r="A135" t="s">
        <v>253</v>
      </c>
      <c r="B135" t="s">
        <v>394</v>
      </c>
      <c r="C135" t="s">
        <v>382</v>
      </c>
      <c r="D135" t="s">
        <v>391</v>
      </c>
      <c r="E135" t="str">
        <f t="shared" si="7"/>
        <v>ball &lt;-&gt;  non.batting , phi5 ,NA</v>
      </c>
    </row>
    <row r="136" spans="1:5" x14ac:dyDescent="0.25">
      <c r="A136" t="s">
        <v>323</v>
      </c>
      <c r="B136" t="s">
        <v>323</v>
      </c>
      <c r="C136" t="s">
        <v>391</v>
      </c>
      <c r="D136">
        <v>1</v>
      </c>
      <c r="E136" t="str">
        <f t="shared" si="7"/>
        <v>hitting &lt;-&gt;  hitting , NA ,1</v>
      </c>
    </row>
    <row r="137" spans="1:5" x14ac:dyDescent="0.25">
      <c r="A137" t="s">
        <v>323</v>
      </c>
      <c r="B137" t="s">
        <v>394</v>
      </c>
      <c r="C137" t="s">
        <v>385</v>
      </c>
      <c r="D137" t="s">
        <v>391</v>
      </c>
      <c r="E137" t="str">
        <f t="shared" si="7"/>
        <v>hitting &lt;-&gt;  non.batting , phi6 ,NA</v>
      </c>
    </row>
    <row r="138" spans="1:5" x14ac:dyDescent="0.25">
      <c r="A138" s="11" t="s">
        <v>394</v>
      </c>
      <c r="B138" s="11" t="s">
        <v>394</v>
      </c>
      <c r="C138" t="s">
        <v>391</v>
      </c>
      <c r="D138">
        <v>1</v>
      </c>
      <c r="E138" t="str">
        <f>A138&amp;" &lt;-&gt;  "&amp;B138&amp;" , "&amp;C138&amp;" ,"&amp;D138</f>
        <v>non.batting &lt;-&gt;  non.batting , NA ,1</v>
      </c>
    </row>
  </sheetData>
  <phoneticPr fontId="4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81d2e2e-e1db-4940-bf7a-727c5aa147f3" xsi:nil="true"/>
  </documentManagement>
</p:properties>
</file>

<file path=customXml/item2.xml>��< ? x m l   v e r s i o n = " 1 . 0 "   e n c o d i n g = " u t f - 1 6 " ? > < D a t a M a s h u p   s q m i d = " 0 5 1 d b 2 3 a - a a e a - 4 0 c d - b 8 d 3 - 1 6 6 3 5 4 8 3 7 5 3 3 "   x m l n s = " h t t p : / / s c h e m a s . m i c r o s o f t . c o m / D a t a M a s h u p " > A A A A A F o E A A B Q S w M E F A A C A A g A C o N 4 V y y C c P G l A A A A 9 w A A A B I A H A B D b 2 5 m a W c v U G F j a 2 F n Z S 5 4 b W w g o h g A K K A U A A A A A A A A A A A A A A A A A A A A A A A A A A A A h Y + 9 C s I w H M R f p W R v v n S Q k q a I q w V B E H E L a W y D 7 b / S p K b v 5 u A j + Q p W t O r m c M P d / Y a 7 + / U m s q G p o 4 v p n G 0 h R Q x T F B n Q b W G h T F H v j / E C Z V J s l D 6 p 0 k Q j D C 4 Z X J G i y v t z Q k g I A Y c Z b r u S c E o Z 2 e f r r a 5 M o 9 A H t v / h 2 I L z C r R B U u x e Y y T H j I 9 i c 4 6 p I F M q c g t f g o + D n + 1 P K F Z 9 7 f v O S A P x Y S n I Z A V 5 n 5 A P U E s D B B Q A A g A I A A q D e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K g 3 h X K 0 C c I 1 M B A A C i B w A A E w A c A E Z v c m 1 1 b G F z L 1 N l Y 3 R p b 2 4 x L m 0 g o h g A K K A U A A A A A A A A A A A A A A A A A A A A A A A A A A A A 7 d R N a 4 M w G A f w u + B 3 C O l F Q W S J 7 d 6 K J 7 s d B 6 P d a e 7 g 7 N N W p k k x s a y U f v d l k 7 F 2 7 L / r G N S D L / 8 n J P m h j 4 Z K W 2 n F p v 1 V j H 3 P 9 8 y q a G n O F k V p d V u o o t 6 a y r C U 1 W R 9 j 7 l j q r u 2 J J d k Z h N P d N k 1 p G x w W 9 U U Z 1 p Z 9 2 A C n l 3 n D 4 Z a 8 3 H O J 2 R e r F 7 n x 5 P G p d n w M H q c U F 0 1 l a U 2 5 W M e s U z X X a N M K o c R u 1 G l n l d q m Q o 5 k h G 7 7 7 S l q d 3 W l H 7 d x n d a 0 V M Y 9 b s b 8 G x V q K U T z L Z r 4 m 6 b s + L Z D Z q 5 Z c 1 C t 0 0 / / X v R B D 0 l 2 u 1 4 n w q 3 v H U V Z u n V 7 i P 2 m U u Q J y A f g n w E 8 n O Q X 4 D 8 E u R X I B d n q I D E A p E F M g u E F k g t E F s g t 0 B w g e Q S y S V 8 1 0 g u k V w e y / e h 7 1 X q x 6 / x s M E G / F u L B T L k f 9 F n i T z 1 2 a n P / l + f H R S Q X C K 5 R H K J 5 B L J E y R P k D w 5 l v / 2 v 3 g D U E s B A i 0 A F A A C A A g A C o N 4 V y y C c P G l A A A A 9 w A A A B I A A A A A A A A A A A A A A A A A A A A A A E N v b m Z p Z y 9 Q Y W N r Y W d l L n h t b F B L A Q I t A B Q A A g A I A A q D e F c P y u m r p A A A A O k A A A A T A A A A A A A A A A A A A A A A A P E A A A B b Q 2 9 u d G V u d F 9 U e X B l c 1 0 u e G 1 s U E s B A i 0 A F A A C A A g A C o N 4 V y t A n C N T A Q A A o g c A A B M A A A A A A A A A A A A A A A A A 4 g E A A E Z v c m 1 1 b G F z L 1 N l Y 3 R p b 2 4 x L m 1 Q S w U G A A A A A A M A A w D C A A A A g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T E A A A A A A A A v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v c m F u Y W x 5 c 2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v c m F u Y W x 5 c 2 l z L 0 F 1 d G 9 S Z W 1 v d m V k Q 2 9 s d W 1 u c z E u e 0 N v b H V t b j E s M H 0 m c X V v d D s s J n F 1 b 3 Q 7 U 2 V j d G l v b j E v Z m F j d G 9 y Y W 5 h b H l z a X M v Q X V 0 b 1 J l b W 9 2 Z W R D b 2 x 1 b W 5 z M S 5 7 Q 2 9 s d W 1 u M i w x f S Z x d W 9 0 O y w m c X V v d D t T Z W N 0 a W 9 u M S 9 m Y W N 0 b 3 J h b m F s e X N p c y 9 B d X R v U m V t b 3 Z l Z E N v b H V t b n M x L n t D b 2 x 1 b W 4 z L D J 9 J n F 1 b 3 Q 7 L C Z x d W 9 0 O 1 N l Y 3 R p b 2 4 x L 2 Z h Y 3 R v c m F u Y W x 5 c 2 l z L 0 F 1 d G 9 S Z W 1 v d m V k Q 2 9 s d W 1 u c z E u e 0 N v b H V t b j Q s M 3 0 m c X V v d D s s J n F 1 b 3 Q 7 U 2 V j d G l v b j E v Z m F j d G 9 y Y W 5 h b H l z a X M v Q X V 0 b 1 J l b W 9 2 Z W R D b 2 x 1 b W 5 z M S 5 7 Q 2 9 s d W 1 u N S w 0 f S Z x d W 9 0 O y w m c X V v d D t T Z W N 0 a W 9 u M S 9 m Y W N 0 b 3 J h b m F s e X N p c y 9 B d X R v U m V t b 3 Z l Z E N v b H V t b n M x L n t D b 2 x 1 b W 4 2 L D V 9 J n F 1 b 3 Q 7 L C Z x d W 9 0 O 1 N l Y 3 R p b 2 4 x L 2 Z h Y 3 R v c m F u Y W x 5 c 2 l z L 0 F 1 d G 9 S Z W 1 v d m V k Q 2 9 s d W 1 u c z E u e 0 N v b H V t b j c s N n 0 m c X V v d D s s J n F 1 b 3 Q 7 U 2 V j d G l v b j E v Z m F j d G 9 y Y W 5 h b H l z a X M v Q X V 0 b 1 J l b W 9 2 Z W R D b 2 x 1 b W 5 z M S 5 7 Q 2 9 s d W 1 u O C w 3 f S Z x d W 9 0 O y w m c X V v d D t T Z W N 0 a W 9 u M S 9 m Y W N 0 b 3 J h b m F s e X N p c y 9 B d X R v U m V t b 3 Z l Z E N v b H V t b n M x L n t D b 2 x 1 b W 4 5 L D h 9 J n F 1 b 3 Q 7 L C Z x d W 9 0 O 1 N l Y 3 R p b 2 4 x L 2 Z h Y 3 R v c m F u Y W x 5 c 2 l z L 0 F 1 d G 9 S Z W 1 v d m V k Q 2 9 s d W 1 u c z E u e 0 N v b H V t b j E w L D l 9 J n F 1 b 3 Q 7 L C Z x d W 9 0 O 1 N l Y 3 R p b 2 4 x L 2 Z h Y 3 R v c m F u Y W x 5 c 2 l z L 0 F 1 d G 9 S Z W 1 v d m V k Q 2 9 s d W 1 u c z E u e 0 N v b H V t b j E x L D E w f S Z x d W 9 0 O y w m c X V v d D t T Z W N 0 a W 9 u M S 9 m Y W N 0 b 3 J h b m F s e X N p c y 9 B d X R v U m V t b 3 Z l Z E N v b H V t b n M x L n t D b 2 x 1 b W 4 x M i w x M X 0 m c X V v d D s s J n F 1 b 3 Q 7 U 2 V j d G l v b j E v Z m F j d G 9 y Y W 5 h b H l z a X M v Q X V 0 b 1 J l b W 9 2 Z W R D b 2 x 1 b W 5 z M S 5 7 Q 2 9 s d W 1 u M T M s M T J 9 J n F 1 b 3 Q 7 L C Z x d W 9 0 O 1 N l Y 3 R p b 2 4 x L 2 Z h Y 3 R v c m F u Y W x 5 c 2 l z L 0 F 1 d G 9 S Z W 1 v d m V k Q 2 9 s d W 1 u c z E u e 0 N v b H V t b j E 0 L D E z f S Z x d W 9 0 O y w m c X V v d D t T Z W N 0 a W 9 u M S 9 m Y W N 0 b 3 J h b m F s e X N p c y 9 B d X R v U m V t b 3 Z l Z E N v b H V t b n M x L n t D b 2 x 1 b W 4 x N S w x N H 0 m c X V v d D s s J n F 1 b 3 Q 7 U 2 V j d G l v b j E v Z m F j d G 9 y Y W 5 h b H l z a X M v Q X V 0 b 1 J l b W 9 2 Z W R D b 2 x 1 b W 5 z M S 5 7 Q 2 9 s d W 1 u M T Y s M T V 9 J n F 1 b 3 Q 7 L C Z x d W 9 0 O 1 N l Y 3 R p b 2 4 x L 2 Z h Y 3 R v c m F u Y W x 5 c 2 l z L 0 F 1 d G 9 S Z W 1 v d m V k Q 2 9 s d W 1 u c z E u e 0 N v b H V t b j E 3 L D E 2 f S Z x d W 9 0 O y w m c X V v d D t T Z W N 0 a W 9 u M S 9 m Y W N 0 b 3 J h b m F s e X N p c y 9 B d X R v U m V t b 3 Z l Z E N v b H V t b n M x L n t D b 2 x 1 b W 4 x O C w x N 3 0 m c X V v d D s s J n F 1 b 3 Q 7 U 2 V j d G l v b j E v Z m F j d G 9 y Y W 5 h b H l z a X M v Q X V 0 b 1 J l b W 9 2 Z W R D b 2 x 1 b W 5 z M S 5 7 Q 2 9 s d W 1 u M T k s M T h 9 J n F 1 b 3 Q 7 L C Z x d W 9 0 O 1 N l Y 3 R p b 2 4 x L 2 Z h Y 3 R v c m F u Y W x 5 c 2 l z L 0 F 1 d G 9 S Z W 1 v d m V k Q 2 9 s d W 1 u c z E u e 0 N v b H V t b j I w L D E 5 f S Z x d W 9 0 O y w m c X V v d D t T Z W N 0 a W 9 u M S 9 m Y W N 0 b 3 J h b m F s e X N p c y 9 B d X R v U m V t b 3 Z l Z E N v b H V t b n M x L n t D b 2 x 1 b W 4 y M S w y M H 0 m c X V v d D s s J n F 1 b 3 Q 7 U 2 V j d G l v b j E v Z m F j d G 9 y Y W 5 h b H l z a X M v Q X V 0 b 1 J l b W 9 2 Z W R D b 2 x 1 b W 5 z M S 5 7 Q 2 9 s d W 1 u M j I s M j F 9 J n F 1 b 3 Q 7 L C Z x d W 9 0 O 1 N l Y 3 R p b 2 4 x L 2 Z h Y 3 R v c m F u Y W x 5 c 2 l z L 0 F 1 d G 9 S Z W 1 v d m V k Q 2 9 s d W 1 u c z E u e 0 N v b H V t b j I z L D I y f S Z x d W 9 0 O y w m c X V v d D t T Z W N 0 a W 9 u M S 9 m Y W N 0 b 3 J h b m F s e X N p c y 9 B d X R v U m V t b 3 Z l Z E N v b H V t b n M x L n t D b 2 x 1 b W 4 y N C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2 Z h Y 3 R v c m F u Y W x 5 c 2 l z L 0 F 1 d G 9 S Z W 1 v d m V k Q 2 9 s d W 1 u c z E u e 0 N v b H V t b j E s M H 0 m c X V v d D s s J n F 1 b 3 Q 7 U 2 V j d G l v b j E v Z m F j d G 9 y Y W 5 h b H l z a X M v Q X V 0 b 1 J l b W 9 2 Z W R D b 2 x 1 b W 5 z M S 5 7 Q 2 9 s d W 1 u M i w x f S Z x d W 9 0 O y w m c X V v d D t T Z W N 0 a W 9 u M S 9 m Y W N 0 b 3 J h b m F s e X N p c y 9 B d X R v U m V t b 3 Z l Z E N v b H V t b n M x L n t D b 2 x 1 b W 4 z L D J 9 J n F 1 b 3 Q 7 L C Z x d W 9 0 O 1 N l Y 3 R p b 2 4 x L 2 Z h Y 3 R v c m F u Y W x 5 c 2 l z L 0 F 1 d G 9 S Z W 1 v d m V k Q 2 9 s d W 1 u c z E u e 0 N v b H V t b j Q s M 3 0 m c X V v d D s s J n F 1 b 3 Q 7 U 2 V j d G l v b j E v Z m F j d G 9 y Y W 5 h b H l z a X M v Q X V 0 b 1 J l b W 9 2 Z W R D b 2 x 1 b W 5 z M S 5 7 Q 2 9 s d W 1 u N S w 0 f S Z x d W 9 0 O y w m c X V v d D t T Z W N 0 a W 9 u M S 9 m Y W N 0 b 3 J h b m F s e X N p c y 9 B d X R v U m V t b 3 Z l Z E N v b H V t b n M x L n t D b 2 x 1 b W 4 2 L D V 9 J n F 1 b 3 Q 7 L C Z x d W 9 0 O 1 N l Y 3 R p b 2 4 x L 2 Z h Y 3 R v c m F u Y W x 5 c 2 l z L 0 F 1 d G 9 S Z W 1 v d m V k Q 2 9 s d W 1 u c z E u e 0 N v b H V t b j c s N n 0 m c X V v d D s s J n F 1 b 3 Q 7 U 2 V j d G l v b j E v Z m F j d G 9 y Y W 5 h b H l z a X M v Q X V 0 b 1 J l b W 9 2 Z W R D b 2 x 1 b W 5 z M S 5 7 Q 2 9 s d W 1 u O C w 3 f S Z x d W 9 0 O y w m c X V v d D t T Z W N 0 a W 9 u M S 9 m Y W N 0 b 3 J h b m F s e X N p c y 9 B d X R v U m V t b 3 Z l Z E N v b H V t b n M x L n t D b 2 x 1 b W 4 5 L D h 9 J n F 1 b 3 Q 7 L C Z x d W 9 0 O 1 N l Y 3 R p b 2 4 x L 2 Z h Y 3 R v c m F u Y W x 5 c 2 l z L 0 F 1 d G 9 S Z W 1 v d m V k Q 2 9 s d W 1 u c z E u e 0 N v b H V t b j E w L D l 9 J n F 1 b 3 Q 7 L C Z x d W 9 0 O 1 N l Y 3 R p b 2 4 x L 2 Z h Y 3 R v c m F u Y W x 5 c 2 l z L 0 F 1 d G 9 S Z W 1 v d m V k Q 2 9 s d W 1 u c z E u e 0 N v b H V t b j E x L D E w f S Z x d W 9 0 O y w m c X V v d D t T Z W N 0 a W 9 u M S 9 m Y W N 0 b 3 J h b m F s e X N p c y 9 B d X R v U m V t b 3 Z l Z E N v b H V t b n M x L n t D b 2 x 1 b W 4 x M i w x M X 0 m c X V v d D s s J n F 1 b 3 Q 7 U 2 V j d G l v b j E v Z m F j d G 9 y Y W 5 h b H l z a X M v Q X V 0 b 1 J l b W 9 2 Z W R D b 2 x 1 b W 5 z M S 5 7 Q 2 9 s d W 1 u M T M s M T J 9 J n F 1 b 3 Q 7 L C Z x d W 9 0 O 1 N l Y 3 R p b 2 4 x L 2 Z h Y 3 R v c m F u Y W x 5 c 2 l z L 0 F 1 d G 9 S Z W 1 v d m V k Q 2 9 s d W 1 u c z E u e 0 N v b H V t b j E 0 L D E z f S Z x d W 9 0 O y w m c X V v d D t T Z W N 0 a W 9 u M S 9 m Y W N 0 b 3 J h b m F s e X N p c y 9 B d X R v U m V t b 3 Z l Z E N v b H V t b n M x L n t D b 2 x 1 b W 4 x N S w x N H 0 m c X V v d D s s J n F 1 b 3 Q 7 U 2 V j d G l v b j E v Z m F j d G 9 y Y W 5 h b H l z a X M v Q X V 0 b 1 J l b W 9 2 Z W R D b 2 x 1 b W 5 z M S 5 7 Q 2 9 s d W 1 u M T Y s M T V 9 J n F 1 b 3 Q 7 L C Z x d W 9 0 O 1 N l Y 3 R p b 2 4 x L 2 Z h Y 3 R v c m F u Y W x 5 c 2 l z L 0 F 1 d G 9 S Z W 1 v d m V k Q 2 9 s d W 1 u c z E u e 0 N v b H V t b j E 3 L D E 2 f S Z x d W 9 0 O y w m c X V v d D t T Z W N 0 a W 9 u M S 9 m Y W N 0 b 3 J h b m F s e X N p c y 9 B d X R v U m V t b 3 Z l Z E N v b H V t b n M x L n t D b 2 x 1 b W 4 x O C w x N 3 0 m c X V v d D s s J n F 1 b 3 Q 7 U 2 V j d G l v b j E v Z m F j d G 9 y Y W 5 h b H l z a X M v Q X V 0 b 1 J l b W 9 2 Z W R D b 2 x 1 b W 5 z M S 5 7 Q 2 9 s d W 1 u M T k s M T h 9 J n F 1 b 3 Q 7 L C Z x d W 9 0 O 1 N l Y 3 R p b 2 4 x L 2 Z h Y 3 R v c m F u Y W x 5 c 2 l z L 0 F 1 d G 9 S Z W 1 v d m V k Q 2 9 s d W 1 u c z E u e 0 N v b H V t b j I w L D E 5 f S Z x d W 9 0 O y w m c X V v d D t T Z W N 0 a W 9 u M S 9 m Y W N 0 b 3 J h b m F s e X N p c y 9 B d X R v U m V t b 3 Z l Z E N v b H V t b n M x L n t D b 2 x 1 b W 4 y M S w y M H 0 m c X V v d D s s J n F 1 b 3 Q 7 U 2 V j d G l v b j E v Z m F j d G 9 y Y W 5 h b H l z a X M v Q X V 0 b 1 J l b W 9 2 Z W R D b 2 x 1 b W 5 z M S 5 7 Q 2 9 s d W 1 u M j I s M j F 9 J n F 1 b 3 Q 7 L C Z x d W 9 0 O 1 N l Y 3 R p b 2 4 x L 2 Z h Y 3 R v c m F u Y W x 5 c 2 l z L 0 F 1 d G 9 S Z W 1 v d m V k Q 2 9 s d W 1 u c z E u e 0 N v b H V t b j I z L D I y f S Z x d W 9 0 O y w m c X V v d D t T Z W N 0 a W 9 u M S 9 m Y W N 0 b 3 J h b m F s e X N p c y 9 B d X R v U m V t b 3 Z l Z E N v b H V t b n M x L n t D b 2 x 1 b W 4 y N C w y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X S I g L z 4 8 R W 5 0 c n k g V H l w Z T 0 i R m l s b E N v b H V t b l R 5 c G V z I i B W Y W x 1 Z T 0 i c 0 J n W U d C Z 1 l H Q m d Z R 0 J n W U d C Z 1 l H Q m d Z R 0 J n W U d C Z 1 l H I i A v P j x F b n R y e S B U e X B l P S J G a W x s T G F z d F V w Z G F 0 Z W Q i I F Z h b H V l P S J k M j A y M y 0 x M S 0 y N F Q x N D o w N z o x O S 4 0 N z Y 4 M D Y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y I g L z 4 8 R W 5 0 c n k g V H l w Z T 0 i Q W R k Z W R U b 0 R h d G F N b 2 R l b C I g V m F s d W U 9 I m w w I i A v P j x F b n R y e S B U e X B l P S J R d W V y e U l E I i B W Y W x 1 Z T 0 i c 2 U 3 M 2 Q 5 M T J j L W J l M T A t N D U w Y y 1 h N T M x L T Q 4 Y 2 E 2 Y m J m Y j h i M C I g L z 4 8 L 1 N 0 Y W J s Z U V u d H J p Z X M + P C 9 J d G V t P j x J d G V t P j x J d G V t T G 9 j Y X R p b 2 4 + P E l 0 Z W 1 U e X B l P k Z v c m 1 1 b G E 8 L 0 l 0 Z W 1 U e X B l P j x J d G V t U G F 0 a D 5 T Z W N 0 a W 9 u M S 9 m Y W N 0 b 3 J h b m F s e X N p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Y W N 0 b 3 J h b m F s e X N p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h Y 3 R v c m F u Y W x 5 c 2 l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S 0 y N F Q x N D o w N z o 0 M S 4 4 O T g 2 N j k y W i I g L z 4 8 R W 5 0 c n k g V H l w Z T 0 i R m l s b E N v b H V t b l R 5 c G V z I i B W Y W x 1 Z T 0 i c 0 J n W U d C Z 1 l H Q m d Z R 0 J n W U d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h Y 3 R v c m F u Y W x 5 c 2 l z I C g y K S 9 B d X R v U m V t b 3 Z l Z E N v b H V t b n M x L n t D b 2 x 1 b W 4 x L D B 9 J n F 1 b 3 Q 7 L C Z x d W 9 0 O 1 N l Y 3 R p b 2 4 x L 2 Z h Y 3 R v c m F u Y W x 5 c 2 l z I C g y K S 9 B d X R v U m V t b 3 Z l Z E N v b H V t b n M x L n t D b 2 x 1 b W 4 y L D F 9 J n F 1 b 3 Q 7 L C Z x d W 9 0 O 1 N l Y 3 R p b 2 4 x L 2 Z h Y 3 R v c m F u Y W x 5 c 2 l z I C g y K S 9 B d X R v U m V t b 3 Z l Z E N v b H V t b n M x L n t D b 2 x 1 b W 4 z L D J 9 J n F 1 b 3 Q 7 L C Z x d W 9 0 O 1 N l Y 3 R p b 2 4 x L 2 Z h Y 3 R v c m F u Y W x 5 c 2 l z I C g y K S 9 B d X R v U m V t b 3 Z l Z E N v b H V t b n M x L n t D b 2 x 1 b W 4 0 L D N 9 J n F 1 b 3 Q 7 L C Z x d W 9 0 O 1 N l Y 3 R p b 2 4 x L 2 Z h Y 3 R v c m F u Y W x 5 c 2 l z I C g y K S 9 B d X R v U m V t b 3 Z l Z E N v b H V t b n M x L n t D b 2 x 1 b W 4 1 L D R 9 J n F 1 b 3 Q 7 L C Z x d W 9 0 O 1 N l Y 3 R p b 2 4 x L 2 Z h Y 3 R v c m F u Y W x 5 c 2 l z I C g y K S 9 B d X R v U m V t b 3 Z l Z E N v b H V t b n M x L n t D b 2 x 1 b W 4 2 L D V 9 J n F 1 b 3 Q 7 L C Z x d W 9 0 O 1 N l Y 3 R p b 2 4 x L 2 Z h Y 3 R v c m F u Y W x 5 c 2 l z I C g y K S 9 B d X R v U m V t b 3 Z l Z E N v b H V t b n M x L n t D b 2 x 1 b W 4 3 L D Z 9 J n F 1 b 3 Q 7 L C Z x d W 9 0 O 1 N l Y 3 R p b 2 4 x L 2 Z h Y 3 R v c m F u Y W x 5 c 2 l z I C g y K S 9 B d X R v U m V t b 3 Z l Z E N v b H V t b n M x L n t D b 2 x 1 b W 4 4 L D d 9 J n F 1 b 3 Q 7 L C Z x d W 9 0 O 1 N l Y 3 R p b 2 4 x L 2 Z h Y 3 R v c m F u Y W x 5 c 2 l z I C g y K S 9 B d X R v U m V t b 3 Z l Z E N v b H V t b n M x L n t D b 2 x 1 b W 4 5 L D h 9 J n F 1 b 3 Q 7 L C Z x d W 9 0 O 1 N l Y 3 R p b 2 4 x L 2 Z h Y 3 R v c m F u Y W x 5 c 2 l z I C g y K S 9 B d X R v U m V t b 3 Z l Z E N v b H V t b n M x L n t D b 2 x 1 b W 4 x M C w 5 f S Z x d W 9 0 O y w m c X V v d D t T Z W N 0 a W 9 u M S 9 m Y W N 0 b 3 J h b m F s e X N p c y A o M i k v Q X V 0 b 1 J l b W 9 2 Z W R D b 2 x 1 b W 5 z M S 5 7 Q 2 9 s d W 1 u M T E s M T B 9 J n F 1 b 3 Q 7 L C Z x d W 9 0 O 1 N l Y 3 R p b 2 4 x L 2 Z h Y 3 R v c m F u Y W x 5 c 2 l z I C g y K S 9 B d X R v U m V t b 3 Z l Z E N v b H V t b n M x L n t D b 2 x 1 b W 4 x M i w x M X 0 m c X V v d D s s J n F 1 b 3 Q 7 U 2 V j d G l v b j E v Z m F j d G 9 y Y W 5 h b H l z a X M g K D I p L 0 F 1 d G 9 S Z W 1 v d m V k Q 2 9 s d W 1 u c z E u e 0 N v b H V t b j E z L D E y f S Z x d W 9 0 O y w m c X V v d D t T Z W N 0 a W 9 u M S 9 m Y W N 0 b 3 J h b m F s e X N p c y A o M i k v Q X V 0 b 1 J l b W 9 2 Z W R D b 2 x 1 b W 5 z M S 5 7 Q 2 9 s d W 1 u M T Q s M T N 9 J n F 1 b 3 Q 7 L C Z x d W 9 0 O 1 N l Y 3 R p b 2 4 x L 2 Z h Y 3 R v c m F u Y W x 5 c 2 l z I C g y K S 9 B d X R v U m V t b 3 Z l Z E N v b H V t b n M x L n t D b 2 x 1 b W 4 x N S w x N H 0 m c X V v d D s s J n F 1 b 3 Q 7 U 2 V j d G l v b j E v Z m F j d G 9 y Y W 5 h b H l z a X M g K D I p L 0 F 1 d G 9 S Z W 1 v d m V k Q 2 9 s d W 1 u c z E u e 0 N v b H V t b j E 2 L D E 1 f S Z x d W 9 0 O y w m c X V v d D t T Z W N 0 a W 9 u M S 9 m Y W N 0 b 3 J h b m F s e X N p c y A o M i k v Q X V 0 b 1 J l b W 9 2 Z W R D b 2 x 1 b W 5 z M S 5 7 Q 2 9 s d W 1 u M T c s M T Z 9 J n F 1 b 3 Q 7 L C Z x d W 9 0 O 1 N l Y 3 R p b 2 4 x L 2 Z h Y 3 R v c m F u Y W x 5 c 2 l z I C g y K S 9 B d X R v U m V t b 3 Z l Z E N v b H V t b n M x L n t D b 2 x 1 b W 4 x O C w x N 3 0 m c X V v d D s s J n F 1 b 3 Q 7 U 2 V j d G l v b j E v Z m F j d G 9 y Y W 5 h b H l z a X M g K D I p L 0 F 1 d G 9 S Z W 1 v d m V k Q 2 9 s d W 1 u c z E u e 0 N v b H V t b j E 5 L D E 4 f S Z x d W 9 0 O y w m c X V v d D t T Z W N 0 a W 9 u M S 9 m Y W N 0 b 3 J h b m F s e X N p c y A o M i k v Q X V 0 b 1 J l b W 9 2 Z W R D b 2 x 1 b W 5 z M S 5 7 Q 2 9 s d W 1 u M j A s M T l 9 J n F 1 b 3 Q 7 L C Z x d W 9 0 O 1 N l Y 3 R p b 2 4 x L 2 Z h Y 3 R v c m F u Y W x 5 c 2 l z I C g y K S 9 B d X R v U m V t b 3 Z l Z E N v b H V t b n M x L n t D b 2 x 1 b W 4 y M S w y M H 0 m c X V v d D s s J n F 1 b 3 Q 7 U 2 V j d G l v b j E v Z m F j d G 9 y Y W 5 h b H l z a X M g K D I p L 0 F 1 d G 9 S Z W 1 v d m V k Q 2 9 s d W 1 u c z E u e 0 N v b H V t b j I y L D I x f S Z x d W 9 0 O y w m c X V v d D t T Z W N 0 a W 9 u M S 9 m Y W N 0 b 3 J h b m F s e X N p c y A o M i k v Q X V 0 b 1 J l b W 9 2 Z W R D b 2 x 1 b W 5 z M S 5 7 Q 2 9 s d W 1 u M j M s M j J 9 J n F 1 b 3 Q 7 L C Z x d W 9 0 O 1 N l Y 3 R p b 2 4 x L 2 Z h Y 3 R v c m F u Y W x 5 c 2 l z I C g y K S 9 B d X R v U m V t b 3 Z l Z E N v b H V t b n M x L n t D b 2 x 1 b W 4 y N C w y M 3 0 m c X V v d D s s J n F 1 b 3 Q 7 U 2 V j d G l v b j E v Z m F j d G 9 y Y W 5 h b H l z a X M g K D I p L 0 F 1 d G 9 S Z W 1 v d m V k Q 2 9 s d W 1 u c z E u e 0 N v b H V t b j I 1 L D I 0 f S Z x d W 9 0 O y w m c X V v d D t T Z W N 0 a W 9 u M S 9 m Y W N 0 b 3 J h b m F s e X N p c y A o M i k v Q X V 0 b 1 J l b W 9 2 Z W R D b 2 x 1 b W 5 z M S 5 7 Q 2 9 s d W 1 u M j Y s M j V 9 J n F 1 b 3 Q 7 L C Z x d W 9 0 O 1 N l Y 3 R p b 2 4 x L 2 Z h Y 3 R v c m F u Y W x 5 c 2 l z I C g y K S 9 B d X R v U m V t b 3 Z l Z E N v b H V t b n M x L n t D b 2 x 1 b W 4 y N y w y N n 0 m c X V v d D s s J n F 1 b 3 Q 7 U 2 V j d G l v b j E v Z m F j d G 9 y Y W 5 h b H l z a X M g K D I p L 0 F 1 d G 9 S Z W 1 v d m V k Q 2 9 s d W 1 u c z E u e 0 N v b H V t b j I 4 L D I 3 f S Z x d W 9 0 O y w m c X V v d D t T Z W N 0 a W 9 u M S 9 m Y W N 0 b 3 J h b m F s e X N p c y A o M i k v Q X V 0 b 1 J l b W 9 2 Z W R D b 2 x 1 b W 5 z M S 5 7 Q 2 9 s d W 1 u M j k s M j h 9 J n F 1 b 3 Q 7 L C Z x d W 9 0 O 1 N l Y 3 R p b 2 4 x L 2 Z h Y 3 R v c m F u Y W x 5 c 2 l z I C g y K S 9 B d X R v U m V t b 3 Z l Z E N v b H V t b n M x L n t D b 2 x 1 b W 4 z M C w y O X 0 m c X V v d D s s J n F 1 b 3 Q 7 U 2 V j d G l v b j E v Z m F j d G 9 y Y W 5 h b H l z a X M g K D I p L 0 F 1 d G 9 S Z W 1 v d m V k Q 2 9 s d W 1 u c z E u e 0 N v b H V t b j M x L D M w f S Z x d W 9 0 O y w m c X V v d D t T Z W N 0 a W 9 u M S 9 m Y W N 0 b 3 J h b m F s e X N p c y A o M i k v Q X V 0 b 1 J l b W 9 2 Z W R D b 2 x 1 b W 5 z M S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m Y W N 0 b 3 J h b m F s e X N p c y A o M i k v Q X V 0 b 1 J l b W 9 2 Z W R D b 2 x 1 b W 5 z M S 5 7 Q 2 9 s d W 1 u M S w w f S Z x d W 9 0 O y w m c X V v d D t T Z W N 0 a W 9 u M S 9 m Y W N 0 b 3 J h b m F s e X N p c y A o M i k v Q X V 0 b 1 J l b W 9 2 Z W R D b 2 x 1 b W 5 z M S 5 7 Q 2 9 s d W 1 u M i w x f S Z x d W 9 0 O y w m c X V v d D t T Z W N 0 a W 9 u M S 9 m Y W N 0 b 3 J h b m F s e X N p c y A o M i k v Q X V 0 b 1 J l b W 9 2 Z W R D b 2 x 1 b W 5 z M S 5 7 Q 2 9 s d W 1 u M y w y f S Z x d W 9 0 O y w m c X V v d D t T Z W N 0 a W 9 u M S 9 m Y W N 0 b 3 J h b m F s e X N p c y A o M i k v Q X V 0 b 1 J l b W 9 2 Z W R D b 2 x 1 b W 5 z M S 5 7 Q 2 9 s d W 1 u N C w z f S Z x d W 9 0 O y w m c X V v d D t T Z W N 0 a W 9 u M S 9 m Y W N 0 b 3 J h b m F s e X N p c y A o M i k v Q X V 0 b 1 J l b W 9 2 Z W R D b 2 x 1 b W 5 z M S 5 7 Q 2 9 s d W 1 u N S w 0 f S Z x d W 9 0 O y w m c X V v d D t T Z W N 0 a W 9 u M S 9 m Y W N 0 b 3 J h b m F s e X N p c y A o M i k v Q X V 0 b 1 J l b W 9 2 Z W R D b 2 x 1 b W 5 z M S 5 7 Q 2 9 s d W 1 u N i w 1 f S Z x d W 9 0 O y w m c X V v d D t T Z W N 0 a W 9 u M S 9 m Y W N 0 b 3 J h b m F s e X N p c y A o M i k v Q X V 0 b 1 J l b W 9 2 Z W R D b 2 x 1 b W 5 z M S 5 7 Q 2 9 s d W 1 u N y w 2 f S Z x d W 9 0 O y w m c X V v d D t T Z W N 0 a W 9 u M S 9 m Y W N 0 b 3 J h b m F s e X N p c y A o M i k v Q X V 0 b 1 J l b W 9 2 Z W R D b 2 x 1 b W 5 z M S 5 7 Q 2 9 s d W 1 u O C w 3 f S Z x d W 9 0 O y w m c X V v d D t T Z W N 0 a W 9 u M S 9 m Y W N 0 b 3 J h b m F s e X N p c y A o M i k v Q X V 0 b 1 J l b W 9 2 Z W R D b 2 x 1 b W 5 z M S 5 7 Q 2 9 s d W 1 u O S w 4 f S Z x d W 9 0 O y w m c X V v d D t T Z W N 0 a W 9 u M S 9 m Y W N 0 b 3 J h b m F s e X N p c y A o M i k v Q X V 0 b 1 J l b W 9 2 Z W R D b 2 x 1 b W 5 z M S 5 7 Q 2 9 s d W 1 u M T A s O X 0 m c X V v d D s s J n F 1 b 3 Q 7 U 2 V j d G l v b j E v Z m F j d G 9 y Y W 5 h b H l z a X M g K D I p L 0 F 1 d G 9 S Z W 1 v d m V k Q 2 9 s d W 1 u c z E u e 0 N v b H V t b j E x L D E w f S Z x d W 9 0 O y w m c X V v d D t T Z W N 0 a W 9 u M S 9 m Y W N 0 b 3 J h b m F s e X N p c y A o M i k v Q X V 0 b 1 J l b W 9 2 Z W R D b 2 x 1 b W 5 z M S 5 7 Q 2 9 s d W 1 u M T I s M T F 9 J n F 1 b 3 Q 7 L C Z x d W 9 0 O 1 N l Y 3 R p b 2 4 x L 2 Z h Y 3 R v c m F u Y W x 5 c 2 l z I C g y K S 9 B d X R v U m V t b 3 Z l Z E N v b H V t b n M x L n t D b 2 x 1 b W 4 x M y w x M n 0 m c X V v d D s s J n F 1 b 3 Q 7 U 2 V j d G l v b j E v Z m F j d G 9 y Y W 5 h b H l z a X M g K D I p L 0 F 1 d G 9 S Z W 1 v d m V k Q 2 9 s d W 1 u c z E u e 0 N v b H V t b j E 0 L D E z f S Z x d W 9 0 O y w m c X V v d D t T Z W N 0 a W 9 u M S 9 m Y W N 0 b 3 J h b m F s e X N p c y A o M i k v Q X V 0 b 1 J l b W 9 2 Z W R D b 2 x 1 b W 5 z M S 5 7 Q 2 9 s d W 1 u M T U s M T R 9 J n F 1 b 3 Q 7 L C Z x d W 9 0 O 1 N l Y 3 R p b 2 4 x L 2 Z h Y 3 R v c m F u Y W x 5 c 2 l z I C g y K S 9 B d X R v U m V t b 3 Z l Z E N v b H V t b n M x L n t D b 2 x 1 b W 4 x N i w x N X 0 m c X V v d D s s J n F 1 b 3 Q 7 U 2 V j d G l v b j E v Z m F j d G 9 y Y W 5 h b H l z a X M g K D I p L 0 F 1 d G 9 S Z W 1 v d m V k Q 2 9 s d W 1 u c z E u e 0 N v b H V t b j E 3 L D E 2 f S Z x d W 9 0 O y w m c X V v d D t T Z W N 0 a W 9 u M S 9 m Y W N 0 b 3 J h b m F s e X N p c y A o M i k v Q X V 0 b 1 J l b W 9 2 Z W R D b 2 x 1 b W 5 z M S 5 7 Q 2 9 s d W 1 u M T g s M T d 9 J n F 1 b 3 Q 7 L C Z x d W 9 0 O 1 N l Y 3 R p b 2 4 x L 2 Z h Y 3 R v c m F u Y W x 5 c 2 l z I C g y K S 9 B d X R v U m V t b 3 Z l Z E N v b H V t b n M x L n t D b 2 x 1 b W 4 x O S w x O H 0 m c X V v d D s s J n F 1 b 3 Q 7 U 2 V j d G l v b j E v Z m F j d G 9 y Y W 5 h b H l z a X M g K D I p L 0 F 1 d G 9 S Z W 1 v d m V k Q 2 9 s d W 1 u c z E u e 0 N v b H V t b j I w L D E 5 f S Z x d W 9 0 O y w m c X V v d D t T Z W N 0 a W 9 u M S 9 m Y W N 0 b 3 J h b m F s e X N p c y A o M i k v Q X V 0 b 1 J l b W 9 2 Z W R D b 2 x 1 b W 5 z M S 5 7 Q 2 9 s d W 1 u M j E s M j B 9 J n F 1 b 3 Q 7 L C Z x d W 9 0 O 1 N l Y 3 R p b 2 4 x L 2 Z h Y 3 R v c m F u Y W x 5 c 2 l z I C g y K S 9 B d X R v U m V t b 3 Z l Z E N v b H V t b n M x L n t D b 2 x 1 b W 4 y M i w y M X 0 m c X V v d D s s J n F 1 b 3 Q 7 U 2 V j d G l v b j E v Z m F j d G 9 y Y W 5 h b H l z a X M g K D I p L 0 F 1 d G 9 S Z W 1 v d m V k Q 2 9 s d W 1 u c z E u e 0 N v b H V t b j I z L D I y f S Z x d W 9 0 O y w m c X V v d D t T Z W N 0 a W 9 u M S 9 m Y W N 0 b 3 J h b m F s e X N p c y A o M i k v Q X V 0 b 1 J l b W 9 2 Z W R D b 2 x 1 b W 5 z M S 5 7 Q 2 9 s d W 1 u M j Q s M j N 9 J n F 1 b 3 Q 7 L C Z x d W 9 0 O 1 N l Y 3 R p b 2 4 x L 2 Z h Y 3 R v c m F u Y W x 5 c 2 l z I C g y K S 9 B d X R v U m V t b 3 Z l Z E N v b H V t b n M x L n t D b 2 x 1 b W 4 y N S w y N H 0 m c X V v d D s s J n F 1 b 3 Q 7 U 2 V j d G l v b j E v Z m F j d G 9 y Y W 5 h b H l z a X M g K D I p L 0 F 1 d G 9 S Z W 1 v d m V k Q 2 9 s d W 1 u c z E u e 0 N v b H V t b j I 2 L D I 1 f S Z x d W 9 0 O y w m c X V v d D t T Z W N 0 a W 9 u M S 9 m Y W N 0 b 3 J h b m F s e X N p c y A o M i k v Q X V 0 b 1 J l b W 9 2 Z W R D b 2 x 1 b W 5 z M S 5 7 Q 2 9 s d W 1 u M j c s M j Z 9 J n F 1 b 3 Q 7 L C Z x d W 9 0 O 1 N l Y 3 R p b 2 4 x L 2 Z h Y 3 R v c m F u Y W x 5 c 2 l z I C g y K S 9 B d X R v U m V t b 3 Z l Z E N v b H V t b n M x L n t D b 2 x 1 b W 4 y O C w y N 3 0 m c X V v d D s s J n F 1 b 3 Q 7 U 2 V j d G l v b j E v Z m F j d G 9 y Y W 5 h b H l z a X M g K D I p L 0 F 1 d G 9 S Z W 1 v d m V k Q 2 9 s d W 1 u c z E u e 0 N v b H V t b j I 5 L D I 4 f S Z x d W 9 0 O y w m c X V v d D t T Z W N 0 a W 9 u M S 9 m Y W N 0 b 3 J h b m F s e X N p c y A o M i k v Q X V 0 b 1 J l b W 9 2 Z W R D b 2 x 1 b W 5 z M S 5 7 Q 2 9 s d W 1 u M z A s M j l 9 J n F 1 b 3 Q 7 L C Z x d W 9 0 O 1 N l Y 3 R p b 2 4 x L 2 Z h Y 3 R v c m F u Y W x 5 c 2 l z I C g y K S 9 B d X R v U m V t b 3 Z l Z E N v b H V t b n M x L n t D b 2 x 1 b W 4 z M S w z M H 0 m c X V v d D s s J n F 1 b 3 Q 7 U 2 V j d G l v b j E v Z m F j d G 9 y Y W 5 h b H l z a X M g K D I p L 0 F 1 d G 9 S Z W 1 v d m V k Q 2 9 s d W 1 u c z E u e 0 N v b H V t b j M y L D M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F j d G 9 y Y W 5 h b H l z a X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F j d G 9 y Y W 5 h b H l z a X M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J M o v R k J O U C I K O L / A Y d e P g A A A A A C A A A A A A A Q Z g A A A A E A A C A A A A D 3 Y U H q Z w 6 u I 2 8 S S B O N w + K h B R x 8 l V j d 8 r 3 P Q 1 Q S b d r 6 j Q A A A A A O g A A A A A I A A C A A A A A Y 8 q E 1 F 3 n C i B A 9 Q D N p / 5 e G E Z h J + K B q 7 v z e s 5 3 Y 6 k Y U / F A A A A B G v E 0 b w i G m + B 4 0 D o o X N n e 4 x Y O I K R i G a Q M q t S 9 S P b j V r f S e W x q 8 9 2 6 8 V j q h v Z M 5 W D + Q d l M R j u c P 4 m l x I V E i T N o 9 s 4 o J w h m 1 s O S K 1 z R 5 i e J 4 / 0 A A A A B T v 0 Z S X V L H R f o Q + k M E T 6 c J s M p J C + D g 6 I 6 c Y X W M c n u X k T C U G U 4 J 2 K k l b c R 0 J 3 d A D I J z O l q P j 9 b y j Q 8 a 9 U S g d + z O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990835A05B6F4A8DE784B08AFDA113" ma:contentTypeVersion="14" ma:contentTypeDescription="Create a new document." ma:contentTypeScope="" ma:versionID="9aaece3f9d36bc386e3a5623665ca3c4">
  <xsd:schema xmlns:xsd="http://www.w3.org/2001/XMLSchema" xmlns:xs="http://www.w3.org/2001/XMLSchema" xmlns:p="http://schemas.microsoft.com/office/2006/metadata/properties" xmlns:ns3="47873e62-dc40-48dc-a938-e6944b38aca4" xmlns:ns4="d81d2e2e-e1db-4940-bf7a-727c5aa147f3" targetNamespace="http://schemas.microsoft.com/office/2006/metadata/properties" ma:root="true" ma:fieldsID="298b3c20fdaeec3196854595677c46cc" ns3:_="" ns4:_="">
    <xsd:import namespace="47873e62-dc40-48dc-a938-e6944b38aca4"/>
    <xsd:import namespace="d81d2e2e-e1db-4940-bf7a-727c5aa147f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873e62-dc40-48dc-a938-e6944b38aca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d2e2e-e1db-4940-bf7a-727c5aa147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03F85C-5E7F-4ECF-A8D3-AAFD1D1E7A55}">
  <ds:schemaRefs>
    <ds:schemaRef ds:uri="47873e62-dc40-48dc-a938-e6944b38aca4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d81d2e2e-e1db-4940-bf7a-727c5aa147f3"/>
  </ds:schemaRefs>
</ds:datastoreItem>
</file>

<file path=customXml/itemProps2.xml><?xml version="1.0" encoding="utf-8"?>
<ds:datastoreItem xmlns:ds="http://schemas.openxmlformats.org/officeDocument/2006/customXml" ds:itemID="{1FABB2D2-668C-4538-A2D7-01409B4BCF7F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7C6B9719-57E5-4AAF-ABB5-44A5D3A630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873e62-dc40-48dc-a938-e6944b38aca4"/>
    <ds:schemaRef ds:uri="d81d2e2e-e1db-4940-bf7a-727c5aa147f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C915ACC-3E77-47AE-B535-A601C97311F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Fieldnames_renamed</vt:lpstr>
      <vt:lpstr>Factor Loadings(significant)</vt:lpstr>
      <vt:lpstr>CFA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Schleiss, Andrew A</dc:creator>
  <cp:lastModifiedBy>Schleiss, Andrew A</cp:lastModifiedBy>
  <dcterms:created xsi:type="dcterms:W3CDTF">2023-11-24T08:21:01Z</dcterms:created>
  <dcterms:modified xsi:type="dcterms:W3CDTF">2023-11-27T17:08:49Z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27a3850-2850-457c-8efb-fdd5fa4d27d3_Enabled">
    <vt:lpwstr>true</vt:lpwstr>
  </property>
  <property fmtid="{D5CDD505-2E9C-101B-9397-08002B2CF9AE}" pid="3" name="MSIP_Label_027a3850-2850-457c-8efb-fdd5fa4d27d3_SetDate">
    <vt:lpwstr>2023-11-24T09:01:39Z</vt:lpwstr>
  </property>
  <property fmtid="{D5CDD505-2E9C-101B-9397-08002B2CF9AE}" pid="4" name="MSIP_Label_027a3850-2850-457c-8efb-fdd5fa4d27d3_Method">
    <vt:lpwstr>Standard</vt:lpwstr>
  </property>
  <property fmtid="{D5CDD505-2E9C-101B-9397-08002B2CF9AE}" pid="5" name="MSIP_Label_027a3850-2850-457c-8efb-fdd5fa4d27d3_Name">
    <vt:lpwstr>027a3850-2850-457c-8efb-fdd5fa4d27d3</vt:lpwstr>
  </property>
  <property fmtid="{D5CDD505-2E9C-101B-9397-08002B2CF9AE}" pid="6" name="MSIP_Label_027a3850-2850-457c-8efb-fdd5fa4d27d3_SiteId">
    <vt:lpwstr>7369e6ec-faa6-42fa-bc0e-4f332da5b1db</vt:lpwstr>
  </property>
  <property fmtid="{D5CDD505-2E9C-101B-9397-08002B2CF9AE}" pid="7" name="MSIP_Label_027a3850-2850-457c-8efb-fdd5fa4d27d3_ActionId">
    <vt:lpwstr>e212b6c9-6316-44a6-b73c-280c52720422</vt:lpwstr>
  </property>
  <property fmtid="{D5CDD505-2E9C-101B-9397-08002B2CF9AE}" pid="8" name="MSIP_Label_027a3850-2850-457c-8efb-fdd5fa4d27d3_ContentBits">
    <vt:lpwstr>0</vt:lpwstr>
  </property>
  <property fmtid="{D5CDD505-2E9C-101B-9397-08002B2CF9AE}" pid="9" name="ContentTypeId">
    <vt:lpwstr>0x01010099990835A05B6F4A8DE784B08AFDA113</vt:lpwstr>
  </property>
</Properties>
</file>