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xr:revisionPtr revIDLastSave="2903" documentId="11_92488BC504E3F6C36C3E1A39993E8C1851038387" xr6:coauthVersionLast="47" xr6:coauthVersionMax="47" xr10:uidLastSave="{BD39070C-1071-4BC3-893D-02EB44221134}"/>
  <bookViews>
    <workbookView xWindow="240" yWindow="105" windowWidth="14805" windowHeight="8010" xr2:uid="{00000000-000D-0000-FFFF-FFFF00000000}"/>
  </bookViews>
  <sheets>
    <sheet name="Turismo Agenzia di Viaggi" sheetId="26" r:id="rId1"/>
    <sheet name="Regione" sheetId="27" r:id="rId2"/>
    <sheet name="Tabella Pivot. agenzia" sheetId="28" r:id="rId3"/>
  </sheets>
  <definedNames>
    <definedName name="Tab.giudizi">#REF!</definedName>
    <definedName name="TOT.INCASSI">#REF!</definedName>
    <definedName name="tOT.VENDUTI">#REF!</definedName>
  </definedNames>
  <calcPr calcId="191028"/>
  <pivotCaches>
    <pivotCache cacheId="153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6" l="1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" i="26"/>
  <c r="I16" i="26"/>
  <c r="I15" i="26"/>
  <c r="I14" i="26"/>
  <c r="I12" i="26"/>
  <c r="I11" i="26"/>
  <c r="I7" i="26"/>
  <c r="D27" i="26"/>
  <c r="I6" i="26" s="1"/>
</calcChain>
</file>

<file path=xl/sharedStrings.xml><?xml version="1.0" encoding="utf-8"?>
<sst xmlns="http://schemas.openxmlformats.org/spreadsheetml/2006/main" count="152" uniqueCount="45">
  <si>
    <t>#Scontrino</t>
  </si>
  <si>
    <t>Destinazione</t>
  </si>
  <si>
    <t>Mese</t>
  </si>
  <si>
    <t>Importo Scontrino</t>
  </si>
  <si>
    <t>Tipo</t>
  </si>
  <si>
    <t>Regione</t>
  </si>
  <si>
    <t>Importo</t>
  </si>
  <si>
    <t>Risposta</t>
  </si>
  <si>
    <t>Ecuador</t>
  </si>
  <si>
    <t>Aprile</t>
  </si>
  <si>
    <t>Gruppo</t>
  </si>
  <si>
    <t>Isole Galápagos</t>
  </si>
  <si>
    <t>Turismo Agenzia di Viaggi</t>
  </si>
  <si>
    <t>Gennaio</t>
  </si>
  <si>
    <t>A;B;C</t>
  </si>
  <si>
    <t>Coppia</t>
  </si>
  <si>
    <t>1;2;3</t>
  </si>
  <si>
    <t>Bahamas</t>
  </si>
  <si>
    <t>Marzo</t>
  </si>
  <si>
    <t>South Andros</t>
  </si>
  <si>
    <t>A2</t>
  </si>
  <si>
    <t>Solitaria</t>
  </si>
  <si>
    <t>Giugno</t>
  </si>
  <si>
    <t>Catalogna</t>
  </si>
  <si>
    <t>Costa Rica</t>
  </si>
  <si>
    <t>Parco Nazionale Manuel Antonio</t>
  </si>
  <si>
    <t>D2;D3;D4;D5;D6</t>
  </si>
  <si>
    <t>Lavoro</t>
  </si>
  <si>
    <t>Febbraio</t>
  </si>
  <si>
    <t>Spagna</t>
  </si>
  <si>
    <t>Austria</t>
  </si>
  <si>
    <t>Vienna</t>
  </si>
  <si>
    <t>Luglio</t>
  </si>
  <si>
    <t>Italia</t>
  </si>
  <si>
    <t>Agosto</t>
  </si>
  <si>
    <t>Lago di Garda</t>
  </si>
  <si>
    <t>Maggio</t>
  </si>
  <si>
    <t>Settembre</t>
  </si>
  <si>
    <t>Novembre</t>
  </si>
  <si>
    <t xml:space="preserve">Personalmente questo corso è stato utilissimo. Una marcia in più per il mio lavoro che non appartiene al digitale ora come ora, </t>
  </si>
  <si>
    <t xml:space="preserve">ma anche nel quotidiano. Ho fondamentalmente acquisito nuove conoscenze, e imparato svariate formule chemi permettono di effettuare calcoli e trovare risultati in maniera rapida. </t>
  </si>
  <si>
    <t>In attesa di un riscontro, ti ringrazio tanto.</t>
  </si>
  <si>
    <t>Provincia</t>
  </si>
  <si>
    <t>Somma di Importo Scontrino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</si>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</sst>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[$€-410]_-;\-* #,##0.00\ [$€-410]_-;_-* &quot;-&quot;??\ [$€-410]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theme="1"/>
      <name val="Roboto"/>
      <charset val="1"/>
    </font>
    <font>
      <b/>
      <sz val="10"/>
      <color theme="1"/>
      <name val="Arial"/>
      <charset val="1"/>
    </font>
    <font>
      <sz val="10"/>
      <color rgb="FF2C3643"/>
      <name val="Benton Sans"/>
      <charset val="1"/>
    </font>
    <font>
      <sz val="10"/>
      <color rgb="FF2C3643"/>
      <name val="Arial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readingOrder="1"/>
    </xf>
    <xf numFmtId="0" fontId="4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5" fillId="2" borderId="4" xfId="0" applyFont="1" applyFill="1" applyBorder="1" applyAlignment="1">
      <alignment readingOrder="1"/>
    </xf>
    <xf numFmtId="0" fontId="3" fillId="2" borderId="5" xfId="0" applyFont="1" applyFill="1" applyBorder="1" applyAlignment="1">
      <alignment readingOrder="1"/>
    </xf>
    <xf numFmtId="0" fontId="3" fillId="2" borderId="6" xfId="0" applyFont="1" applyFill="1" applyBorder="1" applyAlignment="1">
      <alignment readingOrder="1"/>
    </xf>
    <xf numFmtId="0" fontId="6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8" fontId="0" fillId="0" borderId="0" xfId="0" applyNumberFormat="1"/>
    <xf numFmtId="0" fontId="7" fillId="0" borderId="0" xfId="0" applyFont="1" applyAlignment="1">
      <alignment horizontal="left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'Turismo Agenzia di Viaggi'!$C$2:$C$26</c:f>
              <c:strCache>
                <c:ptCount val="25"/>
                <c:pt idx="0">
                  <c:v>Aprile</c:v>
                </c:pt>
                <c:pt idx="1">
                  <c:v>Gennaio</c:v>
                </c:pt>
                <c:pt idx="2">
                  <c:v>Aprile</c:v>
                </c:pt>
                <c:pt idx="3">
                  <c:v>Marzo</c:v>
                </c:pt>
                <c:pt idx="4">
                  <c:v>Aprile</c:v>
                </c:pt>
                <c:pt idx="5">
                  <c:v>Aprile</c:v>
                </c:pt>
                <c:pt idx="6">
                  <c:v>Giugno</c:v>
                </c:pt>
                <c:pt idx="7">
                  <c:v>Marzo</c:v>
                </c:pt>
                <c:pt idx="8">
                  <c:v>Gennaio</c:v>
                </c:pt>
                <c:pt idx="9">
                  <c:v>Gennaio</c:v>
                </c:pt>
                <c:pt idx="10">
                  <c:v>Febbraio</c:v>
                </c:pt>
                <c:pt idx="11">
                  <c:v>Febbraio</c:v>
                </c:pt>
                <c:pt idx="12">
                  <c:v>Aprile</c:v>
                </c:pt>
                <c:pt idx="13">
                  <c:v>Aprile</c:v>
                </c:pt>
                <c:pt idx="14">
                  <c:v>Giugno</c:v>
                </c:pt>
                <c:pt idx="15">
                  <c:v>Luglio</c:v>
                </c:pt>
                <c:pt idx="16">
                  <c:v>Agosto</c:v>
                </c:pt>
                <c:pt idx="17">
                  <c:v>Maggio</c:v>
                </c:pt>
                <c:pt idx="18">
                  <c:v>Settembre</c:v>
                </c:pt>
                <c:pt idx="19">
                  <c:v>Settembre</c:v>
                </c:pt>
                <c:pt idx="20">
                  <c:v>Giugno</c:v>
                </c:pt>
                <c:pt idx="21">
                  <c:v>Novembre</c:v>
                </c:pt>
                <c:pt idx="22">
                  <c:v>Agosto</c:v>
                </c:pt>
                <c:pt idx="23">
                  <c:v>Maggio</c:v>
                </c:pt>
                <c:pt idx="24">
                  <c:v>Novembre</c:v>
                </c:pt>
              </c:strCache>
            </c:strRef>
          </c:cat>
          <c:val>
            <c:numRef>
              <c:f>'Turismo Agenzia di Viaggi'!$D$2:$D$26</c:f>
              <c:numCache>
                <c:formatCode>_-* #,##0.00\ [$€-410]_-;\-* #,##0.00\ [$€-410]_-;_-* "-"??\ [$€-410]_-;_-@_-</c:formatCode>
                <c:ptCount val="25"/>
                <c:pt idx="0">
                  <c:v>2490</c:v>
                </c:pt>
                <c:pt idx="1">
                  <c:v>2300</c:v>
                </c:pt>
                <c:pt idx="2">
                  <c:v>2112</c:v>
                </c:pt>
                <c:pt idx="3">
                  <c:v>2100</c:v>
                </c:pt>
                <c:pt idx="4">
                  <c:v>2100</c:v>
                </c:pt>
                <c:pt idx="5">
                  <c:v>2000</c:v>
                </c:pt>
                <c:pt idx="6">
                  <c:v>1910</c:v>
                </c:pt>
                <c:pt idx="7">
                  <c:v>1674</c:v>
                </c:pt>
                <c:pt idx="8">
                  <c:v>1500</c:v>
                </c:pt>
                <c:pt idx="9">
                  <c:v>700.34</c:v>
                </c:pt>
                <c:pt idx="10">
                  <c:v>624</c:v>
                </c:pt>
                <c:pt idx="11">
                  <c:v>500</c:v>
                </c:pt>
                <c:pt idx="12">
                  <c:v>460</c:v>
                </c:pt>
                <c:pt idx="13">
                  <c:v>386</c:v>
                </c:pt>
                <c:pt idx="14">
                  <c:v>360</c:v>
                </c:pt>
                <c:pt idx="15">
                  <c:v>300</c:v>
                </c:pt>
                <c:pt idx="16">
                  <c:v>250</c:v>
                </c:pt>
                <c:pt idx="17">
                  <c:v>223.31</c:v>
                </c:pt>
                <c:pt idx="18">
                  <c:v>222.64</c:v>
                </c:pt>
                <c:pt idx="19">
                  <c:v>199.64</c:v>
                </c:pt>
                <c:pt idx="20">
                  <c:v>192.48</c:v>
                </c:pt>
                <c:pt idx="21">
                  <c:v>166.98</c:v>
                </c:pt>
                <c:pt idx="22">
                  <c:v>150</c:v>
                </c:pt>
                <c:pt idx="23">
                  <c:v>140.12</c:v>
                </c:pt>
                <c:pt idx="24">
                  <c:v>139.11000000000001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2-407C-A0BE-CD2DF069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020071"/>
        <c:axId val="1797476487"/>
      </c:barChart>
      <c:catAx>
        <c:axId val="171302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6487"/>
        <c:crosses val="autoZero"/>
        <c:auto val="1"/>
        <c:lblAlgn val="ctr"/>
        <c:lblOffset val="100"/>
        <c:noMultiLvlLbl val="0"/>
      </c:catAx>
      <c:valAx>
        <c:axId val="1797476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2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104775</xdr:rowOff>
    </xdr:from>
    <xdr:to>
      <xdr:col>17</xdr:col>
      <xdr:colOff>304800</xdr:colOff>
      <xdr:row>26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56177D6-3E14-6E66-0928-C6DDDE47F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3.510065856484" createdVersion="8" refreshedVersion="8" minRefreshableVersion="3" recordCount="25" xr:uid="{19DE5794-C5F8-4B93-B54D-CB3C08B30DB1}">
  <cacheSource type="worksheet">
    <worksheetSource ref="A1:G26" sheet="Turismo Agenzia di Viaggi"/>
  </cacheSource>
  <cacheFields count="7">
    <cacheField name="#Scontrino" numFmtId="0">
      <sharedItems containsSemiMixedTypes="0" containsString="0" containsNumber="1" containsInteger="1" minValue="1" maxValue="25"/>
    </cacheField>
    <cacheField name="Destinazione" numFmtId="0">
      <sharedItems/>
    </cacheField>
    <cacheField name="Mese" numFmtId="0">
      <sharedItems count="10">
        <s v="Aprile"/>
        <s v="Gennaio"/>
        <s v="Marzo"/>
        <s v="Giugno"/>
        <s v="Febbraio"/>
        <s v="Luglio"/>
        <s v="Agosto"/>
        <s v="Maggio"/>
        <s v="Settembre"/>
        <s v="Novembre"/>
      </sharedItems>
    </cacheField>
    <cacheField name="Importo Scontrino" numFmtId="164">
      <sharedItems containsSemiMixedTypes="0" containsString="0" containsNumber="1" minValue="139.11000000000001" maxValue="2490"/>
    </cacheField>
    <cacheField name="Tipo" numFmtId="0">
      <sharedItems count="4">
        <s v="Gruppo"/>
        <s v="Coppia"/>
        <s v="Solitaria"/>
        <s v="Lavoro"/>
      </sharedItems>
    </cacheField>
    <cacheField name="Regione" numFmtId="0">
      <sharedItems/>
    </cacheField>
    <cacheField name="Impor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2"/>
    <s v="Ecuador"/>
    <x v="0"/>
    <n v="2490"/>
    <x v="0"/>
    <s v="Isole Galápagos"/>
    <s v="ALTO"/>
  </r>
  <r>
    <n v="2"/>
    <s v="Ecuador"/>
    <x v="1"/>
    <n v="2300"/>
    <x v="0"/>
    <s v="Isole Galápagos"/>
    <s v="ALTO"/>
  </r>
  <r>
    <n v="13"/>
    <s v="Ecuador"/>
    <x v="0"/>
    <n v="2112"/>
    <x v="1"/>
    <s v="Isole Galápagos"/>
    <s v="ALTO"/>
  </r>
  <r>
    <n v="7"/>
    <s v="Bahamas"/>
    <x v="2"/>
    <n v="2100"/>
    <x v="1"/>
    <s v="South Andros"/>
    <s v="ALTO"/>
  </r>
  <r>
    <n v="11"/>
    <s v="Ecuador"/>
    <x v="0"/>
    <n v="2100"/>
    <x v="2"/>
    <s v="Isole Galápagos"/>
    <s v="ALTO"/>
  </r>
  <r>
    <n v="8"/>
    <s v="Bahamas"/>
    <x v="0"/>
    <n v="2000"/>
    <x v="0"/>
    <s v="South Andros"/>
    <s v="ALTO"/>
  </r>
  <r>
    <n v="17"/>
    <s v="Ecuador"/>
    <x v="3"/>
    <n v="1910"/>
    <x v="1"/>
    <s v="Isole Galápagos"/>
    <s v="ALTO"/>
  </r>
  <r>
    <n v="6"/>
    <s v="Bahamas"/>
    <x v="2"/>
    <n v="1674"/>
    <x v="0"/>
    <s v="South Andros"/>
    <s v="ALTO"/>
  </r>
  <r>
    <n v="1"/>
    <s v="Costa Rica"/>
    <x v="1"/>
    <n v="1500"/>
    <x v="0"/>
    <s v="Parco Nazionale Manuel Antonio"/>
    <s v="ALTO"/>
  </r>
  <r>
    <n v="3"/>
    <s v="Costa Rica"/>
    <x v="1"/>
    <n v="700.34"/>
    <x v="3"/>
    <s v="Parco Nazionale Manuel Antonio"/>
    <s v="ALTO"/>
  </r>
  <r>
    <n v="4"/>
    <s v="Costa Rica"/>
    <x v="4"/>
    <n v="624"/>
    <x v="0"/>
    <s v="Parco Nazionale Manuel Antonio"/>
    <s v="ALTO"/>
  </r>
  <r>
    <n v="5"/>
    <s v="Costa Rica"/>
    <x v="4"/>
    <n v="500"/>
    <x v="1"/>
    <s v="Parco Nazionale Manuel Antonio"/>
    <s v="BASSO"/>
  </r>
  <r>
    <n v="9"/>
    <s v="Spagna"/>
    <x v="0"/>
    <n v="460"/>
    <x v="1"/>
    <s v="Catalogna"/>
    <s v="BASSO"/>
  </r>
  <r>
    <n v="10"/>
    <s v="Spagna"/>
    <x v="0"/>
    <n v="386"/>
    <x v="3"/>
    <s v="Catalogna"/>
    <s v="BASSO"/>
  </r>
  <r>
    <n v="18"/>
    <s v="Austria"/>
    <x v="3"/>
    <n v="360"/>
    <x v="3"/>
    <s v="Vienna"/>
    <s v="BASSO"/>
  </r>
  <r>
    <n v="19"/>
    <s v="Austria"/>
    <x v="5"/>
    <n v="300"/>
    <x v="2"/>
    <s v="Vienna"/>
    <s v="BASSO"/>
  </r>
  <r>
    <n v="21"/>
    <s v="Italia"/>
    <x v="6"/>
    <n v="250"/>
    <x v="2"/>
    <s v="Lago di Garda"/>
    <s v="BASSO"/>
  </r>
  <r>
    <n v="15"/>
    <s v="Austria"/>
    <x v="7"/>
    <n v="223.31"/>
    <x v="1"/>
    <s v="Vienna"/>
    <s v="BASSO"/>
  </r>
  <r>
    <n v="22"/>
    <s v="Spagna"/>
    <x v="8"/>
    <n v="222.64"/>
    <x v="3"/>
    <s v="Catalogna"/>
    <s v="BASSO"/>
  </r>
  <r>
    <n v="23"/>
    <s v="Spagna"/>
    <x v="8"/>
    <n v="199.64"/>
    <x v="1"/>
    <s v="Catalogna"/>
    <s v="BASSO"/>
  </r>
  <r>
    <n v="16"/>
    <s v="Italia"/>
    <x v="3"/>
    <n v="192.48"/>
    <x v="3"/>
    <s v="Lago di Garda"/>
    <s v="BASSO"/>
  </r>
  <r>
    <n v="24"/>
    <s v="Austria"/>
    <x v="9"/>
    <n v="166.98"/>
    <x v="2"/>
    <s v="Vienna"/>
    <s v="BASSO"/>
  </r>
  <r>
    <n v="20"/>
    <s v="Italia"/>
    <x v="6"/>
    <n v="150"/>
    <x v="3"/>
    <s v="Lago di Garda"/>
    <s v="BASSO"/>
  </r>
  <r>
    <n v="14"/>
    <s v="Austria"/>
    <x v="7"/>
    <n v="140.12"/>
    <x v="3"/>
    <s v="Vienna"/>
    <s v="BASSO"/>
  </r>
  <r>
    <n v="25"/>
    <s v="Austria"/>
    <x v="9"/>
    <n v="139.11000000000001"/>
    <x v="1"/>
    <s v="Vienna"/>
    <s v="BASS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1FEE0-5D40-4205-A62C-CC312A150E57}" name="Tabella pivot2" cacheId="153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F15" firstHeaderRow="1" firstDataRow="2" firstDataCol="1"/>
  <pivotFields count="7">
    <pivotField compact="0" outline="0" showAll="0"/>
    <pivotField compact="0" outline="0" showAll="0"/>
    <pivotField axis="axisRow" compact="0" outline="0" showAll="0">
      <items count="11">
        <item x="1"/>
        <item x="4"/>
        <item x="2"/>
        <item x="0"/>
        <item x="7"/>
        <item x="3"/>
        <item x="5"/>
        <item x="6"/>
        <item x="8"/>
        <item x="9"/>
        <item t="default"/>
      </items>
    </pivotField>
    <pivotField dataField="1" compact="0" numFmtId="164" outline="0" showAll="0"/>
    <pivotField axis="axisCol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omma di Importo Scontrino" fld="3" baseField="0" baseItem="0"/>
  </dataFields>
  <formats count="3">
    <format dxfId="1">
      <pivotArea field="4" grandRow="1" outline="0" axis="axisCol" fieldPosition="0">
        <references count="1">
          <reference field="4" count="1" selected="0">
            <x v="0"/>
          </reference>
        </references>
      </pivotArea>
    </format>
    <format dxfId="2">
      <pivotArea field="4" grandRow="1" outline="0" axis="axisCol" fieldPosition="0">
        <references count="1">
          <reference field="4" count="3" selected="0">
            <x v="1"/>
            <x v="2"/>
            <x v="3"/>
          </reference>
        </references>
      </pivotArea>
    </format>
    <format dxfId="3">
      <pivotArea grandRow="1" grandCol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07F3-3E89-4A4D-B43F-6A9461E38BD2}">
  <dimension ref="A1:I32"/>
  <sheetViews>
    <sheetView tabSelected="1" topLeftCell="A7" workbookViewId="0">
      <selection activeCell="I1" sqref="I1:I1048576"/>
    </sheetView>
  </sheetViews>
  <sheetFormatPr defaultRowHeight="15"/>
  <cols>
    <col min="1" max="1" width="10.5703125" bestFit="1" customWidth="1"/>
    <col min="2" max="2" width="12.42578125" bestFit="1" customWidth="1"/>
    <col min="3" max="3" width="10.28515625" bestFit="1" customWidth="1"/>
    <col min="4" max="4" width="17.42578125" bestFit="1" customWidth="1"/>
    <col min="6" max="6" width="28.7109375" bestFit="1" customWidth="1"/>
    <col min="7" max="7" width="28.7109375" customWidth="1"/>
    <col min="8" max="8" width="4.140625" customWidth="1"/>
    <col min="9" max="9" width="23.710937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</row>
    <row r="2" spans="1:9">
      <c r="A2">
        <v>12</v>
      </c>
      <c r="B2" t="s">
        <v>8</v>
      </c>
      <c r="C2" t="s">
        <v>9</v>
      </c>
      <c r="D2" s="1">
        <v>2490</v>
      </c>
      <c r="E2" t="s">
        <v>10</v>
      </c>
      <c r="F2" s="5" t="s">
        <v>11</v>
      </c>
      <c r="G2" s="5" t="str">
        <f>IF(D2&gt;500,"ALTO","BASSO")</f>
        <v>ALTO</v>
      </c>
      <c r="I2" t="s">
        <v>12</v>
      </c>
    </row>
    <row r="3" spans="1:9">
      <c r="A3">
        <v>2</v>
      </c>
      <c r="B3" t="s">
        <v>8</v>
      </c>
      <c r="C3" t="s">
        <v>13</v>
      </c>
      <c r="D3" s="1">
        <v>2300</v>
      </c>
      <c r="E3" t="s">
        <v>10</v>
      </c>
      <c r="F3" s="5" t="s">
        <v>11</v>
      </c>
      <c r="G3" s="5" t="str">
        <f t="shared" ref="G3:G26" si="0">IF(D3&gt;500,"ALTO","BASSO")</f>
        <v>ALTO</v>
      </c>
      <c r="H3">
        <v>2</v>
      </c>
      <c r="I3" t="s">
        <v>14</v>
      </c>
    </row>
    <row r="4" spans="1:9">
      <c r="A4">
        <v>13</v>
      </c>
      <c r="B4" t="s">
        <v>8</v>
      </c>
      <c r="C4" t="s">
        <v>9</v>
      </c>
      <c r="D4" s="1">
        <v>2112</v>
      </c>
      <c r="E4" t="s">
        <v>15</v>
      </c>
      <c r="F4" s="5" t="s">
        <v>11</v>
      </c>
      <c r="G4" s="5" t="str">
        <f t="shared" si="0"/>
        <v>ALTO</v>
      </c>
      <c r="H4">
        <v>3</v>
      </c>
      <c r="I4" t="s">
        <v>16</v>
      </c>
    </row>
    <row r="5" spans="1:9">
      <c r="A5">
        <v>7</v>
      </c>
      <c r="B5" t="s">
        <v>17</v>
      </c>
      <c r="C5" t="s">
        <v>18</v>
      </c>
      <c r="D5" s="1">
        <v>2100</v>
      </c>
      <c r="E5" t="s">
        <v>15</v>
      </c>
      <c r="F5" s="4" t="s">
        <v>19</v>
      </c>
      <c r="G5" s="5" t="str">
        <f t="shared" si="0"/>
        <v>ALTO</v>
      </c>
      <c r="H5">
        <v>4</v>
      </c>
      <c r="I5" t="s">
        <v>20</v>
      </c>
    </row>
    <row r="6" spans="1:9">
      <c r="A6">
        <v>11</v>
      </c>
      <c r="B6" t="s">
        <v>8</v>
      </c>
      <c r="C6" t="s">
        <v>9</v>
      </c>
      <c r="D6" s="1">
        <v>2100</v>
      </c>
      <c r="E6" t="s">
        <v>21</v>
      </c>
      <c r="F6" s="5" t="s">
        <v>11</v>
      </c>
      <c r="G6" s="5" t="str">
        <f t="shared" si="0"/>
        <v>ALTO</v>
      </c>
      <c r="H6">
        <v>5</v>
      </c>
      <c r="I6" s="15">
        <f>SUM(D2:D26)</f>
        <v>23200.62</v>
      </c>
    </row>
    <row r="7" spans="1:9">
      <c r="A7">
        <v>8</v>
      </c>
      <c r="B7" t="s">
        <v>17</v>
      </c>
      <c r="C7" t="s">
        <v>9</v>
      </c>
      <c r="D7" s="1">
        <v>2000</v>
      </c>
      <c r="E7" t="s">
        <v>10</v>
      </c>
      <c r="F7" s="4" t="s">
        <v>19</v>
      </c>
      <c r="G7" s="5" t="str">
        <f t="shared" si="0"/>
        <v>ALTO</v>
      </c>
      <c r="H7">
        <v>6</v>
      </c>
      <c r="I7" s="14">
        <f>SUM(D17:D19)</f>
        <v>773.31</v>
      </c>
    </row>
    <row r="8" spans="1:9">
      <c r="A8">
        <v>17</v>
      </c>
      <c r="B8" t="s">
        <v>8</v>
      </c>
      <c r="C8" t="s">
        <v>22</v>
      </c>
      <c r="D8" s="1">
        <v>1910</v>
      </c>
      <c r="E8" t="s">
        <v>15</v>
      </c>
      <c r="F8" s="5" t="s">
        <v>11</v>
      </c>
      <c r="G8" s="5" t="str">
        <f t="shared" si="0"/>
        <v>ALTO</v>
      </c>
      <c r="H8">
        <v>7</v>
      </c>
      <c r="I8" t="s">
        <v>23</v>
      </c>
    </row>
    <row r="9" spans="1:9">
      <c r="A9">
        <v>6</v>
      </c>
      <c r="B9" t="s">
        <v>17</v>
      </c>
      <c r="C9" t="s">
        <v>18</v>
      </c>
      <c r="D9" s="1">
        <v>1674</v>
      </c>
      <c r="E9" t="s">
        <v>10</v>
      </c>
      <c r="F9" s="4" t="s">
        <v>19</v>
      </c>
      <c r="G9" s="5" t="str">
        <f t="shared" si="0"/>
        <v>ALTO</v>
      </c>
      <c r="H9">
        <v>8</v>
      </c>
    </row>
    <row r="10" spans="1:9">
      <c r="A10">
        <v>1</v>
      </c>
      <c r="B10" t="s">
        <v>24</v>
      </c>
      <c r="C10" t="s">
        <v>13</v>
      </c>
      <c r="D10" s="1">
        <v>1500</v>
      </c>
      <c r="E10" t="s">
        <v>10</v>
      </c>
      <c r="F10" s="4" t="s">
        <v>25</v>
      </c>
      <c r="G10" s="5" t="str">
        <f t="shared" si="0"/>
        <v>ALTO</v>
      </c>
      <c r="H10">
        <v>9</v>
      </c>
      <c r="I10" t="s">
        <v>26</v>
      </c>
    </row>
    <row r="11" spans="1:9">
      <c r="A11">
        <v>3</v>
      </c>
      <c r="B11" t="s">
        <v>24</v>
      </c>
      <c r="C11" t="s">
        <v>13</v>
      </c>
      <c r="D11" s="1">
        <v>700.34</v>
      </c>
      <c r="E11" t="s">
        <v>27</v>
      </c>
      <c r="F11" s="4" t="s">
        <v>25</v>
      </c>
      <c r="G11" s="5" t="str">
        <f t="shared" si="0"/>
        <v>ALTO</v>
      </c>
      <c r="H11">
        <v>10</v>
      </c>
      <c r="I11">
        <f>COUNTIF(B2:B26,"BAHAMAS")</f>
        <v>3</v>
      </c>
    </row>
    <row r="12" spans="1:9">
      <c r="A12">
        <v>4</v>
      </c>
      <c r="B12" t="s">
        <v>24</v>
      </c>
      <c r="C12" t="s">
        <v>28</v>
      </c>
      <c r="D12" s="1">
        <v>624</v>
      </c>
      <c r="E12" t="s">
        <v>10</v>
      </c>
      <c r="F12" s="4" t="s">
        <v>25</v>
      </c>
      <c r="G12" s="5" t="str">
        <f t="shared" si="0"/>
        <v>ALTO</v>
      </c>
      <c r="H12">
        <v>11</v>
      </c>
      <c r="I12">
        <f>COUNTIFS($B$2:$B$26,B2,$C$2:$C$26,C2)</f>
        <v>3</v>
      </c>
    </row>
    <row r="13" spans="1:9">
      <c r="A13">
        <v>5</v>
      </c>
      <c r="B13" t="s">
        <v>24</v>
      </c>
      <c r="C13" t="s">
        <v>28</v>
      </c>
      <c r="D13" s="1">
        <v>500</v>
      </c>
      <c r="E13" t="s">
        <v>15</v>
      </c>
      <c r="F13" s="4" t="s">
        <v>25</v>
      </c>
      <c r="G13" s="5" t="str">
        <f t="shared" si="0"/>
        <v>BASSO</v>
      </c>
      <c r="H13">
        <v>12</v>
      </c>
      <c r="I13" s="16">
        <v>2100</v>
      </c>
    </row>
    <row r="14" spans="1:9">
      <c r="A14">
        <v>9</v>
      </c>
      <c r="B14" t="s">
        <v>29</v>
      </c>
      <c r="C14" t="s">
        <v>9</v>
      </c>
      <c r="D14" s="1">
        <v>460</v>
      </c>
      <c r="E14" t="s">
        <v>15</v>
      </c>
      <c r="F14" s="13" t="s">
        <v>23</v>
      </c>
      <c r="G14" s="5" t="str">
        <f t="shared" si="0"/>
        <v>BASSO</v>
      </c>
      <c r="H14">
        <v>13</v>
      </c>
      <c r="I14" s="1">
        <f>AVERAGE(D2,D2:D26)</f>
        <v>988.10076923076917</v>
      </c>
    </row>
    <row r="15" spans="1:9">
      <c r="A15">
        <v>10</v>
      </c>
      <c r="B15" t="s">
        <v>29</v>
      </c>
      <c r="C15" t="s">
        <v>9</v>
      </c>
      <c r="D15" s="1">
        <v>386</v>
      </c>
      <c r="E15" t="s">
        <v>27</v>
      </c>
      <c r="F15" s="13" t="s">
        <v>23</v>
      </c>
      <c r="G15" s="5" t="str">
        <f t="shared" si="0"/>
        <v>BASSO</v>
      </c>
      <c r="H15">
        <v>14</v>
      </c>
      <c r="I15" s="1">
        <f>AVERAGEIF(D2:D26,"&gt;20")</f>
        <v>928.02479999999991</v>
      </c>
    </row>
    <row r="16" spans="1:9">
      <c r="A16">
        <v>18</v>
      </c>
      <c r="B16" t="s">
        <v>30</v>
      </c>
      <c r="C16" t="s">
        <v>22</v>
      </c>
      <c r="D16" s="1">
        <v>360</v>
      </c>
      <c r="E16" t="s">
        <v>27</v>
      </c>
      <c r="F16" t="s">
        <v>31</v>
      </c>
      <c r="G16" s="5" t="str">
        <f t="shared" si="0"/>
        <v>BASSO</v>
      </c>
      <c r="H16">
        <v>15</v>
      </c>
      <c r="I16" s="1">
        <f>AVERAGEIF(D2:D26,"&lt;1000")</f>
        <v>313.41374999999994</v>
      </c>
    </row>
    <row r="17" spans="1:9">
      <c r="A17">
        <v>19</v>
      </c>
      <c r="B17" t="s">
        <v>30</v>
      </c>
      <c r="C17" t="s">
        <v>32</v>
      </c>
      <c r="D17" s="1">
        <v>300</v>
      </c>
      <c r="E17" t="s">
        <v>21</v>
      </c>
      <c r="F17" t="s">
        <v>31</v>
      </c>
      <c r="G17" s="5" t="str">
        <f t="shared" si="0"/>
        <v>BASSO</v>
      </c>
      <c r="H17">
        <v>16</v>
      </c>
    </row>
    <row r="18" spans="1:9">
      <c r="A18">
        <v>21</v>
      </c>
      <c r="B18" t="s">
        <v>33</v>
      </c>
      <c r="C18" t="s">
        <v>34</v>
      </c>
      <c r="D18" s="1">
        <v>250</v>
      </c>
      <c r="E18" t="s">
        <v>21</v>
      </c>
      <c r="F18" t="s">
        <v>35</v>
      </c>
      <c r="G18" s="5" t="str">
        <f t="shared" si="0"/>
        <v>BASSO</v>
      </c>
      <c r="H18">
        <v>17</v>
      </c>
    </row>
    <row r="19" spans="1:9">
      <c r="A19">
        <v>15</v>
      </c>
      <c r="B19" t="s">
        <v>30</v>
      </c>
      <c r="C19" t="s">
        <v>36</v>
      </c>
      <c r="D19" s="1">
        <v>223.31</v>
      </c>
      <c r="E19" t="s">
        <v>15</v>
      </c>
      <c r="F19" t="s">
        <v>31</v>
      </c>
      <c r="G19" s="5" t="str">
        <f t="shared" si="0"/>
        <v>BASSO</v>
      </c>
      <c r="H19">
        <v>18</v>
      </c>
      <c r="I19" t="s">
        <v>10</v>
      </c>
    </row>
    <row r="20" spans="1:9">
      <c r="A20">
        <v>22</v>
      </c>
      <c r="B20" t="s">
        <v>29</v>
      </c>
      <c r="C20" t="s">
        <v>37</v>
      </c>
      <c r="D20" s="1">
        <v>222.64</v>
      </c>
      <c r="E20" t="s">
        <v>27</v>
      </c>
      <c r="F20" s="13" t="s">
        <v>23</v>
      </c>
      <c r="G20" s="5" t="str">
        <f t="shared" si="0"/>
        <v>BASSO</v>
      </c>
      <c r="H20">
        <v>19</v>
      </c>
    </row>
    <row r="21" spans="1:9">
      <c r="A21">
        <v>23</v>
      </c>
      <c r="B21" t="s">
        <v>29</v>
      </c>
      <c r="C21" t="s">
        <v>37</v>
      </c>
      <c r="D21" s="1">
        <v>199.64</v>
      </c>
      <c r="E21" t="s">
        <v>15</v>
      </c>
      <c r="F21" s="13" t="s">
        <v>23</v>
      </c>
      <c r="G21" s="5" t="str">
        <f t="shared" si="0"/>
        <v>BASSO</v>
      </c>
      <c r="H21">
        <v>20</v>
      </c>
      <c r="I21" t="s">
        <v>9</v>
      </c>
    </row>
    <row r="22" spans="1:9">
      <c r="A22">
        <v>16</v>
      </c>
      <c r="B22" t="s">
        <v>33</v>
      </c>
      <c r="C22" t="s">
        <v>22</v>
      </c>
      <c r="D22" s="1">
        <v>192.48</v>
      </c>
      <c r="E22" t="s">
        <v>27</v>
      </c>
      <c r="F22" t="s">
        <v>35</v>
      </c>
      <c r="G22" s="5" t="str">
        <f t="shared" si="0"/>
        <v>BASSO</v>
      </c>
    </row>
    <row r="23" spans="1:9">
      <c r="A23">
        <v>24</v>
      </c>
      <c r="B23" t="s">
        <v>30</v>
      </c>
      <c r="C23" t="s">
        <v>38</v>
      </c>
      <c r="D23" s="1">
        <v>166.98</v>
      </c>
      <c r="E23" t="s">
        <v>21</v>
      </c>
      <c r="F23" t="s">
        <v>31</v>
      </c>
      <c r="G23" s="5" t="str">
        <f t="shared" si="0"/>
        <v>BASSO</v>
      </c>
    </row>
    <row r="24" spans="1:9">
      <c r="A24">
        <v>20</v>
      </c>
      <c r="B24" t="s">
        <v>33</v>
      </c>
      <c r="C24" t="s">
        <v>34</v>
      </c>
      <c r="D24" s="1">
        <v>150</v>
      </c>
      <c r="E24" t="s">
        <v>27</v>
      </c>
      <c r="F24" t="s">
        <v>35</v>
      </c>
      <c r="G24" s="5" t="str">
        <f t="shared" si="0"/>
        <v>BASSO</v>
      </c>
    </row>
    <row r="25" spans="1:9">
      <c r="A25">
        <v>14</v>
      </c>
      <c r="B25" t="s">
        <v>30</v>
      </c>
      <c r="C25" t="s">
        <v>36</v>
      </c>
      <c r="D25" s="1">
        <v>140.12</v>
      </c>
      <c r="E25" t="s">
        <v>27</v>
      </c>
      <c r="F25" t="s">
        <v>31</v>
      </c>
      <c r="G25" s="5" t="str">
        <f t="shared" si="0"/>
        <v>BASSO</v>
      </c>
    </row>
    <row r="26" spans="1:9">
      <c r="A26">
        <v>25</v>
      </c>
      <c r="B26" t="s">
        <v>30</v>
      </c>
      <c r="C26" t="s">
        <v>38</v>
      </c>
      <c r="D26" s="1">
        <v>139.11000000000001</v>
      </c>
      <c r="E26" t="s">
        <v>15</v>
      </c>
      <c r="F26" t="s">
        <v>31</v>
      </c>
      <c r="G26" s="5" t="str">
        <f t="shared" si="0"/>
        <v>BASSO</v>
      </c>
    </row>
    <row r="27" spans="1:9">
      <c r="D27" s="1">
        <f>SUM(D2:D26)</f>
        <v>23200.62</v>
      </c>
    </row>
    <row r="30" spans="1:9">
      <c r="B30" t="s">
        <v>39</v>
      </c>
    </row>
    <row r="31" spans="1:9">
      <c r="B31" s="17" t="s">
        <v>40</v>
      </c>
      <c r="C31" s="17"/>
      <c r="D31" s="17"/>
      <c r="E31" s="17"/>
      <c r="F31" s="17"/>
      <c r="G31" s="17"/>
      <c r="H31" s="17"/>
    </row>
    <row r="32" spans="1:9">
      <c r="B32" s="17" t="s">
        <v>41</v>
      </c>
      <c r="C32" s="17"/>
      <c r="D32" s="17"/>
    </row>
  </sheetData>
  <sortState xmlns:xlrd2="http://schemas.microsoft.com/office/spreadsheetml/2017/richdata2" ref="A2:F26">
    <sortCondition descending="1" ref="D2:D26"/>
  </sortState>
  <mergeCells count="2">
    <mergeCell ref="B31:H31"/>
    <mergeCell ref="B32:D32"/>
  </mergeCells>
  <conditionalFormatting sqref="D2:D26">
    <cfRule type="cellIs" dxfId="0" priority="1" operator="greaterThan">
      <formula>2000</formula>
    </cfRule>
  </conditionalFormatting>
  <dataValidations count="1">
    <dataValidation allowBlank="1" showInputMessage="1" showErrorMessage="1" sqref="G2:G27" xr:uid="{FC6132C4-74CA-42CF-B9C8-6D1990AFE1A9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1F36B8-1EE3-41CD-BF51-0B20983DCAE3}">
          <x14:formula1>
            <xm:f>Regione!$B$2:$B$7</xm:f>
          </x14:formula1>
          <xm:sqref>F2:F26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1DCA-7E6C-4B1D-8B40-345FF57B03B2}">
  <dimension ref="A1:B7"/>
  <sheetViews>
    <sheetView workbookViewId="0">
      <selection activeCell="B3" sqref="B3"/>
    </sheetView>
  </sheetViews>
  <sheetFormatPr defaultRowHeight="15"/>
  <cols>
    <col min="2" max="2" width="28.7109375" bestFit="1" customWidth="1"/>
  </cols>
  <sheetData>
    <row r="1" spans="1:2">
      <c r="A1" s="6" t="s">
        <v>42</v>
      </c>
      <c r="B1" s="7" t="s">
        <v>1</v>
      </c>
    </row>
    <row r="2" spans="1:2">
      <c r="A2" s="8" t="s">
        <v>33</v>
      </c>
      <c r="B2" s="9" t="s">
        <v>35</v>
      </c>
    </row>
    <row r="3" spans="1:2">
      <c r="A3" s="8" t="s">
        <v>17</v>
      </c>
      <c r="B3" s="9" t="s">
        <v>19</v>
      </c>
    </row>
    <row r="4" spans="1:2">
      <c r="A4" s="8" t="s">
        <v>30</v>
      </c>
      <c r="B4" s="9" t="s">
        <v>31</v>
      </c>
    </row>
    <row r="5" spans="1:2">
      <c r="A5" s="8" t="s">
        <v>29</v>
      </c>
      <c r="B5" s="10" t="s">
        <v>23</v>
      </c>
    </row>
    <row r="6" spans="1:2">
      <c r="A6" s="8" t="s">
        <v>24</v>
      </c>
      <c r="B6" s="9" t="s">
        <v>25</v>
      </c>
    </row>
    <row r="7" spans="1:2">
      <c r="A7" s="11" t="s">
        <v>8</v>
      </c>
      <c r="B7" s="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F67B-B3AB-4F7C-BCE9-1A6DA50436BD}">
  <dimension ref="A3:F15"/>
  <sheetViews>
    <sheetView workbookViewId="0">
      <selection activeCell="C15" sqref="C15:F15"/>
    </sheetView>
  </sheetViews>
  <sheetFormatPr defaultRowHeight="15"/>
  <cols>
    <col min="1" max="1" width="27.42578125" bestFit="1" customWidth="1"/>
    <col min="2" max="2" width="11.28515625" bestFit="1" customWidth="1"/>
    <col min="3" max="3" width="12.42578125" bestFit="1" customWidth="1"/>
    <col min="4" max="5" width="11.28515625" bestFit="1" customWidth="1"/>
    <col min="6" max="6" width="18.42578125" bestFit="1" customWidth="1"/>
  </cols>
  <sheetData>
    <row r="3" spans="1:6">
      <c r="A3" s="3" t="s">
        <v>43</v>
      </c>
      <c r="B3" s="3" t="s">
        <v>4</v>
      </c>
    </row>
    <row r="4" spans="1:6">
      <c r="A4" s="3" t="s">
        <v>2</v>
      </c>
      <c r="B4" t="s">
        <v>15</v>
      </c>
      <c r="C4" t="s">
        <v>10</v>
      </c>
      <c r="D4" t="s">
        <v>27</v>
      </c>
      <c r="E4" t="s">
        <v>21</v>
      </c>
      <c r="F4" t="s">
        <v>44</v>
      </c>
    </row>
    <row r="5" spans="1:6">
      <c r="A5" t="s">
        <v>13</v>
      </c>
      <c r="C5">
        <v>3800</v>
      </c>
      <c r="D5">
        <v>700.34</v>
      </c>
      <c r="F5">
        <v>4500.34</v>
      </c>
    </row>
    <row r="6" spans="1:6">
      <c r="A6" t="s">
        <v>28</v>
      </c>
      <c r="B6">
        <v>500</v>
      </c>
      <c r="C6">
        <v>624</v>
      </c>
      <c r="F6">
        <v>1124</v>
      </c>
    </row>
    <row r="7" spans="1:6">
      <c r="A7" t="s">
        <v>18</v>
      </c>
      <c r="B7">
        <v>2100</v>
      </c>
      <c r="C7">
        <v>1674</v>
      </c>
      <c r="F7">
        <v>3774</v>
      </c>
    </row>
    <row r="8" spans="1:6">
      <c r="A8" t="s">
        <v>9</v>
      </c>
      <c r="B8">
        <v>2572</v>
      </c>
      <c r="C8">
        <v>4490</v>
      </c>
      <c r="D8">
        <v>386</v>
      </c>
      <c r="E8">
        <v>2100</v>
      </c>
      <c r="F8">
        <v>9548</v>
      </c>
    </row>
    <row r="9" spans="1:6">
      <c r="A9" t="s">
        <v>36</v>
      </c>
      <c r="B9">
        <v>223.31</v>
      </c>
      <c r="D9">
        <v>140.12</v>
      </c>
      <c r="F9">
        <v>363.43</v>
      </c>
    </row>
    <row r="10" spans="1:6">
      <c r="A10" t="s">
        <v>22</v>
      </c>
      <c r="B10">
        <v>1910</v>
      </c>
      <c r="D10">
        <v>552.48</v>
      </c>
      <c r="F10">
        <v>2462.48</v>
      </c>
    </row>
    <row r="11" spans="1:6">
      <c r="A11" t="s">
        <v>32</v>
      </c>
      <c r="E11">
        <v>300</v>
      </c>
      <c r="F11">
        <v>300</v>
      </c>
    </row>
    <row r="12" spans="1:6">
      <c r="A12" t="s">
        <v>34</v>
      </c>
      <c r="D12">
        <v>150</v>
      </c>
      <c r="E12">
        <v>250</v>
      </c>
      <c r="F12">
        <v>400</v>
      </c>
    </row>
    <row r="13" spans="1:6">
      <c r="A13" t="s">
        <v>37</v>
      </c>
      <c r="B13">
        <v>199.64</v>
      </c>
      <c r="D13">
        <v>222.64</v>
      </c>
      <c r="F13">
        <v>422.28</v>
      </c>
    </row>
    <row r="14" spans="1:6">
      <c r="A14" t="s">
        <v>38</v>
      </c>
      <c r="B14">
        <v>139.11000000000001</v>
      </c>
      <c r="E14">
        <v>166.98</v>
      </c>
      <c r="F14">
        <v>306.09000000000003</v>
      </c>
    </row>
    <row r="15" spans="1:6">
      <c r="A15" t="s">
        <v>44</v>
      </c>
      <c r="B15" s="1">
        <v>7644.06</v>
      </c>
      <c r="C15" s="1">
        <v>10588</v>
      </c>
      <c r="D15" s="1">
        <v>2151.58</v>
      </c>
      <c r="E15" s="1">
        <v>2816.98</v>
      </c>
      <c r="F15" s="1">
        <v>23200.62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alessandro smajlovic</cp:lastModifiedBy>
  <cp:revision/>
  <dcterms:created xsi:type="dcterms:W3CDTF">2023-07-03T18:18:33Z</dcterms:created>
  <dcterms:modified xsi:type="dcterms:W3CDTF">2023-07-04T19:53:17Z</dcterms:modified>
  <cp:category/>
  <cp:contentStatus/>
</cp:coreProperties>
</file>