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AC10F0DA-ADEB-4240-9718-4BB4614B3F00}" xr6:coauthVersionLast="47" xr6:coauthVersionMax="47" xr10:uidLastSave="{00000000-0000-0000-0000-000000000000}"/>
  <bookViews>
    <workbookView xWindow="-6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7" i="1"/>
  <c r="D17" i="1"/>
  <c r="B17" i="1"/>
  <c r="E16" i="1" l="1"/>
  <c r="D19" i="1"/>
  <c r="C19" i="1"/>
  <c r="B19" i="1"/>
  <c r="C16" i="1"/>
  <c r="H2" i="1" s="1"/>
  <c r="D16" i="1"/>
  <c r="I3" i="1" s="1"/>
  <c r="B16" i="1"/>
  <c r="G2" i="1" s="1"/>
  <c r="I2" i="1" l="1"/>
  <c r="I16" i="1" s="1"/>
  <c r="I18" i="1" s="1"/>
  <c r="I7" i="1"/>
  <c r="I4" i="1"/>
  <c r="G7" i="1"/>
  <c r="G5" i="1"/>
  <c r="I6" i="1"/>
  <c r="H6" i="1"/>
  <c r="G6" i="1"/>
  <c r="I5" i="1"/>
  <c r="H5" i="1"/>
  <c r="H4" i="1"/>
  <c r="G4" i="1"/>
  <c r="H7" i="1"/>
  <c r="H3" i="1"/>
  <c r="G3" i="1"/>
  <c r="G16" i="1" s="1"/>
  <c r="G18" i="1" s="1"/>
  <c r="H16" i="1"/>
  <c r="H18" i="1" s="1"/>
</calcChain>
</file>

<file path=xl/sharedStrings.xml><?xml version="1.0" encoding="utf-8"?>
<sst xmlns="http://schemas.openxmlformats.org/spreadsheetml/2006/main" count="56" uniqueCount="39">
  <si>
    <t>Name</t>
    <phoneticPr fontId="1"/>
  </si>
  <si>
    <t>N</t>
    <phoneticPr fontId="1"/>
  </si>
  <si>
    <r>
      <rPr>
        <sz val="12"/>
        <color theme="1"/>
        <rFont val="BIZ UDゴシック"/>
        <family val="3"/>
        <charset val="128"/>
      </rPr>
      <t>平地</t>
    </r>
    <rPh sb="0" eb="2">
      <t>ヘイチ</t>
    </rPh>
    <phoneticPr fontId="1"/>
  </si>
  <si>
    <r>
      <rPr>
        <sz val="12"/>
        <color theme="1"/>
        <rFont val="BIZ UDゴシック"/>
        <family val="3"/>
        <charset val="128"/>
      </rPr>
      <t>緩坂</t>
    </r>
    <rPh sb="0" eb="1">
      <t>ユル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</si>
  <si>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急坂</t>
    </r>
    <rPh sb="0" eb="1">
      <t>キュウ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</si>
  <si>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中村さん</t>
    </r>
    <rPh sb="0" eb="2">
      <t>ナカムラ</t>
    </rPh>
    <phoneticPr fontId="1"/>
  </si>
  <si>
    <r>
      <rPr>
        <sz val="12"/>
        <color theme="1"/>
        <rFont val="BIZ UDゴシック"/>
        <family val="3"/>
        <charset val="128"/>
      </rPr>
      <t>米田さん</t>
    </r>
    <phoneticPr fontId="1"/>
  </si>
  <si>
    <r>
      <rPr>
        <sz val="12"/>
        <color theme="1"/>
        <rFont val="BIZ UDゴシック"/>
        <family val="3"/>
        <charset val="128"/>
      </rPr>
      <t>芹澤さん</t>
    </r>
    <rPh sb="0" eb="2">
      <t>セリザワ</t>
    </rPh>
    <phoneticPr fontId="1"/>
  </si>
  <si>
    <r>
      <rPr>
        <sz val="12"/>
        <color theme="1"/>
        <rFont val="BIZ UDゴシック"/>
        <family val="3"/>
        <charset val="128"/>
      </rPr>
      <t>渡邊さん</t>
    </r>
    <rPh sb="0" eb="2">
      <t>ワタナベ</t>
    </rPh>
    <phoneticPr fontId="1"/>
  </si>
  <si>
    <r>
      <rPr>
        <sz val="12"/>
        <color theme="1"/>
        <rFont val="BIZ UDゴシック"/>
        <family val="3"/>
        <charset val="128"/>
      </rPr>
      <t>島藤さん</t>
    </r>
    <rPh sb="0" eb="1">
      <t>シマ</t>
    </rPh>
    <rPh sb="1" eb="2">
      <t>フジ</t>
    </rPh>
    <phoneticPr fontId="1"/>
  </si>
  <si>
    <r>
      <rPr>
        <sz val="12"/>
        <color theme="1"/>
        <rFont val="BIZ UDゴシック"/>
        <family val="3"/>
        <charset val="128"/>
      </rPr>
      <t>後藤さん</t>
    </r>
    <rPh sb="0" eb="2">
      <t>ゴトウ</t>
    </rPh>
    <phoneticPr fontId="1"/>
  </si>
  <si>
    <r>
      <rPr>
        <sz val="12"/>
        <color theme="1"/>
        <rFont val="BIZ UDゴシック"/>
        <family val="3"/>
        <charset val="128"/>
      </rPr>
      <t>平均</t>
    </r>
    <rPh sb="0" eb="2">
      <t>ヘイキン</t>
    </rPh>
    <phoneticPr fontId="1"/>
  </si>
  <si>
    <r>
      <rPr>
        <sz val="12"/>
        <color theme="1"/>
        <rFont val="BIZ UDゴシック"/>
        <family val="3"/>
        <charset val="128"/>
      </rPr>
      <t>ルート</t>
    </r>
    <phoneticPr fontId="1"/>
  </si>
  <si>
    <r>
      <rPr>
        <sz val="12"/>
        <color theme="1"/>
        <rFont val="BIZ UDゴシック"/>
        <family val="3"/>
        <charset val="128"/>
      </rPr>
      <t>標準誤差</t>
    </r>
    <rPh sb="0" eb="2">
      <t>ヒョウジュン</t>
    </rPh>
    <rPh sb="2" eb="4">
      <t>ゴサ</t>
    </rPh>
    <phoneticPr fontId="1"/>
  </si>
  <si>
    <t>平方偏差</t>
    <rPh sb="0" eb="2">
      <t>ヘイホウ</t>
    </rPh>
    <rPh sb="2" eb="4">
      <t>ヘンサ</t>
    </rPh>
    <phoneticPr fontId="1"/>
  </si>
  <si>
    <t>平方偏差</t>
    <rPh sb="0" eb="4">
      <t>ヘイホウヘンサ</t>
    </rPh>
    <phoneticPr fontId="1"/>
  </si>
  <si>
    <t>上昇感覚</t>
    <rPh sb="0" eb="2">
      <t>ジョウショウ</t>
    </rPh>
    <rPh sb="2" eb="4">
      <t>カンカク</t>
    </rPh>
    <phoneticPr fontId="1"/>
  </si>
  <si>
    <t>最も上昇感覚が高い条件</t>
    <rPh sb="0" eb="1">
      <t>モット</t>
    </rPh>
    <rPh sb="2" eb="6">
      <t>ジョウショウカンカク</t>
    </rPh>
    <rPh sb="7" eb="8">
      <t>タカ</t>
    </rPh>
    <rPh sb="9" eb="11">
      <t>ジョウケン</t>
    </rPh>
    <phoneticPr fontId="1"/>
  </si>
  <si>
    <t>分散分析: 繰り返しのない二元配置</t>
  </si>
  <si>
    <t>概要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</si>
  <si>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</si>
  <si>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</si>
  <si>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</si>
  <si>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</si>
  <si>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</si>
  <si>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</si>
  <si>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</si>
  <si>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</si>
  <si>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</si>
  <si>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</si>
  <si>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</si>
  <si>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行</t>
  </si>
  <si>
    <t>列</t>
  </si>
  <si>
    <t>誤差</t>
  </si>
  <si>
    <t>分散分析: 一元配置</t>
  </si>
  <si>
    <t>グループ</t>
  </si>
  <si>
    <t>グループ間</t>
  </si>
  <si>
    <t>グループ内</t>
  </si>
  <si>
    <t>標準偏差</t>
    <rPh sb="0" eb="2">
      <t>ヒョウジュン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</si>
</sst>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ゴシック"/>
      <family val="3"/>
      <charset val="128"/>
    </font>
    <font>
      <sz val="12"/>
      <color theme="1"/>
      <name val="Lucida Sans Unicode"/>
      <family val="2"/>
    </font>
    <font>
      <sz val="12"/>
      <color theme="1"/>
      <name val="ＭＳ Ｐゴシック"/>
      <family val="2"/>
      <charset val="128"/>
    </font>
    <font>
      <sz val="12"/>
      <color theme="1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Sheet1!$B$19:$D$19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plus>
            <c:minus>
              <c:numRef>
                <c:f>Sheet1!$B$19:$D$19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平地</c:v>
                </c:pt>
                <c:pt idx="1">
                  <c:v>緩坂</c:v>
                </c:pt>
                <c:pt idx="2">
                  <c:v>急坂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11</c:v>
                </c:pt>
                <c:pt idx="1">
                  <c:v>63.2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563-A3DD-DB292F8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308973888"/>
        <c:axId val="308972448"/>
      </c:barChart>
      <c:catAx>
        <c:axId val="308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2448"/>
        <c:crosses val="autoZero"/>
        <c:auto val="0"/>
        <c:lblAlgn val="ctr"/>
        <c:lblOffset val="100"/>
        <c:noMultiLvlLbl val="0"/>
      </c:catAx>
      <c:valAx>
        <c:axId val="308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491674</xdr:colOff>
      <xdr:row>21</xdr:row>
      <xdr:rowOff>53511</xdr:rowOff>
    </xdr:from>
    <xdr:to>
      <xdr:col>14</xdr:col>
      <xdr:colOff>523643</xdr:colOff>
      <xdr:row>30</xdr:row>
      <xdr:rowOff>173642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47B4080-1805-9AA5-092F-06DD032F80FE}"/>
            </a:ext>
          </a:extLst>
        </xdr:cNvPr>
        <xdr:cNvGrpSpPr/>
      </xdr:nvGrpSpPr>
      <xdr:grpSpPr>
        <a:xfrm>
          <a:off x="9307226" y="4537925"/>
          <a:ext cx="3472902" cy="2296648"/>
          <a:chOff x="9307333" y="4544974"/>
          <a:chExt cx="3454773" cy="2300814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AF2A6791-72EF-4EB9-BA77-2339FC4E5705}"/>
              </a:ext>
            </a:extLst>
          </xdr:cNvPr>
          <xdr:cNvGraphicFramePr>
            <a:graphicFrameLocks/>
          </xdr:cNvGraphicFramePr>
        </xdr:nvGraphicFramePr>
        <xdr:xfrm>
          <a:off x="9307333" y="4719937"/>
          <a:ext cx="2515223" cy="2088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B775F0B-A23A-112D-5AC0-D2BDF4B17DFA}"/>
              </a:ext>
            </a:extLst>
          </xdr:cNvPr>
          <xdr:cNvSpPr/>
        </xdr:nvSpPr>
        <xdr:spPr>
          <a:xfrm>
            <a:off x="9587950" y="6197649"/>
            <a:ext cx="915783" cy="648139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コネクタ: カギ線 6">
            <a:extLst>
              <a:ext uri="{FF2B5EF4-FFF2-40B4-BE49-F238E27FC236}">
                <a16:creationId xmlns:a16="http://schemas.microsoft.com/office/drawing/2014/main" id="{9EB4CD9D-5BC1-68B0-9524-1899B4023E2A}"/>
              </a:ext>
            </a:extLst>
          </xdr:cNvPr>
          <xdr:cNvCxnSpPr>
            <a:stCxn id="29" idx="0"/>
            <a:endCxn id="8" idx="0"/>
          </xdr:cNvCxnSpPr>
        </xdr:nvCxnSpPr>
        <xdr:spPr>
          <a:xfrm rot="16200000" flipH="1">
            <a:off x="10645836" y="4370378"/>
            <a:ext cx="113003" cy="1306009"/>
          </a:xfrm>
          <a:prstGeom prst="bentConnector3">
            <a:avLst>
              <a:gd name="adj1" fmla="val -196176"/>
            </a:avLst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2B592D6-CC49-E15E-5141-714F0F58727C}"/>
              </a:ext>
            </a:extLst>
          </xdr:cNvPr>
          <xdr:cNvSpPr/>
        </xdr:nvSpPr>
        <xdr:spPr>
          <a:xfrm>
            <a:off x="10897449" y="5079885"/>
            <a:ext cx="915783" cy="6564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F2180600-45CF-0DB0-018A-831F0F9AD04D}"/>
              </a:ext>
            </a:extLst>
          </xdr:cNvPr>
          <xdr:cNvSpPr txBox="1"/>
        </xdr:nvSpPr>
        <xdr:spPr>
          <a:xfrm>
            <a:off x="11621564" y="4673701"/>
            <a:ext cx="1140542" cy="6016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**: p &lt; 0.01</a:t>
            </a:r>
          </a:p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*:</a:t>
            </a:r>
            <a:r>
              <a:rPr kumimoji="1" lang="en-US" altLang="ja-JP" sz="1100" baseline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 &lt; 0.05</a:t>
            </a:r>
            <a:endParaRPr lang="ja-JP" altLang="ja-JP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5BCF08E2-C9AE-DEF7-AA29-27E1B067DFE2}"/>
              </a:ext>
            </a:extLst>
          </xdr:cNvPr>
          <xdr:cNvSpPr txBox="1"/>
        </xdr:nvSpPr>
        <xdr:spPr>
          <a:xfrm>
            <a:off x="10562830" y="4544974"/>
            <a:ext cx="402537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EAC737C-8896-F1D4-22C6-56DDAE775F45}"/>
              </a:ext>
            </a:extLst>
          </xdr:cNvPr>
          <xdr:cNvSpPr/>
        </xdr:nvSpPr>
        <xdr:spPr>
          <a:xfrm>
            <a:off x="10238288" y="5222528"/>
            <a:ext cx="912608" cy="6532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3" name="コネクタ: カギ線 22">
            <a:extLst>
              <a:ext uri="{FF2B5EF4-FFF2-40B4-BE49-F238E27FC236}">
                <a16:creationId xmlns:a16="http://schemas.microsoft.com/office/drawing/2014/main" id="{AC895F1A-98B2-BB3B-2B5C-BDB9CDD36A18}"/>
              </a:ext>
            </a:extLst>
          </xdr:cNvPr>
          <xdr:cNvCxnSpPr>
            <a:stCxn id="5" idx="0"/>
            <a:endCxn id="22" idx="0"/>
          </xdr:cNvCxnSpPr>
        </xdr:nvCxnSpPr>
        <xdr:spPr>
          <a:xfrm rot="5400000" flipH="1" flipV="1">
            <a:off x="9883450" y="5384920"/>
            <a:ext cx="975121" cy="650338"/>
          </a:xfrm>
          <a:prstGeom prst="bentConnector3">
            <a:avLst>
              <a:gd name="adj1" fmla="val 123444"/>
            </a:avLst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6BB6D09-8178-43DE-C704-74DB50D32996}"/>
              </a:ext>
            </a:extLst>
          </xdr:cNvPr>
          <xdr:cNvSpPr/>
        </xdr:nvSpPr>
        <xdr:spPr>
          <a:xfrm>
            <a:off x="9591440" y="4966882"/>
            <a:ext cx="915783" cy="6532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5B0CC716-4FF9-6489-0901-9D2AB411C270}"/>
              </a:ext>
            </a:extLst>
          </xdr:cNvPr>
          <xdr:cNvSpPr txBox="1"/>
        </xdr:nvSpPr>
        <xdr:spPr>
          <a:xfrm>
            <a:off x="10198093" y="4799593"/>
            <a:ext cx="308911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zoomScale="145" zoomScaleNormal="145" workbookViewId="0">
      <selection activeCell="L13" sqref="L13"/>
    </sheetView>
  </sheetViews>
  <sheetFormatPr defaultRowHeight="16.5"/>
  <cols>
    <col min="1" max="1" width="13.625" style="1" customWidth="1"/>
    <col min="2" max="2" width="16.125" style="1" bestFit="1" customWidth="1"/>
    <col min="3" max="4" width="9.25" style="1" bestFit="1" customWidth="1"/>
    <col min="5" max="5" width="10.5" style="1" bestFit="1" customWidth="1"/>
    <col min="6" max="6" width="22.625" style="1" customWidth="1"/>
    <col min="7" max="7" width="16.125" style="1" bestFit="1" customWidth="1"/>
    <col min="8" max="16384" width="9" style="1"/>
  </cols>
  <sheetData>
    <row r="1" spans="1:9" ht="19.5">
      <c r="A1" s="10" t="s">
        <v>0</v>
      </c>
      <c r="B1" s="11" t="s">
        <v>2</v>
      </c>
      <c r="C1" s="11" t="s">
        <v>3</v>
      </c>
      <c r="D1" s="12" t="s">
        <v>4</v>
      </c>
      <c r="E1" s="3" t="s">
        <v>16</v>
      </c>
      <c r="F1" s="4" t="s">
        <v>17</v>
      </c>
      <c r="G1" s="3" t="s">
        <v>14</v>
      </c>
      <c r="H1" s="3" t="s">
        <v>14</v>
      </c>
      <c r="I1" s="4" t="s">
        <v>15</v>
      </c>
    </row>
    <row r="2" spans="1:9">
      <c r="A2" s="8" t="s">
        <v>5</v>
      </c>
      <c r="B2" s="1">
        <v>24</v>
      </c>
      <c r="C2" s="1">
        <v>16</v>
      </c>
      <c r="D2" s="5">
        <v>53</v>
      </c>
      <c r="E2" s="1">
        <v>40</v>
      </c>
      <c r="F2" s="1">
        <v>3</v>
      </c>
      <c r="G2" s="1">
        <f t="shared" ref="G2:I7" si="0">(B2-B$16)^2</f>
        <v>169</v>
      </c>
      <c r="H2" s="1">
        <f t="shared" si="0"/>
        <v>2227.84</v>
      </c>
      <c r="I2" s="1">
        <f t="shared" si="0"/>
        <v>529</v>
      </c>
    </row>
    <row r="3" spans="1:9">
      <c r="A3" s="8" t="s">
        <v>6</v>
      </c>
      <c r="B3" s="1">
        <v>13</v>
      </c>
      <c r="C3" s="1">
        <v>82</v>
      </c>
      <c r="D3" s="5">
        <v>90</v>
      </c>
      <c r="E3" s="1">
        <v>87</v>
      </c>
      <c r="F3" s="1">
        <v>2</v>
      </c>
      <c r="G3" s="1">
        <f t="shared" si="0"/>
        <v>4</v>
      </c>
      <c r="H3" s="1">
        <f t="shared" si="0"/>
        <v>353.43999999999988</v>
      </c>
      <c r="I3" s="1">
        <f t="shared" si="0"/>
        <v>196</v>
      </c>
    </row>
    <row r="4" spans="1:9">
      <c r="A4" s="8" t="s">
        <v>7</v>
      </c>
      <c r="B4" s="1">
        <v>11</v>
      </c>
      <c r="C4" s="1">
        <v>80</v>
      </c>
      <c r="D4" s="5">
        <v>98</v>
      </c>
      <c r="E4" s="1">
        <v>73</v>
      </c>
      <c r="F4" s="1">
        <v>2</v>
      </c>
      <c r="G4" s="1">
        <f t="shared" si="0"/>
        <v>0</v>
      </c>
      <c r="H4" s="1">
        <f t="shared" si="0"/>
        <v>282.2399999999999</v>
      </c>
      <c r="I4" s="1">
        <f t="shared" si="0"/>
        <v>484</v>
      </c>
    </row>
    <row r="5" spans="1:9">
      <c r="A5" s="8" t="s">
        <v>8</v>
      </c>
      <c r="B5" s="1">
        <v>0</v>
      </c>
      <c r="C5" s="1">
        <v>59</v>
      </c>
      <c r="D5" s="5">
        <v>76</v>
      </c>
      <c r="E5" s="1">
        <v>74</v>
      </c>
      <c r="F5" s="1">
        <v>3</v>
      </c>
      <c r="G5" s="1">
        <f t="shared" si="0"/>
        <v>121</v>
      </c>
      <c r="H5" s="1">
        <f t="shared" si="0"/>
        <v>17.640000000000025</v>
      </c>
      <c r="I5" s="1">
        <f t="shared" si="0"/>
        <v>0</v>
      </c>
    </row>
    <row r="6" spans="1:9">
      <c r="A6" s="8" t="s">
        <v>9</v>
      </c>
      <c r="D6" s="5"/>
      <c r="E6" s="1">
        <v>64</v>
      </c>
      <c r="F6" s="1">
        <v>3</v>
      </c>
      <c r="G6" s="1">
        <f t="shared" si="0"/>
        <v>121</v>
      </c>
      <c r="H6" s="1">
        <f t="shared" si="0"/>
        <v>3994.2400000000002</v>
      </c>
      <c r="I6" s="1">
        <f t="shared" si="0"/>
        <v>5776</v>
      </c>
    </row>
    <row r="7" spans="1:9">
      <c r="A7" s="9" t="s">
        <v>10</v>
      </c>
      <c r="B7" s="6">
        <v>7</v>
      </c>
      <c r="C7" s="6">
        <v>79</v>
      </c>
      <c r="D7" s="7">
        <v>63</v>
      </c>
      <c r="E7" s="1">
        <v>65</v>
      </c>
      <c r="F7" s="1">
        <v>3</v>
      </c>
      <c r="G7" s="1">
        <f t="shared" si="0"/>
        <v>16</v>
      </c>
      <c r="H7" s="1">
        <f t="shared" si="0"/>
        <v>249.6399999999999</v>
      </c>
      <c r="I7" s="1">
        <f t="shared" si="0"/>
        <v>169</v>
      </c>
    </row>
    <row r="13" spans="1:9">
      <c r="B13" s="1">
        <v>74</v>
      </c>
      <c r="C13" s="1">
        <v>66</v>
      </c>
      <c r="D13" s="5">
        <v>80</v>
      </c>
    </row>
    <row r="15" spans="1:9">
      <c r="A15" s="1" t="s">
        <v>1</v>
      </c>
      <c r="B15" s="1">
        <v>5</v>
      </c>
    </row>
    <row r="16" spans="1:9">
      <c r="A16" s="1" t="s">
        <v>11</v>
      </c>
      <c r="B16" s="1">
        <f>AVERAGE(B2:B7)</f>
        <v>11</v>
      </c>
      <c r="C16" s="1">
        <f t="shared" ref="C16:E16" si="1">AVERAGE(C2:C7)</f>
        <v>63.2</v>
      </c>
      <c r="D16" s="1">
        <f t="shared" si="1"/>
        <v>76</v>
      </c>
      <c r="E16" s="1">
        <f t="shared" si="1"/>
        <v>67.166666666666671</v>
      </c>
      <c r="G16" s="1">
        <f>AVERAGE(G2:G7)</f>
        <v>71.833333333333329</v>
      </c>
      <c r="H16" s="1">
        <f>AVERAGE(H2:H7)</f>
        <v>1187.5066666666667</v>
      </c>
      <c r="I16" s="1">
        <f>AVERAGE(I2:I7)</f>
        <v>1192.3333333333333</v>
      </c>
    </row>
    <row r="17" spans="1:9">
      <c r="A17" s="2" t="s">
        <v>38</v>
      </c>
      <c r="B17" s="1">
        <f>_xlfn.STDEV.S(B2:B7)</f>
        <v>8.8034084308295046</v>
      </c>
      <c r="C17" s="1">
        <f t="shared" ref="C17:E17" si="2">_xlfn.STDEV.S(C2:C7)</f>
        <v>27.976776083030007</v>
      </c>
      <c r="D17" s="1">
        <f t="shared" si="2"/>
        <v>18.560711193270585</v>
      </c>
      <c r="E17" s="1">
        <f t="shared" si="2"/>
        <v>15.664184200483165</v>
      </c>
    </row>
    <row r="18" spans="1:9">
      <c r="A18" s="1" t="s">
        <v>12</v>
      </c>
      <c r="G18" s="1">
        <f>SQRT(G16)</f>
        <v>8.4754547567274123</v>
      </c>
      <c r="H18" s="1">
        <f t="shared" ref="H18:I18" si="3">SQRT(H16)</f>
        <v>34.460218610256476</v>
      </c>
      <c r="I18" s="1">
        <f t="shared" si="3"/>
        <v>34.530180036213729</v>
      </c>
    </row>
    <row r="19" spans="1:9">
      <c r="A19" s="1" t="s">
        <v>13</v>
      </c>
      <c r="B19" s="1">
        <f>_xlfn.STDEV.S(B2:B8)/SQRT($B$15)</f>
        <v>3.9370039370059056</v>
      </c>
      <c r="C19" s="1">
        <f t="shared" ref="C19:D19" si="4">_xlfn.STDEV.S(C2:C8)/SQRT($B$15)</f>
        <v>12.511594622589078</v>
      </c>
      <c r="D19" s="1">
        <f t="shared" si="4"/>
        <v>8.3006023877788522</v>
      </c>
    </row>
    <row r="21" spans="1:9" ht="18.75">
      <c r="B21" t="s">
        <v>18</v>
      </c>
      <c r="C21"/>
      <c r="D21"/>
      <c r="E21"/>
      <c r="F21"/>
      <c r="G21"/>
      <c r="H21"/>
    </row>
    <row r="22" spans="1:9" ht="19.5" thickBot="1">
      <c r="B22"/>
      <c r="C22"/>
      <c r="D22"/>
      <c r="E22"/>
      <c r="F22"/>
      <c r="G22"/>
      <c r="H22"/>
    </row>
    <row r="23" spans="1:9" ht="18.75">
      <c r="B23" s="14" t="s">
        <v>19</v>
      </c>
      <c r="C23" s="14" t="s">
        <v>20</v>
      </c>
      <c r="D23" s="14" t="s">
        <v>21</v>
      </c>
      <c r="E23" s="14" t="s">
        <v>22</v>
      </c>
      <c r="F23" s="14" t="s">
        <v>23</v>
      </c>
      <c r="G23"/>
      <c r="H23"/>
    </row>
    <row r="24" spans="1:9" ht="18.75">
      <c r="B24">
        <v>13</v>
      </c>
      <c r="C24">
        <v>2</v>
      </c>
      <c r="D24">
        <v>172</v>
      </c>
      <c r="E24">
        <v>86</v>
      </c>
      <c r="F24">
        <v>32</v>
      </c>
      <c r="G24"/>
      <c r="H24"/>
    </row>
    <row r="25" spans="1:9" ht="18.75">
      <c r="B25">
        <v>11</v>
      </c>
      <c r="C25">
        <v>2</v>
      </c>
      <c r="D25">
        <v>178</v>
      </c>
      <c r="E25">
        <v>89</v>
      </c>
      <c r="F25">
        <v>162</v>
      </c>
      <c r="G25"/>
      <c r="H25"/>
    </row>
    <row r="26" spans="1:9" ht="18.75">
      <c r="B26">
        <v>0</v>
      </c>
      <c r="C26">
        <v>2</v>
      </c>
      <c r="D26">
        <v>135</v>
      </c>
      <c r="E26">
        <v>67.5</v>
      </c>
      <c r="F26">
        <v>144.5</v>
      </c>
      <c r="G26"/>
      <c r="H26"/>
    </row>
    <row r="27" spans="1:9" ht="18.75">
      <c r="B27">
        <v>74</v>
      </c>
      <c r="C27">
        <v>2</v>
      </c>
      <c r="D27">
        <v>146</v>
      </c>
      <c r="E27">
        <v>73</v>
      </c>
      <c r="F27">
        <v>98</v>
      </c>
      <c r="G27"/>
      <c r="H27"/>
    </row>
    <row r="28" spans="1:9" ht="18.75">
      <c r="B28">
        <v>7</v>
      </c>
      <c r="C28">
        <v>2</v>
      </c>
      <c r="D28">
        <v>142</v>
      </c>
      <c r="E28">
        <v>71</v>
      </c>
      <c r="F28">
        <v>128</v>
      </c>
      <c r="G28"/>
      <c r="H28"/>
    </row>
    <row r="29" spans="1:9" ht="18.75">
      <c r="B29"/>
      <c r="C29"/>
      <c r="D29"/>
      <c r="E29"/>
      <c r="F29"/>
      <c r="G29"/>
      <c r="H29"/>
    </row>
    <row r="30" spans="1:9" ht="18.75">
      <c r="B30">
        <v>16</v>
      </c>
      <c r="C30">
        <v>5</v>
      </c>
      <c r="D30">
        <v>366</v>
      </c>
      <c r="E30">
        <v>73.2</v>
      </c>
      <c r="F30">
        <v>102.69999999999982</v>
      </c>
      <c r="G30"/>
      <c r="H30"/>
    </row>
    <row r="31" spans="1:9" ht="19.5" thickBot="1">
      <c r="B31" s="13">
        <v>53</v>
      </c>
      <c r="C31" s="13">
        <v>5</v>
      </c>
      <c r="D31" s="13">
        <v>407</v>
      </c>
      <c r="E31" s="13">
        <v>81.400000000000006</v>
      </c>
      <c r="F31" s="13">
        <v>179.79999999999927</v>
      </c>
      <c r="G31"/>
      <c r="H31"/>
    </row>
    <row r="32" spans="1:9" ht="18.75">
      <c r="B32"/>
      <c r="C32"/>
      <c r="D32"/>
      <c r="E32"/>
      <c r="F32"/>
      <c r="G32"/>
      <c r="H32"/>
    </row>
    <row r="33" spans="2:8" ht="18.75">
      <c r="B33"/>
      <c r="C33"/>
      <c r="D33"/>
      <c r="E33"/>
      <c r="F33"/>
      <c r="G33"/>
      <c r="H33"/>
    </row>
    <row r="34" spans="2:8" ht="19.5" thickBot="1">
      <c r="B34" t="s">
        <v>24</v>
      </c>
      <c r="C34"/>
      <c r="D34"/>
      <c r="E34"/>
      <c r="F34"/>
      <c r="G34"/>
      <c r="H34"/>
    </row>
    <row r="35" spans="2:8" ht="18.75">
      <c r="B35" s="14" t="s">
        <v>25</v>
      </c>
      <c r="C35" s="14" t="s">
        <v>26</v>
      </c>
      <c r="D35" s="14" t="s">
        <v>27</v>
      </c>
      <c r="E35" s="14" t="s">
        <v>23</v>
      </c>
      <c r="F35" s="14" t="s">
        <v>28</v>
      </c>
      <c r="G35" s="14" t="s">
        <v>29</v>
      </c>
      <c r="H35" s="14" t="s">
        <v>30</v>
      </c>
    </row>
    <row r="36" spans="2:8" ht="18.75">
      <c r="B36" t="s">
        <v>31</v>
      </c>
      <c r="C36">
        <v>733.60000000000014</v>
      </c>
      <c r="D36">
        <v>4</v>
      </c>
      <c r="E36">
        <v>183.40000000000003</v>
      </c>
      <c r="F36">
        <v>1.8506559031281544</v>
      </c>
      <c r="G36">
        <v>0.28283773804505785</v>
      </c>
      <c r="H36">
        <v>6.38823290869587</v>
      </c>
    </row>
    <row r="37" spans="2:8" ht="18.75">
      <c r="B37" t="s">
        <v>32</v>
      </c>
      <c r="C37">
        <v>168.10000000000014</v>
      </c>
      <c r="D37">
        <v>1</v>
      </c>
      <c r="E37">
        <v>168.10000000000014</v>
      </c>
      <c r="F37">
        <v>1.6962663975782057</v>
      </c>
      <c r="G37">
        <v>0.26270432942805116</v>
      </c>
      <c r="H37">
        <v>7.708647422176786</v>
      </c>
    </row>
    <row r="38" spans="2:8" ht="18.75">
      <c r="B38" t="s">
        <v>33</v>
      </c>
      <c r="C38">
        <v>396.39999999999986</v>
      </c>
      <c r="D38">
        <v>4</v>
      </c>
      <c r="E38">
        <v>99.099999999999966</v>
      </c>
      <c r="F38"/>
      <c r="G38"/>
      <c r="H38"/>
    </row>
    <row r="39" spans="2:8" ht="18.75">
      <c r="B39"/>
      <c r="C39"/>
      <c r="D39"/>
      <c r="E39"/>
      <c r="F39"/>
      <c r="G39"/>
      <c r="H39"/>
    </row>
    <row r="40" spans="2:8" ht="19.5" thickBot="1">
      <c r="B40" s="13" t="s">
        <v>21</v>
      </c>
      <c r="C40" s="13">
        <v>1298.1000000000001</v>
      </c>
      <c r="D40" s="13">
        <v>9</v>
      </c>
      <c r="E40" s="13"/>
      <c r="F40" s="13"/>
      <c r="G40" s="13"/>
      <c r="H40" s="13"/>
    </row>
    <row r="44" spans="2:8" ht="18.75">
      <c r="B44" t="s">
        <v>34</v>
      </c>
      <c r="C44"/>
      <c r="D44"/>
      <c r="E44"/>
      <c r="F44"/>
      <c r="G44"/>
      <c r="H44"/>
    </row>
    <row r="45" spans="2:8" ht="18.75">
      <c r="B45"/>
      <c r="C45"/>
      <c r="D45"/>
      <c r="E45"/>
      <c r="F45"/>
      <c r="G45"/>
      <c r="H45"/>
    </row>
    <row r="46" spans="2:8" ht="19.5" thickBot="1">
      <c r="B46" t="s">
        <v>19</v>
      </c>
      <c r="C46"/>
      <c r="D46"/>
      <c r="E46"/>
      <c r="F46"/>
      <c r="G46"/>
      <c r="H46"/>
    </row>
    <row r="47" spans="2:8" ht="18.75">
      <c r="B47" s="14" t="s">
        <v>35</v>
      </c>
      <c r="C47" s="14" t="s">
        <v>20</v>
      </c>
      <c r="D47" s="14" t="s">
        <v>21</v>
      </c>
      <c r="E47" s="14" t="s">
        <v>22</v>
      </c>
      <c r="F47" s="14" t="s">
        <v>23</v>
      </c>
      <c r="G47"/>
      <c r="H47"/>
    </row>
    <row r="48" spans="2:8" ht="18.75">
      <c r="B48">
        <v>24</v>
      </c>
      <c r="C48">
        <v>5</v>
      </c>
      <c r="D48">
        <v>105</v>
      </c>
      <c r="E48">
        <v>21</v>
      </c>
      <c r="F48">
        <v>902.5</v>
      </c>
      <c r="G48"/>
      <c r="H48"/>
    </row>
    <row r="49" spans="2:8" ht="18.75">
      <c r="B49">
        <v>16</v>
      </c>
      <c r="C49">
        <v>5</v>
      </c>
      <c r="D49">
        <v>366</v>
      </c>
      <c r="E49">
        <v>73.2</v>
      </c>
      <c r="F49">
        <v>102.69999999999982</v>
      </c>
      <c r="G49"/>
      <c r="H49"/>
    </row>
    <row r="50" spans="2:8" ht="19.5" thickBot="1">
      <c r="B50" s="13">
        <v>53</v>
      </c>
      <c r="C50" s="13">
        <v>5</v>
      </c>
      <c r="D50" s="13">
        <v>407</v>
      </c>
      <c r="E50" s="13">
        <v>81.400000000000006</v>
      </c>
      <c r="F50" s="13">
        <v>179.79999999999927</v>
      </c>
      <c r="G50"/>
      <c r="H50"/>
    </row>
    <row r="51" spans="2:8" ht="18.75">
      <c r="B51"/>
      <c r="C51"/>
      <c r="D51"/>
      <c r="E51"/>
      <c r="F51"/>
      <c r="G51"/>
      <c r="H51"/>
    </row>
    <row r="52" spans="2:8" ht="18.75">
      <c r="B52"/>
      <c r="C52"/>
      <c r="D52"/>
      <c r="E52"/>
      <c r="F52"/>
      <c r="G52"/>
      <c r="H52"/>
    </row>
    <row r="53" spans="2:8" ht="19.5" thickBot="1">
      <c r="B53" t="s">
        <v>24</v>
      </c>
      <c r="C53"/>
      <c r="D53"/>
      <c r="E53"/>
      <c r="F53"/>
      <c r="G53"/>
      <c r="H53"/>
    </row>
    <row r="54" spans="2:8" ht="18.75">
      <c r="B54" s="14" t="s">
        <v>25</v>
      </c>
      <c r="C54" s="14" t="s">
        <v>26</v>
      </c>
      <c r="D54" s="14" t="s">
        <v>27</v>
      </c>
      <c r="E54" s="14" t="s">
        <v>23</v>
      </c>
      <c r="F54" s="14" t="s">
        <v>28</v>
      </c>
      <c r="G54" s="14" t="s">
        <v>29</v>
      </c>
      <c r="H54" s="14" t="s">
        <v>30</v>
      </c>
    </row>
    <row r="55" spans="2:8" ht="18.75">
      <c r="B55" t="s">
        <v>36</v>
      </c>
      <c r="C55">
        <v>10733.733333333332</v>
      </c>
      <c r="D55">
        <v>2</v>
      </c>
      <c r="E55">
        <v>5366.8666666666659</v>
      </c>
      <c r="F55">
        <v>13.58700421940928</v>
      </c>
      <c r="G55">
        <v>8.2622703421957142E-4</v>
      </c>
      <c r="H55">
        <v>3.8852938346523942</v>
      </c>
    </row>
    <row r="56" spans="2:8" ht="18.75">
      <c r="B56" t="s">
        <v>37</v>
      </c>
      <c r="C56">
        <v>4740</v>
      </c>
      <c r="D56">
        <v>12</v>
      </c>
      <c r="E56">
        <v>395</v>
      </c>
      <c r="F56"/>
      <c r="G56"/>
      <c r="H56"/>
    </row>
    <row r="57" spans="2:8" ht="18.75">
      <c r="B57"/>
      <c r="C57"/>
      <c r="D57"/>
      <c r="E57"/>
      <c r="F57"/>
      <c r="G57"/>
      <c r="H57"/>
    </row>
    <row r="58" spans="2:8" ht="19.5" thickBot="1">
      <c r="B58" s="13" t="s">
        <v>21</v>
      </c>
      <c r="C58" s="13">
        <v>15473.733333333332</v>
      </c>
      <c r="D58" s="13">
        <v>14</v>
      </c>
      <c r="E58" s="13"/>
      <c r="F58" s="13"/>
      <c r="G58" s="13"/>
      <c r="H58" s="1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2015-06-05T18:19:34Z</dcterms:created>
  <dcterms:modified xsi:type="dcterms:W3CDTF">2024-07-19T06:20:37Z</dcterms:modified>
</cp:coreProperties>
</file>