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FI, UNEC, and GOV\DATA\"/>
    </mc:Choice>
  </mc:AlternateContent>
  <bookViews>
    <workbookView xWindow="0" yWindow="0" windowWidth="15885" windowHeight="7335" firstSheet="5" activeTab="4"/>
  </bookViews>
  <sheets>
    <sheet name="UECO" sheetId="2" r:id="rId1"/>
    <sheet name="FI - Access" sheetId="4" r:id="rId2"/>
    <sheet name="FI - Availability" sheetId="3" r:id="rId3"/>
    <sheet name="FI - Usage" sheetId="1" r:id="rId4"/>
    <sheet name="Selected_Countries Data" sheetId="5" r:id="rId5"/>
    <sheet name="FII - PCA" sheetId="6" r:id="rId6"/>
    <sheet name="IQ" sheetId="7" r:id="rId7"/>
    <sheet name="IQ - PCA" sheetId="8" r:id="rId8"/>
    <sheet name="Control Variables" sheetId="10" r:id="rId9"/>
    <sheet name="Data for Analysis" sheetId="9" r:id="rId10"/>
    <sheet name="Descriptive Statistics" sheetId="12" r:id="rId11"/>
    <sheet name="Correlation" sheetId="13" r:id="rId12"/>
    <sheet name="CSD TEST" sheetId="14" r:id="rId13"/>
    <sheet name="1st GEN PURT" sheetId="15" r:id="rId14"/>
    <sheet name="2nd GEN PURT" sheetId="16" r:id="rId15"/>
    <sheet name="Cointegration" sheetId="23" r:id="rId16"/>
    <sheet name="DFE" sheetId="17" r:id="rId17"/>
    <sheet name="MG" sheetId="18" r:id="rId18"/>
    <sheet name="PMG" sheetId="19" r:id="rId19"/>
    <sheet name="MG vs PMG Hausman" sheetId="21" r:id="rId20"/>
    <sheet name="DFE vs PMG Hausman" sheetId="22" r:id="rId21"/>
    <sheet name="Dumitrescu Hurlin Causality" sheetId="20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5" l="1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D2" i="5"/>
  <c r="AC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Y2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2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2" i="5"/>
  <c r="N22" i="22" l="1"/>
  <c r="Q22" i="21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2" i="7"/>
  <c r="M2" i="7"/>
  <c r="M3" i="7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3" i="8"/>
  <c r="A4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3" i="7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3" i="6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B2" i="1"/>
  <c r="AA2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" i="1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89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" i="3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I252" i="4"/>
  <c r="I251" i="4"/>
  <c r="I250" i="4"/>
  <c r="I249" i="4"/>
  <c r="I248" i="4"/>
  <c r="I247" i="4"/>
  <c r="I246" i="4"/>
  <c r="I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4" i="4"/>
  <c r="A5" i="4" s="1"/>
  <c r="A3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</calcChain>
</file>

<file path=xl/sharedStrings.xml><?xml version="1.0" encoding="utf-8"?>
<sst xmlns="http://schemas.openxmlformats.org/spreadsheetml/2006/main" count="8781" uniqueCount="4218">
  <si>
    <t>Country</t>
  </si>
  <si>
    <t>Year</t>
  </si>
  <si>
    <t>DEPOSITORS</t>
  </si>
  <si>
    <t>BORROWERS</t>
  </si>
  <si>
    <t>OUTSDEP</t>
  </si>
  <si>
    <t>OUTSLOAN</t>
  </si>
  <si>
    <t>LOANACC</t>
  </si>
  <si>
    <t>VMMT</t>
  </si>
  <si>
    <t>NMMT</t>
  </si>
  <si>
    <t>VMIBT</t>
  </si>
  <si>
    <t>NMIBT</t>
  </si>
  <si>
    <t>Benin</t>
  </si>
  <si>
    <t>3.051874</t>
  </si>
  <si>
    <t>2432.669</t>
  </si>
  <si>
    <t>13.12622</t>
  </si>
  <si>
    <t>6181.865</t>
  </si>
  <si>
    <t>25.47695</t>
  </si>
  <si>
    <t>16558.78</t>
  </si>
  <si>
    <t>30.12466</t>
  </si>
  <si>
    <t>30022.82</t>
  </si>
  <si>
    <t>33.43032</t>
  </si>
  <si>
    <t>48606.63</t>
  </si>
  <si>
    <t>48.25381</t>
  </si>
  <si>
    <t>86497.79</t>
  </si>
  <si>
    <t>62.0847</t>
  </si>
  <si>
    <t>129535.4</t>
  </si>
  <si>
    <t>Burkina Faso</t>
  </si>
  <si>
    <t>17.5087</t>
  </si>
  <si>
    <t>5463.608</t>
  </si>
  <si>
    <t>31.75127</t>
  </si>
  <si>
    <t>13488.97</t>
  </si>
  <si>
    <t>48.0187</t>
  </si>
  <si>
    <t>33417.88</t>
  </si>
  <si>
    <t>52.93464</t>
  </si>
  <si>
    <t>45627.87</t>
  </si>
  <si>
    <t>58.49804</t>
  </si>
  <si>
    <t>68525.85</t>
  </si>
  <si>
    <t>71.99575</t>
  </si>
  <si>
    <t>89090.29</t>
  </si>
  <si>
    <t>85.8544</t>
  </si>
  <si>
    <t>106312.1</t>
  </si>
  <si>
    <t>Cabo Verde</t>
  </si>
  <si>
    <t>Cote d'Ivoire</t>
  </si>
  <si>
    <t>14.07063</t>
  </si>
  <si>
    <t>17425.36</t>
  </si>
  <si>
    <t>17.32128</t>
  </si>
  <si>
    <t>20292.69</t>
  </si>
  <si>
    <t>21.81163</t>
  </si>
  <si>
    <t>26950.04</t>
  </si>
  <si>
    <t>30.11384</t>
  </si>
  <si>
    <t>39120.61</t>
  </si>
  <si>
    <t>31.41505</t>
  </si>
  <si>
    <t>42836.09</t>
  </si>
  <si>
    <t>39.46849</t>
  </si>
  <si>
    <t>44536.53</t>
  </si>
  <si>
    <t>55.5822</t>
  </si>
  <si>
    <t>70239.83</t>
  </si>
  <si>
    <t>Gambia, The</t>
  </si>
  <si>
    <t>.0539685</t>
  </si>
  <si>
    <t>14.28729</t>
  </si>
  <si>
    <t>.0859908</t>
  </si>
  <si>
    <t/>
  </si>
  <si>
    <t>Ghana</t>
  </si>
  <si>
    <t>.788843</t>
  </si>
  <si>
    <t>1135.338</t>
  </si>
  <si>
    <t>2.130882</t>
  </si>
  <si>
    <t>2502.646</t>
  </si>
  <si>
    <t>7.640273</t>
  </si>
  <si>
    <t>6751.267</t>
  </si>
  <si>
    <t>19.31304</t>
  </si>
  <si>
    <t>15467.66</t>
  </si>
  <si>
    <t>35.75175</t>
  </si>
  <si>
    <t>31169.71</t>
  </si>
  <si>
    <t>59.30215</t>
  </si>
  <si>
    <t>54206.98</t>
  </si>
  <si>
    <t>72.33193</t>
  </si>
  <si>
    <t>78299.03</t>
  </si>
  <si>
    <t>86.76405</t>
  </si>
  <si>
    <t>105498.7</t>
  </si>
  <si>
    <t>143.9391</t>
  </si>
  <si>
    <t>146383.1</t>
  </si>
  <si>
    <t>180.5585</t>
  </si>
  <si>
    <t>200232</t>
  </si>
  <si>
    <t>Guinea</t>
  </si>
  <si>
    <t>.0102653</t>
  </si>
  <si>
    <t>21.11837</t>
  </si>
  <si>
    <t>.1689711</t>
  </si>
  <si>
    <t>210.1949</t>
  </si>
  <si>
    <t>1.279571</t>
  </si>
  <si>
    <t>1063.985</t>
  </si>
  <si>
    <t>8.321177</t>
  </si>
  <si>
    <t>6826.94</t>
  </si>
  <si>
    <t>19.68442</t>
  </si>
  <si>
    <t>19257.85</t>
  </si>
  <si>
    <t>42.84868</t>
  </si>
  <si>
    <t>33800.41</t>
  </si>
  <si>
    <t>38.94913</t>
  </si>
  <si>
    <t>43694.61</t>
  </si>
  <si>
    <t>79.07455</t>
  </si>
  <si>
    <t>56305.85</t>
  </si>
  <si>
    <t>100.5588</t>
  </si>
  <si>
    <t>69216.67</t>
  </si>
  <si>
    <t>Guinea-Bissau</t>
  </si>
  <si>
    <t>.077615</t>
  </si>
  <si>
    <t>266.6008</t>
  </si>
  <si>
    <t>.0847306</t>
  </si>
  <si>
    <t>297.1365</t>
  </si>
  <si>
    <t>.3992401</t>
  </si>
  <si>
    <t>589.3067</t>
  </si>
  <si>
    <t>1.785002</t>
  </si>
  <si>
    <t>1852.467</t>
  </si>
  <si>
    <t>6.187315</t>
  </si>
  <si>
    <t>6033.606</t>
  </si>
  <si>
    <t>17.77163</t>
  </si>
  <si>
    <t>19661.98</t>
  </si>
  <si>
    <t>31.24306</t>
  </si>
  <si>
    <t>37177.61</t>
  </si>
  <si>
    <t>Liberia</t>
  </si>
  <si>
    <t>470.2981</t>
  </si>
  <si>
    <t>795.54</t>
  </si>
  <si>
    <t>680.4363</t>
  </si>
  <si>
    <t>.6029897</t>
  </si>
  <si>
    <t>1566.91</t>
  </si>
  <si>
    <t>1.236819</t>
  </si>
  <si>
    <t>3649.922</t>
  </si>
  <si>
    <t>2.47018</t>
  </si>
  <si>
    <t>14255.47</t>
  </si>
  <si>
    <t>16.28299</t>
  </si>
  <si>
    <t>39929.05</t>
  </si>
  <si>
    <t>12.07431</t>
  </si>
  <si>
    <t>87423.67</t>
  </si>
  <si>
    <t>Mali</t>
  </si>
  <si>
    <t>21.18473</t>
  </si>
  <si>
    <t>14833.82</t>
  </si>
  <si>
    <t>26.38261</t>
  </si>
  <si>
    <t>15716.78</t>
  </si>
  <si>
    <t>30.40223</t>
  </si>
  <si>
    <t>19734.58</t>
  </si>
  <si>
    <t>34.10441</t>
  </si>
  <si>
    <t>25648.33</t>
  </si>
  <si>
    <t>37.31951</t>
  </si>
  <si>
    <t>32626.45</t>
  </si>
  <si>
    <t>47.21688</t>
  </si>
  <si>
    <t>38573.28</t>
  </si>
  <si>
    <t>65.037</t>
  </si>
  <si>
    <t>48622.44</t>
  </si>
  <si>
    <t>Niger</t>
  </si>
  <si>
    <t>3.526417</t>
  </si>
  <si>
    <t>2731.972</t>
  </si>
  <si>
    <t>3.497309</t>
  </si>
  <si>
    <t>3904.225</t>
  </si>
  <si>
    <t>3.462667</t>
  </si>
  <si>
    <t>3313.569</t>
  </si>
  <si>
    <t>2.760985</t>
  </si>
  <si>
    <t>2088.658</t>
  </si>
  <si>
    <t>2.642862</t>
  </si>
  <si>
    <t>1274.422</t>
  </si>
  <si>
    <t>2.249971</t>
  </si>
  <si>
    <t>1014.266</t>
  </si>
  <si>
    <t>4.172126</t>
  </si>
  <si>
    <t>1733.09</t>
  </si>
  <si>
    <t>Nigeria</t>
  </si>
  <si>
    <t>.0435504</t>
  </si>
  <si>
    <t>24.61769</t>
  </si>
  <si>
    <t>.1769804</t>
  </si>
  <si>
    <t>166.2571</t>
  </si>
  <si>
    <t>.376357</t>
  </si>
  <si>
    <t>281.8577</t>
  </si>
  <si>
    <t>.464766</t>
  </si>
  <si>
    <t>434.1216</t>
  </si>
  <si>
    <t>.7378936</t>
  </si>
  <si>
    <t>452.6939</t>
  </si>
  <si>
    <t>.9603074</t>
  </si>
  <si>
    <t>447.4764</t>
  </si>
  <si>
    <t>1.529397</t>
  </si>
  <si>
    <t>860.869</t>
  </si>
  <si>
    <t>3.040465</t>
  </si>
  <si>
    <t>2789.5</t>
  </si>
  <si>
    <t>9.716378</t>
  </si>
  <si>
    <t>6603.224</t>
  </si>
  <si>
    <t>8.743418</t>
  </si>
  <si>
    <t>10025.74</t>
  </si>
  <si>
    <t>Senegal</t>
  </si>
  <si>
    <t>2.173876</t>
  </si>
  <si>
    <t>3437.621</t>
  </si>
  <si>
    <t>5.061836</t>
  </si>
  <si>
    <t>8560.173</t>
  </si>
  <si>
    <t>10.34796</t>
  </si>
  <si>
    <t>17185.89</t>
  </si>
  <si>
    <t>21.17501</t>
  </si>
  <si>
    <t>33095.12</t>
  </si>
  <si>
    <t>33.97704</t>
  </si>
  <si>
    <t>46759.46</t>
  </si>
  <si>
    <t>65.11584</t>
  </si>
  <si>
    <t>59518.57</t>
  </si>
  <si>
    <t>113.5523</t>
  </si>
  <si>
    <t>100590.4</t>
  </si>
  <si>
    <t>Sierra Leone</t>
  </si>
  <si>
    <t>Togo</t>
  </si>
  <si>
    <t>4.10834</t>
  </si>
  <si>
    <t>2309.355</t>
  </si>
  <si>
    <t>7.361335</t>
  </si>
  <si>
    <t>4657.472</t>
  </si>
  <si>
    <t>10.61904</t>
  </si>
  <si>
    <t>8487.386</t>
  </si>
  <si>
    <t>15.38659</t>
  </si>
  <si>
    <t>13566.95</t>
  </si>
  <si>
    <t>21.52613</t>
  </si>
  <si>
    <t>19492.74</t>
  </si>
  <si>
    <t>34.14542</t>
  </si>
  <si>
    <t>7493.731</t>
  </si>
  <si>
    <t>41.64445</t>
  </si>
  <si>
    <t>35594.73</t>
  </si>
  <si>
    <t>c_id</t>
  </si>
  <si>
    <t>country</t>
  </si>
  <si>
    <t>year</t>
  </si>
  <si>
    <t>ueco</t>
  </si>
  <si>
    <t>ueco1</t>
  </si>
  <si>
    <t>Libaria</t>
  </si>
  <si>
    <t>depositors1</t>
  </si>
  <si>
    <t>borrowers1</t>
  </si>
  <si>
    <t>outsdep1</t>
  </si>
  <si>
    <t>outsloan1</t>
  </si>
  <si>
    <t>loanacc1</t>
  </si>
  <si>
    <t>vmmt1</t>
  </si>
  <si>
    <t>nmmt1</t>
  </si>
  <si>
    <t>vmibt1</t>
  </si>
  <si>
    <t>mibt1</t>
  </si>
  <si>
    <t>BranchComm</t>
  </si>
  <si>
    <t>BranchCU</t>
  </si>
  <si>
    <t>BranchMFI</t>
  </si>
  <si>
    <t>BranchOther</t>
  </si>
  <si>
    <t>ATM</t>
  </si>
  <si>
    <t>ATM2</t>
  </si>
  <si>
    <t>MBAgents</t>
  </si>
  <si>
    <t>Insurance</t>
  </si>
  <si>
    <t>BRANCH</t>
  </si>
  <si>
    <t>.9555143</t>
  </si>
  <si>
    <t>3.589005</t>
  </si>
  <si>
    <t>5.872917</t>
  </si>
  <si>
    <t>1.104838</t>
  </si>
  <si>
    <t>3.494894</t>
  </si>
  <si>
    <t>6.200619</t>
  </si>
  <si>
    <t>1.6408</t>
  </si>
  <si>
    <t>3.631638</t>
  </si>
  <si>
    <t>5.819372</t>
  </si>
  <si>
    <t>2.037697</t>
  </si>
  <si>
    <t>3.502292</t>
  </si>
  <si>
    <t>4.30888</t>
  </si>
  <si>
    <t>2.450325</t>
  </si>
  <si>
    <t>4.612376</t>
  </si>
  <si>
    <t>7.639248</t>
  </si>
  <si>
    <t>2.835573</t>
  </si>
  <si>
    <t>5.850864</t>
  </si>
  <si>
    <t>9.105782</t>
  </si>
  <si>
    <t>3.058608</t>
  </si>
  <si>
    <t>5.923634</t>
  </si>
  <si>
    <t>10.20181</t>
  </si>
  <si>
    <t>3.288108</t>
  </si>
  <si>
    <t>5.148237</t>
  </si>
  <si>
    <t>9.263069</t>
  </si>
  <si>
    <t>3.280505</t>
  </si>
  <si>
    <t>5.248808</t>
  </si>
  <si>
    <t>8.711563</t>
  </si>
  <si>
    <t>3.357262</t>
  </si>
  <si>
    <t>5.106573</t>
  </si>
  <si>
    <t>8.552184</t>
  </si>
  <si>
    <t>3.459718</t>
  </si>
  <si>
    <t>5.977434</t>
  </si>
  <si>
    <t>10.48192</t>
  </si>
  <si>
    <t>3.5111</t>
  </si>
  <si>
    <t>3.65183</t>
  </si>
  <si>
    <t>11.35387</t>
  </si>
  <si>
    <t>3.685029</t>
  </si>
  <si>
    <t>174.1093</t>
  </si>
  <si>
    <t>3.622237</t>
  </si>
  <si>
    <t>11.30138</t>
  </si>
  <si>
    <t>3.879818</t>
  </si>
  <si>
    <t>336.0953</t>
  </si>
  <si>
    <t>3.371367</t>
  </si>
  <si>
    <t>10.55113</t>
  </si>
  <si>
    <t>3.839612</t>
  </si>
  <si>
    <t>642.62</t>
  </si>
  <si>
    <t>3.267824</t>
  </si>
  <si>
    <t>10.57504</t>
  </si>
  <si>
    <t>4.871478</t>
  </si>
  <si>
    <t>1096.355</t>
  </si>
  <si>
    <t>3.944042</t>
  </si>
  <si>
    <t>11.05505</t>
  </si>
  <si>
    <t>4.779769</t>
  </si>
  <si>
    <t>1582.059</t>
  </si>
  <si>
    <t>3.424184</t>
  </si>
  <si>
    <t>10.85509</t>
  </si>
  <si>
    <t>4.376135</t>
  </si>
  <si>
    <t>2476.452</t>
  </si>
  <si>
    <t>3.45923</t>
  </si>
  <si>
    <t>8.84791</t>
  </si>
  <si>
    <t>4.258573</t>
  </si>
  <si>
    <t>2873.807</t>
  </si>
  <si>
    <t>1.164077</t>
  </si>
  <si>
    <t>6.998833</t>
  </si>
  <si>
    <t>1.295034</t>
  </si>
  <si>
    <t>6.948621</t>
  </si>
  <si>
    <t>1.216723</t>
  </si>
  <si>
    <t>6.218809</t>
  </si>
  <si>
    <t>1.507915</t>
  </si>
  <si>
    <t>6.084107</t>
  </si>
  <si>
    <t>1.67748</t>
  </si>
  <si>
    <t>5.972844</t>
  </si>
  <si>
    <t>1.834034</t>
  </si>
  <si>
    <t>6.548363</t>
  </si>
  <si>
    <t>1.942336</t>
  </si>
  <si>
    <t>6.601558</t>
  </si>
  <si>
    <t>2.114397</t>
  </si>
  <si>
    <t>6.146771</t>
  </si>
  <si>
    <t>2.160063</t>
  </si>
  <si>
    <t>5.965356</t>
  </si>
  <si>
    <t>2.340239</t>
  </si>
  <si>
    <t>7.096558</t>
  </si>
  <si>
    <t>2.778538</t>
  </si>
  <si>
    <t>7.30808</t>
  </si>
  <si>
    <t>2.911667</t>
  </si>
  <si>
    <t>7.182789</t>
  </si>
  <si>
    <t>4.46388</t>
  </si>
  <si>
    <t>164.5244</t>
  </si>
  <si>
    <t>2.887105</t>
  </si>
  <si>
    <t>6.95262</t>
  </si>
  <si>
    <t>4.811842</t>
  </si>
  <si>
    <t>124.4696</t>
  </si>
  <si>
    <t>2.860826</t>
  </si>
  <si>
    <t>7.090286</t>
  </si>
  <si>
    <t>5.369988</t>
  </si>
  <si>
    <t>211.8722</t>
  </si>
  <si>
    <t>2.832559</t>
  </si>
  <si>
    <t>6.943448</t>
  </si>
  <si>
    <t>4.184462</t>
  </si>
  <si>
    <t>628.8832</t>
  </si>
  <si>
    <t>3.077681</t>
  </si>
  <si>
    <t>6.173151</t>
  </si>
  <si>
    <t>5.150223</t>
  </si>
  <si>
    <t>815.4697</t>
  </si>
  <si>
    <t>2.820673</t>
  </si>
  <si>
    <t>6.43251</t>
  </si>
  <si>
    <t>4.506197</t>
  </si>
  <si>
    <t>918.4128</t>
  </si>
  <si>
    <t>2.887027</t>
  </si>
  <si>
    <t>6.481251</t>
  </si>
  <si>
    <t>4.5011</t>
  </si>
  <si>
    <t>1105.299</t>
  </si>
  <si>
    <t>16.46344</t>
  </si>
  <si>
    <t>13.24233</t>
  </si>
  <si>
    <t>16.62315</t>
  </si>
  <si>
    <t>15.23788</t>
  </si>
  <si>
    <t>18.47771</t>
  </si>
  <si>
    <t>20.1575</t>
  </si>
  <si>
    <t>21.50867</t>
  </si>
  <si>
    <t>27.70056</t>
  </si>
  <si>
    <t>25.93738</t>
  </si>
  <si>
    <t>34.47774</t>
  </si>
  <si>
    <t>28.29933</t>
  </si>
  <si>
    <t>37.52738</t>
  </si>
  <si>
    <t>31.1889</t>
  </si>
  <si>
    <t>42.28495</t>
  </si>
  <si>
    <t>30.46958</t>
  </si>
  <si>
    <t>44.23949</t>
  </si>
  <si>
    <t>34.15222</t>
  </si>
  <si>
    <t>46.49294</t>
  </si>
  <si>
    <t>34.08796</t>
  </si>
  <si>
    <t>45.92015</t>
  </si>
  <si>
    <t>33.76817</t>
  </si>
  <si>
    <t>47.33079</t>
  </si>
  <si>
    <t>33.72947</t>
  </si>
  <si>
    <t>45.97001</t>
  </si>
  <si>
    <t>33.41889</t>
  </si>
  <si>
    <t>45.71704</t>
  </si>
  <si>
    <t>31.26314</t>
  </si>
  <si>
    <t>47.02606</t>
  </si>
  <si>
    <t>32.53452</t>
  </si>
  <si>
    <t>49.3182</t>
  </si>
  <si>
    <t>32.00252</t>
  </si>
  <si>
    <t>9.651554</t>
  </si>
  <si>
    <t>52.06759</t>
  </si>
  <si>
    <t>31.01101</t>
  </si>
  <si>
    <t>9.753462</t>
  </si>
  <si>
    <t>49.76767</t>
  </si>
  <si>
    <t>42.0716</t>
  </si>
  <si>
    <t>9.841309</t>
  </si>
  <si>
    <t>51.17481</t>
  </si>
  <si>
    <t>1.384046</t>
  </si>
  <si>
    <t>2.529119</t>
  </si>
  <si>
    <t>1.462732</t>
  </si>
  <si>
    <t>2.613415</t>
  </si>
  <si>
    <t>1.583805</t>
  </si>
  <si>
    <t>2.948167</t>
  </si>
  <si>
    <t>1.827079</t>
  </si>
  <si>
    <t>2.973665</t>
  </si>
  <si>
    <t>2.446888</t>
  </si>
  <si>
    <t>2.947181</t>
  </si>
  <si>
    <t>2.713482</t>
  </si>
  <si>
    <t>2.509528</t>
  </si>
  <si>
    <t>4.293274</t>
  </si>
  <si>
    <t>3.507181</t>
  </si>
  <si>
    <t>4.311928</t>
  </si>
  <si>
    <t>3.261263</t>
  </si>
  <si>
    <t>4.52872</t>
  </si>
  <si>
    <t>3.596817</t>
  </si>
  <si>
    <t>4.457755</t>
  </si>
  <si>
    <t>3.138705</t>
  </si>
  <si>
    <t>4.631709</t>
  </si>
  <si>
    <t>2.995172</t>
  </si>
  <si>
    <t>7.433892</t>
  </si>
  <si>
    <t>4.917245</t>
  </si>
  <si>
    <t>2.728471</t>
  </si>
  <si>
    <t>6.948607</t>
  </si>
  <si>
    <t>253.5904</t>
  </si>
  <si>
    <t>5.048672</t>
  </si>
  <si>
    <t>2.578975</t>
  </si>
  <si>
    <t>7.146822</t>
  </si>
  <si>
    <t>292.4952</t>
  </si>
  <si>
    <t>5.193523</t>
  </si>
  <si>
    <t>3.240645</t>
  </si>
  <si>
    <t>695.6986</t>
  </si>
  <si>
    <t>5.056351</t>
  </si>
  <si>
    <t>3.180829</t>
  </si>
  <si>
    <t>1013.901</t>
  </si>
  <si>
    <t>5.017023</t>
  </si>
  <si>
    <t>3.008879</t>
  </si>
  <si>
    <t>1562.689</t>
  </si>
  <si>
    <t>4.899846</t>
  </si>
  <si>
    <t>2.877687</t>
  </si>
  <si>
    <t>1853.769</t>
  </si>
  <si>
    <t>4.77743</t>
  </si>
  <si>
    <t>2.911837</t>
  </si>
  <si>
    <t>7.336317</t>
  </si>
  <si>
    <t>2139.608</t>
  </si>
  <si>
    <t>4.002482</t>
  </si>
  <si>
    <t>9.255739</t>
  </si>
  <si>
    <t>4.223646</t>
  </si>
  <si>
    <t>8.929994</t>
  </si>
  <si>
    <t>.603378</t>
  </si>
  <si>
    <t>4.901772</t>
  </si>
  <si>
    <t>8.636455</t>
  </si>
  <si>
    <t>.5835443</t>
  </si>
  <si>
    <t>5.75289</t>
  </si>
  <si>
    <t>8.572934</t>
  </si>
  <si>
    <t>.9024141</t>
  </si>
  <si>
    <t>6.865295</t>
  </si>
  <si>
    <t>8.281944</t>
  </si>
  <si>
    <t>1.416648</t>
  </si>
  <si>
    <t>7.157111</t>
  </si>
  <si>
    <t>8.314879</t>
  </si>
  <si>
    <t>3.052297</t>
  </si>
  <si>
    <t>8.742912</t>
  </si>
  <si>
    <t>8.234603</t>
  </si>
  <si>
    <t>3.253176</t>
  </si>
  <si>
    <t>8.467367</t>
  </si>
  <si>
    <t>7.975078</t>
  </si>
  <si>
    <t>3.93831</t>
  </si>
  <si>
    <t>8.100886</t>
  </si>
  <si>
    <t>7.338449</t>
  </si>
  <si>
    <t>2.287309</t>
  </si>
  <si>
    <t>5.05114</t>
  </si>
  <si>
    <t>8.485245</t>
  </si>
  <si>
    <t>5.349394</t>
  </si>
  <si>
    <t>8.300844</t>
  </si>
  <si>
    <t>5.623152</t>
  </si>
  <si>
    <t>8.379594</t>
  </si>
  <si>
    <t>5.701579</t>
  </si>
  <si>
    <t>7.539134</t>
  </si>
  <si>
    <t>2.680581</t>
  </si>
  <si>
    <t>7.622903</t>
  </si>
  <si>
    <t>6.902354</t>
  </si>
  <si>
    <t>10.88136</t>
  </si>
  <si>
    <t>3.410575</t>
  </si>
  <si>
    <t>8.851253</t>
  </si>
  <si>
    <t>7.712139</t>
  </si>
  <si>
    <t>8.971264</t>
  </si>
  <si>
    <t>3.305202</t>
  </si>
  <si>
    <t>7.554748</t>
  </si>
  <si>
    <t>7.089901</t>
  </si>
  <si>
    <t>8.690846</t>
  </si>
  <si>
    <t>3.735539</t>
  </si>
  <si>
    <t>8.157198</t>
  </si>
  <si>
    <t>102.4605</t>
  </si>
  <si>
    <t>7.234928</t>
  </si>
  <si>
    <t>8.416141</t>
  </si>
  <si>
    <t>3.69129</t>
  </si>
  <si>
    <t>8.637619</t>
  </si>
  <si>
    <t>7.2288</t>
  </si>
  <si>
    <t>8.373957</t>
  </si>
  <si>
    <t>3.650186</t>
  </si>
  <si>
    <t>9.161252</t>
  </si>
  <si>
    <t>3.03808</t>
  </si>
  <si>
    <t>3.201645</t>
  </si>
  <si>
    <t>3.561475</t>
  </si>
  <si>
    <t>4.508618</t>
  </si>
  <si>
    <t>4.703685</t>
  </si>
  <si>
    <t>3.792611</t>
  </si>
  <si>
    <t>5.021157</t>
  </si>
  <si>
    <t>3.829232</t>
  </si>
  <si>
    <t>5.277648</t>
  </si>
  <si>
    <t>3.868503</t>
  </si>
  <si>
    <t>5.289297</t>
  </si>
  <si>
    <t>3.99607</t>
  </si>
  <si>
    <t>5.569007</t>
  </si>
  <si>
    <t>5.361349</t>
  </si>
  <si>
    <t>54.49447</t>
  </si>
  <si>
    <t>5.721585</t>
  </si>
  <si>
    <t>7.939158</t>
  </si>
  <si>
    <t>107.1541</t>
  </si>
  <si>
    <t>5.935259</t>
  </si>
  <si>
    <t>7.981283</t>
  </si>
  <si>
    <t>160.3952</t>
  </si>
  <si>
    <t>6.983048</t>
  </si>
  <si>
    <t>9.992381</t>
  </si>
  <si>
    <t>463.2921</t>
  </si>
  <si>
    <t>6.984909</t>
  </si>
  <si>
    <t>10.92206</t>
  </si>
  <si>
    <t>774.7924</t>
  </si>
  <si>
    <t>8.416301</t>
  </si>
  <si>
    <t>4.302033</t>
  </si>
  <si>
    <t>11.288</t>
  </si>
  <si>
    <t>1075.166</t>
  </si>
  <si>
    <t>8.543352</t>
  </si>
  <si>
    <t>4.408951</t>
  </si>
  <si>
    <t>11.51495</t>
  </si>
  <si>
    <t>2135.025</t>
  </si>
  <si>
    <t>8.303475</t>
  </si>
  <si>
    <t>11.14303</t>
  </si>
  <si>
    <t>1607.924</t>
  </si>
  <si>
    <t>6.142757</t>
  </si>
  <si>
    <t>11.45112</t>
  </si>
  <si>
    <t>2169.888</t>
  </si>
  <si>
    <t>11.48962</t>
  </si>
  <si>
    <t>11.37477</t>
  </si>
  <si>
    <t>2896.123</t>
  </si>
  <si>
    <t>.7588259</t>
  </si>
  <si>
    <t>.337256</t>
  </si>
  <si>
    <t>2.634812</t>
  </si>
  <si>
    <t>.084314</t>
  </si>
  <si>
    <t>.7429836</t>
  </si>
  <si>
    <t>.4127687</t>
  </si>
  <si>
    <t>2.621081</t>
  </si>
  <si>
    <t>.2476612</t>
  </si>
  <si>
    <t>.8473458</t>
  </si>
  <si>
    <t>.4236729</t>
  </si>
  <si>
    <t>2.582387</t>
  </si>
  <si>
    <t>.2622737</t>
  </si>
  <si>
    <t>.9255042</t>
  </si>
  <si>
    <t>.4922895</t>
  </si>
  <si>
    <t>2.520522</t>
  </si>
  <si>
    <t>.3347568</t>
  </si>
  <si>
    <t>1.15193</t>
  </si>
  <si>
    <t>.4799708</t>
  </si>
  <si>
    <t>2.841427</t>
  </si>
  <si>
    <t>.460772</t>
  </si>
  <si>
    <t>1.347045</t>
  </si>
  <si>
    <t>.467724</t>
  </si>
  <si>
    <t>2.787635</t>
  </si>
  <si>
    <t>.5612688</t>
  </si>
  <si>
    <t>1.476501</t>
  </si>
  <si>
    <t>.528624</t>
  </si>
  <si>
    <t>2.916546</t>
  </si>
  <si>
    <t>.7655934</t>
  </si>
  <si>
    <t>1.634703</t>
  </si>
  <si>
    <t>.550824</t>
  </si>
  <si>
    <t>7.089638</t>
  </si>
  <si>
    <t>1.012805</t>
  </si>
  <si>
    <t>1.80065</t>
  </si>
  <si>
    <t>.588674</t>
  </si>
  <si>
    <t>7.237228</t>
  </si>
  <si>
    <t>1.22929</t>
  </si>
  <si>
    <t>1.871135</t>
  </si>
  <si>
    <t>.9945673</t>
  </si>
  <si>
    <t>7.821682</t>
  </si>
  <si>
    <t>1.500279</t>
  </si>
  <si>
    <t>2.507827</t>
  </si>
  <si>
    <t>1.049026</t>
  </si>
  <si>
    <t>4.360012</t>
  </si>
  <si>
    <t>1.868577</t>
  </si>
  <si>
    <t>2.784942</t>
  </si>
  <si>
    <t>.9866651</t>
  </si>
  <si>
    <t>3.580639</t>
  </si>
  <si>
    <t>2.291609</t>
  </si>
  <si>
    <t>66.93408</t>
  </si>
  <si>
    <t>2.754741</t>
  </si>
  <si>
    <t>1.354286</t>
  </si>
  <si>
    <t>4.324482</t>
  </si>
  <si>
    <t>2.462339</t>
  </si>
  <si>
    <t>218.9788</t>
  </si>
  <si>
    <t>2.764633</t>
  </si>
  <si>
    <t>1.144499</t>
  </si>
  <si>
    <t>4.488813</t>
  </si>
  <si>
    <t>2.452497</t>
  </si>
  <si>
    <t>444.3181</t>
  </si>
  <si>
    <t>2.783116</t>
  </si>
  <si>
    <t>1.391558</t>
  </si>
  <si>
    <t>4.40421</t>
  </si>
  <si>
    <t>2.496197</t>
  </si>
  <si>
    <t>519.8976</t>
  </si>
  <si>
    <t>2.727723</t>
  </si>
  <si>
    <t>2.340026</t>
  </si>
  <si>
    <t>4.347741</t>
  </si>
  <si>
    <t>2.533875</t>
  </si>
  <si>
    <t>910.5749</t>
  </si>
  <si>
    <t>2.727542</t>
  </si>
  <si>
    <t>2.125878</t>
  </si>
  <si>
    <t>7.246704</t>
  </si>
  <si>
    <t>2.540358</t>
  </si>
  <si>
    <t>1195.506</t>
  </si>
  <si>
    <t>2.677094</t>
  </si>
  <si>
    <t>2.237378</t>
  </si>
  <si>
    <t>28.5686</t>
  </si>
  <si>
    <t>2.573631</t>
  </si>
  <si>
    <t>1739.788</t>
  </si>
  <si>
    <t>.1368348</t>
  </si>
  <si>
    <t>.265857</t>
  </si>
  <si>
    <t>.3881169</t>
  </si>
  <si>
    <t>.5032985</t>
  </si>
  <si>
    <t>.4892787</t>
  </si>
  <si>
    <t>1.902094</t>
  </si>
  <si>
    <t>1.963808</t>
  </si>
  <si>
    <t>2.541399</t>
  </si>
  <si>
    <t>1.501736</t>
  </si>
  <si>
    <t>2.360699</t>
  </si>
  <si>
    <t>2.473113</t>
  </si>
  <si>
    <t>1.461385</t>
  </si>
  <si>
    <t>2.514244</t>
  </si>
  <si>
    <t>2.404929</t>
  </si>
  <si>
    <t>2.076984</t>
  </si>
  <si>
    <t>2.762915</t>
  </si>
  <si>
    <t>2.337851</t>
  </si>
  <si>
    <t>4.038107</t>
  </si>
  <si>
    <t>2.685745</t>
  </si>
  <si>
    <t>2.479149</t>
  </si>
  <si>
    <t>4.338511</t>
  </si>
  <si>
    <t>3.313882</t>
  </si>
  <si>
    <t>2.410096</t>
  </si>
  <si>
    <t>4.117247</t>
  </si>
  <si>
    <t>44.98846</t>
  </si>
  <si>
    <t>3.225346</t>
  </si>
  <si>
    <t>2.345706</t>
  </si>
  <si>
    <t>4.984626</t>
  </si>
  <si>
    <t>32.25346</t>
  </si>
  <si>
    <t>3.138556</t>
  </si>
  <si>
    <t>1.71194</t>
  </si>
  <si>
    <t>5.230926</t>
  </si>
  <si>
    <t>169.482</t>
  </si>
  <si>
    <t>3.053463</t>
  </si>
  <si>
    <t>1.11035</t>
  </si>
  <si>
    <t>5.366693</t>
  </si>
  <si>
    <t>304.7912</t>
  </si>
  <si>
    <t>3.779766</t>
  </si>
  <si>
    <t>1.079933</t>
  </si>
  <si>
    <t>6.209615</t>
  </si>
  <si>
    <t>880.0554</t>
  </si>
  <si>
    <t>4.11245</t>
  </si>
  <si>
    <t>1.049987</t>
  </si>
  <si>
    <t>6.387423</t>
  </si>
  <si>
    <t>1250.185</t>
  </si>
  <si>
    <t>3.999176</t>
  </si>
  <si>
    <t>1.021066</t>
  </si>
  <si>
    <t>6.807109</t>
  </si>
  <si>
    <t>1649.192</t>
  </si>
  <si>
    <t>.8425367</t>
  </si>
  <si>
    <t>1.115614</t>
  </si>
  <si>
    <t>1.656324</t>
  </si>
  <si>
    <t>1.16917</t>
  </si>
  <si>
    <t>2.950174</t>
  </si>
  <si>
    <t>1.545329</t>
  </si>
  <si>
    <t>3.654014</t>
  </si>
  <si>
    <t>1.488673</t>
  </si>
  <si>
    <t>3.753385</t>
  </si>
  <si>
    <t>1.440252</t>
  </si>
  <si>
    <t>3.680268</t>
  </si>
  <si>
    <t>1.353662</t>
  </si>
  <si>
    <t>4.949327</t>
  </si>
  <si>
    <t>3.816764</t>
  </si>
  <si>
    <t>1.641619</t>
  </si>
  <si>
    <t>11.24509</t>
  </si>
  <si>
    <t>3.742901</t>
  </si>
  <si>
    <t>1.791814</t>
  </si>
  <si>
    <t>19.27196</t>
  </si>
  <si>
    <t>3.050425</t>
  </si>
  <si>
    <t>5.019687</t>
  </si>
  <si>
    <t>2.007875</t>
  </si>
  <si>
    <t>2.959506</t>
  </si>
  <si>
    <t>2.584885</t>
  </si>
  <si>
    <t>.0749242</t>
  </si>
  <si>
    <t>1.94803</t>
  </si>
  <si>
    <t>2.979866</t>
  </si>
  <si>
    <t>3.415943</t>
  </si>
  <si>
    <t>.0726796</t>
  </si>
  <si>
    <t>2.725487</t>
  </si>
  <si>
    <t>128.0979</t>
  </si>
  <si>
    <t>3.172172</t>
  </si>
  <si>
    <t>4.405794</t>
  </si>
  <si>
    <t>.0704927</t>
  </si>
  <si>
    <t>3.38365</t>
  </si>
  <si>
    <t>246.5482</t>
  </si>
  <si>
    <t>3.07666</t>
  </si>
  <si>
    <t>4.273139</t>
  </si>
  <si>
    <t>1.6067</t>
  </si>
  <si>
    <t>3.657807</t>
  </si>
  <si>
    <t>449.8077</t>
  </si>
  <si>
    <t>2.884825</t>
  </si>
  <si>
    <t>4.144863</t>
  </si>
  <si>
    <t>1.691104</t>
  </si>
  <si>
    <t>3.64748</t>
  </si>
  <si>
    <t>1011.546</t>
  </si>
  <si>
    <t>3.090303</t>
  </si>
  <si>
    <t>4.249167</t>
  </si>
  <si>
    <t>1.641724</t>
  </si>
  <si>
    <t>3.798498</t>
  </si>
  <si>
    <t>1477.133</t>
  </si>
  <si>
    <t>2.44824</t>
  </si>
  <si>
    <t>19.00807</t>
  </si>
  <si>
    <t>2.489796</t>
  </si>
  <si>
    <t>19.46166</t>
  </si>
  <si>
    <t>2.647803</t>
  </si>
  <si>
    <t>19.67962</t>
  </si>
  <si>
    <t>2.985161</t>
  </si>
  <si>
    <t>17.68881</t>
  </si>
  <si>
    <t>2.867006</t>
  </si>
  <si>
    <t>17.00013</t>
  </si>
  <si>
    <t>3.223091</t>
  </si>
  <si>
    <t>11.13076</t>
  </si>
  <si>
    <t>3.657028</t>
  </si>
  <si>
    <t>10.66739</t>
  </si>
  <si>
    <t>2.720627</t>
  </si>
  <si>
    <t>4.265749</t>
  </si>
  <si>
    <t>10.18355</t>
  </si>
  <si>
    <t>3.242462</t>
  </si>
  <si>
    <t>4.82567</t>
  </si>
  <si>
    <t>9.915432</t>
  </si>
  <si>
    <t>3.385172</t>
  </si>
  <si>
    <t>5.056896</t>
  </si>
  <si>
    <t>9.67</t>
  </si>
  <si>
    <t>4.005809</t>
  </si>
  <si>
    <t>5.64101</t>
  </si>
  <si>
    <t>9.3979</t>
  </si>
  <si>
    <t>4.017943</t>
  </si>
  <si>
    <t>6.059124</t>
  </si>
  <si>
    <t>11.12676</t>
  </si>
  <si>
    <t>4.340536</t>
  </si>
  <si>
    <t>376.0843</t>
  </si>
  <si>
    <t>6.084433</t>
  </si>
  <si>
    <t>11.76324</t>
  </si>
  <si>
    <t>4.664732</t>
  </si>
  <si>
    <t>467.9889</t>
  </si>
  <si>
    <t>5.156143</t>
  </si>
  <si>
    <t>9.48565</t>
  </si>
  <si>
    <t>4.742825</t>
  </si>
  <si>
    <t>478.209</t>
  </si>
  <si>
    <t>5.026218</t>
  </si>
  <si>
    <t>9.452887</t>
  </si>
  <si>
    <t>5.246052</t>
  </si>
  <si>
    <t>569.6513</t>
  </si>
  <si>
    <t>4.961938</t>
  </si>
  <si>
    <t>9.499119</t>
  </si>
  <si>
    <t>5.309467</t>
  </si>
  <si>
    <t>1433.411</t>
  </si>
  <si>
    <t>4.668515</t>
  </si>
  <si>
    <t>8.722016</t>
  </si>
  <si>
    <t>4.761699</t>
  </si>
  <si>
    <t>1889.435</t>
  </si>
  <si>
    <t>4.239624</t>
  </si>
  <si>
    <t>8.128195</t>
  </si>
  <si>
    <t>4.644683</t>
  </si>
  <si>
    <t>2097.804</t>
  </si>
  <si>
    <t>.5234461</t>
  </si>
  <si>
    <t>3.050943</t>
  </si>
  <si>
    <t>.6789698</t>
  </si>
  <si>
    <t>2.831448</t>
  </si>
  <si>
    <t>.755893</t>
  </si>
  <si>
    <t>3.793463</t>
  </si>
  <si>
    <t>.9207617</t>
  </si>
  <si>
    <t>3.154963</t>
  </si>
  <si>
    <t>1.072513</t>
  </si>
  <si>
    <t>3.544526</t>
  </si>
  <si>
    <t>1.122939</t>
  </si>
  <si>
    <t>3.659015</t>
  </si>
  <si>
    <t>1.215649</t>
  </si>
  <si>
    <t>2.844618</t>
  </si>
  <si>
    <t>1.254814</t>
  </si>
  <si>
    <t>2.873173</t>
  </si>
  <si>
    <t>1.547409</t>
  </si>
  <si>
    <t>2.4623</t>
  </si>
  <si>
    <t>1.651581</t>
  </si>
  <si>
    <t>2.270924</t>
  </si>
  <si>
    <t>1.660588</t>
  </si>
  <si>
    <t>2.339445</t>
  </si>
  <si>
    <t>1.326382</t>
  </si>
  <si>
    <t>1.705496</t>
  </si>
  <si>
    <t>2.156951</t>
  </si>
  <si>
    <t>1.514882</t>
  </si>
  <si>
    <t>343.1158</t>
  </si>
  <si>
    <t>1.669613</t>
  </si>
  <si>
    <t>2.036348</t>
  </si>
  <si>
    <t>1.631009</t>
  </si>
  <si>
    <t>219.1535</t>
  </si>
  <si>
    <t>1.678859</t>
  </si>
  <si>
    <t>1.549003</t>
  </si>
  <si>
    <t>1.753063</t>
  </si>
  <si>
    <t>197.3263</t>
  </si>
  <si>
    <t>1.630299</t>
  </si>
  <si>
    <t>1.657025</t>
  </si>
  <si>
    <t>1.8352</t>
  </si>
  <si>
    <t>237.5604</t>
  </si>
  <si>
    <t>1.633575</t>
  </si>
  <si>
    <t>1.590811</t>
  </si>
  <si>
    <t>1.821735</t>
  </si>
  <si>
    <t>193.8993</t>
  </si>
  <si>
    <t>1.592419</t>
  </si>
  <si>
    <t>1.38721</t>
  </si>
  <si>
    <t>1.871502</t>
  </si>
  <si>
    <t>133.8288</t>
  </si>
  <si>
    <t>1.608765</t>
  </si>
  <si>
    <t>1.293321</t>
  </si>
  <si>
    <t>1.90055</t>
  </si>
  <si>
    <t>282.5748</t>
  </si>
  <si>
    <t>4.697844</t>
  </si>
  <si>
    <t>4.176641</t>
  </si>
  <si>
    <t>.6801265</t>
  </si>
  <si>
    <t>3.781089</t>
  </si>
  <si>
    <t>1.78007</t>
  </si>
  <si>
    <t>5.209874</t>
  </si>
  <si>
    <t>4.476741</t>
  </si>
  <si>
    <t>6.268001</t>
  </si>
  <si>
    <t>8.641506</t>
  </si>
  <si>
    <t>6.482246</t>
  </si>
  <si>
    <t>11.46369</t>
  </si>
  <si>
    <t>6.564383</t>
  </si>
  <si>
    <t>11.22585</t>
  </si>
  <si>
    <t>6.408769</t>
  </si>
  <si>
    <t>11.94361</t>
  </si>
  <si>
    <t>5.816691</t>
  </si>
  <si>
    <t>11.49303</t>
  </si>
  <si>
    <t>30.08844</t>
  </si>
  <si>
    <t>5.903992</t>
  </si>
  <si>
    <t>13.3119</t>
  </si>
  <si>
    <t>35.02318</t>
  </si>
  <si>
    <t>5.606718</t>
  </si>
  <si>
    <t>1.937309</t>
  </si>
  <si>
    <t>16.18827</t>
  </si>
  <si>
    <t>20.08828</t>
  </si>
  <si>
    <t>4.980209</t>
  </si>
  <si>
    <t>2.20058</t>
  </si>
  <si>
    <t>16.21137</t>
  </si>
  <si>
    <t>20.83585</t>
  </si>
  <si>
    <t>4.742134</t>
  </si>
  <si>
    <t>2.144495</t>
  </si>
  <si>
    <t>16.73842</t>
  </si>
  <si>
    <t>13.3509</t>
  </si>
  <si>
    <t>4.437417</t>
  </si>
  <si>
    <t>1.572092</t>
  </si>
  <si>
    <t>16.32823</t>
  </si>
  <si>
    <t>10.50494</t>
  </si>
  <si>
    <t>4.301915</t>
  </si>
  <si>
    <t>1.55069</t>
  </si>
  <si>
    <t>16.93026</t>
  </si>
  <si>
    <t>37.66313</t>
  </si>
  <si>
    <t>4.784056</t>
  </si>
  <si>
    <t>1.564936</t>
  </si>
  <si>
    <t>17.19486</t>
  </si>
  <si>
    <t>128.8355</t>
  </si>
  <si>
    <t>4.446565</t>
  </si>
  <si>
    <t>1.549431</t>
  </si>
  <si>
    <t>16.1467</t>
  </si>
  <si>
    <t>110.8671</t>
  </si>
  <si>
    <t>4.283012</t>
  </si>
  <si>
    <t>1.632935</t>
  </si>
  <si>
    <t>16.14995</t>
  </si>
  <si>
    <t>517.4809</t>
  </si>
  <si>
    <t>2.012372</t>
  </si>
  <si>
    <t>15.48867</t>
  </si>
  <si>
    <t>2.548561</t>
  </si>
  <si>
    <t>15.33945</t>
  </si>
  <si>
    <t>2.962947</t>
  </si>
  <si>
    <t>14.00382</t>
  </si>
  <si>
    <t>3.140816</t>
  </si>
  <si>
    <t>13.91366</t>
  </si>
  <si>
    <t>3.80863</t>
  </si>
  <si>
    <t>12.03114</t>
  </si>
  <si>
    <t>3.991729</t>
  </si>
  <si>
    <t>12.21929</t>
  </si>
  <si>
    <t>4.244467</t>
  </si>
  <si>
    <t>18.20653</t>
  </si>
  <si>
    <t>4.552627</t>
  </si>
  <si>
    <t>15.73714</t>
  </si>
  <si>
    <t>4.785294</t>
  </si>
  <si>
    <t>15.55882</t>
  </si>
  <si>
    <t>4.703838</t>
  </si>
  <si>
    <t>14.9983</t>
  </si>
  <si>
    <t>4.758958</t>
  </si>
  <si>
    <t>16.97486</t>
  </si>
  <si>
    <t>5.408474</t>
  </si>
  <si>
    <t>5.096683</t>
  </si>
  <si>
    <t>13.49408</t>
  </si>
  <si>
    <t>5.375788</t>
  </si>
  <si>
    <t>395.0172</t>
  </si>
  <si>
    <t>5.135636</t>
  </si>
  <si>
    <t>13.11001</t>
  </si>
  <si>
    <t>5.677469</t>
  </si>
  <si>
    <t>461.4062</t>
  </si>
  <si>
    <t>5.758296</t>
  </si>
  <si>
    <t>12.49916</t>
  </si>
  <si>
    <t>769.0866</t>
  </si>
  <si>
    <t>5.604675</t>
  </si>
  <si>
    <t>11.39765</t>
  </si>
  <si>
    <t>6.213879</t>
  </si>
  <si>
    <t>1346.507</t>
  </si>
  <si>
    <t>5.206644</t>
  </si>
  <si>
    <t>11.26138</t>
  </si>
  <si>
    <t>6.001059</t>
  </si>
  <si>
    <t>2014.467</t>
  </si>
  <si>
    <t>5.222405</t>
  </si>
  <si>
    <t>10.85054</t>
  </si>
  <si>
    <t>6.66845</t>
  </si>
  <si>
    <t>2494.146</t>
  </si>
  <si>
    <t>5.128664</t>
  </si>
  <si>
    <t>10.50923</t>
  </si>
  <si>
    <t>6.831501</t>
  </si>
  <si>
    <t>3888.817</t>
  </si>
  <si>
    <t>1.116066</t>
  </si>
  <si>
    <t>1.196413</t>
  </si>
  <si>
    <t>1.340887</t>
  </si>
  <si>
    <t>1.599135</t>
  </si>
  <si>
    <t>2.01907</t>
  </si>
  <si>
    <t>.2884385</t>
  </si>
  <si>
    <t>2.445146</t>
  </si>
  <si>
    <t>.3934717</t>
  </si>
  <si>
    <t>2.572185</t>
  </si>
  <si>
    <t>.3830914</t>
  </si>
  <si>
    <t>2.642018</t>
  </si>
  <si>
    <t>.3736187</t>
  </si>
  <si>
    <t>2.652406</t>
  </si>
  <si>
    <t>.3640557</t>
  </si>
  <si>
    <t>1.183873</t>
  </si>
  <si>
    <t>10.01492</t>
  </si>
  <si>
    <t>1.214517</t>
  </si>
  <si>
    <t>9.186734</t>
  </si>
  <si>
    <t>1.607999</t>
  </si>
  <si>
    <t>10.70988</t>
  </si>
  <si>
    <t>2.92484</t>
  </si>
  <si>
    <t>12.79248</t>
  </si>
  <si>
    <t>3.853581</t>
  </si>
  <si>
    <t>16.56465</t>
  </si>
  <si>
    <t>4.02953</t>
  </si>
  <si>
    <t>15.05477</t>
  </si>
  <si>
    <t>4.218798</t>
  </si>
  <si>
    <t>15.51429</t>
  </si>
  <si>
    <t>4.448819</t>
  </si>
  <si>
    <t>14.64403</t>
  </si>
  <si>
    <t>4.480063</t>
  </si>
  <si>
    <t>15.06228</t>
  </si>
  <si>
    <t>4.578748</t>
  </si>
  <si>
    <t>15.58776</t>
  </si>
  <si>
    <t>4.909314</t>
  </si>
  <si>
    <t>12.32189</t>
  </si>
  <si>
    <t>4.763493</t>
  </si>
  <si>
    <t>5.286179</t>
  </si>
  <si>
    <t>12.74347</t>
  </si>
  <si>
    <t>5.380575</t>
  </si>
  <si>
    <t>56.75563</t>
  </si>
  <si>
    <t>5.661314</t>
  </si>
  <si>
    <t>13.40837</t>
  </si>
  <si>
    <t>5.913437</t>
  </si>
  <si>
    <t>80.70237</t>
  </si>
  <si>
    <t>5.586447</t>
  </si>
  <si>
    <t>13.55437</t>
  </si>
  <si>
    <t>5.452906</t>
  </si>
  <si>
    <t>310.2147</t>
  </si>
  <si>
    <t>5.185629</t>
  </si>
  <si>
    <t>13.89317</t>
  </si>
  <si>
    <t>5.704192</t>
  </si>
  <si>
    <t>291.3027</t>
  </si>
  <si>
    <t>5.452191</t>
  </si>
  <si>
    <t>13.25302</t>
  </si>
  <si>
    <t>6.20711</t>
  </si>
  <si>
    <t>360.977</t>
  </si>
  <si>
    <t>5.534573</t>
  </si>
  <si>
    <t>13.06322</t>
  </si>
  <si>
    <t>6.53161</t>
  </si>
  <si>
    <t>634.2986</t>
  </si>
  <si>
    <t>5.453248</t>
  </si>
  <si>
    <t>12.66497</t>
  </si>
  <si>
    <t>6.935109</t>
  </si>
  <si>
    <t>763.9289</t>
  </si>
  <si>
    <t>branchcomm1</t>
  </si>
  <si>
    <t>branchcu1</t>
  </si>
  <si>
    <t>branchmfi1</t>
  </si>
  <si>
    <t>branchother1</t>
  </si>
  <si>
    <t>atm1</t>
  </si>
  <si>
    <t>atm21</t>
  </si>
  <si>
    <t>mbagents1</t>
  </si>
  <si>
    <t>insurance1</t>
  </si>
  <si>
    <t>BACC</t>
  </si>
  <si>
    <t>DACC</t>
  </si>
  <si>
    <t>DACCCU</t>
  </si>
  <si>
    <t>MMACC</t>
  </si>
  <si>
    <t>BANKACC</t>
  </si>
  <si>
    <t>421.0441</t>
  </si>
  <si>
    <t>701.5185</t>
  </si>
  <si>
    <t>1025.741</t>
  </si>
  <si>
    <t>1347.474</t>
  </si>
  <si>
    <t>1684.614</t>
  </si>
  <si>
    <t>2194.051</t>
  </si>
  <si>
    <t>2563.954</t>
  </si>
  <si>
    <t>223.8598</t>
  </si>
  <si>
    <t>405.1893</t>
  </si>
  <si>
    <t>662.051</t>
  </si>
  <si>
    <t>881.2306</t>
  </si>
  <si>
    <t>1049.249</t>
  </si>
  <si>
    <t>1313.173</t>
  </si>
  <si>
    <t>1491.567</t>
  </si>
  <si>
    <t>8.362652</t>
  </si>
  <si>
    <t>778.5544</t>
  </si>
  <si>
    <t>935.8599</t>
  </si>
  <si>
    <t>1354.915</t>
  </si>
  <si>
    <t>1620.463</t>
  </si>
  <si>
    <t>2014.34</t>
  </si>
  <si>
    <t>1796.639</t>
  </si>
  <si>
    <t>2876.496</t>
  </si>
  <si>
    <t>136.9637</t>
  </si>
  <si>
    <t>25.17061</t>
  </si>
  <si>
    <t>157.3598</t>
  </si>
  <si>
    <t>26.44244</t>
  </si>
  <si>
    <t>169.6445</t>
  </si>
  <si>
    <t>30.26961</t>
  </si>
  <si>
    <t>197.0737</t>
  </si>
  <si>
    <t>30.51739</t>
  </si>
  <si>
    <t>296.1024</t>
  </si>
  <si>
    <t>32.159</t>
  </si>
  <si>
    <t>284.6657</t>
  </si>
  <si>
    <t>37.35591</t>
  </si>
  <si>
    <t>190.875</t>
  </si>
  <si>
    <t>41.21978</t>
  </si>
  <si>
    <t>343.8056</t>
  </si>
  <si>
    <t>44.15535</t>
  </si>
  <si>
    <t>360.519</t>
  </si>
  <si>
    <t>44.85508</t>
  </si>
  <si>
    <t>353.6512</t>
  </si>
  <si>
    <t>49.71247</t>
  </si>
  <si>
    <t>356.9657</t>
  </si>
  <si>
    <t>61.31914</t>
  </si>
  <si>
    <t>387.4456</t>
  </si>
  <si>
    <t>73.86137</t>
  </si>
  <si>
    <t>414.2101</t>
  </si>
  <si>
    <t>57.00423</t>
  </si>
  <si>
    <t>333.0654</t>
  </si>
  <si>
    <t>62.17803</t>
  </si>
  <si>
    <t>386.2798</t>
  </si>
  <si>
    <t>61.73725</t>
  </si>
  <si>
    <t>444.812</t>
  </si>
  <si>
    <t>59.21439</t>
  </si>
  <si>
    <t>29.78978</t>
  </si>
  <si>
    <t>461.2629</t>
  </si>
  <si>
    <t>62.06166</t>
  </si>
  <si>
    <t>32.06919</t>
  </si>
  <si>
    <t>437.6223</t>
  </si>
  <si>
    <t>59.75856</t>
  </si>
  <si>
    <t>12.538</t>
  </si>
  <si>
    <t>182.0106</t>
  </si>
  <si>
    <t>13.49078</t>
  </si>
  <si>
    <t>208.2325</t>
  </si>
  <si>
    <t>15.2069</t>
  </si>
  <si>
    <t>221.6543</t>
  </si>
  <si>
    <t>16.74904</t>
  </si>
  <si>
    <t>280.4982</t>
  </si>
  <si>
    <t>17.95261</t>
  </si>
  <si>
    <t>291.5271</t>
  </si>
  <si>
    <t>20.04504</t>
  </si>
  <si>
    <t>380.28</t>
  </si>
  <si>
    <t>22.34273</t>
  </si>
  <si>
    <t>429.5489</t>
  </si>
  <si>
    <t>24.35075</t>
  </si>
  <si>
    <t>469.9729</t>
  </si>
  <si>
    <t>27.58339</t>
  </si>
  <si>
    <t>237.7604</t>
  </si>
  <si>
    <t>485.5213</t>
  </si>
  <si>
    <t>30.04941</t>
  </si>
  <si>
    <t>269.1547</t>
  </si>
  <si>
    <t>491.9297</t>
  </si>
  <si>
    <t>42.25762</t>
  </si>
  <si>
    <t>427.5499</t>
  </si>
  <si>
    <t>667.6674</t>
  </si>
  <si>
    <t>39.52945</t>
  </si>
  <si>
    <t>762.2309</t>
  </si>
  <si>
    <t>627.9771</t>
  </si>
  <si>
    <t>46.82631</t>
  </si>
  <si>
    <t>1117.988</t>
  </si>
  <si>
    <t>750.4881</t>
  </si>
  <si>
    <t>46.79182</t>
  </si>
  <si>
    <t>1322.499</t>
  </si>
  <si>
    <t>808.541</t>
  </si>
  <si>
    <t>46.43869</t>
  </si>
  <si>
    <t>1752.509</t>
  </si>
  <si>
    <t>855.3232</t>
  </si>
  <si>
    <t>26.95853</t>
  </si>
  <si>
    <t>1704.301</t>
  </si>
  <si>
    <t>849.7552</t>
  </si>
  <si>
    <t>43.9051</t>
  </si>
  <si>
    <t>1969.457</t>
  </si>
  <si>
    <t>811.5945</t>
  </si>
  <si>
    <t>49.13593</t>
  </si>
  <si>
    <t>2411.772</t>
  </si>
  <si>
    <t>20.83862</t>
  </si>
  <si>
    <t>7.283675</t>
  </si>
  <si>
    <t>22.11965</t>
  </si>
  <si>
    <t>7.633125</t>
  </si>
  <si>
    <t>31.23256</t>
  </si>
  <si>
    <t>7.672313</t>
  </si>
  <si>
    <t>36.30773</t>
  </si>
  <si>
    <t>7.866589</t>
  </si>
  <si>
    <t>40.63337</t>
  </si>
  <si>
    <t>7.968668</t>
  </si>
  <si>
    <t>48.64816</t>
  </si>
  <si>
    <t>8.344195</t>
  </si>
  <si>
    <t>56.15718</t>
  </si>
  <si>
    <t>10.95491</t>
  </si>
  <si>
    <t>61.97729</t>
  </si>
  <si>
    <t>10.94505</t>
  </si>
  <si>
    <t>70.78702</t>
  </si>
  <si>
    <t>11.09737</t>
  </si>
  <si>
    <t>8.656971</t>
  </si>
  <si>
    <t>74.77157</t>
  </si>
  <si>
    <t>12.80514</t>
  </si>
  <si>
    <t>29.11823</t>
  </si>
  <si>
    <t>89.60809</t>
  </si>
  <si>
    <t>14.38444</t>
  </si>
  <si>
    <t>100.4847</t>
  </si>
  <si>
    <t>88.33549</t>
  </si>
  <si>
    <t>17.26059</t>
  </si>
  <si>
    <t>156.5669</t>
  </si>
  <si>
    <t>82.64439</t>
  </si>
  <si>
    <t>20.7055</t>
  </si>
  <si>
    <t>257.6953</t>
  </si>
  <si>
    <t>97.31523</t>
  </si>
  <si>
    <t>15.87553</t>
  </si>
  <si>
    <t>346.2154</t>
  </si>
  <si>
    <t>100.022</t>
  </si>
  <si>
    <t>21.68119</t>
  </si>
  <si>
    <t>489.8216</t>
  </si>
  <si>
    <t>98.72751</t>
  </si>
  <si>
    <t>35.57131</t>
  </si>
  <si>
    <t>921.2614</t>
  </si>
  <si>
    <t>107.8196</t>
  </si>
  <si>
    <t>26.78459</t>
  </si>
  <si>
    <t>1098.488</t>
  </si>
  <si>
    <t>113.1883</t>
  </si>
  <si>
    <t>27.51496</t>
  </si>
  <si>
    <t>1346.25</t>
  </si>
  <si>
    <t>127.4157</t>
  </si>
  <si>
    <t>240.9734</t>
  </si>
  <si>
    <t>357.4463</t>
  </si>
  <si>
    <t>596.3895</t>
  </si>
  <si>
    <t>845.1808</t>
  </si>
  <si>
    <t>1476.598</t>
  </si>
  <si>
    <t>1872.87</t>
  </si>
  <si>
    <t>72.20207</t>
  </si>
  <si>
    <t>94.74368</t>
  </si>
  <si>
    <t>135.6754</t>
  </si>
  <si>
    <t>164.8893</t>
  </si>
  <si>
    <t>197.9384</t>
  </si>
  <si>
    <t>15.85603</t>
  </si>
  <si>
    <t>270.6529</t>
  </si>
  <si>
    <t>61.70353</t>
  </si>
  <si>
    <t>284.1125</t>
  </si>
  <si>
    <t>105.7668</t>
  </si>
  <si>
    <t>317.1762</t>
  </si>
  <si>
    <t>356.6771</t>
  </si>
  <si>
    <t>358.7308</t>
  </si>
  <si>
    <t>679.1263</t>
  </si>
  <si>
    <t>339.2017</t>
  </si>
  <si>
    <t>954.6922</t>
  </si>
  <si>
    <t>259.5737</t>
  </si>
  <si>
    <t>7.718998</t>
  </si>
  <si>
    <t>1211.536</t>
  </si>
  <si>
    <t>330.9624</t>
  </si>
  <si>
    <t>7.119549</t>
  </si>
  <si>
    <t>1564.448</t>
  </si>
  <si>
    <t>184.8697</t>
  </si>
  <si>
    <t>7.602823</t>
  </si>
  <si>
    <t>1820.922</t>
  </si>
  <si>
    <t>435.7606</t>
  </si>
  <si>
    <t>733.7028</t>
  </si>
  <si>
    <t>706.2323</t>
  </si>
  <si>
    <t>622.1689</t>
  </si>
  <si>
    <t>678.3034</t>
  </si>
  <si>
    <t>805.9819</t>
  </si>
  <si>
    <t>935.5725</t>
  </si>
  <si>
    <t>209.2878</t>
  </si>
  <si>
    <t>208.7379</t>
  </si>
  <si>
    <t>206.1517</t>
  </si>
  <si>
    <t>270.9754</t>
  </si>
  <si>
    <t>293.6437</t>
  </si>
  <si>
    <t>532.1876</t>
  </si>
  <si>
    <t>646.1706</t>
  </si>
  <si>
    <t>36.50901</t>
  </si>
  <si>
    <t>72.20392</t>
  </si>
  <si>
    <t>71.41061</t>
  </si>
  <si>
    <t>106.4341</t>
  </si>
  <si>
    <t>51.74137</t>
  </si>
  <si>
    <t>39.02816</t>
  </si>
  <si>
    <t>77.20321</t>
  </si>
  <si>
    <t>134.8204</t>
  </si>
  <si>
    <t>60.91167</t>
  </si>
  <si>
    <t>192.8847</t>
  </si>
  <si>
    <t>417.5963</t>
  </si>
  <si>
    <t>519.2748</t>
  </si>
  <si>
    <t>615.332</t>
  </si>
  <si>
    <t>787.6815</t>
  </si>
  <si>
    <t>791.1057</t>
  </si>
  <si>
    <t>1380.435</t>
  </si>
  <si>
    <t>2277.505</t>
  </si>
  <si>
    <t>196.4561</t>
  </si>
  <si>
    <t>330.3333</t>
  </si>
  <si>
    <t>665.2034</t>
  </si>
  <si>
    <t>834.5067</t>
  </si>
  <si>
    <t>989.0688</t>
  </si>
  <si>
    <t>1159.832</t>
  </si>
  <si>
    <t>bacc1</t>
  </si>
  <si>
    <t>dacc1</t>
  </si>
  <si>
    <t>dacccu1</t>
  </si>
  <si>
    <t>mmacc1</t>
  </si>
  <si>
    <t>DEPACC</t>
  </si>
  <si>
    <t>BRANCHES</t>
  </si>
  <si>
    <t>MBAGENTS</t>
  </si>
  <si>
    <t>ATM1</t>
  </si>
  <si>
    <t>DEPOSITS</t>
  </si>
  <si>
    <t>LOANS</t>
  </si>
  <si>
    <t>VMMTRANS</t>
  </si>
  <si>
    <t>UECO</t>
  </si>
  <si>
    <t>COUNTRY</t>
  </si>
  <si>
    <t>YEAR</t>
  </si>
  <si>
    <t>fiaccess1</t>
  </si>
  <si>
    <t>fiaccess2</t>
  </si>
  <si>
    <t>fiavailability1</t>
  </si>
  <si>
    <t>fiavailability2</t>
  </si>
  <si>
    <t>fiavailability3</t>
  </si>
  <si>
    <t>fiusage1</t>
  </si>
  <si>
    <t>fiusage2</t>
  </si>
  <si>
    <t>fiusage3</t>
  </si>
  <si>
    <t>fiusage4</t>
  </si>
  <si>
    <t>fiusage5</t>
  </si>
  <si>
    <t>fii1</t>
  </si>
  <si>
    <t>fii2</t>
  </si>
  <si>
    <t>fii3</t>
  </si>
  <si>
    <t>CC</t>
  </si>
  <si>
    <t>GE</t>
  </si>
  <si>
    <t>PS</t>
  </si>
  <si>
    <t>RQ</t>
  </si>
  <si>
    <t>RL</t>
  </si>
  <si>
    <t>VA</t>
  </si>
  <si>
    <t>iq1</t>
  </si>
  <si>
    <t>iq2</t>
  </si>
  <si>
    <t>iq3</t>
  </si>
  <si>
    <t>iq4</t>
  </si>
  <si>
    <t>iq5</t>
  </si>
  <si>
    <t>iq6</t>
  </si>
  <si>
    <t>0.87389083086850505</t>
  </si>
  <si>
    <t>4.4296845538508194</t>
  </si>
  <si>
    <t>784.11912264295495</t>
  </si>
  <si>
    <t>0.77399998903274503</t>
  </si>
  <si>
    <t>8.8094678046113106</t>
  </si>
  <si>
    <t>6.1947491241406425</t>
  </si>
  <si>
    <t>545329909.28019607</t>
  </si>
  <si>
    <t>5.3645208583234201</t>
  </si>
  <si>
    <t>1.7131645636118407</t>
  </si>
  <si>
    <t>805.90462872363116</t>
  </si>
  <si>
    <t>0.82499998807907104</t>
  </si>
  <si>
    <t>8.9910736442312995</t>
  </si>
  <si>
    <t>4.2730061149679983</t>
  </si>
  <si>
    <t>590502652.20999789</t>
  </si>
  <si>
    <t>3.7821769654037398</t>
  </si>
  <si>
    <t>3.9437388281579757</t>
  </si>
  <si>
    <t>837.13204251101877</t>
  </si>
  <si>
    <t>0.86000001430511497</t>
  </si>
  <si>
    <t>9.6667347066507023</t>
  </si>
  <si>
    <t>9.231373821308253</t>
  </si>
  <si>
    <t>679968912.31976378</t>
  </si>
  <si>
    <t>1.29806813334154</t>
  </si>
  <si>
    <t>5.986349321776089</t>
  </si>
  <si>
    <t>944.64320765254035</t>
  </si>
  <si>
    <t>0.894999980926514</t>
  </si>
  <si>
    <t>9.5684852564538669</t>
  </si>
  <si>
    <t>4.071256570494981</t>
  </si>
  <si>
    <t>781654219.50021493</t>
  </si>
  <si>
    <t>7.9472987606785903</t>
  </si>
  <si>
    <t>4.8965770842964673</t>
  </si>
  <si>
    <t>1098.9467796956312</t>
  </si>
  <si>
    <t>0.941999971866608</t>
  </si>
  <si>
    <t>10.233588452648483</t>
  </si>
  <si>
    <t>14.659118554229323</t>
  </si>
  <si>
    <t>1001636562.3318386</t>
  </si>
  <si>
    <t>0.89607235574907196</t>
  </si>
  <si>
    <t>2.3192921391283789</t>
  </si>
  <si>
    <t>1061.7184114711586</t>
  </si>
  <si>
    <t>0.99500000476837203</t>
  </si>
  <si>
    <t>11.288620859508665</t>
  </si>
  <si>
    <t>9.7797179722556251</t>
  </si>
  <si>
    <t>1099356678.1928048</t>
  </si>
  <si>
    <t>2.2078353253652199</t>
  </si>
  <si>
    <t>2.1140647264839174</t>
  </si>
  <si>
    <t>1009.4894943300154</t>
  </si>
  <si>
    <t>1.03999996185303</t>
  </si>
  <si>
    <t>11.21186949267428</t>
  </si>
  <si>
    <t>1.2118968027155432</t>
  </si>
  <si>
    <t>1069090438.3642584</t>
  </si>
  <si>
    <t>2.7042390774727898</t>
  </si>
  <si>
    <t>2.9637529190420082</t>
  </si>
  <si>
    <t>1099.4143113919033</t>
  </si>
  <si>
    <t>2.6500000953674299</t>
  </si>
  <si>
    <t>11.023541965779181</t>
  </si>
  <si>
    <t>3.3473490258196819</t>
  </si>
  <si>
    <t>1178782768.7615495</t>
  </si>
  <si>
    <t>6.7446825334071496</t>
  </si>
  <si>
    <t>4.8112233156879967</t>
  </si>
  <si>
    <t>1112.5695352068678</t>
  </si>
  <si>
    <t>2.4709999561309801</t>
  </si>
  <si>
    <t>11.128300735669114</t>
  </si>
  <si>
    <t>4.766898374637222</t>
  </si>
  <si>
    <t>1239843836.0718949</t>
  </si>
  <si>
    <t>0.42888888888886301</t>
  </si>
  <si>
    <t>7.1914337214494566</t>
  </si>
  <si>
    <t>1214.2955657658581</t>
  </si>
  <si>
    <t>2.2869999408721902</t>
  </si>
  <si>
    <t>11.042234233429879</t>
  </si>
  <si>
    <t>7.8968222163590127</t>
  </si>
  <si>
    <t>1382249779.9761364</t>
  </si>
  <si>
    <t>-0.54875755094814704</t>
  </si>
  <si>
    <t>6.3576790979193163</t>
  </si>
  <si>
    <t>1251.5047654269028</t>
  </si>
  <si>
    <t>2.1329998970031698</t>
  </si>
  <si>
    <t>10.180197084063273</t>
  </si>
  <si>
    <t>-2.2874575453462711</t>
  </si>
  <si>
    <t>1352391116.8440642</t>
  </si>
  <si>
    <t>0.21878592353617701</t>
  </si>
  <si>
    <t>1.7781510603027755</t>
  </si>
  <si>
    <t>1041.6525231598348</t>
  </si>
  <si>
    <t>2.0069999694824201</t>
  </si>
  <si>
    <t>11.411380145062672</t>
  </si>
  <si>
    <t>13.56991897560178</t>
  </si>
  <si>
    <t>1299546342.9118619</t>
  </si>
  <si>
    <t>-0.79405017390672505</t>
  </si>
  <si>
    <t>3.3396734262969261</t>
  </si>
  <si>
    <t>1049.8203034992268</t>
  </si>
  <si>
    <t>1.8279999494552599</t>
  </si>
  <si>
    <t>10.280818759698111</t>
  </si>
  <si>
    <t>-6.2562230983187703</t>
  </si>
  <si>
    <t>1215302355.7217493</t>
  </si>
  <si>
    <t>1.7694124739197501</t>
  </si>
  <si>
    <t>5.6715554694475259</t>
  </si>
  <si>
    <t>1095.2744590511932</t>
  </si>
  <si>
    <t>1.6440000534057599</t>
  </si>
  <si>
    <t>10.478984286502303</t>
  </si>
  <si>
    <t>6.9704395756969859</t>
  </si>
  <si>
    <t>1331004520.2238793</t>
  </si>
  <si>
    <t>0.64480362244077805</t>
  </si>
  <si>
    <t>6.697259460879863</t>
  </si>
  <si>
    <t>1194.4382142714428</t>
  </si>
  <si>
    <t>1.4700000286102299</t>
  </si>
  <si>
    <t>10.410505394338433</t>
  </si>
  <si>
    <t>5.9999999948081779</t>
  </si>
  <si>
    <t>1484788762.499872</t>
  </si>
  <si>
    <t>-0.70502663454275005</t>
  </si>
  <si>
    <t>6.8656873355015051</t>
  </si>
  <si>
    <t>1170.9655329809868</t>
  </si>
  <si>
    <t>10.342063240044624</t>
  </si>
  <si>
    <t>5.8258034779116201</t>
  </si>
  <si>
    <t>1488397299.3890338</t>
  </si>
  <si>
    <t>3.0227211966375598</t>
  </si>
  <si>
    <t>3.8485230924369915</t>
  </si>
  <si>
    <t>1237.949295350392</t>
  </si>
  <si>
    <t>1.58399999141693</t>
  </si>
  <si>
    <t>11.399362146449617</t>
  </si>
  <si>
    <t>14.441116703181464</t>
  </si>
  <si>
    <t>1784176319.8753254</t>
  </si>
  <si>
    <t>1.73353962694033</t>
  </si>
  <si>
    <t>7.1557295293996077</t>
  </si>
  <si>
    <t>1319.1549945174008</t>
  </si>
  <si>
    <t>1.5740000009536701</t>
  </si>
  <si>
    <t>10.376284316971967</t>
  </si>
  <si>
    <t>-2.1298192088264045</t>
  </si>
  <si>
    <t>1779005536.4225161</t>
  </si>
  <si>
    <t>-0.40022870211547501</t>
  </si>
  <si>
    <t>4.478452136703865</t>
  </si>
  <si>
    <t>405.45130104192026</t>
  </si>
  <si>
    <t>3.41499996185303</t>
  </si>
  <si>
    <t>14.236046704075193</t>
  </si>
  <si>
    <t>9.4430217104996927</t>
  </si>
  <si>
    <t>776104973.47052562</t>
  </si>
  <si>
    <t>6.4150401836968696</t>
  </si>
  <si>
    <t>8.6618732284122473</t>
  </si>
  <si>
    <t>442.94439954557407</t>
  </si>
  <si>
    <t>4</t>
  </si>
  <si>
    <t>13.792827519266613</t>
  </si>
  <si>
    <t>9.1179751093187775</t>
  </si>
  <si>
    <t>847755832.43434334</t>
  </si>
  <si>
    <t>2.33310856372217</t>
  </si>
  <si>
    <t>6.2531646881747776</t>
  </si>
  <si>
    <t>457.34209673875449</t>
  </si>
  <si>
    <t>3.6549999713897701</t>
  </si>
  <si>
    <t>15.102120017321646</t>
  </si>
  <si>
    <t>14.022786069918425</t>
  </si>
  <si>
    <t>988799246.62956786</t>
  </si>
  <si>
    <t>-0.23062730627300701</t>
  </si>
  <si>
    <t>4.1113790176151639</t>
  </si>
  <si>
    <t>516.75034790429231</t>
  </si>
  <si>
    <t>3.2999999523162802</t>
  </si>
  <si>
    <t>16.690109815390848</t>
  </si>
  <si>
    <t>6.8088611743825282</t>
  </si>
  <si>
    <t>1272741563.5380459</t>
  </si>
  <si>
    <t>10.659797899742401</t>
  </si>
  <si>
    <t>5.7999917410538728</t>
  </si>
  <si>
    <t>621.89032896740184</t>
  </si>
  <si>
    <t>3.4130001068115199</t>
  </si>
  <si>
    <t>14.670092844647359</t>
  </si>
  <si>
    <t>-2.5918082632135508</t>
  </si>
  <si>
    <t>1386534489.013453</t>
  </si>
  <si>
    <t>2.60817666368317</t>
  </si>
  <si>
    <t>2.9619508586669241</t>
  </si>
  <si>
    <t>603.87757509450444</t>
  </si>
  <si>
    <t>3.55900001525879</t>
  </si>
  <si>
    <t>15.219624615851277</t>
  </si>
  <si>
    <t>6.4477374786759327</t>
  </si>
  <si>
    <t>1438360658.048784</t>
  </si>
  <si>
    <t>-0.76423073467673397</t>
  </si>
  <si>
    <t>8.4462815770762489</t>
  </si>
  <si>
    <t>627.27034753295413</t>
  </si>
  <si>
    <t>3.6449999809265101</t>
  </si>
  <si>
    <t>14.457528015174031</t>
  </si>
  <si>
    <t>4.2981072539589604</t>
  </si>
  <si>
    <t>1461600993.9888151</t>
  </si>
  <si>
    <t>2.7597672485453</t>
  </si>
  <si>
    <t>6.6225626130669326</t>
  </si>
  <si>
    <t>727.61251465590044</t>
  </si>
  <si>
    <t>3.7850000858306898</t>
  </si>
  <si>
    <t>14.286625380532602</t>
  </si>
  <si>
    <t>7.7670757865839732</t>
  </si>
  <si>
    <t>1725866726.3945186</t>
  </si>
  <si>
    <t>3.81815240252386</t>
  </si>
  <si>
    <t>6.4526723795314638</t>
  </si>
  <si>
    <t>733.97293421839765</t>
  </si>
  <si>
    <t>3.9130001068115199</t>
  </si>
  <si>
    <t>14.25458176691351</t>
  </si>
  <si>
    <t>6.911848886285469</t>
  </si>
  <si>
    <t>1790520309.5133679</t>
  </si>
  <si>
    <t>0.53373850709053705</t>
  </si>
  <si>
    <t>5.7925848450986734</t>
  </si>
  <si>
    <t>762.30381714566818</t>
  </si>
  <si>
    <t>4.0469999313354501</t>
  </si>
  <si>
    <t>14.655586287171413</t>
  </si>
  <si>
    <t>6.0419423064757041</t>
  </si>
  <si>
    <t>1970341154.1535971</t>
  </si>
  <si>
    <t>-0.25808951753535297</t>
  </si>
  <si>
    <t>4.3268456145297591</t>
  </si>
  <si>
    <t>767.37139067591681</t>
  </si>
  <si>
    <t>4.1880002021789604</t>
  </si>
  <si>
    <t>15.474778613438048</t>
  </si>
  <si>
    <t>6.1591465993132317</t>
  </si>
  <si>
    <t>2157651001.0079851</t>
  </si>
  <si>
    <t>0.72483898107059896</t>
  </si>
  <si>
    <t>3.9212287937935031</t>
  </si>
  <si>
    <t>632.12668368393952</t>
  </si>
  <si>
    <t>4.3210000991821298</t>
  </si>
  <si>
    <t>15.944080256045801</t>
  </si>
  <si>
    <t>11.81621304640268</t>
  </si>
  <si>
    <t>1886528970.9253049</t>
  </si>
  <si>
    <t>0.441041448058759</t>
  </si>
  <si>
    <t>5.9579767075402401</t>
  </si>
  <si>
    <t>665.78634545130944</t>
  </si>
  <si>
    <t>4.43400001525879</t>
  </si>
  <si>
    <t>16.507096597911698</t>
  </si>
  <si>
    <t>10.623954352850888</t>
  </si>
  <si>
    <t>2118415688.2756424</t>
  </si>
  <si>
    <t>1.4829989716132701</t>
  </si>
  <si>
    <t>6.2034894112186834</t>
  </si>
  <si>
    <t>711.18460467329714</t>
  </si>
  <si>
    <t>4.5630002021789604</t>
  </si>
  <si>
    <t>17.73932315253051</t>
  </si>
  <si>
    <t>13.336864789424155</t>
  </si>
  <si>
    <t>2502478659.0768695</t>
  </si>
  <si>
    <t>1.9559430267253199</t>
  </si>
  <si>
    <t>6.6045690681234106</t>
  </si>
  <si>
    <t>779.20270970009153</t>
  </si>
  <si>
    <t>4.6900000572204599</t>
  </si>
  <si>
    <t>18.419409475167971</t>
  </si>
  <si>
    <t>7.9341069068428141</t>
  </si>
  <si>
    <t>2926856141.8606472</t>
  </si>
  <si>
    <t>-3.2333893398332099</t>
  </si>
  <si>
    <t>5.6881151494365696</t>
  </si>
  <si>
    <t>772.16689491783507</t>
  </si>
  <si>
    <t>4.6929998397827104</t>
  </si>
  <si>
    <t>20.243476480845846</t>
  </si>
  <si>
    <t>14.594319262914723</t>
  </si>
  <si>
    <t>3275022425.5902352</t>
  </si>
  <si>
    <t>1.88443993781985</t>
  </si>
  <si>
    <t>1.9303248895725602</t>
  </si>
  <si>
    <t>833.24434263632406</t>
  </si>
  <si>
    <t>4.8949999809265101</t>
  </si>
  <si>
    <t>3.6535328721420699</t>
  </si>
  <si>
    <t>6.9063416733778524</t>
  </si>
  <si>
    <t>893.07715577686326</t>
  </si>
  <si>
    <t>4.7579998970031703</t>
  </si>
  <si>
    <t>1.4579883560074001</t>
  </si>
  <si>
    <t>3.1850382288604919</t>
  </si>
  <si>
    <t>1267.7649005891483</t>
  </si>
  <si>
    <t>5.4640002250671396</t>
  </si>
  <si>
    <t>3.8858303988648002</t>
  </si>
  <si>
    <t>0.99606556186427042</t>
  </si>
  <si>
    <t>1267.0872215517834</t>
  </si>
  <si>
    <t>5.6880002021789604</t>
  </si>
  <si>
    <t>2.46719148596913</t>
  </si>
  <si>
    <t>2.8155785960884998</t>
  </si>
  <si>
    <t>1303.5650288636912</t>
  </si>
  <si>
    <t>5.9180002212524396</t>
  </si>
  <si>
    <t>1.89200629349599</t>
  </si>
  <si>
    <t>1.1014297644742044</t>
  </si>
  <si>
    <t>1451.232586751858</t>
  </si>
  <si>
    <t>6.1449999809265101</t>
  </si>
  <si>
    <t>6.3085276915258</t>
  </si>
  <si>
    <t>4.7826659810866801</t>
  </si>
  <si>
    <t>1683.3376609068969</t>
  </si>
  <si>
    <t>6.3680000305175799</t>
  </si>
  <si>
    <t>1.01950457731134</t>
  </si>
  <si>
    <t>3.6033215660911111</t>
  </si>
  <si>
    <t>1638.8047655754347</t>
  </si>
  <si>
    <t>6.59299993515015</t>
  </si>
  <si>
    <t>4.7195873782416982</t>
  </si>
  <si>
    <t>1.2264561213548</t>
  </si>
  <si>
    <t>6.8480494005994217</t>
  </si>
  <si>
    <t>1654.1778324573813</t>
  </si>
  <si>
    <t>6.83500003814697</t>
  </si>
  <si>
    <t>4.1064501213048175</t>
  </si>
  <si>
    <t>4.91243395052462</t>
  </si>
  <si>
    <t>-5.3704472413656248</t>
  </si>
  <si>
    <t>1701.7047336377284</t>
  </si>
  <si>
    <t>7.125</t>
  </si>
  <si>
    <t>-10.550593196539566</t>
  </si>
  <si>
    <t>1.3045111991559499</t>
  </si>
  <si>
    <t>7.6204117629293364</t>
  </si>
  <si>
    <t>1649.3017390009313</t>
  </si>
  <si>
    <t>7.2199997901916504</t>
  </si>
  <si>
    <t>35.606372766482991</t>
  </si>
  <si>
    <t>2.5811703725294</t>
  </si>
  <si>
    <t>10.760213131708156</t>
  </si>
  <si>
    <t>1903.0543211928227</t>
  </si>
  <si>
    <t>4.25</t>
  </si>
  <si>
    <t>-17.179818772963628</t>
  </si>
  <si>
    <t>0.44868207676614003</t>
  </si>
  <si>
    <t>9.3719999420114846</t>
  </si>
  <si>
    <t>2124.0195585768138</t>
  </si>
  <si>
    <t>3.70099997520447</t>
  </si>
  <si>
    <t>10.170422177905252</t>
  </si>
  <si>
    <t>1.2514995478147399</t>
  </si>
  <si>
    <t>7.1940906454067317</t>
  </si>
  <si>
    <t>1941.5663362781545</t>
  </si>
  <si>
    <t>3.1489999294281001</t>
  </si>
  <si>
    <t>8.7424200190872448</t>
  </si>
  <si>
    <t>5.3533195238726421</t>
  </si>
  <si>
    <t>4005308081.6905351</t>
  </si>
  <si>
    <t>0.72317845751325205</t>
  </si>
  <si>
    <t>7.1792078239247843</t>
  </si>
  <si>
    <t>1980.8781420661232</t>
  </si>
  <si>
    <t>2.5999999046325701</t>
  </si>
  <si>
    <t>9.5171615241469194</t>
  </si>
  <si>
    <t>7.833706716892209</t>
  </si>
  <si>
    <t>4564833676.9007921</t>
  </si>
  <si>
    <t>0.68588106530464399</t>
  </si>
  <si>
    <t>7.3596380882169541</t>
  </si>
  <si>
    <t>2076.1479998054901</t>
  </si>
  <si>
    <t>3.2699999809265101</t>
  </si>
  <si>
    <t>10.165271185020469</t>
  </si>
  <si>
    <t>16.284074872546796</t>
  </si>
  <si>
    <t>5244076232.996192</t>
  </si>
  <si>
    <t>0.35940903138066399</t>
  </si>
  <si>
    <t>6.890284319672844</t>
  </si>
  <si>
    <t>2275.4959502948032</t>
  </si>
  <si>
    <t>3.2929999828338601</t>
  </si>
  <si>
    <t>10.240978148153825</t>
  </si>
  <si>
    <t>5940941602.656601</t>
  </si>
  <si>
    <t>-1.1068634399420201</t>
  </si>
  <si>
    <t>6.2317095130508307</t>
  </si>
  <si>
    <t>2238.811004890088</t>
  </si>
  <si>
    <t>3.3180000782012899</t>
  </si>
  <si>
    <t>10.113219593122146</t>
  </si>
  <si>
    <t>5920220591.6939611</t>
  </si>
  <si>
    <t>2.42500656821829</t>
  </si>
  <si>
    <t>1.9788211830440474</t>
  </si>
  <si>
    <t>2288.1194976203251</t>
  </si>
  <si>
    <t>3.4879999160766602</t>
  </si>
  <si>
    <t>10.691134460297921</t>
  </si>
  <si>
    <t>6558859120.096736</t>
  </si>
  <si>
    <t>4.0919518969285802</t>
  </si>
  <si>
    <t>7.037959999973026</t>
  </si>
  <si>
    <t>2549.0412972473378</t>
  </si>
  <si>
    <t>3.46799993515015</t>
  </si>
  <si>
    <t>9.9740483312779507</t>
  </si>
  <si>
    <t>1.2910404724472073</t>
  </si>
  <si>
    <t>6986141770.6900625</t>
  </si>
  <si>
    <t>18.042738823256499</t>
  </si>
  <si>
    <t>5.5999999907744495</t>
  </si>
  <si>
    <t>405.42264815214691</t>
  </si>
  <si>
    <t>12.172811881046831</t>
  </si>
  <si>
    <t>1081112284.6025569</t>
  </si>
  <si>
    <t>15.4389920155908</t>
  </si>
  <si>
    <t>5.9000038185510704</t>
  </si>
  <si>
    <t>477.60584133816025</t>
  </si>
  <si>
    <t>5.6189999580383301</t>
  </si>
  <si>
    <t>15.308165262880832</t>
  </si>
  <si>
    <t>1644812638.0910296</t>
  </si>
  <si>
    <t>11.679183939249199</t>
  </si>
  <si>
    <t>6.3999126061803366</t>
  </si>
  <si>
    <t>884.9413127347533</t>
  </si>
  <si>
    <t>4.6399998664856001</t>
  </si>
  <si>
    <t>8.870722203844938</t>
  </si>
  <si>
    <t>1813254835.5370998</t>
  </si>
  <si>
    <t>10.7342665456292</t>
  </si>
  <si>
    <t>4.3468191044007938</t>
  </si>
  <si>
    <t>1047.2207625678775</t>
  </si>
  <si>
    <t>4.84299993515015</t>
  </si>
  <si>
    <t>8.524940361135446</t>
  </si>
  <si>
    <t>0.1762472988193764</t>
  </si>
  <si>
    <t>2116558974.9088571</t>
  </si>
  <si>
    <t>16.494639613412001</t>
  </si>
  <si>
    <t>9.1497989383181704</t>
  </si>
  <si>
    <t>1178.9278683043308</t>
  </si>
  <si>
    <t>4.9920001029968297</t>
  </si>
  <si>
    <t>8.7316597676273773</t>
  </si>
  <si>
    <t>12.730433819291264</t>
  </si>
  <si>
    <t>2504126674.9025941</t>
  </si>
  <si>
    <t>19.246948222085798</t>
  </si>
  <si>
    <t>4.844487051750761</t>
  </si>
  <si>
    <t>1043.9804678131025</t>
  </si>
  <si>
    <t>5.2170000076293901</t>
  </si>
  <si>
    <t>7.5742439557225509</t>
  </si>
  <si>
    <t>-10.683318998019274</t>
  </si>
  <si>
    <t>1972947259.7864769</t>
  </si>
  <si>
    <t>10.733389835491399</t>
  </si>
  <si>
    <t>7.8997119405162124</t>
  </si>
  <si>
    <t>1258.9492301832445</t>
  </si>
  <si>
    <t>5.3800001144409197</t>
  </si>
  <si>
    <t>7.0694994210309714</t>
  </si>
  <si>
    <t>17.422677572174479</t>
  </si>
  <si>
    <t>2276186013.9860139</t>
  </si>
  <si>
    <t>8.7284593709303007</t>
  </si>
  <si>
    <t>14.047123580314903</t>
  </si>
  <si>
    <t>1501.0838500301684</t>
  </si>
  <si>
    <t>5.5960001945495597</t>
  </si>
  <si>
    <t>13.788598121553811</t>
  </si>
  <si>
    <t>80.025105880297929</t>
  </si>
  <si>
    <t>5424064250.9535713</t>
  </si>
  <si>
    <t>11.1863409441066</t>
  </si>
  <si>
    <t>9.2927894063004999</t>
  </si>
  <si>
    <t>1536.5918480250832</t>
  </si>
  <si>
    <t>5.9109997749328604</t>
  </si>
  <si>
    <t>11.764346311947053</t>
  </si>
  <si>
    <t>-10.55781808727933</t>
  </si>
  <si>
    <t>4855258041.5365229</t>
  </si>
  <si>
    <t>11.6661923071728</t>
  </si>
  <si>
    <t>7.3125250167814499</t>
  </si>
  <si>
    <t>2282.3499053070555</t>
  </si>
  <si>
    <t>6.2030000686645499</t>
  </si>
  <si>
    <t>8.7831728455823725</t>
  </si>
  <si>
    <t>-16.109979072690734</t>
  </si>
  <si>
    <t>5517856515.5950336</t>
  </si>
  <si>
    <t>15.489616033331901</t>
  </si>
  <si>
    <t>2.8562401633088257</t>
  </si>
  <si>
    <t>1942.9050997486079</t>
  </si>
  <si>
    <t>6.5240001678466797</t>
  </si>
  <si>
    <t>8.2677932649601633</t>
  </si>
  <si>
    <t>7.6488622708352949</t>
  </si>
  <si>
    <t>4529332596.8376722</t>
  </si>
  <si>
    <t>17.149969500787801</t>
  </si>
  <si>
    <t>2.1207593381733432</t>
  </si>
  <si>
    <t>1711.2906661148459</t>
  </si>
  <si>
    <t>6.8099999427795401</t>
  </si>
  <si>
    <t>7.6804908944191217</t>
  </si>
  <si>
    <t>-8.5026402336403493</t>
  </si>
  <si>
    <t>3794666989.7162547</t>
  </si>
  <si>
    <t>17.4546347070868</t>
  </si>
  <si>
    <t>3.3734657496693643</t>
  </si>
  <si>
    <t>1900.4059374660098</t>
  </si>
  <si>
    <t>5.52699995040894</t>
  </si>
  <si>
    <t>7.8869312141943313</t>
  </si>
  <si>
    <t>6.1244218486120161</t>
  </si>
  <si>
    <t>4429708552.8671541</t>
  </si>
  <si>
    <t>12.371921550704799</t>
  </si>
  <si>
    <t>8.1288948810095576</t>
  </si>
  <si>
    <t>1998.7379799208084</t>
  </si>
  <si>
    <t>4.2199997901916504</t>
  </si>
  <si>
    <t>6.9570520592242877</t>
  </si>
  <si>
    <t>-10.82260974661925</t>
  </si>
  <si>
    <t>4202503505.344213</t>
  </si>
  <si>
    <t>7.80876516610709</t>
  </si>
  <si>
    <t>6.2000776812728446</t>
  </si>
  <si>
    <t>2180.0415702272899</t>
  </si>
  <si>
    <t>4.27600002288818</t>
  </si>
  <si>
    <t>7.1047804899671148</t>
  </si>
  <si>
    <t>1.8313045114946931</t>
  </si>
  <si>
    <t>4781466163.6097965</t>
  </si>
  <si>
    <t>7.1436400333085599</t>
  </si>
  <si>
    <t>6.5077747939152033</t>
  </si>
  <si>
    <t>2167.9115894108681</t>
  </si>
  <si>
    <t>4.31599998474121</t>
  </si>
  <si>
    <t>7.0432037272920995</t>
  </si>
  <si>
    <t>5.3830726550821595</t>
  </si>
  <si>
    <t>4813152010.5799828</t>
  </si>
  <si>
    <t>9.8872895626994293</t>
  </si>
  <si>
    <t>0.51394164832065314</t>
  </si>
  <si>
    <t>2176.5794594569702</t>
  </si>
  <si>
    <t>4.65100002288818</t>
  </si>
  <si>
    <t>7.8334101560534624</t>
  </si>
  <si>
    <t>10.103062441838716</t>
  </si>
  <si>
    <t>5486771127.8302984</t>
  </si>
  <si>
    <t>9.9710886750444097</t>
  </si>
  <si>
    <t>5.3564778969957842</t>
  </si>
  <si>
    <t>2363.2992962142162</t>
  </si>
  <si>
    <t>4.7039999961853001</t>
  </si>
  <si>
    <t>9.9495405037754576</t>
  </si>
  <si>
    <t>82.084919100168008</t>
  </si>
  <si>
    <t>7720274223.1777964</t>
  </si>
  <si>
    <t>2.3401173125667185</t>
  </si>
  <si>
    <t>405.69605072058829</t>
  </si>
  <si>
    <t>4.6319999694824201</t>
  </si>
  <si>
    <t>6.9486103784407769</t>
  </si>
  <si>
    <t>252613821.1094074</t>
  </si>
  <si>
    <t>31.3733025877534</t>
  </si>
  <si>
    <t>2.9972725615335918</t>
  </si>
  <si>
    <t>321.33863617628356</t>
  </si>
  <si>
    <t>4.6529998779296902</t>
  </si>
  <si>
    <t>6.9877805331918603</t>
  </si>
  <si>
    <t>205236129.19817188</t>
  </si>
  <si>
    <t>34.6952705997073</t>
  </si>
  <si>
    <t>1.1896021172437941</t>
  </si>
  <si>
    <t>452.27615971580036</t>
  </si>
  <si>
    <t>4.6989998817443803</t>
  </si>
  <si>
    <t>6.274438688499834</t>
  </si>
  <si>
    <t>264782520.02913329</t>
  </si>
  <si>
    <t>18.175565610859699</t>
  </si>
  <si>
    <t>6.817471112525368</t>
  </si>
  <si>
    <t>657.99347443569582</t>
  </si>
  <si>
    <t>4.6710000038146999</t>
  </si>
  <si>
    <t>6.7783146828834715</t>
  </si>
  <si>
    <t>31.111150231900695</t>
  </si>
  <si>
    <t>425808146.8366878</t>
  </si>
  <si>
    <t>23.065612938798001</t>
  </si>
  <si>
    <t>4.1330161587992365</t>
  </si>
  <si>
    <t>712.09941668903525</t>
  </si>
  <si>
    <t>4.7249999046325701</t>
  </si>
  <si>
    <t>5.968920513936931</t>
  </si>
  <si>
    <t>7.0169186382513118</t>
  </si>
  <si>
    <t>415686320.5286926</t>
  </si>
  <si>
    <t>4.6843886897650098</t>
  </si>
  <si>
    <t>-1.1226420484868669</t>
  </si>
  <si>
    <t>670.26125879435438</t>
  </si>
  <si>
    <t>4.8060002326965297</t>
  </si>
  <si>
    <t>9.9646966613289916</t>
  </si>
  <si>
    <t>67.992273349853093</t>
  </si>
  <si>
    <t>669319165.30836213</t>
  </si>
  <si>
    <t>15.4619810737553</t>
  </si>
  <si>
    <t>4.8133601696755335</t>
  </si>
  <si>
    <t>667.28160434306756</t>
  </si>
  <si>
    <t>4.7729997634887704</t>
  </si>
  <si>
    <t>12.568198796963756</t>
  </si>
  <si>
    <t>53.485607555974752</t>
  </si>
  <si>
    <t>861357464.8305968</t>
  </si>
  <si>
    <t>21.3504664236733</t>
  </si>
  <si>
    <t>5.6121117743097528</t>
  </si>
  <si>
    <t>644.50254459568953</t>
  </si>
  <si>
    <t>4.7930002212524396</t>
  </si>
  <si>
    <t>14.981582224892151</t>
  </si>
  <si>
    <t>40.117602835573763</t>
  </si>
  <si>
    <t>1016520904.6103463</t>
  </si>
  <si>
    <t>15.225101393201999</t>
  </si>
  <si>
    <t>5.9152862613332218</t>
  </si>
  <si>
    <t>707.96768082995084</t>
  </si>
  <si>
    <t>4.8179998397827104</t>
  </si>
  <si>
    <t>14.475495151762621</t>
  </si>
  <si>
    <t>14.447295431025211</t>
  </si>
  <si>
    <t>1105644870.4942534</t>
  </si>
  <si>
    <t>11.887895612730301</t>
  </si>
  <si>
    <t>3.9456870862405253</t>
  </si>
  <si>
    <t>757.69226916299544</t>
  </si>
  <si>
    <t>4.8660001754760698</t>
  </si>
  <si>
    <t>18.87341802028066</t>
  </si>
  <si>
    <t>41.384654743522788</t>
  </si>
  <si>
    <t>1580953346.5855455</t>
  </si>
  <si>
    <t>7.0720212101667599</t>
  </si>
  <si>
    <t>3.6965531166408567</t>
  </si>
  <si>
    <t>774.56903704656781</t>
  </si>
  <si>
    <t>4.8959999084472701</t>
  </si>
  <si>
    <t>17.793145217085925</t>
  </si>
  <si>
    <t>0.36724375693670197</t>
  </si>
  <si>
    <t>1561966558.0799687</t>
  </si>
  <si>
    <t>10.8206821245734</t>
  </si>
  <si>
    <t>3.8259105694943543</t>
  </si>
  <si>
    <t>756.42559405856252</t>
  </si>
  <si>
    <t>4.9229998588562003</t>
  </si>
  <si>
    <t>19.501894138433514</t>
  </si>
  <si>
    <t>17.2525851332922</t>
  </si>
  <si>
    <t>1715036050.8847706</t>
  </si>
  <si>
    <t>8.1721169632160304</t>
  </si>
  <si>
    <t>10.82062719659001</t>
  </si>
  <si>
    <t>720.47325356773729</t>
  </si>
  <si>
    <t>4.8800001144409197</t>
  </si>
  <si>
    <t>16.883544274883679</t>
  </si>
  <si>
    <t>1.4798150898891294</t>
  </si>
  <si>
    <t>1451301966.404254</t>
  </si>
  <si>
    <t>8.91452597036354</t>
  </si>
  <si>
    <t>10.300005342735517</t>
  </si>
  <si>
    <t>843.46427886242304</t>
  </si>
  <si>
    <t>4.9140000343322798</t>
  </si>
  <si>
    <t>15.276021580674742</t>
  </si>
  <si>
    <t>1.8808164898091775</t>
  </si>
  <si>
    <t>1577198552.5376832</t>
  </si>
  <si>
    <t>9.8260018077734195</t>
  </si>
  <si>
    <t>6.3584919273671545</t>
  </si>
  <si>
    <t>944.41726621054829</t>
  </si>
  <si>
    <t>4.9829998016357404</t>
  </si>
  <si>
    <t>15.4819047734539</t>
  </si>
  <si>
    <t>8.6820578698759903</t>
  </si>
  <si>
    <t>1835694145.6603763</t>
  </si>
  <si>
    <t>9.4707793731353505</t>
  </si>
  <si>
    <t>5.6169144688987558</t>
  </si>
  <si>
    <t>1043.8998820931984</t>
  </si>
  <si>
    <t>5.0199999809265101</t>
  </si>
  <si>
    <t>15.402325246451035</t>
  </si>
  <si>
    <t>-29.375215600036654</t>
  </si>
  <si>
    <t>2070513241.9962254</t>
  </si>
  <si>
    <t>10.6018600008336</t>
  </si>
  <si>
    <t>4.9202663724335025</t>
  </si>
  <si>
    <t>1073.6593370995149</t>
  </si>
  <si>
    <t>6.1030001640319798</t>
  </si>
  <si>
    <t>17.314545518214743</t>
  </si>
  <si>
    <t>4.380959013453861</t>
  </si>
  <si>
    <t>2454827835.9071498</t>
  </si>
  <si>
    <t>12.5970695076018</t>
  </si>
  <si>
    <t>3.8999999999057593</t>
  </si>
  <si>
    <t>1189.1759994663123</t>
  </si>
  <si>
    <t>6.3420000076293901</t>
  </si>
  <si>
    <t>17.314545518233942</t>
  </si>
  <si>
    <t>16.799330656627404</t>
  </si>
  <si>
    <t>2786225125.0049295</t>
  </si>
  <si>
    <t>-3.0997812806395402</t>
  </si>
  <si>
    <t>1.5599986605348874</t>
  </si>
  <si>
    <t>427.71734592941635</t>
  </si>
  <si>
    <t>8.75</t>
  </si>
  <si>
    <t>15.460917109288433</t>
  </si>
  <si>
    <t>6.1887387504136342</t>
  </si>
  <si>
    <t>843276987.43500376</t>
  </si>
  <si>
    <t>6.3978829389787997</t>
  </si>
  <si>
    <t>6.5347787748128781</t>
  </si>
  <si>
    <t>473.99501354155456</t>
  </si>
  <si>
    <t>9.6890001296997106</t>
  </si>
  <si>
    <t>13.846429400844857</t>
  </si>
  <si>
    <t>2.2390778246141849</t>
  </si>
  <si>
    <t>865057816.05376029</t>
  </si>
  <si>
    <t>1.5435259692758301</t>
  </si>
  <si>
    <t>4.662186877583224</t>
  </si>
  <si>
    <t>506.91186295718126</t>
  </si>
  <si>
    <t>10.6990003585815</t>
  </si>
  <si>
    <t>13.262239951527743</t>
  </si>
  <si>
    <t>-0.49374161420968221</t>
  </si>
  <si>
    <t>915881610.70207882</t>
  </si>
  <si>
    <t>1.4120020171457699</t>
  </si>
  <si>
    <t>3.4936168125374394</t>
  </si>
  <si>
    <t>579.25716266582447</t>
  </si>
  <si>
    <t>11.710000038146999</t>
  </si>
  <si>
    <t>13.94575919175422</t>
  </si>
  <si>
    <t>6.5329794148970848</t>
  </si>
  <si>
    <t>1137481543.8194177</t>
  </si>
  <si>
    <t>9.1709881366767796</t>
  </si>
  <si>
    <t>4.773145081429746</t>
  </si>
  <si>
    <t>676.12706329917751</t>
  </si>
  <si>
    <t>10.494000434875501</t>
  </si>
  <si>
    <t>15.491160546742311</t>
  </si>
  <si>
    <t>7.8152293293335191</t>
  </si>
  <si>
    <t>1524082959.6412556</t>
  </si>
  <si>
    <t>2.4637518857229801</t>
  </si>
  <si>
    <t>4.8063222669786398</t>
  </si>
  <si>
    <t>680.64999187517969</t>
  </si>
  <si>
    <t>9.2869997024536097</t>
  </si>
  <si>
    <t>14.555723543023982</t>
  </si>
  <si>
    <t>2.7642881575621772</t>
  </si>
  <si>
    <t>1489336231.3823667</t>
  </si>
  <si>
    <t>1.1089269067018801</t>
  </si>
  <si>
    <t>5.313935278958752</t>
  </si>
  <si>
    <t>688.32781299525948</t>
  </si>
  <si>
    <t>8.0699996948242205</t>
  </si>
  <si>
    <t>15.687645480501855</t>
  </si>
  <si>
    <t>7.416497128163428</t>
  </si>
  <si>
    <t>1676878654.4226561</t>
  </si>
  <si>
    <t>2.9556439522939102</t>
  </si>
  <si>
    <t>3.2131337804430729</t>
  </si>
  <si>
    <t>810.18260073598867</t>
  </si>
  <si>
    <t>6.9000000953674299</t>
  </si>
  <si>
    <t>18.793163669924979</t>
  </si>
  <si>
    <t>12.203782036804938</t>
  </si>
  <si>
    <t>2442192931.7137494</t>
  </si>
  <si>
    <t>5.3231284706405804</t>
  </si>
  <si>
    <t>-0.83673463153076</t>
  </si>
  <si>
    <t>753.39219357584102</t>
  </si>
  <si>
    <t>6.6500000953674299</t>
  </si>
  <si>
    <t>15.484434131566852</t>
  </si>
  <si>
    <t>-14.483525648680981</t>
  </si>
  <si>
    <t>1926578910.1025684</t>
  </si>
  <si>
    <t>-0.60673635635149403</t>
  </si>
  <si>
    <t>2.2950682896261725</t>
  </si>
  <si>
    <t>778.79709064280178</t>
  </si>
  <si>
    <t>6.3499999046325701</t>
  </si>
  <si>
    <t>16.878050197536602</t>
  </si>
  <si>
    <t>7.5079272963043877</t>
  </si>
  <si>
    <t>2235108106.991785</t>
  </si>
  <si>
    <t>0.88381454713782204</t>
  </si>
  <si>
    <t>7.0846838805652652</t>
  </si>
  <si>
    <t>818.43039111889357</t>
  </si>
  <si>
    <t>6.3800001144409197</t>
  </si>
  <si>
    <t>16.256529691476967</t>
  </si>
  <si>
    <t>6.4887007124393392</t>
  </si>
  <si>
    <t>2335240410.6227899</t>
  </si>
  <si>
    <t>1.4506905760595801</t>
  </si>
  <si>
    <t>6.1718000242497766</t>
  </si>
  <si>
    <t>723.50420250013258</t>
  </si>
  <si>
    <t>7.7300000190734899</t>
  </si>
  <si>
    <t>16.371550746093352</t>
  </si>
  <si>
    <t>8.6778278657621826</t>
  </si>
  <si>
    <t>2145453143.0957813</t>
  </si>
  <si>
    <t>-1.79964707083376</t>
  </si>
  <si>
    <t>5.8522991994141478</t>
  </si>
  <si>
    <t>750.05182808756479</t>
  </si>
  <si>
    <t>7.5700001716613796</t>
  </si>
  <si>
    <t>16.240601594217459</t>
  </si>
  <si>
    <t>6.385518319335489</t>
  </si>
  <si>
    <t>2277914687.2726145</t>
  </si>
  <si>
    <t>1.7598574292715301</t>
  </si>
  <si>
    <t>5.3054560843816603</t>
  </si>
  <si>
    <t>795.68273303800788</t>
  </si>
  <si>
    <t>7.4099998474121103</t>
  </si>
  <si>
    <t>16.18425041791799</t>
  </si>
  <si>
    <t>4.8629348094612936</t>
  </si>
  <si>
    <t>2486825264.0802622</t>
  </si>
  <si>
    <t>0.29954650738788802</t>
  </si>
  <si>
    <t>4.7464843272456108</t>
  </si>
  <si>
    <t>856.35653179733299</t>
  </si>
  <si>
    <t>7.42799997329712</t>
  </si>
  <si>
    <t>15.877219836204953</t>
  </si>
  <si>
    <t>1.9999999983435686</t>
  </si>
  <si>
    <t>2710378970.2518601</t>
  </si>
  <si>
    <t>-1.6582669484636801</t>
  </si>
  <si>
    <t>4.7561608077080848</t>
  </si>
  <si>
    <t>840.17576503273654</t>
  </si>
  <si>
    <t>7.4419999122619602</t>
  </si>
  <si>
    <t>15.743109744832445</t>
  </si>
  <si>
    <t>4.0000000037892391</t>
  </si>
  <si>
    <t>2720448909.646687</t>
  </si>
  <si>
    <t>0.43808894032071199</t>
  </si>
  <si>
    <t>-1.2354504470769996</t>
  </si>
  <si>
    <t>822.90614397236607</t>
  </si>
  <si>
    <t>7.6960000991821298</t>
  </si>
  <si>
    <t>15.805424254498462</t>
  </si>
  <si>
    <t>4.499999993819074</t>
  </si>
  <si>
    <t>2760479448.0755262</t>
  </si>
  <si>
    <t>3.92560283104272</t>
  </si>
  <si>
    <t>3.0526135694212542</t>
  </si>
  <si>
    <t>873.79486237550259</t>
  </si>
  <si>
    <t>7.7199997901916504</t>
  </si>
  <si>
    <t>16.165621554112217</t>
  </si>
  <si>
    <t>5.8000000006973096</t>
  </si>
  <si>
    <t>3094174586.9074516</t>
  </si>
  <si>
    <t>0.26254375729284601</t>
  </si>
  <si>
    <t>0.36380157872213204</t>
  </si>
  <si>
    <t>281.32537728347029</t>
  </si>
  <si>
    <t>2.7479999065399201</t>
  </si>
  <si>
    <t>19.470223209490552</t>
  </si>
  <si>
    <t>-8.4795260608195093</t>
  </si>
  <si>
    <t>732166833.79540265</t>
  </si>
  <si>
    <t>7.7974978178644001</t>
  </si>
  <si>
    <t>7.3318688425851661</t>
  </si>
  <si>
    <t>316.36562541954078</t>
  </si>
  <si>
    <t>3.0999999046325701</t>
  </si>
  <si>
    <t>17.779569597687722</t>
  </si>
  <si>
    <t>4.9402835429329883</t>
  </si>
  <si>
    <t>779334657.92104959</t>
  </si>
  <si>
    <t>4.0485829959505899E-2</t>
  </si>
  <si>
    <t>5.9310499735034199</t>
  </si>
  <si>
    <t>331.10378381852058</t>
  </si>
  <si>
    <t>2.6489999294281001</t>
  </si>
  <si>
    <t>16.905924031478825</t>
  </si>
  <si>
    <t>5.6572150478888688</t>
  </si>
  <si>
    <t>804106858.4694165</t>
  </si>
  <si>
    <t>5.3959260758148699E-2</t>
  </si>
  <si>
    <t>3.1427240838673072</t>
  </si>
  <si>
    <t>384.71835995211637</t>
  </si>
  <si>
    <t>2.2030000686645499</t>
  </si>
  <si>
    <t>17.21259385655576</t>
  </si>
  <si>
    <t>3.7371906539424202</t>
  </si>
  <si>
    <t>986537281.01468837</t>
  </si>
  <si>
    <t>11.305109882701901</t>
  </si>
  <si>
    <t>7.7314142277733708</t>
  </si>
  <si>
    <t>472.17847076212252</t>
  </si>
  <si>
    <t>1.71000003814697</t>
  </si>
  <si>
    <t>17.142685132100052</t>
  </si>
  <si>
    <t>14.001023834521547</t>
  </si>
  <si>
    <t>1251004743.9461884</t>
  </si>
  <si>
    <t>0.58290659080112495</t>
  </si>
  <si>
    <t>1.9626009069464487</t>
  </si>
  <si>
    <t>458.42191265473753</t>
  </si>
  <si>
    <t>1.26699995994568</t>
  </si>
  <si>
    <t>18.346841663680539</t>
  </si>
  <si>
    <t>10.339303206208299</t>
  </si>
  <si>
    <t>1348883956.2707024</t>
  </si>
  <si>
    <t>0.80407308088263496</t>
  </si>
  <si>
    <t>8.5781667426225283</t>
  </si>
  <si>
    <t>471.61265174931799</t>
  </si>
  <si>
    <t>0.778999984264374</t>
  </si>
  <si>
    <t>15.480684290393787</t>
  </si>
  <si>
    <t>-6.3956709314492315</t>
  </si>
  <si>
    <t>1215418230.9699202</t>
  </si>
  <si>
    <t>2.9423851401331702</t>
  </si>
  <si>
    <t>2.35775693603874</t>
  </si>
  <si>
    <t>507.60252330819077</t>
  </si>
  <si>
    <t>0.31999999284744302</t>
  </si>
  <si>
    <t>16.386451092231923</t>
  </si>
  <si>
    <t>6.2063123453099536</t>
  </si>
  <si>
    <t>1437575367.8631618</t>
  </si>
  <si>
    <t>0.45508982035926798</t>
  </si>
  <si>
    <t>10.54894457634461</t>
  </si>
  <si>
    <t>525.04732399255465</t>
  </si>
  <si>
    <t>2.1800000667571999</t>
  </si>
  <si>
    <t>15.101198152076575</t>
  </si>
  <si>
    <t>4.1367124943138691</t>
  </si>
  <si>
    <t>1423576864.4907525</t>
  </si>
  <si>
    <t>2.2972311495531601</t>
  </si>
  <si>
    <t>5.3151306339472626</t>
  </si>
  <si>
    <t>548.15787547872912</t>
  </si>
  <si>
    <t>1.3689999580383301</t>
  </si>
  <si>
    <t>15.296287513071594</t>
  </si>
  <si>
    <t>5.1220273058834067</t>
  </si>
  <si>
    <t>1564029786.0131896</t>
  </si>
  <si>
    <t>-0.93028725998446105</t>
  </si>
  <si>
    <t>6.6421366549560332</t>
  </si>
  <si>
    <t>560.75450923993321</t>
  </si>
  <si>
    <t>0.519999980926514</t>
  </si>
  <si>
    <t>17.939104661408315</t>
  </si>
  <si>
    <t>24.086293374821381</t>
  </si>
  <si>
    <t>1948714929.9868579</t>
  </si>
  <si>
    <t>-0.57609036983308604</t>
  </si>
  <si>
    <t>4.3926488320729078</t>
  </si>
  <si>
    <t>481.11129947745906</t>
  </si>
  <si>
    <t>0.52999997138977095</t>
  </si>
  <si>
    <t>16.497560965385411</t>
  </si>
  <si>
    <t>-2.2441522354030781</t>
  </si>
  <si>
    <t>1597602009.5678082</t>
  </si>
  <si>
    <t>1.6538892238780301</t>
  </si>
  <si>
    <t>5.7408931505815701</t>
  </si>
  <si>
    <t>497.03613341267612</t>
  </si>
  <si>
    <t>0.53399997949600198</t>
  </si>
  <si>
    <t>15.269997650275283</t>
  </si>
  <si>
    <t>-0.81500920572437963</t>
  </si>
  <si>
    <t>1587906020.4628508</t>
  </si>
  <si>
    <t>2.7963731887128001</t>
  </si>
  <si>
    <t>5.0013599450659143</t>
  </si>
  <si>
    <t>514.54331281417808</t>
  </si>
  <si>
    <t>0.54199999570846602</t>
  </si>
  <si>
    <t>15.461929218473836</t>
  </si>
  <si>
    <t>3.9354128973358513</t>
  </si>
  <si>
    <t>1729432616.0362914</t>
  </si>
  <si>
    <t>2.9676036600445399</t>
  </si>
  <si>
    <t>7.2108030082462307</t>
  </si>
  <si>
    <t>567.33080670039726</t>
  </si>
  <si>
    <t>0.54500001668930098</t>
  </si>
  <si>
    <t>15.208830464742466</t>
  </si>
  <si>
    <t>4.8104092385003412</t>
  </si>
  <si>
    <t>1948047464.5172846</t>
  </si>
  <si>
    <t>-2.4897926507085102</t>
  </si>
  <si>
    <t>5.9413968629707057</t>
  </si>
  <si>
    <t>550.96355553601336</t>
  </si>
  <si>
    <t>0.55400002002716098</t>
  </si>
  <si>
    <t>15.622502169621308</t>
  </si>
  <si>
    <t>8.1032438647898459</t>
  </si>
  <si>
    <t>2017873487.7822742</t>
  </si>
  <si>
    <t>2.8981937602627101</t>
  </si>
  <si>
    <t>3.5502275061625994</t>
  </si>
  <si>
    <t>564.82200175518904</t>
  </si>
  <si>
    <t>0.62400001287460305</t>
  </si>
  <si>
    <t>15.762703756955561</t>
  </si>
  <si>
    <t>4.6838200326216395</t>
  </si>
  <si>
    <t>2166453540.218143</t>
  </si>
  <si>
    <t>3.8378680284050302</t>
  </si>
  <si>
    <t>1.387129177300622</t>
  </si>
  <si>
    <t>590.6294547958986</t>
  </si>
  <si>
    <t>0.75099998712539695</t>
  </si>
  <si>
    <t>17.338532466751786</t>
  </si>
  <si>
    <t>11.328611830718501</t>
  </si>
  <si>
    <t>2586042364.8321004</t>
  </si>
  <si>
    <t>14.9980338183251</t>
  </si>
  <si>
    <t>9.2505582284969421</t>
  </si>
  <si>
    <t>992.74528011354653</t>
  </si>
  <si>
    <t>3.8759999275207502</t>
  </si>
  <si>
    <t>4.7876373524083302</t>
  </si>
  <si>
    <t>565.53882700935526</t>
  </si>
  <si>
    <t>6499922224.6942043</t>
  </si>
  <si>
    <t>17.863493366160501</t>
  </si>
  <si>
    <t>6.4385165250910461</t>
  </si>
  <si>
    <t>1250.4066752607746</t>
  </si>
  <si>
    <t>3.87100005149841</t>
  </si>
  <si>
    <t>4.5445469697571959</t>
  </si>
  <si>
    <t>10.468883008638102</t>
  </si>
  <si>
    <t>7983430047.857214</t>
  </si>
  <si>
    <t>8.2252215201704804</t>
  </si>
  <si>
    <t>6.0594280312554787</t>
  </si>
  <si>
    <t>1652.1536904305613</t>
  </si>
  <si>
    <t>3.8559999465942401</t>
  </si>
  <si>
    <t>5.1258416818766248</t>
  </si>
  <si>
    <t>35.750641328037716</t>
  </si>
  <si>
    <t>12222823333.984909</t>
  </si>
  <si>
    <t>5.3880079685862503</t>
  </si>
  <si>
    <t>6.5911303607354199</t>
  </si>
  <si>
    <t>1876.4127766563201</t>
  </si>
  <si>
    <t>3.8369998931884801</t>
  </si>
  <si>
    <t>9.4483400360771324</t>
  </si>
  <si>
    <t>90.750340925087158</t>
  </si>
  <si>
    <t>26291027406.439106</t>
  </si>
  <si>
    <t>11.5810751748252</t>
  </si>
  <si>
    <t>6.7644727778479989</t>
  </si>
  <si>
    <t>2227.7899517126475</t>
  </si>
  <si>
    <t>3.8190000057220499</t>
  </si>
  <si>
    <t>9.4289573634135735</t>
  </si>
  <si>
    <t>4.4266771073247781</t>
  </si>
  <si>
    <t>32009067635.735809</t>
  </si>
  <si>
    <t>12.5549603893497</t>
  </si>
  <si>
    <t>8.0369251018968413</t>
  </si>
  <si>
    <t>1883.8873483088748</t>
  </si>
  <si>
    <t>3.7960000038146999</t>
  </si>
  <si>
    <t>8.649947943554432</t>
  </si>
  <si>
    <t>-8.0750868720600266</t>
  </si>
  <si>
    <t>25518104799.94244</t>
  </si>
  <si>
    <t>13.7202018444406</t>
  </si>
  <si>
    <t>8.0056559152817783</t>
  </si>
  <si>
    <t>2280.1119785250298</t>
  </si>
  <si>
    <t>3.7780001163482702</t>
  </si>
  <si>
    <t>8.848100207627823</t>
  </si>
  <si>
    <t>17.842470643989273</t>
  </si>
  <si>
    <t>32471689679.062916</t>
  </si>
  <si>
    <t>10.840027541886601</t>
  </si>
  <si>
    <t>5.3079242036664169</t>
  </si>
  <si>
    <t>2504.8782788443359</t>
  </si>
  <si>
    <t>3.7699999809265101</t>
  </si>
  <si>
    <t>8.5721522547896569</t>
  </si>
  <si>
    <t>4.5735781810285943</t>
  </si>
  <si>
    <t>35528702921.399063</t>
  </si>
  <si>
    <t>12.217781735103101</t>
  </si>
  <si>
    <t>4.2300611751055328</t>
  </si>
  <si>
    <t>2728.0226833542324</t>
  </si>
  <si>
    <t>3.7420001029968302</t>
  </si>
  <si>
    <t>8.2281778429820687</t>
  </si>
  <si>
    <t>-1.9819615424360109</t>
  </si>
  <si>
    <t>38176359051.838013</t>
  </si>
  <si>
    <t>8.4758272850289291</t>
  </si>
  <si>
    <t>6.6713353928837762</t>
  </si>
  <si>
    <t>2976.756736127666</t>
  </si>
  <si>
    <t>3.7000000476837198</t>
  </si>
  <si>
    <t>7.1552185304396501</t>
  </si>
  <si>
    <t>-10.257405068157766</t>
  </si>
  <si>
    <t>37215519671.172295</t>
  </si>
  <si>
    <t>8.0624858244499897</t>
  </si>
  <si>
    <t>6.3097186557238274</t>
  </si>
  <si>
    <t>3200.9531460043127</t>
  </si>
  <si>
    <t>4.5599999427795401</t>
  </si>
  <si>
    <t>6.4644861287793276</t>
  </si>
  <si>
    <t>-7.014538242407113</t>
  </si>
  <si>
    <t>37118033759.112465</t>
  </si>
  <si>
    <t>9.0093871832678101</t>
  </si>
  <si>
    <t>2.6526932954183451</t>
  </si>
  <si>
    <t>2679.5547648092083</t>
  </si>
  <si>
    <t>4.3099999427795401</t>
  </si>
  <si>
    <t>5.93515905733764</t>
  </si>
  <si>
    <t>-11.897295068649285</t>
  </si>
  <si>
    <t>29261923730.806568</t>
  </si>
  <si>
    <t>15.6753405526234</t>
  </si>
  <si>
    <t>-1.6168689499181568</t>
  </si>
  <si>
    <t>2144.7799383985634</t>
  </si>
  <si>
    <t>7.0599999427795401</t>
  </si>
  <si>
    <t>5.3842817864383825</t>
  </si>
  <si>
    <t>-15.116027288456195</t>
  </si>
  <si>
    <t>21787445025.351856</t>
  </si>
  <si>
    <t>16.523539980216899</t>
  </si>
  <si>
    <t>0.80588661954270435</t>
  </si>
  <si>
    <t>1941.8794852062488</t>
  </si>
  <si>
    <t>8.3900003433227504</t>
  </si>
  <si>
    <t>4.4033151626356055</t>
  </si>
  <si>
    <t>-7.9887841039100493</t>
  </si>
  <si>
    <t>16545268802.207006</t>
  </si>
  <si>
    <t>12.094731550531799</t>
  </si>
  <si>
    <t>1.9227573415730177</t>
  </si>
  <si>
    <t>2125.8342823944818</t>
  </si>
  <si>
    <t>8.4560003280639595</t>
  </si>
  <si>
    <t>5.6043294602527567</t>
  </si>
  <si>
    <t>33.16440106113626</t>
  </si>
  <si>
    <t>23635654801.339378</t>
  </si>
  <si>
    <t>11.396794968716801</t>
  </si>
  <si>
    <t>2.2084292771582028</t>
  </si>
  <si>
    <t>2204.1815741558944</t>
  </si>
  <si>
    <t>8.5299997329711896</t>
  </si>
  <si>
    <t>5.5720021268297524</t>
  </si>
  <si>
    <t>8.7831403978952522</t>
  </si>
  <si>
    <t>24969256778.224514</t>
  </si>
  <si>
    <t>13.246023427659701</t>
  </si>
  <si>
    <t>-1.7942530823359135</t>
  </si>
  <si>
    <t>2074.6139280243833</t>
  </si>
  <si>
    <t>9.7139997482299805</t>
  </si>
  <si>
    <t>8.70769104216226</t>
  </si>
  <si>
    <t>61.576623761113296</t>
  </si>
  <si>
    <t>37634548034.582115</t>
  </si>
  <si>
    <t>16.952845722160799</t>
  </si>
  <si>
    <t>3.6471865410069597</t>
  </si>
  <si>
    <t>2065.7490675092254</t>
  </si>
  <si>
    <t>9.7880001068115199</t>
  </si>
  <si>
    <t>5.113698634521695</t>
  </si>
  <si>
    <t>-34.030913886432984</t>
  </si>
  <si>
    <t>22542900965.136753</t>
  </si>
  <si>
    <t>0.51478178102299099</t>
  </si>
  <si>
    <t>4.6432939368331176</t>
  </si>
  <si>
    <t>941.87384962351655</t>
  </si>
  <si>
    <t>7.7930002212524396</t>
  </si>
  <si>
    <t>12.679063664413546</t>
  </si>
  <si>
    <t>6.2851140923622779</t>
  </si>
  <si>
    <t>1277646078.0372362</t>
  </si>
  <si>
    <t>1.71133325855505</t>
  </si>
  <si>
    <t>4.3102385263963328</t>
  </si>
  <si>
    <t>1003.1871226281762</t>
  </si>
  <si>
    <t>8.8959999084472692</t>
  </si>
  <si>
    <t>12.448673502954456</t>
  </si>
  <si>
    <t>5.5502817957746515</t>
  </si>
  <si>
    <t>1370478532.3477063</t>
  </si>
  <si>
    <t>2.1122858387711201</t>
  </si>
  <si>
    <t>2.3307709833023864</t>
  </si>
  <si>
    <t>1038.5791416731224</t>
  </si>
  <si>
    <t>10.0299997329712</t>
  </si>
  <si>
    <t>12.869881187404991</t>
  </si>
  <si>
    <t>4.0056771215758289</t>
  </si>
  <si>
    <t>1505508251.3184652</t>
  </si>
  <si>
    <t>5.8533042846768497</t>
  </si>
  <si>
    <t>2.8271192013337441</t>
  </si>
  <si>
    <t>1210.1675433406501</t>
  </si>
  <si>
    <t>10.0839996337891</t>
  </si>
  <si>
    <t>13.587305054209766</t>
  </si>
  <si>
    <t>6.5016479687996878</t>
  </si>
  <si>
    <t>1901437217.2289584</t>
  </si>
  <si>
    <t>7.3472023657840504</t>
  </si>
  <si>
    <t>3.7031690639138617</t>
  </si>
  <si>
    <t>1419.5310337411966</t>
  </si>
  <si>
    <t>10.1330003738403</t>
  </si>
  <si>
    <t>12.788197053836967</t>
  </si>
  <si>
    <t>1.2279379642129413</t>
  </si>
  <si>
    <t>2155321603.1390133</t>
  </si>
  <si>
    <t>-2.2480214785533899</t>
  </si>
  <si>
    <t>2.7521044845505287</t>
  </si>
  <si>
    <t>1323.9712906434652</t>
  </si>
  <si>
    <t>10.211000442504901</t>
  </si>
  <si>
    <t>13.567655147736065</t>
  </si>
  <si>
    <t>1.7030987177730168</t>
  </si>
  <si>
    <t>2190615729.4573984</t>
  </si>
  <si>
    <t>1.2286811967334399</t>
  </si>
  <si>
    <t>3.39088925336209</t>
  </si>
  <si>
    <t>1286.6048676597209</t>
  </si>
  <si>
    <t>10.263999938964799</t>
  </si>
  <si>
    <t>14.162823959436516</t>
  </si>
  <si>
    <t>2.5346537431118321</t>
  </si>
  <si>
    <t>2283233416.7956257</t>
  </si>
  <si>
    <t>3.4032282978696702</t>
  </si>
  <si>
    <t>1.3340910796125769</t>
  </si>
  <si>
    <t>1383.5391928296804</t>
  </si>
  <si>
    <t>10.3599996566772</t>
  </si>
  <si>
    <t>14.830717907693611</t>
  </si>
  <si>
    <t>5.4855909858158185</t>
  </si>
  <si>
    <t>2641986299.5879455</t>
  </si>
  <si>
    <t>1.41822871177848</t>
  </si>
  <si>
    <t>4.002995550904572</t>
  </si>
  <si>
    <t>1334.7260146041519</t>
  </si>
  <si>
    <t>9.4379997253418004</t>
  </si>
  <si>
    <t>14.574455626397139</t>
  </si>
  <si>
    <t>2.9135593117464111</t>
  </si>
  <si>
    <t>2573975912.9404531</t>
  </si>
  <si>
    <t>0.71024548669522503</t>
  </si>
  <si>
    <t>2.4123852760557867</t>
  </si>
  <si>
    <t>1391.5322572222506</t>
  </si>
  <si>
    <t>8.5780000686645508</t>
  </si>
  <si>
    <t>14.599717282754247</t>
  </si>
  <si>
    <t>1.6634622737629314</t>
  </si>
  <si>
    <t>2762072135.7134123</t>
  </si>
  <si>
    <t>-1.0902550744689401</t>
  </si>
  <si>
    <t>6.2240744379098629</t>
  </si>
  <si>
    <t>1417.0950735747006</t>
  </si>
  <si>
    <t>7.6459999084472701</t>
  </si>
  <si>
    <t>14.734621519157109</t>
  </si>
  <si>
    <t>2.2975941562720408</t>
  </si>
  <si>
    <t>2917050542.8476706</t>
  </si>
  <si>
    <t>0.13521193363524101</t>
  </si>
  <si>
    <t>6.367043650669828</t>
  </si>
  <si>
    <t>1238.1263955954539</t>
  </si>
  <si>
    <t>6.7600002288818404</t>
  </si>
  <si>
    <t>14.299277262065061</t>
  </si>
  <si>
    <t>5.6614698867955866</t>
  </si>
  <si>
    <t>2541663163.9732437</t>
  </si>
  <si>
    <t>0.83728494255741803</t>
  </si>
  <si>
    <t>6.369684416903425</t>
  </si>
  <si>
    <t>1290.750003940906</t>
  </si>
  <si>
    <t>4.46000003814697</t>
  </si>
  <si>
    <t>14.031281007951863</t>
  </si>
  <si>
    <t>4.3242012066828863</t>
  </si>
  <si>
    <t>2671599795.8844805</t>
  </si>
  <si>
    <t>1.3181531484778199</t>
  </si>
  <si>
    <t>7.3937374974633059</t>
  </si>
  <si>
    <t>1385.1993328843687</t>
  </si>
  <si>
    <t>3.6900000572204599</t>
  </si>
  <si>
    <t>13.633971565797195</t>
  </si>
  <si>
    <t>4.0308817885889709</t>
  </si>
  <si>
    <t>2862665668.0272527</t>
  </si>
  <si>
    <t>0.46098564246426998</t>
  </si>
  <si>
    <t>6.2092410338908621</t>
  </si>
  <si>
    <t>1484.2396733776984</t>
  </si>
  <si>
    <t>3.2750000953674299</t>
  </si>
  <si>
    <t>13.784512702294357</t>
  </si>
  <si>
    <t>3.4813426398090144</t>
  </si>
  <si>
    <t>3186551720.1026559</t>
  </si>
  <si>
    <t>1.7585651759565899</t>
  </si>
  <si>
    <t>4.6136280974970845</t>
  </si>
  <si>
    <t>1462.3543328027542</t>
  </si>
  <si>
    <t>2.8599998950958301</t>
  </si>
  <si>
    <t>14.010752011306513</t>
  </si>
  <si>
    <t>7.5268478078403405</t>
  </si>
  <si>
    <t>3278349442.1507707</t>
  </si>
  <si>
    <t>2.5474346457055201</t>
  </si>
  <si>
    <t>1.3255051408736449</t>
  </si>
  <si>
    <t>1490.2031369464462</t>
  </si>
  <si>
    <t>3.6229999065399201</t>
  </si>
  <si>
    <t>14.704567806889365</t>
  </si>
  <si>
    <t>2.5901657247687808</t>
  </si>
  <si>
    <t>3601612964.8740587</t>
  </si>
  <si>
    <t>6.064495967521367</t>
  </si>
  <si>
    <t>1636.8932086429577</t>
  </si>
  <si>
    <t>3.72300004959106</t>
  </si>
  <si>
    <t>14.58819750454955</t>
  </si>
  <si>
    <t>5.4047969650381731</t>
  </si>
  <si>
    <t>4030046214.2132077</t>
  </si>
  <si>
    <t>0.39307868103167598</t>
  </si>
  <si>
    <t>-0.97866533539263401</t>
  </si>
  <si>
    <t>406.0923834951559</t>
  </si>
  <si>
    <t>4.1550002098083496</t>
  </si>
  <si>
    <t>11.03509036902784</t>
  </si>
  <si>
    <t>-1.4120748864887531</t>
  </si>
  <si>
    <t>249392230.41009754</t>
  </si>
  <si>
    <t>6.7829289302831102</t>
  </si>
  <si>
    <t>-4.666299382419183</t>
  </si>
  <si>
    <t>399.44744971768415</t>
  </si>
  <si>
    <t>4.21799993515015</t>
  </si>
  <si>
    <t>13.001660111843488</t>
  </si>
  <si>
    <t>17.395245392444409</t>
  </si>
  <si>
    <t>296630646.3775636</t>
  </si>
  <si>
    <t>2.2289777941403002</t>
  </si>
  <si>
    <t>2.6501320995314472</t>
  </si>
  <si>
    <t>400.32150685215896</t>
  </si>
  <si>
    <t>4.2300000190734899</t>
  </si>
  <si>
    <t>14.998355755831369</t>
  </si>
  <si>
    <t>7.8269345865546285</t>
  </si>
  <si>
    <t>352699025.46888971</t>
  </si>
  <si>
    <t>0.94567327170516302</t>
  </si>
  <si>
    <t>-1.1751203909525145</t>
  </si>
  <si>
    <t>440.28045606682349</t>
  </si>
  <si>
    <t>3.80299997329712</t>
  </si>
  <si>
    <t>13.627261427979562</t>
  </si>
  <si>
    <t>-11.801570306020054</t>
  </si>
  <si>
    <t>362841145.53571969</t>
  </si>
  <si>
    <t>8.6948281436390999</t>
  </si>
  <si>
    <t>4.0622528272169234</t>
  </si>
  <si>
    <t>534.14009555107486</t>
  </si>
  <si>
    <t>3.33500003814697</t>
  </si>
  <si>
    <t>12.453857362583989</t>
  </si>
  <si>
    <t>2.6383674445692407</t>
  </si>
  <si>
    <t>413926008.96860987</t>
  </si>
  <si>
    <t>3.7136059203580398</t>
  </si>
  <si>
    <t>5.5379109730041733</t>
  </si>
  <si>
    <t>528.12269715682919</t>
  </si>
  <si>
    <t>2.8829998970031698</t>
  </si>
  <si>
    <t>11.451615643422686</t>
  </si>
  <si>
    <t>-0.49144458705073646</t>
  </si>
  <si>
    <t>386979702.45808256</t>
  </si>
  <si>
    <t>1.44594517430865</t>
  </si>
  <si>
    <t>6.0992591626745281</t>
  </si>
  <si>
    <t>521.84071246449389</t>
  </si>
  <si>
    <t>2.4319999217987101</t>
  </si>
  <si>
    <t>13.362834570310888</t>
  </si>
  <si>
    <t>25.365047840685335</t>
  </si>
  <si>
    <t>458273266.28459543</t>
  </si>
  <si>
    <t>3.5635147290395501</t>
  </si>
  <si>
    <t>6.3981990530655395</t>
  </si>
  <si>
    <t>573.81055854341594</t>
  </si>
  <si>
    <t>1.9800000190734901</t>
  </si>
  <si>
    <t>16.900790238978658</t>
  </si>
  <si>
    <t>39.172531659287017</t>
  </si>
  <si>
    <t>654476214.88955081</t>
  </si>
  <si>
    <t>2.5771817405585198</t>
  </si>
  <si>
    <t>6.5435070292660669</t>
  </si>
  <si>
    <t>559.19048561098759</t>
  </si>
  <si>
    <t>2.0339999198913601</t>
  </si>
  <si>
    <t>15.302127590716152</t>
  </si>
  <si>
    <t>-1.9636734764626311</t>
  </si>
  <si>
    <t>592698591.71260834</t>
  </si>
  <si>
    <t>1.82539475909161</t>
  </si>
  <si>
    <t>6.1123430766482585</t>
  </si>
  <si>
    <t>608.1503503942489</t>
  </si>
  <si>
    <t>2.08899998664856</t>
  </si>
  <si>
    <t>15.079523477556894</t>
  </si>
  <si>
    <t>5.7202844959022912</t>
  </si>
  <si>
    <t>651685079.31571519</t>
  </si>
  <si>
    <t>0.19087507624977801</t>
  </si>
  <si>
    <t>5.9205885732303187</t>
  </si>
  <si>
    <t>627.7094023335369</t>
  </si>
  <si>
    <t>2.1449999809265101</t>
  </si>
  <si>
    <t>16.542943062056288</t>
  </si>
  <si>
    <t>14.992720180597715</t>
  </si>
  <si>
    <t>756837417.89741647</t>
  </si>
  <si>
    <t>2.5839052698703999</t>
  </si>
  <si>
    <t>5.7428684528658493</t>
  </si>
  <si>
    <t>559.44574654937776</t>
  </si>
  <si>
    <t>2.2000000476837198</t>
  </si>
  <si>
    <t>17.989406002240493</t>
  </si>
  <si>
    <t>17.934703040713075</t>
  </si>
  <si>
    <t>752112990.99797928</t>
  </si>
  <si>
    <t>1.2852466082451199</t>
  </si>
  <si>
    <t>5.5590793053514602</t>
  </si>
  <si>
    <t>787.28018156763267</t>
  </si>
  <si>
    <t>2.9660000801086399</t>
  </si>
  <si>
    <t>13.825002888613657</t>
  </si>
  <si>
    <t>2.3028221423609665</t>
  </si>
  <si>
    <t>833873321.48059356</t>
  </si>
  <si>
    <t>-0.98028949551740296</t>
  </si>
  <si>
    <t>4.3477482382254351</t>
  </si>
  <si>
    <t>814.41990710497998</t>
  </si>
  <si>
    <t>3.7400000095367401</t>
  </si>
  <si>
    <t>12.851931858635373</t>
  </si>
  <si>
    <t>-3.4078169330457087</t>
  </si>
  <si>
    <t>821941777.30145884</t>
  </si>
  <si>
    <t>0.92817050353859298</t>
  </si>
  <si>
    <t>4.9762130997398373</t>
  </si>
  <si>
    <t>883.86783230725587</t>
  </si>
  <si>
    <t>3.7290000915527299</t>
  </si>
  <si>
    <t>14.938276605153797</t>
  </si>
  <si>
    <t>23.139667894359732</t>
  </si>
  <si>
    <t>1062440217.0145999</t>
  </si>
  <si>
    <t>0.68589759089553903</t>
  </si>
  <si>
    <t>5.4599214483578322</t>
  </si>
  <si>
    <t>875.9326592347976</t>
  </si>
  <si>
    <t>3.7190001010894802</t>
  </si>
  <si>
    <t>13.705911038128034</t>
  </si>
  <si>
    <t>-2.9009925348071164</t>
  </si>
  <si>
    <t>989620949.25679851</t>
  </si>
  <si>
    <t>1.82754038520035</t>
  </si>
  <si>
    <t>1.7528249671906906</t>
  </si>
  <si>
    <t>897.19457543330907</t>
  </si>
  <si>
    <t>3.9449999332428001</t>
  </si>
  <si>
    <t>13.805899508125844</t>
  </si>
  <si>
    <t>1.9737638656797571</t>
  </si>
  <si>
    <t>1045746769.3793803</t>
  </si>
  <si>
    <t>5.2605949247180916</t>
  </si>
  <si>
    <t>973.20612907613349</t>
  </si>
  <si>
    <t>4.0040001869201696</t>
  </si>
  <si>
    <t>13.242442520198791</t>
  </si>
  <si>
    <t>1114113249.2754683</t>
  </si>
  <si>
    <t>infi</t>
  </si>
  <si>
    <t>gexgdpi</t>
  </si>
  <si>
    <t>gexgi</t>
  </si>
  <si>
    <t>gexi</t>
  </si>
  <si>
    <t>AGRGDP</t>
  </si>
  <si>
    <t>AGRG</t>
  </si>
  <si>
    <t>AGR</t>
  </si>
  <si>
    <t>BIZREG</t>
  </si>
  <si>
    <t>ECOMGT</t>
  </si>
  <si>
    <t>MEMGT</t>
  </si>
  <si>
    <t>FDIGDP</t>
  </si>
  <si>
    <t>FDI</t>
  </si>
  <si>
    <t>GDPG</t>
  </si>
  <si>
    <t>GEXGDP</t>
  </si>
  <si>
    <t>GEXG</t>
  </si>
  <si>
    <t>GEX</t>
  </si>
  <si>
    <t>INF</t>
  </si>
  <si>
    <t>DEF</t>
  </si>
  <si>
    <t>EXCH</t>
  </si>
  <si>
    <t>POPG</t>
  </si>
  <si>
    <t>UNEM</t>
  </si>
  <si>
    <t>26.520849280028429</t>
  </si>
  <si>
    <t>7.1181030397070373</t>
  </si>
  <si>
    <t>1641712377.260884</t>
  </si>
  <si>
    <t>-0.65868855606905963</t>
  </si>
  <si>
    <t>-40774605.060366899</t>
  </si>
  <si>
    <t>0.76971100380987423</t>
  </si>
  <si>
    <t>527.338032291584</t>
  </si>
  <si>
    <t>3.0264570510547699</t>
  </si>
  <si>
    <t>26.689428502699077</t>
  </si>
  <si>
    <t>1.4266463027009451</t>
  </si>
  <si>
    <t>1752869450.3492024</t>
  </si>
  <si>
    <t>4.5</t>
  </si>
  <si>
    <t>-0.13382037888050094</t>
  </si>
  <si>
    <t>-8788860.1267750598</t>
  </si>
  <si>
    <t>4.2936641352614657</t>
  </si>
  <si>
    <t>527.258362649643</t>
  </si>
  <si>
    <t>3.1773481706459998</t>
  </si>
  <si>
    <t>26.631803428758026</t>
  </si>
  <si>
    <t>7.0677056076123392</t>
  </si>
  <si>
    <t>1873310787.9858873</t>
  </si>
  <si>
    <t>3.5</t>
  </si>
  <si>
    <t>-0.17576465908917227</t>
  </si>
  <si>
    <t>-12363482.364204399</t>
  </si>
  <si>
    <t>2.0943170727907585</t>
  </si>
  <si>
    <t>522.42562489518002</t>
  </si>
  <si>
    <t>3.05982347255495</t>
  </si>
  <si>
    <t>26.971086966640762</t>
  </si>
  <si>
    <t>6.0315794913992704</t>
  </si>
  <si>
    <t>2203281226.5412984</t>
  </si>
  <si>
    <t>1.7038696707114227</t>
  </si>
  <si>
    <t>139189943.01545399</t>
  </si>
  <si>
    <t>0.39015323819573666</t>
  </si>
  <si>
    <t>478.63371847635898</t>
  </si>
  <si>
    <t>2.8755572413652102</t>
  </si>
  <si>
    <t>26.826156185213947</t>
  </si>
  <si>
    <t>2.0955690772555045</t>
  </si>
  <si>
    <t>2625673192.3766818</t>
  </si>
  <si>
    <t>0.49256294489749647</t>
  </si>
  <si>
    <t>48210757.853125297</t>
  </si>
  <si>
    <t>6.4341522057803218</t>
  </si>
  <si>
    <t>446.00004143278801</t>
  </si>
  <si>
    <t>2.9477423133012199</t>
  </si>
  <si>
    <t>26.978955376099449</t>
  </si>
  <si>
    <t>7.7823524832687525</t>
  </si>
  <si>
    <t>2627379830.7609673</t>
  </si>
  <si>
    <t>3.6666666666666665</t>
  </si>
  <si>
    <t>-0.19312175516153302</t>
  </si>
  <si>
    <t>-18807407.3780513</t>
  </si>
  <si>
    <t>2.539692060954863</t>
  </si>
  <si>
    <t>470.29342334139801</t>
  </si>
  <si>
    <t>2.9433536907287801</t>
  </si>
  <si>
    <t>25.841135496268148</t>
  </si>
  <si>
    <t>-0.83387785576179851</t>
  </si>
  <si>
    <t>2464041424.4552522</t>
  </si>
  <si>
    <t>0.5611447480030346</t>
  </si>
  <si>
    <t>53507087.735934101</t>
  </si>
  <si>
    <t>0.88088567047790889</t>
  </si>
  <si>
    <t>494.79426222293603</t>
  </si>
  <si>
    <t>2.9349266629319199</t>
  </si>
  <si>
    <t>25.797000825327288</t>
  </si>
  <si>
    <t>0.95189491086891564</t>
  </si>
  <si>
    <t>2758556202.0830808</t>
  </si>
  <si>
    <t>1.5084405044992981</t>
  </si>
  <si>
    <t>161302390.82190201</t>
  </si>
  <si>
    <t>3.7330830404265214</t>
  </si>
  <si>
    <t>471.24862571893402</t>
  </si>
  <si>
    <t>2.9281111574054699</t>
  </si>
  <si>
    <t>25.768975831229451</t>
  </si>
  <si>
    <t>5.4444408498339385</t>
  </si>
  <si>
    <t>2871013877.6020803</t>
  </si>
  <si>
    <t>3.6666666666666701</t>
  </si>
  <si>
    <t>2.5270577753496362</t>
  </si>
  <si>
    <t>281548556.29684901</t>
  </si>
  <si>
    <t>7.6989080769142504</t>
  </si>
  <si>
    <t>510.55633845425098</t>
  </si>
  <si>
    <t>2.9150121221731098</t>
  </si>
  <si>
    <t>25.275404639082293</t>
  </si>
  <si>
    <t>6.1095239574537885</t>
  </si>
  <si>
    <t>3163936008.11413</t>
  </si>
  <si>
    <t>3.8333333333333299</t>
  </si>
  <si>
    <t>2.8786374703417592</t>
  </si>
  <si>
    <t>360343380.32467401</t>
  </si>
  <si>
    <t>1.3972983945518251</t>
  </si>
  <si>
    <t>493.89962385223299</t>
  </si>
  <si>
    <t>2.8999206091431202</t>
  </si>
  <si>
    <t>25.618452973800842</t>
  </si>
  <si>
    <t>8.2572827073526867</t>
  </si>
  <si>
    <t>3403290520.111145</t>
  </si>
  <si>
    <t>3.8333300000000001</t>
  </si>
  <si>
    <t>3.0542099326257</t>
  </si>
  <si>
    <t>405737369.105165</t>
  </si>
  <si>
    <t>-0.24778265388228249</t>
  </si>
  <si>
    <t>493.75732987531899</t>
  </si>
  <si>
    <t>2.9262289798469099</t>
  </si>
  <si>
    <t>26.39208509250367</t>
  </si>
  <si>
    <t>2.2744418812919776E-2</t>
  </si>
  <si>
    <t>3005573140.8283081</t>
  </si>
  <si>
    <t>1.3150118212087594</t>
  </si>
  <si>
    <t>149755663.330268</t>
  </si>
  <si>
    <t>0.85150426118021016</t>
  </si>
  <si>
    <t>591.21169798260996</t>
  </si>
  <si>
    <t>2.95124912266827</t>
  </si>
  <si>
    <t>27.753635498049317</t>
  </si>
  <si>
    <t>8.9661945040040933</t>
  </si>
  <si>
    <t>3280775528.5837297</t>
  </si>
  <si>
    <t>3</t>
  </si>
  <si>
    <t>1.1148813101068333</t>
  </si>
  <si>
    <t>131790853.840786</t>
  </si>
  <si>
    <t>0.68359111127465155</t>
  </si>
  <si>
    <t>592.60561506300598</t>
  </si>
  <si>
    <t>2.9498281439254899</t>
  </si>
  <si>
    <t>28.489016527326427</t>
  </si>
  <si>
    <t>7.5641126030534309</t>
  </si>
  <si>
    <t>3618576833.2000203</t>
  </si>
  <si>
    <t>1.5817049507913596</t>
  </si>
  <si>
    <t>200902719.34804901</t>
  </si>
  <si>
    <t>-0.36789161353165412</t>
  </si>
  <si>
    <t>580.65674958785303</t>
  </si>
  <si>
    <t>2.94632156118807</t>
  </si>
  <si>
    <t>28.064773912707718</t>
  </si>
  <si>
    <t>7.3290689173479961</t>
  </si>
  <si>
    <t>4002712582.0759487</t>
  </si>
  <si>
    <t>1.3607357334914547</t>
  </si>
  <si>
    <t>194073683.19686899</t>
  </si>
  <si>
    <t>0.67044210496752044</t>
  </si>
  <si>
    <t>555.446458398235</t>
  </si>
  <si>
    <t>2.9223921868108902</t>
  </si>
  <si>
    <t>26.875801625833695</t>
  </si>
  <si>
    <t>5.159579593200931</t>
  </si>
  <si>
    <t>3867881063.0279694</t>
  </si>
  <si>
    <t>4.1666666666666696</t>
  </si>
  <si>
    <t>1.516207809356485</t>
  </si>
  <si>
    <t>218207871.715646</t>
  </si>
  <si>
    <t>-0.39755445205226181</t>
  </si>
  <si>
    <t>585.95081375716597</t>
  </si>
  <si>
    <t>2.8870740849334702</t>
  </si>
  <si>
    <t>27.109017721223182</t>
  </si>
  <si>
    <t>1.7530213089766562</t>
  </si>
  <si>
    <t>4242980164.3200855</t>
  </si>
  <si>
    <t>1.1118387976437063</t>
  </si>
  <si>
    <t>174019952.063054</t>
  </si>
  <si>
    <t>2.8782990797119083</t>
  </si>
  <si>
    <t>574.29454964905597</t>
  </si>
  <si>
    <t>2.8291381128220601</t>
  </si>
  <si>
    <t>29.436098264656973</t>
  </si>
  <si>
    <t>5.1977963878088644</t>
  </si>
  <si>
    <t>5046795190.2443466</t>
  </si>
  <si>
    <t>4.1666670000000003</t>
  </si>
  <si>
    <t>1.4135390232189493</t>
  </si>
  <si>
    <t>242350119.8924</t>
  </si>
  <si>
    <t>-1.5131678011409377</t>
  </si>
  <si>
    <t>554.60779886416299</t>
  </si>
  <si>
    <t>2.7597051793337699</t>
  </si>
  <si>
    <t>23.381438451309169</t>
  </si>
  <si>
    <t>-5.1727727005990971</t>
  </si>
  <si>
    <t>1274683277.3287721</t>
  </si>
  <si>
    <t>0.26319029061966226</t>
  </si>
  <si>
    <t>14348315.7765</t>
  </si>
  <si>
    <t>9.0648589837556415E-2</t>
  </si>
  <si>
    <t>527.33803229157604</t>
  </si>
  <si>
    <t>3.1380206522568201</t>
  </si>
  <si>
    <t>26.770919027028139</t>
  </si>
  <si>
    <t>12.210967419452004</t>
  </si>
  <si>
    <t>1645435115.6852121</t>
  </si>
  <si>
    <t>0.8481459341720845</t>
  </si>
  <si>
    <t>52130040.881428398</t>
  </si>
  <si>
    <t>3.7393853972805431</t>
  </si>
  <si>
    <t>527.25836264962595</t>
  </si>
  <si>
    <t>3.1489928059638799</t>
  </si>
  <si>
    <t>25.228976164516485</t>
  </si>
  <si>
    <t>1.6462883090411395</t>
  </si>
  <si>
    <t>1651847064.9217801</t>
  </si>
  <si>
    <t>4.333333333333333</t>
  </si>
  <si>
    <t>1.2806457254765831</t>
  </si>
  <si>
    <t>83849256.071214795</t>
  </si>
  <si>
    <t>-0.66282682246655611</t>
  </si>
  <si>
    <t>522.42562489517604</t>
  </si>
  <si>
    <t>3.1224815364946301</t>
  </si>
  <si>
    <t>21.839487405846313</t>
  </si>
  <si>
    <t>-5.1421262061114135</t>
  </si>
  <si>
    <t>1665418841.1722786</t>
  </si>
  <si>
    <t>0.28471792837346493</t>
  </si>
  <si>
    <t>21711800.900866099</t>
  </si>
  <si>
    <t>2.4923491834170051</t>
  </si>
  <si>
    <t>478.63371847636301</t>
  </si>
  <si>
    <t>3.0327864114016898</t>
  </si>
  <si>
    <t>27.314280245880983</t>
  </si>
  <si>
    <t>16.132930019484121</t>
  </si>
  <si>
    <t>2581591814.3497758</t>
  </si>
  <si>
    <t>4.3</t>
  </si>
  <si>
    <t>0.35116969120557912</t>
  </si>
  <si>
    <t>33190579.876281898</t>
  </si>
  <si>
    <t>9.1598004374907447</t>
  </si>
  <si>
    <t>2.94356863526933</t>
  </si>
  <si>
    <t>23.20484712860944</t>
  </si>
  <si>
    <t>-10.328191687555801</t>
  </si>
  <si>
    <t>2193019869.2986121</t>
  </si>
  <si>
    <t>0.59946891029359539</t>
  </si>
  <si>
    <t>56653992.332481399</t>
  </si>
  <si>
    <t>2.4055048704277198</t>
  </si>
  <si>
    <t>2.9314075345182999</t>
  </si>
  <si>
    <t>24.1433866229434</t>
  </si>
  <si>
    <t>14.5667757607862</t>
  </si>
  <si>
    <t>2440804392.6536741</t>
  </si>
  <si>
    <t>0.38449224935451232</t>
  </si>
  <si>
    <t>38870701.3569488</t>
  </si>
  <si>
    <t>3.7796187281570468</t>
  </si>
  <si>
    <t>494.794262222947</t>
  </si>
  <si>
    <t>2.93926755839508</t>
  </si>
  <si>
    <t>23.043650452489047</t>
  </si>
  <si>
    <t>-2.258923583077717</t>
  </si>
  <si>
    <t>2783741332.2819419</t>
  </si>
  <si>
    <t>4.166666666666667</t>
  </si>
  <si>
    <t>1.1907448679897858</t>
  </si>
  <si>
    <t>143845512.32713801</t>
  </si>
  <si>
    <t>6.7380048073259644</t>
  </si>
  <si>
    <t>471.24862571893698</t>
  </si>
  <si>
    <t>2.9697383087259599</t>
  </si>
  <si>
    <t>23.75600501815752</t>
  </si>
  <si>
    <t>8.5181019117925132</t>
  </si>
  <si>
    <t>2983995613.0205421</t>
  </si>
  <si>
    <t>2.6214597101901864</t>
  </si>
  <si>
    <t>329281976.02832103</t>
  </si>
  <si>
    <t>5.8239994879591563</t>
  </si>
  <si>
    <t>3.0318800772247698</t>
  </si>
  <si>
    <t>23.641092791970838</t>
  </si>
  <si>
    <t>6.2079495394165747</t>
  </si>
  <si>
    <t>3178379707.5357013</t>
  </si>
  <si>
    <t>3.6476675541668899</t>
  </si>
  <si>
    <t>490403410.53684098</t>
  </si>
  <si>
    <t>-2.1291711776874536</t>
  </si>
  <si>
    <t>493.89962385223703</t>
  </si>
  <si>
    <t>3.0084219546280502</t>
  </si>
  <si>
    <t>23.693772772599917</t>
  </si>
  <si>
    <t>4.4033759529853</t>
  </si>
  <si>
    <t>3303626747.5944152</t>
  </si>
  <si>
    <t>2.5625513921713892</t>
  </si>
  <si>
    <t>357296974.29413497</t>
  </si>
  <si>
    <t>-0.62038692584047794</t>
  </si>
  <si>
    <t>493.757329875312</t>
  </si>
  <si>
    <t>2.9797784992387202</t>
  </si>
  <si>
    <t>22.646498490202937</t>
  </si>
  <si>
    <t>-3.1675427007450736</t>
  </si>
  <si>
    <t>2679569771.7078333</t>
  </si>
  <si>
    <t>1.959927163607686</t>
  </si>
  <si>
    <t>231901703.683869</t>
  </si>
  <si>
    <t>-2.223954179193143</t>
  </si>
  <si>
    <t>2.97234560821631</t>
  </si>
  <si>
    <t>21.714717829021303</t>
  </si>
  <si>
    <t>4.1637603499068661</t>
  </si>
  <si>
    <t>2786728643.8062687</t>
  </si>
  <si>
    <t>3.043803421930809</t>
  </si>
  <si>
    <t>390622353.41017199</t>
  </si>
  <si>
    <t>2.6042991922656142</t>
  </si>
  <si>
    <t>592.60561506302201</t>
  </si>
  <si>
    <t>2.9348112891248399</t>
  </si>
  <si>
    <t>20.585587218828174</t>
  </si>
  <si>
    <t>-0.20624537088940542</t>
  </si>
  <si>
    <t>2903999902.1797218</t>
  </si>
  <si>
    <t>1.8237032641902174E-2</t>
  </si>
  <si>
    <t>2572690.3218817702</t>
  </si>
  <si>
    <t>1.416297279981066</t>
  </si>
  <si>
    <t>580.65674958785803</t>
  </si>
  <si>
    <t>2.86565542084027</t>
  </si>
  <si>
    <t>20.997473284009065</t>
  </si>
  <si>
    <t>8.5592864999618712</t>
  </si>
  <si>
    <t>3336512157.3364849</t>
  </si>
  <si>
    <t>1.6891995571594709</t>
  </si>
  <si>
    <t>268414907.94619501</t>
  </si>
  <si>
    <t>1.0739668896834473</t>
  </si>
  <si>
    <t>555.44645839822601</t>
  </si>
  <si>
    <t>2.7686811625808798</t>
  </si>
  <si>
    <t>18.376102905702577</t>
  </si>
  <si>
    <t>0.9846593758167046</t>
  </si>
  <si>
    <t>2972915702.8968568</t>
  </si>
  <si>
    <t>1.0073464461581534</t>
  </si>
  <si>
    <t>162970140.263612</t>
  </si>
  <si>
    <t>1.6170939542024172</t>
  </si>
  <si>
    <t>585.91101318036897</t>
  </si>
  <si>
    <t>2.7038755672528798</t>
  </si>
  <si>
    <t>18.398078927094563</t>
  </si>
  <si>
    <t>5.0815288142372452</t>
  </si>
  <si>
    <t>3299439051.3320336</t>
  </si>
  <si>
    <t>-0.55079750312987352</t>
  </si>
  <si>
    <t>-98777856.014441803</t>
  </si>
  <si>
    <t>6.835014649663762</t>
  </si>
  <si>
    <t>575.58600451094503</t>
  </si>
  <si>
    <t>2.68878766730686</t>
  </si>
  <si>
    <t>17.460656970004113</t>
  </si>
  <si>
    <t>-5.834676008022825</t>
  </si>
  <si>
    <t>3446317269.1791453</t>
  </si>
  <si>
    <t>0.69599283812872181</t>
  </si>
  <si>
    <t>137372387.61340001</t>
  </si>
  <si>
    <t>-0.8166100986846061</t>
  </si>
  <si>
    <t>554.53067503310399</t>
  </si>
  <si>
    <t>2.6503759152214701</t>
  </si>
  <si>
    <t>16.640018984263818</t>
  </si>
  <si>
    <t>3912164494.1195211</t>
  </si>
  <si>
    <t>1.2036277529888308</t>
  </si>
  <si>
    <t>282979830.96249998</t>
  </si>
  <si>
    <t>-2.5033575253571883</t>
  </si>
  <si>
    <t>2.3374559903094401</t>
  </si>
  <si>
    <t>16.065185358353538</t>
  </si>
  <si>
    <t>3861575273.1488008</t>
  </si>
  <si>
    <t>2</t>
  </si>
  <si>
    <t>2.5</t>
  </si>
  <si>
    <t>1.4521811857250897</t>
  </si>
  <si>
    <t>349059586.54327202</t>
  </si>
  <si>
    <t>1.2151349426848554</t>
  </si>
  <si>
    <t>2.2675137159943501</t>
  </si>
  <si>
    <t>15.944794906749941</t>
  </si>
  <si>
    <t>4031069687.243504</t>
  </si>
  <si>
    <t>1.8333333333333333</t>
  </si>
  <si>
    <t>1.3882317341633368</t>
  </si>
  <si>
    <t>350964618.55939698</t>
  </si>
  <si>
    <t>1.3595382545189523</t>
  </si>
  <si>
    <t>2.2096561363888401</t>
  </si>
  <si>
    <t>15.578746325766263</t>
  </si>
  <si>
    <t>4480461781.1073484</t>
  </si>
  <si>
    <t>2.3333333333333335</t>
  </si>
  <si>
    <t>1.5431165897912471</t>
  </si>
  <si>
    <t>443801751.42317301</t>
  </si>
  <si>
    <t>3.088549448534252</t>
  </si>
  <si>
    <t>2.1608798837222301</t>
  </si>
  <si>
    <t>16.185484182972566</t>
  </si>
  <si>
    <t>5515728699.5515699</t>
  </si>
  <si>
    <t>1.3744186812499553</t>
  </si>
  <si>
    <t>468377743.88890201</t>
  </si>
  <si>
    <t>5.3729334842018233</t>
  </si>
  <si>
    <t>2.13051547484823</t>
  </si>
  <si>
    <t>15.249581638767291</t>
  </si>
  <si>
    <t>-2.9409576790111203</t>
  </si>
  <si>
    <t>5167597504.0262098</t>
  </si>
  <si>
    <t>2.8333333333333335</t>
  </si>
  <si>
    <t>1.173390728396434</t>
  </si>
  <si>
    <t>397624744.26800501</t>
  </si>
  <si>
    <t>1.2077792965327916</t>
  </si>
  <si>
    <t>2.1178190764010298</t>
  </si>
  <si>
    <t>17.488917070784215</t>
  </si>
  <si>
    <t>-4.0504269655935872</t>
  </si>
  <si>
    <t>6109981460.9828768</t>
  </si>
  <si>
    <t>2.6666666666666665</t>
  </si>
  <si>
    <t>1.0260624708162926</t>
  </si>
  <si>
    <t>358468317.34200197</t>
  </si>
  <si>
    <t>1.5162179240185907</t>
  </si>
  <si>
    <t>2.1163624191380999</t>
  </si>
  <si>
    <t>18.486671489179272</t>
  </si>
  <si>
    <t>7.1559322893654382</t>
  </si>
  <si>
    <t>6783446147.1079168</t>
  </si>
  <si>
    <t>0.82295423185842642</t>
  </si>
  <si>
    <t>301972462.51786101</t>
  </si>
  <si>
    <t>5.7093204985192472</t>
  </si>
  <si>
    <t>2.0752447134813998</t>
  </si>
  <si>
    <t>16.375149876327868</t>
  </si>
  <si>
    <t>-2.6572646480659046</t>
  </si>
  <si>
    <t>5944556947.0007515</t>
  </si>
  <si>
    <t>3.3333333333333299</t>
  </si>
  <si>
    <t>0.90973704119897814</t>
  </si>
  <si>
    <t>330255520.654571</t>
  </si>
  <si>
    <t>-0.40409835907898639</t>
  </si>
  <si>
    <t>2.0554349340197402</t>
  </si>
  <si>
    <t>15.3429019358577</t>
  </si>
  <si>
    <t>4.1572511943892039</t>
  </si>
  <si>
    <t>6560661316.5914688</t>
  </si>
  <si>
    <t>0.95320359601787152</t>
  </si>
  <si>
    <t>407592122.10142702</t>
  </si>
  <si>
    <t>2.8767304283237536</t>
  </si>
  <si>
    <t>2.0619264950119498</t>
  </si>
  <si>
    <t>15.241755525934547</t>
  </si>
  <si>
    <t>16.182719554629273</t>
  </si>
  <si>
    <t>7444531959.3249559</t>
  </si>
  <si>
    <t>3.6666699999999999</t>
  </si>
  <si>
    <t>0.89952886589350844</t>
  </si>
  <si>
    <t>439356961.15090102</t>
  </si>
  <si>
    <t>4.4073323564024491</t>
  </si>
  <si>
    <t>2.3152427484718299</t>
  </si>
  <si>
    <t>18.362207253522556</t>
  </si>
  <si>
    <t>2.8783697621664714</t>
  </si>
  <si>
    <t>8412578776.7731934</t>
  </si>
  <si>
    <t>1.0791501966776946</t>
  </si>
  <si>
    <t>494408755.77634102</t>
  </si>
  <si>
    <t>4.7756823740512431</t>
  </si>
  <si>
    <t>2.5807672893182598</t>
  </si>
  <si>
    <t>19.740370366122505</t>
  </si>
  <si>
    <t>-4.0315947253657498</t>
  </si>
  <si>
    <t>9468317545.4298782</t>
  </si>
  <si>
    <t>1.2047967187565927</t>
  </si>
  <si>
    <t>577871524.15621495</t>
  </si>
  <si>
    <t>-2.0903614484807207</t>
  </si>
  <si>
    <t>2.5806758084552701</t>
  </si>
  <si>
    <t>18.737486650814002</t>
  </si>
  <si>
    <t>3.2525639464004286</t>
  </si>
  <si>
    <t>9666324353.0988274</t>
  </si>
  <si>
    <t>1.8899976720124445</t>
  </si>
  <si>
    <t>975014998.79549301</t>
  </si>
  <si>
    <t>-1.837601637052785</t>
  </si>
  <si>
    <t>2.5862542961095798</t>
  </si>
  <si>
    <t>20.548570358149238</t>
  </si>
  <si>
    <t>5.266166736662143</t>
  </si>
  <si>
    <t>11920526999.449991</t>
  </si>
  <si>
    <t>1.0693242083187311</t>
  </si>
  <si>
    <t>620330654.35979104</t>
  </si>
  <si>
    <t>0.63484391295625642</t>
  </si>
  <si>
    <t>2.5664749340503601</t>
  </si>
  <si>
    <t>20.671221079933979</t>
  </si>
  <si>
    <t>3.6164188192958875</t>
  </si>
  <si>
    <t>12100813946.145405</t>
  </si>
  <si>
    <t>1.4501016032561618</t>
  </si>
  <si>
    <t>848881139.44287705</t>
  </si>
  <si>
    <t>0.20049212686788564</t>
  </si>
  <si>
    <t>2.5312874456029801</t>
  </si>
  <si>
    <t>21.082436513519713</t>
  </si>
  <si>
    <t>4.3817005291897573</t>
  </si>
  <si>
    <t>12933775317.676247</t>
  </si>
  <si>
    <t>1.1620740051318721</t>
  </si>
  <si>
    <t>712915894.48161602</t>
  </si>
  <si>
    <t>0.95425825458666225</t>
  </si>
  <si>
    <t>2.50861820334885</t>
  </si>
  <si>
    <t>19.852685266637661</t>
  </si>
  <si>
    <t>1.9296540906180297</t>
  </si>
  <si>
    <t>13905454354.646189</t>
  </si>
  <si>
    <t>3.8333330000000001</t>
  </si>
  <si>
    <t>1.9735579172808295</t>
  </si>
  <si>
    <t>1382342950.9114001</t>
  </si>
  <si>
    <t>2.763518213015999</t>
  </si>
  <si>
    <t>2.4553030104440001</t>
  </si>
  <si>
    <t>37.952426093009564</t>
  </si>
  <si>
    <t>3370694830.4613676</t>
  </si>
  <si>
    <t>1.5681141864895449</t>
  </si>
  <si>
    <t>139270000</t>
  </si>
  <si>
    <t>14.350151125041492</t>
  </si>
  <si>
    <t>0.89949485400706297</t>
  </si>
  <si>
    <t>2.66890927022094</t>
  </si>
  <si>
    <t>37.45301293018359</t>
  </si>
  <si>
    <t>4024204595.6694651</t>
  </si>
  <si>
    <t>1.3492264509442653</t>
  </si>
  <si>
    <t>144970000</t>
  </si>
  <si>
    <t>14.963718404162975</t>
  </si>
  <si>
    <t>0.90520948583333305</t>
  </si>
  <si>
    <t>2.6598948801038902</t>
  </si>
  <si>
    <t>28.948945669406967</t>
  </si>
  <si>
    <t>5917423013.8782644</t>
  </si>
  <si>
    <t>3.1114589732756768</t>
  </si>
  <si>
    <t>636010000</t>
  </si>
  <si>
    <t>80.75458063947778</t>
  </si>
  <si>
    <t>0.91510679916666704</t>
  </si>
  <si>
    <t>2.6391614616194299</t>
  </si>
  <si>
    <t>27.294114484663041</t>
  </si>
  <si>
    <t>-1.7176566921954617</t>
  </si>
  <si>
    <t>6776540424.6193438</t>
  </si>
  <si>
    <t>5.5710752691674212</t>
  </si>
  <si>
    <t>1383177929.8545799</t>
  </si>
  <si>
    <t>18.627888538829794</t>
  </si>
  <si>
    <t>0.93261919500000001</t>
  </si>
  <si>
    <t>2.6054637855071698</t>
  </si>
  <si>
    <t>29.408096757841435</t>
  </si>
  <si>
    <t>7.4042398672868615</t>
  </si>
  <si>
    <t>8433860401.0263233</t>
  </si>
  <si>
    <t>3.7</t>
  </si>
  <si>
    <t>9.4666639864293174</t>
  </si>
  <si>
    <t>2714916343.69978</t>
  </si>
  <si>
    <t>19.410271086868349</t>
  </si>
  <si>
    <t>1.0522750000000001</t>
  </si>
  <si>
    <t>2.5723272222071301</t>
  </si>
  <si>
    <t>30.993384209540341</t>
  </si>
  <si>
    <t>7.2255426623802066</t>
  </si>
  <si>
    <t>8073190249.1103201</t>
  </si>
  <si>
    <t>9.1083006226201988</t>
  </si>
  <si>
    <t>2372540000</t>
  </si>
  <si>
    <t>15.66656862214964</t>
  </si>
  <si>
    <t>1.40496666666667</t>
  </si>
  <si>
    <t>2.5355049203182198</t>
  </si>
  <si>
    <t>28.038737963649059</t>
  </si>
  <si>
    <t>5.2765734589416979</t>
  </si>
  <si>
    <t>9027708951.0489521</t>
  </si>
  <si>
    <t>7.8495778692770788</t>
  </si>
  <si>
    <t>2527350000</t>
  </si>
  <si>
    <t>16.595644732234675</t>
  </si>
  <si>
    <t>1.4299833333333301</t>
  </si>
  <si>
    <t>2.4699961671729098</t>
  </si>
  <si>
    <t>23.663704967183964</t>
  </si>
  <si>
    <t>0.84611378979242602</t>
  </si>
  <si>
    <t>9308666118.6373806</t>
  </si>
  <si>
    <t>3.8333333333333335</t>
  </si>
  <si>
    <t>8.2557439817399416</t>
  </si>
  <si>
    <t>3247588000</t>
  </si>
  <si>
    <t>13.914822175982081</t>
  </si>
  <si>
    <t>1.5206249999999999</t>
  </si>
  <si>
    <t>2.4381816301996602</t>
  </si>
  <si>
    <t>22.131154690157228</t>
  </si>
  <si>
    <t>2.3019498496642115</t>
  </si>
  <si>
    <t>9133738835.0046577</t>
  </si>
  <si>
    <t>7.9826600110774475</t>
  </si>
  <si>
    <t>3294520000</t>
  </si>
  <si>
    <t>15.205278739660486</t>
  </si>
  <si>
    <t>1.82486666666667</t>
  </si>
  <si>
    <t>2.4605958404427701</t>
  </si>
  <si>
    <t>20.369842540671268</t>
  </si>
  <si>
    <t>5.9554229638728202</t>
  </si>
  <si>
    <t>12796955082.265064</t>
  </si>
  <si>
    <t>5.136650199690421</t>
  </si>
  <si>
    <t>3227000000</t>
  </si>
  <si>
    <t>54.012911758392562</t>
  </si>
  <si>
    <t>1.9813499999999999</t>
  </si>
  <si>
    <t>2.4524272555353499</t>
  </si>
  <si>
    <t>19.583772860956827</t>
  </si>
  <si>
    <t>0.90046702685231139</t>
  </si>
  <si>
    <t>10728548470.620728</t>
  </si>
  <si>
    <t>6.1394936233278461</t>
  </si>
  <si>
    <t>3363389444.4444399</t>
  </si>
  <si>
    <t>23.93996047770743</t>
  </si>
  <si>
    <t>2.8965749999999999</t>
  </si>
  <si>
    <t>2.4076448920626099</t>
  </si>
  <si>
    <t>19.982650696569621</t>
  </si>
  <si>
    <t>2.0572499093405554</t>
  </si>
  <si>
    <t>9872741991.0622959</t>
  </si>
  <si>
    <t>6.4613281838022045</t>
  </si>
  <si>
    <t>3192320530.7897</t>
  </si>
  <si>
    <t>13.252964555206987</t>
  </si>
  <si>
    <t>3.7146416666666702</t>
  </si>
  <si>
    <t>2.3642697591031601</t>
  </si>
  <si>
    <t>20.844293147053943</t>
  </si>
  <si>
    <t>2.7330343192107023</t>
  </si>
  <si>
    <t>11707233285.590055</t>
  </si>
  <si>
    <t>6.2055063474215588</t>
  </si>
  <si>
    <t>3485333369.2796402</t>
  </si>
  <si>
    <t>15.748619610480816</t>
  </si>
  <si>
    <t>3.90981666666667</t>
  </si>
  <si>
    <t>2.3393832589699302</t>
  </si>
  <si>
    <t>19.561709717445883</t>
  </si>
  <si>
    <t>6.2138391840817775</t>
  </si>
  <si>
    <t>11816521273.416847</t>
  </si>
  <si>
    <t>5.3884868515772189</t>
  </si>
  <si>
    <t>3254990000</t>
  </si>
  <si>
    <t>10.677310580636231</t>
  </si>
  <si>
    <t>4.3505333333333303</t>
  </si>
  <si>
    <t>2.23494542871956</t>
  </si>
  <si>
    <t>18.136550554343341</t>
  </si>
  <si>
    <t>4.8757242946839767</t>
  </si>
  <si>
    <t>12205768063.158354</t>
  </si>
  <si>
    <t>4.4414070549013944</t>
  </si>
  <si>
    <t>2989035000</t>
  </si>
  <si>
    <t>10.568479926055588</t>
  </si>
  <si>
    <t>4.5853250000000001</t>
  </si>
  <si>
    <t>2.1226797659380998</t>
  </si>
  <si>
    <t>17.323229997398769</t>
  </si>
  <si>
    <t>4.6551080081078879</t>
  </si>
  <si>
    <t>11838268850.38525</t>
  </si>
  <si>
    <t>5.677452822721758</t>
  </si>
  <si>
    <t>3879831469.6999998</t>
  </si>
  <si>
    <t>8.4810729810297545</t>
  </si>
  <si>
    <t>5.2173666666666696</t>
  </si>
  <si>
    <t>2.0889311840129401</t>
  </si>
  <si>
    <t>18.853782661770929</t>
  </si>
  <si>
    <t>7.2837109024125084</t>
  </si>
  <si>
    <t>13205792662.222778</t>
  </si>
  <si>
    <t>2.6780372091202862</t>
  </si>
  <si>
    <t>1875782953.4690499</t>
  </si>
  <si>
    <t>9.3655737011013827</t>
  </si>
  <si>
    <t>5.59570833333333</t>
  </si>
  <si>
    <t>2.0662688007702199</t>
  </si>
  <si>
    <t>19.708775375957771</t>
  </si>
  <si>
    <t>8.4190268564218655</t>
  </si>
  <si>
    <t>15292882163.520058</t>
  </si>
  <si>
    <t>3.3333330000000001</t>
  </si>
  <si>
    <t>3.3685534124897965</t>
  </si>
  <si>
    <t>2613804735</t>
  </si>
  <si>
    <t>11.187226787756671</t>
  </si>
  <si>
    <t>5.8056999999999999</t>
  </si>
  <si>
    <t>2.0077448703116101</t>
  </si>
  <si>
    <t>23.314195907804201</t>
  </si>
  <si>
    <t>3.2072439281212439</t>
  </si>
  <si>
    <t>847577831.19296026</t>
  </si>
  <si>
    <t>2.6929205736321395</t>
  </si>
  <si>
    <t>97900000</t>
  </si>
  <si>
    <t>16.521583323201753</t>
  </si>
  <si>
    <t>2243.9312500000001</t>
  </si>
  <si>
    <t>2.1292394180661902</t>
  </si>
  <si>
    <t>22.281064960616597</t>
  </si>
  <si>
    <t>1.3397753664509366</t>
  </si>
  <si>
    <t>654410868.40218484</t>
  </si>
  <si>
    <t>3.5749892519005906</t>
  </si>
  <si>
    <t>105000000</t>
  </si>
  <si>
    <t>27.390845372637102</t>
  </si>
  <si>
    <t>3644.3333333333298</t>
  </si>
  <si>
    <t>1.9786677950531</t>
  </si>
  <si>
    <t>15.584566358509463</t>
  </si>
  <si>
    <t>2.9996297510126624</t>
  </si>
  <si>
    <t>657671699.22796798</t>
  </si>
  <si>
    <t>2.9620718013265543</t>
  </si>
  <si>
    <t>125000000</t>
  </si>
  <si>
    <t>100.60774678564565</t>
  </si>
  <si>
    <t>5148.75</t>
  </si>
  <si>
    <t>2.0629142789739299</t>
  </si>
  <si>
    <t>16.819709229683241</t>
  </si>
  <si>
    <t>1.6581772562946071</t>
  </si>
  <si>
    <t>1056600283.7709326</t>
  </si>
  <si>
    <t>6.143028628167519</t>
  </si>
  <si>
    <t>385900000</t>
  </si>
  <si>
    <t>13.618875939736881</t>
  </si>
  <si>
    <t>4197.7520041666703</t>
  </si>
  <si>
    <t>2.2933557238869202</t>
  </si>
  <si>
    <t>15.980007186481382</t>
  </si>
  <si>
    <t>4.3102355077855918</t>
  </si>
  <si>
    <t>1112876335.6557405</t>
  </si>
  <si>
    <t>5.4834889995012466</t>
  </si>
  <si>
    <t>381880000</t>
  </si>
  <si>
    <t>16.705124399970288</t>
  </si>
  <si>
    <t>4601.6910041666697</t>
  </si>
  <si>
    <t>2.4081942100413598</t>
  </si>
  <si>
    <t>16.360618880200615</t>
  </si>
  <si>
    <t>-6.5860997886985757</t>
  </si>
  <si>
    <t>1098927157.0423942</t>
  </si>
  <si>
    <t>1.3552373577452759</t>
  </si>
  <si>
    <t>91030000</t>
  </si>
  <si>
    <t>1.7710292443209141</t>
  </si>
  <si>
    <t>4801.0832375</t>
  </si>
  <si>
    <t>2.4397622703886102</t>
  </si>
  <si>
    <t>17.484948734047411</t>
  </si>
  <si>
    <t>19.14761447108171</t>
  </si>
  <si>
    <t>1198325341.407747</t>
  </si>
  <si>
    <t>0</t>
  </si>
  <si>
    <t>16.102629233200076</t>
  </si>
  <si>
    <t>5726.0710208333303</t>
  </si>
  <si>
    <t>2.4582784635230599</t>
  </si>
  <si>
    <t>16.069749632530865</t>
  </si>
  <si>
    <t>6.3691503877711995</t>
  </si>
  <si>
    <t>1090354555.8880146</t>
  </si>
  <si>
    <t>14.09050363545726</t>
  </si>
  <si>
    <t>956060000</t>
  </si>
  <si>
    <t>8.9992799138007626</t>
  </si>
  <si>
    <t>6658.0312583333298</t>
  </si>
  <si>
    <t>2.4713111081572099</t>
  </si>
  <si>
    <t>16.831673189542531</t>
  </si>
  <si>
    <t>4.7162787459359237</t>
  </si>
  <si>
    <t>1285610815.2947919</t>
  </si>
  <si>
    <t>7.928206495619909</t>
  </si>
  <si>
    <t>605560000</t>
  </si>
  <si>
    <t>11.515970680862651</t>
  </si>
  <si>
    <t>6985.8290263333301</t>
  </si>
  <si>
    <t>2.4487529981251099</t>
  </si>
  <si>
    <t>17.545272120284441</t>
  </si>
  <si>
    <t>6.4427356404544582</t>
  </si>
  <si>
    <t>1469699693.2676041</t>
  </si>
  <si>
    <t>2.2682196357014833E-3</t>
  </si>
  <si>
    <t>189999.99999999901</t>
  </si>
  <si>
    <t>4.3293515751991407</t>
  </si>
  <si>
    <t>6907.8780694999996</t>
  </si>
  <si>
    <t>2.4423161412979102</t>
  </si>
  <si>
    <t>17.52381637762241</t>
  </si>
  <si>
    <t>3.3207367050500807</t>
  </si>
  <si>
    <t>1538323596.9712973</t>
  </si>
  <si>
    <t>3.3333300000000001</t>
  </si>
  <si>
    <t>-0.84022128336028712</t>
  </si>
  <si>
    <t>-73758603.663593307</t>
  </si>
  <si>
    <t>2.6158966835776454</t>
  </si>
  <si>
    <t>7014.1187772499998</t>
  </si>
  <si>
    <t>2.4829320081875799</t>
  </si>
  <si>
    <t>18.478240535245337</t>
  </si>
  <si>
    <t>7.6039997414369935</t>
  </si>
  <si>
    <t>1625013880.6984427</t>
  </si>
  <si>
    <t>0.60576793361883929</t>
  </si>
  <si>
    <t>53272458.421299398</t>
  </si>
  <si>
    <t>2.9722893546800151</t>
  </si>
  <si>
    <t>7485.51674166667</t>
  </si>
  <si>
    <t>2.5492767189136298</t>
  </si>
  <si>
    <t>17.589946663140548</t>
  </si>
  <si>
    <t>4.828723952619967</t>
  </si>
  <si>
    <t>1512024001.9234767</t>
  </si>
  <si>
    <t>18.828008648638793</t>
  </si>
  <si>
    <t>1618447260.2648499</t>
  </si>
  <si>
    <t>5.6689484500764138</t>
  </si>
  <si>
    <t>8967.9270795833309</t>
  </si>
  <si>
    <t>2.5895000412874301</t>
  </si>
  <si>
    <t>20.528473311374459</t>
  </si>
  <si>
    <t>18.49793078973596</t>
  </si>
  <si>
    <t>2119496769.5953031</t>
  </si>
  <si>
    <t>5.5942717488457205</t>
  </si>
  <si>
    <t>577590000</t>
  </si>
  <si>
    <t>10.356502361285564</t>
  </si>
  <si>
    <t>9088.3194962316593</t>
  </si>
  <si>
    <t>2.56349381271807</t>
  </si>
  <si>
    <t>22.940009265254833</t>
  </si>
  <si>
    <t>5.6340747565031961</t>
  </si>
  <si>
    <t>2720003857.7829638</t>
  </si>
  <si>
    <t>2.9751125702473185</t>
  </si>
  <si>
    <t>352760000</t>
  </si>
  <si>
    <t>7.059084420391315</t>
  </si>
  <si>
    <t>9011.1341772519409</t>
  </si>
  <si>
    <t>2.5334424422177402</t>
  </si>
  <si>
    <t>26.427276814230577</t>
  </si>
  <si>
    <t>16.130952972232009</t>
  </si>
  <si>
    <t>3552582205.4934349</t>
  </si>
  <si>
    <t>0.33028682312753482</t>
  </si>
  <si>
    <t>44400000</t>
  </si>
  <si>
    <t>9.4029076632813116</t>
  </si>
  <si>
    <t>9183.8758639098396</t>
  </si>
  <si>
    <t>2.5376470778000999</t>
  </si>
  <si>
    <t>25.82198618154457</t>
  </si>
  <si>
    <t>-1.1451666487012773</t>
  </si>
  <si>
    <t>3660998805.3212962</t>
  </si>
  <si>
    <t>1.2438428705566711</t>
  </si>
  <si>
    <t>176350000</t>
  </si>
  <si>
    <t>4.693938028439419</t>
  </si>
  <si>
    <t>9565.0821834383296</t>
  </si>
  <si>
    <t>2.5122501211064598</t>
  </si>
  <si>
    <t>25.821986181509981</t>
  </si>
  <si>
    <t>3.9000000000667825</t>
  </si>
  <si>
    <t>4155226979.5754695</t>
  </si>
  <si>
    <t>1.2280153922781656</t>
  </si>
  <si>
    <t>197610000</t>
  </si>
  <si>
    <t>11.50000000013533</t>
  </si>
  <si>
    <t>2.4443172194913299</t>
  </si>
  <si>
    <t>30.015509870027916</t>
  </si>
  <si>
    <t>-2.2574555268671475</t>
  </si>
  <si>
    <t>1637120784.0132895</t>
  </si>
  <si>
    <t>1.5582881239261426</t>
  </si>
  <si>
    <t>84992921.533143103</t>
  </si>
  <si>
    <t>3.5986241435231818</t>
  </si>
  <si>
    <t>3.2666281158956498</t>
  </si>
  <si>
    <t>37.371728556120068</t>
  </si>
  <si>
    <t>-7.7351532485707537</t>
  </si>
  <si>
    <t>1405342911.3775227</t>
  </si>
  <si>
    <t>0.64915970357010477</t>
  </si>
  <si>
    <t>24411286.900851201</t>
  </si>
  <si>
    <t>0.38694202828206414</t>
  </si>
  <si>
    <t>3.5491829873008598</t>
  </si>
  <si>
    <t>32.378481840770725</t>
  </si>
  <si>
    <t>10.045765296805016</t>
  </si>
  <si>
    <t>2022850655.3902221</t>
  </si>
  <si>
    <t>2.5655311154971865</t>
  </si>
  <si>
    <t>160281952.808321</t>
  </si>
  <si>
    <t>7.5017101308420138</t>
  </si>
  <si>
    <t>3.3054604014412301</t>
  </si>
  <si>
    <t>39.280520128594546</t>
  </si>
  <si>
    <t>13.403851169699095</t>
  </si>
  <si>
    <t>1721789188.9441683</t>
  </si>
  <si>
    <t>3.3333333333333335</t>
  </si>
  <si>
    <t>1.1350676228318266</t>
  </si>
  <si>
    <t>49753596.829022497</t>
  </si>
  <si>
    <t>8.5848844414468743</t>
  </si>
  <si>
    <t>3.5881749432371199</t>
  </si>
  <si>
    <t>29.79050882841991</t>
  </si>
  <si>
    <t>5.3162650950613539</t>
  </si>
  <si>
    <t>2057313041.321099</t>
  </si>
  <si>
    <t>2.1478242034594395</t>
  </si>
  <si>
    <t>148327333.70524901</t>
  </si>
  <si>
    <t>4.6468733608865165</t>
  </si>
  <si>
    <t>3.3056918279915699</t>
  </si>
  <si>
    <t>39.745078578341911</t>
  </si>
  <si>
    <t>10.378042108517761</t>
  </si>
  <si>
    <t>1890419607.6915066</t>
  </si>
  <si>
    <t>0.84749748964117866</t>
  </si>
  <si>
    <t>40310044.141164497</t>
  </si>
  <si>
    <t>1.4961975811766308</t>
  </si>
  <si>
    <t>3.6144258347131299</t>
  </si>
  <si>
    <t>31.352874682918198</t>
  </si>
  <si>
    <t>2.5454316531862986</t>
  </si>
  <si>
    <t>2557287545.7787447</t>
  </si>
  <si>
    <t>2.5297382885647894</t>
  </si>
  <si>
    <t>206337322.64910901</t>
  </si>
  <si>
    <t>4.5550460766963425</t>
  </si>
  <si>
    <t>3.3020869112753699</t>
  </si>
  <si>
    <t>37.094506437909047</t>
  </si>
  <si>
    <t>4.6304445708668283</t>
  </si>
  <si>
    <t>2126066171.4793589</t>
  </si>
  <si>
    <t>1.7285863491058835</t>
  </si>
  <si>
    <t>99073671.932166204</t>
  </si>
  <si>
    <t>7.0366610745821561</t>
  </si>
  <si>
    <t>3.6412063628466802</t>
  </si>
  <si>
    <t>32.970320812220763</t>
  </si>
  <si>
    <t>10.95905766879028</t>
  </si>
  <si>
    <t>3243753363.2286997</t>
  </si>
  <si>
    <t>2.7190506283009559</t>
  </si>
  <si>
    <t>267511185.91091001</t>
  </si>
  <si>
    <t>7.2763676417846312</t>
  </si>
  <si>
    <t>3.2847639070797898</t>
  </si>
  <si>
    <t>38.775006234004053</t>
  </si>
  <si>
    <t>15.930363470139184</t>
  </si>
  <si>
    <t>2829645202.6905828</t>
  </si>
  <si>
    <t>3.8790310800393089</t>
  </si>
  <si>
    <t>283076206.88646501</t>
  </si>
  <si>
    <t>10.129115720623133</t>
  </si>
  <si>
    <t>3.6725447632778701</t>
  </si>
  <si>
    <t>31.735706312964577</t>
  </si>
  <si>
    <t>2.5909390019306358</t>
  </si>
  <si>
    <t>3247185693.0163169</t>
  </si>
  <si>
    <t>6.3449381326848577</t>
  </si>
  <si>
    <t>649211715.16863894</t>
  </si>
  <si>
    <t>4.6359321620512048</t>
  </si>
  <si>
    <t>3.2555744003116001</t>
  </si>
  <si>
    <t>34.784810274813104</t>
  </si>
  <si>
    <t>-9.3637277662200376</t>
  </si>
  <si>
    <t>2557425052.3184037</t>
  </si>
  <si>
    <t>8.6208901804884075</t>
  </si>
  <si>
    <t>633819197.13475394</t>
  </si>
  <si>
    <t>4.1900599979519058</t>
  </si>
  <si>
    <t>3.7011707741735802</t>
  </si>
  <si>
    <t>33.016830029614638</t>
  </si>
  <si>
    <t>8.4901040973158501</t>
  </si>
  <si>
    <t>3529224164.4659204</t>
  </si>
  <si>
    <t>3.4795261214112791</t>
  </si>
  <si>
    <t>371932364.723095</t>
  </si>
  <si>
    <t>4.3649997350522938</t>
  </si>
  <si>
    <t>3.2497394697786</t>
  </si>
  <si>
    <t>35.821387956676467</t>
  </si>
  <si>
    <t>15.326010045539192</t>
  </si>
  <si>
    <t>2812405909.4860225</t>
  </si>
  <si>
    <t>10.146690694825665</t>
  </si>
  <si>
    <t>796636157.88331902</t>
  </si>
  <si>
    <t>3.4750430143817255</t>
  </si>
  <si>
    <t>3.73070315116356</t>
  </si>
  <si>
    <t>34.558630578506055</t>
  </si>
  <si>
    <t>-3.4597732320094821</t>
  </si>
  <si>
    <t>4490933235.6637239</t>
  </si>
  <si>
    <t>4.285271525482151</t>
  </si>
  <si>
    <t>556875894.54428899</t>
  </si>
  <si>
    <t>12.182890128791769</t>
  </si>
  <si>
    <t>3.2348119628506402</t>
  </si>
  <si>
    <t>33.646764281521079</t>
  </si>
  <si>
    <t>-2.8568754207397404</t>
  </si>
  <si>
    <t>2951814231.5966563</t>
  </si>
  <si>
    <t>12.16450546915646</t>
  </si>
  <si>
    <t>1067186136.05029</t>
  </si>
  <si>
    <t>3.9716051825615892</t>
  </si>
  <si>
    <t>3.74672017840573</t>
  </si>
  <si>
    <t>38.11410247530052</t>
  </si>
  <si>
    <t>9.0740112550215599</t>
  </si>
  <si>
    <t>4742170452.1127243</t>
  </si>
  <si>
    <t>3.1975672773782575</t>
  </si>
  <si>
    <t>397842480.25392199</t>
  </si>
  <si>
    <t>4.6054076276253539</t>
  </si>
  <si>
    <t>2.9181087435986202</t>
  </si>
  <si>
    <t>33.680993820863208</t>
  </si>
  <si>
    <t>14.670324812135178</t>
  </si>
  <si>
    <t>3175078102.6499915</t>
  </si>
  <si>
    <t>8.9236784698684861</t>
  </si>
  <si>
    <t>841227436.91778803</t>
  </si>
  <si>
    <t>5.3083393717890743</t>
  </si>
  <si>
    <t>3.810576036689</t>
  </si>
  <si>
    <t>36.752816272612741</t>
  </si>
  <si>
    <t>-3.3618831458535539</t>
  </si>
  <si>
    <t>4867062050.6677876</t>
  </si>
  <si>
    <t>2.3253649940512777</t>
  </si>
  <si>
    <t>307940910.77401203</t>
  </si>
  <si>
    <t>0.65263180244787122</t>
  </si>
  <si>
    <t>2.9200445018792198</t>
  </si>
  <si>
    <t>32.235010729547867</t>
  </si>
  <si>
    <t>-0.36818921716501052</t>
  </si>
  <si>
    <t>3295996946.3429408</t>
  </si>
  <si>
    <t>7.035165290524878</t>
  </si>
  <si>
    <t>719338470.49515402</t>
  </si>
  <si>
    <t>-0.3691740821394518</t>
  </si>
  <si>
    <t>3.81820594100195</t>
  </si>
  <si>
    <t>37.456767735925752</t>
  </si>
  <si>
    <t>10.115222067785041</t>
  </si>
  <si>
    <t>5380641460.8958693</t>
  </si>
  <si>
    <t>1.003936329335098</t>
  </si>
  <si>
    <t>144214831.23699999</t>
  </si>
  <si>
    <t>1.2686434400342108</t>
  </si>
  <si>
    <t>3.1706755179280202</t>
  </si>
  <si>
    <t>33.429044234363936</t>
  </si>
  <si>
    <t>8.2831130891894702</t>
  </si>
  <si>
    <t>3631378422.9620504</t>
  </si>
  <si>
    <t>7.575911354034945</t>
  </si>
  <si>
    <t>822967023.29991603</t>
  </si>
  <si>
    <t>-0.4056768454050399</t>
  </si>
  <si>
    <t>3.78117877025801</t>
  </si>
  <si>
    <t>37.723256867530836</t>
  </si>
  <si>
    <t>6.3892279151841933</t>
  </si>
  <si>
    <t>4943543911.5971489</t>
  </si>
  <si>
    <t>2.102483715221473</t>
  </si>
  <si>
    <t>275525536.04037702</t>
  </si>
  <si>
    <t>2.8835093750612941</t>
  </si>
  <si>
    <t>3.14674716699948</t>
  </si>
  <si>
    <t>32.416995271444783</t>
  </si>
  <si>
    <t>2.0019475051735043</t>
  </si>
  <si>
    <t>3139218997.1883173</t>
  </si>
  <si>
    <t>5.4676176596334791</t>
  </si>
  <si>
    <t>529476871.09061199</t>
  </si>
  <si>
    <t>2.2494264362120049</t>
  </si>
  <si>
    <t>3.8288593838123299</t>
  </si>
  <si>
    <t>37.403702997444036</t>
  </si>
  <si>
    <t>7.5378578066090682</t>
  </si>
  <si>
    <t>5246261594.5579996</t>
  </si>
  <si>
    <t>2.5415325425053714</t>
  </si>
  <si>
    <t>356476591.902583</t>
  </si>
  <si>
    <t>1.3511223137048063</t>
  </si>
  <si>
    <t>3.1904414229907001</t>
  </si>
  <si>
    <t>35.262958212547531</t>
  </si>
  <si>
    <t>17.24621930738175</t>
  </si>
  <si>
    <t>3666946448.025466</t>
  </si>
  <si>
    <t>2.8977447098904952</t>
  </si>
  <si>
    <t>301332480.59252602</t>
  </si>
  <si>
    <t>1.7927214655758519</t>
  </si>
  <si>
    <t>3.86709120542471</t>
  </si>
  <si>
    <t>37.43243962675146</t>
  </si>
  <si>
    <t>5.1529076387240025</t>
  </si>
  <si>
    <t>5751760764.7064495</t>
  </si>
  <si>
    <t>3.6493426038572361</t>
  </si>
  <si>
    <t>560747464.36876404</t>
  </si>
  <si>
    <t>1.9342732111872181</t>
  </si>
  <si>
    <t>3.2164072580796601</t>
  </si>
  <si>
    <t>35.816877219155039</t>
  </si>
  <si>
    <t>5.4101561610332141</t>
  </si>
  <si>
    <t>4006154393.292973</t>
  </si>
  <si>
    <t>3.0282307487144102</t>
  </si>
  <si>
    <t>338710710.13915998</t>
  </si>
  <si>
    <t>0.37207577343880871</t>
  </si>
  <si>
    <t>3.8269339822333799</t>
  </si>
  <si>
    <t>37.612443158017548</t>
  </si>
  <si>
    <t>5.8801969329387589</t>
  </si>
  <si>
    <t>6420769883.3280973</t>
  </si>
  <si>
    <t>2.7373853376300343</t>
  </si>
  <si>
    <t>467295391.07783997</t>
  </si>
  <si>
    <t>1.4579639111606042</t>
  </si>
  <si>
    <t>3.17485008918529</t>
  </si>
  <si>
    <t>37.661662534505496</t>
  </si>
  <si>
    <t>7.8976016188438081</t>
  </si>
  <si>
    <t>4823954503.2689915</t>
  </si>
  <si>
    <t>3.6384934394654413</t>
  </si>
  <si>
    <t>466042272.99692303</t>
  </si>
  <si>
    <t>2.1757878678320424</t>
  </si>
  <si>
    <t>3.7875964990700299</t>
  </si>
  <si>
    <t>37.307797318090827</t>
  </si>
  <si>
    <t>4.0141186818146224</t>
  </si>
  <si>
    <t>6446881091.4968319</t>
  </si>
  <si>
    <t>4.9715223438974689</t>
  </si>
  <si>
    <t>859091549.18896604</t>
  </si>
  <si>
    <t>1.9305420719782944</t>
  </si>
  <si>
    <t>3.12666991376831</t>
  </si>
  <si>
    <t>36.91488243918225</t>
  </si>
  <si>
    <t>3.3857913689374897</t>
  </si>
  <si>
    <t>4768094238.0327396</t>
  </si>
  <si>
    <t>5.5522016718492031</t>
  </si>
  <si>
    <t>717147639.39869595</t>
  </si>
  <si>
    <t>0.40685111387492157</t>
  </si>
  <si>
    <t>3.7654448854225899</t>
  </si>
  <si>
    <t>36.188044970394294</t>
  </si>
  <si>
    <t>-4.7979601020703058</t>
  </si>
  <si>
    <t>6320384242.6674728</t>
  </si>
  <si>
    <t>3.0738032375330722</t>
  </si>
  <si>
    <t>536851812.89727497</t>
  </si>
  <si>
    <t>0.53234017753082696</t>
  </si>
  <si>
    <t>3.1426036588533401</t>
  </si>
  <si>
    <t>38.376915985261206</t>
  </si>
  <si>
    <t>7.7378336201864499</t>
  </si>
  <si>
    <t>5274590373.6366072</t>
  </si>
  <si>
    <t>2.6240467885961447</t>
  </si>
  <si>
    <t>360653574.57115299</t>
  </si>
  <si>
    <t>0.94919005447813731</t>
  </si>
  <si>
    <t>3.7271007252322299</t>
  </si>
  <si>
    <t>35.690417157992307</t>
  </si>
  <si>
    <t>1.4084655759726274</t>
  </si>
  <si>
    <t>6831310593.0834846</t>
  </si>
  <si>
    <t>3.4464766398137501</t>
  </si>
  <si>
    <t>659671537.99720001</t>
  </si>
  <si>
    <t>2.4543515578471471</t>
  </si>
  <si>
    <t>3.1579643694500401</t>
  </si>
  <si>
    <t>36.481026623912697</t>
  </si>
  <si>
    <t>-5.0985516112463927</t>
  </si>
  <si>
    <t>5441145641.530757</t>
  </si>
  <si>
    <t>5.0590116681803563</t>
  </si>
  <si>
    <t>754551662.49979997</t>
  </si>
  <si>
    <t>3.1186406629016687</t>
  </si>
  <si>
    <t>3.70742378461307</t>
  </si>
  <si>
    <t>27.230453600349197</t>
  </si>
  <si>
    <t>6.2612290415809468</t>
  </si>
  <si>
    <t>36969347825.891541</t>
  </si>
  <si>
    <t>1.3803740403365026</t>
  </si>
  <si>
    <t>1874060886.9760799</t>
  </si>
  <si>
    <t>22.3683414787629</t>
  </si>
  <si>
    <t>132.888025</t>
  </si>
  <si>
    <t>2.6955034650785898</t>
  </si>
  <si>
    <t>14.201799538799964</t>
  </si>
  <si>
    <t>3.4309129994012864</t>
  </si>
  <si>
    <t>1431089389.7272718</t>
  </si>
  <si>
    <t>1.3653465487439984</t>
  </si>
  <si>
    <t>137583476.929811</t>
  </si>
  <si>
    <t>-0.1349351109533643</t>
  </si>
  <si>
    <t>2.5003390479158498</t>
  </si>
  <si>
    <t>31.111888922452131</t>
  </si>
  <si>
    <t>3.3674996943678224</t>
  </si>
  <si>
    <t>703126400.52490056</t>
  </si>
  <si>
    <t>3.5384045224552776</t>
  </si>
  <si>
    <t>79967681.861950994</t>
  </si>
  <si>
    <t>-1.9078889675325428</t>
  </si>
  <si>
    <t>2.6255672619467001</t>
  </si>
  <si>
    <t>26.089282825305233</t>
  </si>
  <si>
    <t>7.0699550078667386</t>
  </si>
  <si>
    <t>45831183134.567741</t>
  </si>
  <si>
    <t>2.8362945924927878</t>
  </si>
  <si>
    <t>4982533930.2173901</t>
  </si>
  <si>
    <t>19.85849476872194</t>
  </si>
  <si>
    <t>131.274333333333</t>
  </si>
  <si>
    <t>2.6936934175426499</t>
  </si>
  <si>
    <t>15.180396414356245</t>
  </si>
  <si>
    <t>11.57578011271238</t>
  </si>
  <si>
    <t>1671214799.9918065</t>
  </si>
  <si>
    <t>1.525513054813687</t>
  </si>
  <si>
    <t>167944230.519191</t>
  </si>
  <si>
    <t>4.72087875420317</t>
  </si>
  <si>
    <t>2.5412635182879701</t>
  </si>
  <si>
    <t>36.550058382400984</t>
  </si>
  <si>
    <t>10.047188156245497</t>
  </si>
  <si>
    <t>833883315.65699089</t>
  </si>
  <si>
    <t>4.2079473873206625</t>
  </si>
  <si>
    <t>96003598.208715707</t>
  </si>
  <si>
    <t>5.8761577617369767</t>
  </si>
  <si>
    <t>2.5962511961537702</t>
  </si>
  <si>
    <t>24.734991260459619</t>
  </si>
  <si>
    <t>7.4128829330388726</t>
  </si>
  <si>
    <t>58981811594.61248</t>
  </si>
  <si>
    <t>2.035753056777188</t>
  </si>
  <si>
    <t>4854353979.0908098</t>
  </si>
  <si>
    <t>23.864381126886983</t>
  </si>
  <si>
    <t>128.65166666666701</t>
  </si>
  <si>
    <t>2.6959258230279501</t>
  </si>
  <si>
    <t>13.395151586700276</t>
  </si>
  <si>
    <t>-8.971229282323165</t>
  </si>
  <si>
    <t>1566953956.1231301</t>
  </si>
  <si>
    <t>2.4777082588665027</t>
  </si>
  <si>
    <t>289840300.29228002</t>
  </si>
  <si>
    <t>2.8854920019692827</t>
  </si>
  <si>
    <t>2.6023344051600099</t>
  </si>
  <si>
    <t>33.643373109933187</t>
  </si>
  <si>
    <t>-5.2544352737823061</t>
  </si>
  <si>
    <t>791152383.80355012</t>
  </si>
  <si>
    <t>3.8866023179497771</t>
  </si>
  <si>
    <t>91396741.899060905</t>
  </si>
  <si>
    <t>-0.50876323001511992</t>
  </si>
  <si>
    <t>2.8078020633149099</t>
  </si>
  <si>
    <t>24.662577214157217</t>
  </si>
  <si>
    <t>7.1997647500429878</t>
  </si>
  <si>
    <t>68626286837.157463</t>
  </si>
  <si>
    <t>2.1691956657356943</t>
  </si>
  <si>
    <t>6036021404.8207102</t>
  </si>
  <si>
    <t>7.0997309951010124</t>
  </si>
  <si>
    <t>125.808108333333</t>
  </si>
  <si>
    <t>2.7096269373059898</t>
  </si>
  <si>
    <t>12.245910572880565</t>
  </si>
  <si>
    <t>-7.0955779890112325</t>
  </si>
  <si>
    <t>1713719536.6728253</t>
  </si>
  <si>
    <t>2.5114565805244449</t>
  </si>
  <si>
    <t>351458732.44261903</t>
  </si>
  <si>
    <t>6.5887124513435538</t>
  </si>
  <si>
    <t>2.6328119059788402</t>
  </si>
  <si>
    <t>29.139723928450366</t>
  </si>
  <si>
    <t>2.1189147565140445</t>
  </si>
  <si>
    <t>775877887.62053323</t>
  </si>
  <si>
    <t>2.1666666666666665</t>
  </si>
  <si>
    <t>2.3438185684226536</t>
  </si>
  <si>
    <t>62406802.627874397</t>
  </si>
  <si>
    <t>4.9687105239694063</t>
  </si>
  <si>
    <t>2.9074391753854401</t>
  </si>
  <si>
    <t>25.279750779140571</t>
  </si>
  <si>
    <t>6.2682281561272362</t>
  </si>
  <si>
    <t>85818741279.269821</t>
  </si>
  <si>
    <t>2.4137396132339681</t>
  </si>
  <si>
    <t>8194071895.46245</t>
  </si>
  <si>
    <t>7.9213872014662883</t>
  </si>
  <si>
    <t>118.566666666667</t>
  </si>
  <si>
    <t>2.7196868027913998</t>
  </si>
  <si>
    <t>14.686627024355573</t>
  </si>
  <si>
    <t>21.430818137911615</t>
  </si>
  <si>
    <t>2475282822.8699551</t>
  </si>
  <si>
    <t>3.8</t>
  </si>
  <si>
    <t>2.7040471493824576</t>
  </si>
  <si>
    <t>455739867.97629303</t>
  </si>
  <si>
    <t>8.2165427307412671</t>
  </si>
  <si>
    <t>2.6375438881439699</t>
  </si>
  <si>
    <t>38.902069490542104</t>
  </si>
  <si>
    <t>16.338773190660078</t>
  </si>
  <si>
    <t>1292979186.7713006</t>
  </si>
  <si>
    <t>2.7</t>
  </si>
  <si>
    <t>1.5312068520053919</t>
  </si>
  <si>
    <t>50892371.953782797</t>
  </si>
  <si>
    <t>11.776176193280079</t>
  </si>
  <si>
    <t>2.8517780813420099</t>
  </si>
  <si>
    <t>26.748854506606428</t>
  </si>
  <si>
    <t>5.8817754222827716</t>
  </si>
  <si>
    <t>78911465945.48291</t>
  </si>
  <si>
    <t>2.9002494011169415</t>
  </si>
  <si>
    <t>8555990006.7168198</t>
  </si>
  <si>
    <t>0.68609887355852095</t>
  </si>
  <si>
    <t>148.88</t>
  </si>
  <si>
    <t>2.7273848429787599</t>
  </si>
  <si>
    <t>16.107733616907502</t>
  </si>
  <si>
    <t>13.984016076215639</t>
  </si>
  <si>
    <t>2600733453.4144006</t>
  </si>
  <si>
    <t>2.0529952580329693</t>
  </si>
  <si>
    <t>331473910.25035799</t>
  </si>
  <si>
    <t>-1.6890386825487553</t>
  </si>
  <si>
    <t>2.6767474977579799</t>
  </si>
  <si>
    <t>30.929608499140787</t>
  </si>
  <si>
    <t>-26.402618958952246</t>
  </si>
  <si>
    <t>1045191444.3196523</t>
  </si>
  <si>
    <t>1.3702560853933807</t>
  </si>
  <si>
    <t>46304496.127711602</t>
  </si>
  <si>
    <t>1.584658809141402</t>
  </si>
  <si>
    <t>2.7914104722389999</t>
  </si>
  <si>
    <t>23.893704091454108</t>
  </si>
  <si>
    <t>5.8276421796964684</t>
  </si>
  <si>
    <t>87687630828.614258</t>
  </si>
  <si>
    <t>1.6420731953208689</t>
  </si>
  <si>
    <t>6026253091.3471498</t>
  </si>
  <si>
    <t>16.342766326340112</t>
  </si>
  <si>
    <t>150.29750000000001</t>
  </si>
  <si>
    <t>2.7443788522369799</t>
  </si>
  <si>
    <t>15.945261535619034</t>
  </si>
  <si>
    <t>4.7573890449675673</t>
  </si>
  <si>
    <t>2570585787.2655363</t>
  </si>
  <si>
    <t>1.6877834966316678</t>
  </si>
  <si>
    <t>272092888.45661199</t>
  </si>
  <si>
    <t>1.6044157901993259</t>
  </si>
  <si>
    <t>2.71070159961371</t>
  </si>
  <si>
    <t>28.739298877114322</t>
  </si>
  <si>
    <t>1.4275763667931614</t>
  </si>
  <si>
    <t>985603189.04239595</t>
  </si>
  <si>
    <t>3.6467562620620488</t>
  </si>
  <si>
    <t>125064101.838993</t>
  </si>
  <si>
    <t>0.63474730632584908</t>
  </si>
  <si>
    <t>2.6713169382966999</t>
  </si>
  <si>
    <t>22.234710992720437</t>
  </si>
  <si>
    <t>2.9158486772149672</t>
  </si>
  <si>
    <t>92155437505.456985</t>
  </si>
  <si>
    <t>2.1331184017871609</t>
  </si>
  <si>
    <t>8841062050.7726002</t>
  </si>
  <si>
    <t>9.7784580967588397</t>
  </si>
  <si>
    <t>153.86250000000001</t>
  </si>
  <si>
    <t>2.76406237855304</t>
  </si>
  <si>
    <t>12.947061035201681</t>
  </si>
  <si>
    <t>-15.693291292117522</t>
  </si>
  <si>
    <t>2306426303.0171332</t>
  </si>
  <si>
    <t>1.9010698591727062</t>
  </si>
  <si>
    <t>338661995.57934701</t>
  </si>
  <si>
    <t>3.8574703835547552</t>
  </si>
  <si>
    <t>2.72203680436678</t>
  </si>
  <si>
    <t>29.875073623575325</t>
  </si>
  <si>
    <t>4.9951972853512103</t>
  </si>
  <si>
    <t>1156900051.9046636</t>
  </si>
  <si>
    <t>3.1666666666666665</t>
  </si>
  <si>
    <t>18.817780418574642</t>
  </si>
  <si>
    <t>728710878.416044</t>
  </si>
  <si>
    <t>1.0769278225704682</t>
  </si>
  <si>
    <t>2.6549608154919602</t>
  </si>
  <si>
    <t>21.859958616467249</t>
  </si>
  <si>
    <t>6.7041586170659428</t>
  </si>
  <si>
    <t>101423868677.35968</t>
  </si>
  <si>
    <t>4.3333333333333304</t>
  </si>
  <si>
    <t>1.5237823963167763</t>
  </si>
  <si>
    <t>7069908427.9365101</t>
  </si>
  <si>
    <t>9.947636706470746</t>
  </si>
  <si>
    <t>157.5</t>
  </si>
  <si>
    <t>2.74928887763244</t>
  </si>
  <si>
    <t>14.097692352370411</t>
  </si>
  <si>
    <t>9.7603217460361122</t>
  </si>
  <si>
    <t>2489775362.6779261</t>
  </si>
  <si>
    <t>1.5636800792678491</t>
  </si>
  <si>
    <t>276159533.00447398</t>
  </si>
  <si>
    <t>3.2741115761676127</t>
  </si>
  <si>
    <t>2.7269723554065401</t>
  </si>
  <si>
    <t>42.523918126644091</t>
  </si>
  <si>
    <t>10.088335065932981</t>
  </si>
  <si>
    <t>1647082488.2583957</t>
  </si>
  <si>
    <t>3.1371518444292805</t>
  </si>
  <si>
    <t>121511565.575361</t>
  </si>
  <si>
    <t>1.7095653993366682</t>
  </si>
  <si>
    <t>2.6028380501260902</t>
  </si>
  <si>
    <t>20.758622832341686</t>
  </si>
  <si>
    <t>2.9366799318886905</t>
  </si>
  <si>
    <t>107969160281.67622</t>
  </si>
  <si>
    <t>1.0695393993108604</t>
  </si>
  <si>
    <t>5562857987.4696598</t>
  </si>
  <si>
    <t>4.9647457156272594</t>
  </si>
  <si>
    <t>157.31166666666701</t>
  </si>
  <si>
    <t>2.6974740433915798</t>
  </si>
  <si>
    <t>13.724880375540085</t>
  </si>
  <si>
    <t>1.9498469109825436</t>
  </si>
  <si>
    <t>2596564640.0604496</t>
  </si>
  <si>
    <t>1.6458175502480652</t>
  </si>
  <si>
    <t>311366768.81942397</t>
  </si>
  <si>
    <t>1.1861304699550317</t>
  </si>
  <si>
    <t>2.7118192888391501</t>
  </si>
  <si>
    <t>37.514841936898449</t>
  </si>
  <si>
    <t>-1.5245253007321935E-2</t>
  </si>
  <si>
    <t>1621262288.5298955</t>
  </si>
  <si>
    <t>4.2483544168815683</t>
  </si>
  <si>
    <t>183599248.95818299</t>
  </si>
  <si>
    <t>1.7178598462937771</t>
  </si>
  <si>
    <t>2.5597598078263699</t>
  </si>
  <si>
    <t>19.990254767592344</t>
  </si>
  <si>
    <t>4.2701273377033573</t>
  </si>
  <si>
    <t>114780809570.22043</t>
  </si>
  <si>
    <t>0.81747837934191758</t>
  </si>
  <si>
    <t>4693828631.8958302</t>
  </si>
  <si>
    <t>4.662622916971884</t>
  </si>
  <si>
    <t>158.552641666667</t>
  </si>
  <si>
    <t>2.6281238528084998</t>
  </si>
  <si>
    <t>13.368765076026806</t>
  </si>
  <si>
    <t>1.642292416479151</t>
  </si>
  <si>
    <t>2646648464.7416859</t>
  </si>
  <si>
    <t>2.036131088145213</t>
  </si>
  <si>
    <t>403098056.38786298</t>
  </si>
  <si>
    <t>-1.5158597345160274</t>
  </si>
  <si>
    <t>2.7190510098829699</t>
  </si>
  <si>
    <t>25.684869803575406</t>
  </si>
  <si>
    <t>12.629502937512086</t>
  </si>
  <si>
    <t>1175079335.5358999</t>
  </si>
  <si>
    <t>1.180775985216268</t>
  </si>
  <si>
    <t>54020342.354685999</t>
  </si>
  <si>
    <t>-8.4209159061572336E-2</t>
  </si>
  <si>
    <t>2.53099873501229</t>
  </si>
  <si>
    <t>20.631893480276396</t>
  </si>
  <si>
    <t>3.7179215235069165</t>
  </si>
  <si>
    <t>101720760574.32408</t>
  </si>
  <si>
    <t>0.62150151144479293</t>
  </si>
  <si>
    <t>3064168904.45333</t>
  </si>
  <si>
    <t>2.863665122448694</t>
  </si>
  <si>
    <t>192.440333333333</t>
  </si>
  <si>
    <t>2.5411874624473501</t>
  </si>
  <si>
    <t>14.282576734404515</t>
  </si>
  <si>
    <t>10.641321332535455</t>
  </si>
  <si>
    <t>2538694684.154593</t>
  </si>
  <si>
    <t>4.1666699999999999</t>
  </si>
  <si>
    <t>2.301949354345675</t>
  </si>
  <si>
    <t>409166125.81490999</t>
  </si>
  <si>
    <t>1.0697846196460148</t>
  </si>
  <si>
    <t>2.72463609047466</t>
  </si>
  <si>
    <t>24.374002994606712</t>
  </si>
  <si>
    <t>8.8138463846973991E-3</t>
  </si>
  <si>
    <t>1019044447.1920973</t>
  </si>
  <si>
    <t>2.8333333333333299</t>
  </si>
  <si>
    <t>6.1676223429623356</t>
  </si>
  <si>
    <t>257860036.464441</t>
  </si>
  <si>
    <t>3.4796258241782709</t>
  </si>
  <si>
    <t>2.5045457411774201</t>
  </si>
  <si>
    <t>20.983109707083859</t>
  </si>
  <si>
    <t>4.1067461946587684</t>
  </si>
  <si>
    <t>84907953806.486435</t>
  </si>
  <si>
    <t>0.85339590430831125</t>
  </si>
  <si>
    <t>3453258407.9847999</t>
  </si>
  <si>
    <t>9.5436700703321407</t>
  </si>
  <si>
    <t>253.49199999999999</t>
  </si>
  <si>
    <t>2.5070340856255799</t>
  </si>
  <si>
    <t>14.4140203888971</t>
  </si>
  <si>
    <t>5.4218443310327444</t>
  </si>
  <si>
    <t>2744474571.2831602</t>
  </si>
  <si>
    <t>2.4811031438059836</t>
  </si>
  <si>
    <t>472409799.84677601</t>
  </si>
  <si>
    <t>0.94272669821715738</t>
  </si>
  <si>
    <t>2.7154429589037998</t>
  </si>
  <si>
    <t>20.757983414741414</t>
  </si>
  <si>
    <t>3.3682600815087227</t>
  </si>
  <si>
    <t>1252045205.107748</t>
  </si>
  <si>
    <t>-0.76775788587041205</t>
  </si>
  <si>
    <t>-46308331.617851697</t>
  </si>
  <si>
    <t>36.992161926419755</t>
  </si>
  <si>
    <t>2.4861562404835098</t>
  </si>
  <si>
    <t>20.846571430819647</t>
  </si>
  <si>
    <t>3.4452118396571763</t>
  </si>
  <si>
    <t>78330102476.896729</t>
  </si>
  <si>
    <t>0.64218292024903589</t>
  </si>
  <si>
    <t>2412974916.2326398</t>
  </si>
  <si>
    <t>11.118918074076873</t>
  </si>
  <si>
    <t>305.79010916000499</t>
  </si>
  <si>
    <t>2.5273169197177401</t>
  </si>
  <si>
    <t>14.982033820119694</t>
  </si>
  <si>
    <t>11.455782560565211</t>
  </si>
  <si>
    <t>3145712432.1479454</t>
  </si>
  <si>
    <t>2.8018535647070384</t>
  </si>
  <si>
    <t>588292997.95870805</t>
  </si>
  <si>
    <t>0.61179563376225587</t>
  </si>
  <si>
    <t>2.7179778377713002</t>
  </si>
  <si>
    <t>20.638608521063535</t>
  </si>
  <si>
    <t>7.7528845544759974</t>
  </si>
  <si>
    <t>1319936547.7053826</t>
  </si>
  <si>
    <t>3.1666666666666701</t>
  </si>
  <si>
    <t>1.384709237226798</t>
  </si>
  <si>
    <t>88558699.502223402</t>
  </si>
  <si>
    <t>-0.43460961814410837</t>
  </si>
  <si>
    <t>2.4680788844675399</t>
  </si>
  <si>
    <t>21.203773719585818</t>
  </si>
  <si>
    <t>2.1226028338820129</t>
  </si>
  <si>
    <t>89424627812.519714</t>
  </si>
  <si>
    <t>0.18382151369781904</t>
  </si>
  <si>
    <t>775247400.00302899</t>
  </si>
  <si>
    <t>10.228485090032649</t>
  </si>
  <si>
    <t>306.08368824523399</t>
  </si>
  <si>
    <t>2.4966449040884702</t>
  </si>
  <si>
    <t>14.98824784660675</t>
  </si>
  <si>
    <t>8.0973130718774371</t>
  </si>
  <si>
    <t>3464817943.7623606</t>
  </si>
  <si>
    <t>3.6676269471792784</t>
  </si>
  <si>
    <t>847841574.79021597</t>
  </si>
  <si>
    <t>-0.83879496608925308</t>
  </si>
  <si>
    <t>2.71464328183934</t>
  </si>
  <si>
    <t>20.440488380175712</t>
  </si>
  <si>
    <t>3.2460246681334439</t>
  </si>
  <si>
    <t>1453768562.7688715</t>
  </si>
  <si>
    <t>-2.5445389098698428</t>
  </si>
  <si>
    <t>-180972714.79572901</t>
  </si>
  <si>
    <t>1.3358827599347904</t>
  </si>
  <si>
    <t>2.4389940347236099</t>
  </si>
  <si>
    <t>21.906295930280962</t>
  </si>
  <si>
    <t>2.3622462226856982</t>
  </si>
  <si>
    <t>98166496654.618484</t>
  </si>
  <si>
    <t>0.51439340655779453</t>
  </si>
  <si>
    <t>2305099811.7035799</t>
  </si>
  <si>
    <t>10.384779193755136</t>
  </si>
  <si>
    <t>306.92095149522299</t>
  </si>
  <si>
    <t>2.4482006983455702</t>
  </si>
  <si>
    <t>14.899573080831338</t>
  </si>
  <si>
    <t>4.2937722579115842</t>
  </si>
  <si>
    <t>3486323008.1019135</t>
  </si>
  <si>
    <t>4.5534912026303971</t>
  </si>
  <si>
    <t>1065462819.6927</t>
  </si>
  <si>
    <t>2.062310677769517</t>
  </si>
  <si>
    <t>2.69763115886709</t>
  </si>
  <si>
    <t>19.755206761172236</t>
  </si>
  <si>
    <t>1.8939802075666563</t>
  </si>
  <si>
    <t>1426404010.1653666</t>
  </si>
  <si>
    <t>4.787792566889201</t>
  </si>
  <si>
    <t>345697546.97143197</t>
  </si>
  <si>
    <t>1.5450926555589035</t>
  </si>
  <si>
    <t>2.4116299155390699</t>
  </si>
  <si>
    <t>24.143305867609236</t>
  </si>
  <si>
    <t>2.1693928315346795</t>
  </si>
  <si>
    <t>104347111075.55817</t>
  </si>
  <si>
    <t>0.55189346090941505</t>
  </si>
  <si>
    <t>2385277665.91608</t>
  </si>
  <si>
    <t>7.8491420459553041</t>
  </si>
  <si>
    <t>358.81079725829699</t>
  </si>
  <si>
    <t>2.4406088847731802</t>
  </si>
  <si>
    <t>16.2158547282752</t>
  </si>
  <si>
    <t>12.776679431079742</t>
  </si>
  <si>
    <t>3971774852.0638099</t>
  </si>
  <si>
    <t>7.5354264757845071</t>
  </si>
  <si>
    <t>1845663881.2822001</t>
  </si>
  <si>
    <t>1.4870835278399568</t>
  </si>
  <si>
    <t>2.6843818492504101</t>
  </si>
  <si>
    <t>18.776648305964304</t>
  </si>
  <si>
    <t>1.3172432775299825</t>
  </si>
  <si>
    <t>1422262945.9368365</t>
  </si>
  <si>
    <t>-0.78164564410413906</t>
  </si>
  <si>
    <t>-59206820.0004109</t>
  </si>
  <si>
    <t>1.2821581961473925</t>
  </si>
  <si>
    <t>2.3912190217585101</t>
  </si>
  <si>
    <t>23.35705876230578</t>
  </si>
  <si>
    <t>2.1268516558598236</t>
  </si>
  <si>
    <t>102965759257.10333</t>
  </si>
  <si>
    <t>0.7515784006275894</t>
  </si>
  <si>
    <t>3313210000</t>
  </si>
  <si>
    <t>10.131033686057435</t>
  </si>
  <si>
    <t>2.4063633810140499</t>
  </si>
  <si>
    <t>15.323680280369405</t>
  </si>
  <si>
    <t>-0.96203757051287653</t>
  </si>
  <si>
    <t>4233226187.2967534</t>
  </si>
  <si>
    <t>8.0791778132953596</t>
  </si>
  <si>
    <t>2231904246.5851002</t>
  </si>
  <si>
    <t>2.4492905748599014</t>
  </si>
  <si>
    <t>2.64538054494311</t>
  </si>
  <si>
    <t>19.278437888634102</t>
  </si>
  <si>
    <t>1621933645.8738894</t>
  </si>
  <si>
    <t>1.5438276312200021</t>
  </si>
  <si>
    <t>129885315.0328</t>
  </si>
  <si>
    <t>1.6597344768033651</t>
  </si>
  <si>
    <t>2.3673389620999101</t>
  </si>
  <si>
    <t>PCY</t>
  </si>
  <si>
    <t>agrgdpi</t>
  </si>
  <si>
    <t>agrgi</t>
  </si>
  <si>
    <t>agri</t>
  </si>
  <si>
    <t>bizregi</t>
  </si>
  <si>
    <t>ecomgti</t>
  </si>
  <si>
    <t>memgti</t>
  </si>
  <si>
    <t>fdigdpi</t>
  </si>
  <si>
    <t>fdii</t>
  </si>
  <si>
    <t>gdpgi</t>
  </si>
  <si>
    <t>pcyi</t>
  </si>
  <si>
    <t>defi</t>
  </si>
  <si>
    <t>exchi</t>
  </si>
  <si>
    <t>popgi</t>
  </si>
  <si>
    <t>unemi</t>
  </si>
  <si>
    <t>CORR</t>
  </si>
  <si>
    <t>TRADE</t>
  </si>
  <si>
    <t>MS</t>
  </si>
  <si>
    <t>FII</t>
  </si>
  <si>
    <t>tradei</t>
  </si>
  <si>
    <t>msi</t>
  </si>
  <si>
    <t>Date: 03/13/23   Time: 14:29</t>
  </si>
  <si>
    <t>Sample: 2004 2021</t>
  </si>
  <si>
    <t xml:space="preserve"> Mean</t>
  </si>
  <si>
    <t xml:space="preserve"> Median</t>
  </si>
  <si>
    <t xml:space="preserve"> Maximum</t>
  </si>
  <si>
    <t xml:space="preserve"> Minimum</t>
  </si>
  <si>
    <t xml:space="preserve"> Std. Dev.</t>
  </si>
  <si>
    <t xml:space="preserve"> Skewness</t>
  </si>
  <si>
    <t xml:space="preserve"> Kurtosis</t>
  </si>
  <si>
    <t xml:space="preserve"> Jarque-Bera</t>
  </si>
  <si>
    <t xml:space="preserve"> Probability</t>
  </si>
  <si>
    <t xml:space="preserve"> Sum</t>
  </si>
  <si>
    <t xml:space="preserve"> Sum Sq. Dev.</t>
  </si>
  <si>
    <t xml:space="preserve"> Observations</t>
  </si>
  <si>
    <t>Covariance Analysis: Ordinary</t>
  </si>
  <si>
    <t>Date: 03/13/23   Time: 14:30</t>
  </si>
  <si>
    <t>Included observations: 180</t>
  </si>
  <si>
    <t>Correlation</t>
  </si>
  <si>
    <t>t-Statistic</t>
  </si>
  <si>
    <t>Probability</t>
  </si>
  <si>
    <t xml:space="preserve">UECO </t>
  </si>
  <si>
    <t xml:space="preserve">FII </t>
  </si>
  <si>
    <t xml:space="preserve">CORR </t>
  </si>
  <si>
    <t xml:space="preserve">MS </t>
  </si>
  <si>
    <t xml:space="preserve">INF </t>
  </si>
  <si>
    <t xml:space="preserve">AGRGDP </t>
  </si>
  <si>
    <t xml:space="preserve">TRADE </t>
  </si>
  <si>
    <t xml:space="preserve">----- </t>
  </si>
  <si>
    <t>Cross-Section Dependence Test</t>
  </si>
  <si>
    <t>Series: UECO</t>
  </si>
  <si>
    <t>Null hypothesis: No cross-section dependence (correlation)</t>
  </si>
  <si>
    <t>Periods included: 18</t>
  </si>
  <si>
    <t>Cross-sections included: 10</t>
  </si>
  <si>
    <t>Total panel observations: 180</t>
  </si>
  <si>
    <t>Note: non-zero cross-section means detected in data</t>
  </si>
  <si>
    <t>Cross-section means were removed during computation of correlations</t>
  </si>
  <si>
    <t>Test</t>
  </si>
  <si>
    <t xml:space="preserve">Statistic  </t>
  </si>
  <si>
    <t xml:space="preserve">d.f.  </t>
  </si>
  <si>
    <t xml:space="preserve">Prob.  </t>
  </si>
  <si>
    <t>Breusch-Pagan LM</t>
  </si>
  <si>
    <t>Pesaran scaled LM</t>
  </si>
  <si>
    <t>Bias-corrected scaled LM</t>
  </si>
  <si>
    <t>Pesaran CD</t>
  </si>
  <si>
    <t>Series:  UECO</t>
  </si>
  <si>
    <t>Exogenous variables: Individual effects</t>
  </si>
  <si>
    <t>Automatic selection of maximum lags</t>
  </si>
  <si>
    <t>Automatic lag length selection based on AIC: 0 to 3</t>
  </si>
  <si>
    <t>Newey-West automatic bandwidth selection and Bartlett kernel</t>
  </si>
  <si>
    <t>Method</t>
  </si>
  <si>
    <t>Statistic</t>
  </si>
  <si>
    <t>Prob.**</t>
  </si>
  <si>
    <t>Levin, Lin &amp; Chu t*</t>
  </si>
  <si>
    <t>Series:  D(UECO)</t>
  </si>
  <si>
    <t xml:space="preserve">Im, Pesaran and Shin W-stat </t>
  </si>
  <si>
    <t>ADF - Fisher Chi-square</t>
  </si>
  <si>
    <t>** Probabilities for Fisher tests are computed using an asymptotic Chi</t>
  </si>
  <si>
    <t xml:space="preserve">        -square distribution. All other tests assume asymptotic normality.</t>
  </si>
  <si>
    <t>Breusch-Pagan (1980) LM</t>
  </si>
  <si>
    <t>Pesaran (2004) scaled LM</t>
  </si>
  <si>
    <t>Baltagi, Feng, and Kao (2012) bias-corrected scaled LM</t>
  </si>
  <si>
    <t>Pesaran (2004) CD</t>
  </si>
  <si>
    <t xml:space="preserve">Panel unit root test: Summary </t>
  </si>
  <si>
    <t>Date: 03/13/23   Time: 16:52</t>
  </si>
  <si>
    <t>Cross-</t>
  </si>
  <si>
    <t>sections</t>
  </si>
  <si>
    <t>Obs</t>
  </si>
  <si>
    <t xml:space="preserve">Null: Unit root (assumes common unit root process) </t>
  </si>
  <si>
    <t xml:space="preserve">Null: Unit root (assumes individual unit root process) </t>
  </si>
  <si>
    <t>PP - Fisher Chi-square</t>
  </si>
  <si>
    <t>Date: 03/13/23   Time: 17:03</t>
  </si>
  <si>
    <t>. xtcips ueco, maxlags(6) bglags(1)</t>
  </si>
  <si>
    <t>Pesaran Panel Unit Root Test with cross-sectional and first difference mean included</t>
  </si>
  <si>
    <t>for</t>
  </si>
  <si>
    <t>Deterministics chosen: constant</t>
  </si>
  <si>
    <t>Dynamics: lags criterion decision General to Particular based on F joint test</t>
  </si>
  <si>
    <t>H0 (homogeneous non-stationary): bi = 0 for all i</t>
  </si>
  <si>
    <t>CIPS =    -1.257        N,T = (10,18)</t>
  </si>
  <si>
    <t>10%         5%         1%</t>
  </si>
  <si>
    <t>Critical values at      -2.21      -2.34       -2.6</t>
  </si>
  <si>
    <t>. xtcips d.ueco, maxlags(6) bglags(1)</t>
  </si>
  <si>
    <t>D.ueco</t>
  </si>
  <si>
    <t>Individual ti were truncated during the aggregation process</t>
  </si>
  <si>
    <t>CIPS* =    -2.775        N,T = (10,17)</t>
  </si>
  <si>
    <t>Series:  FII</t>
  </si>
  <si>
    <t>Date: 03/13/23   Time: 17:07</t>
  </si>
  <si>
    <t>Series:  D(FII)</t>
  </si>
  <si>
    <t>Series: FII</t>
  </si>
  <si>
    <t>. xtcips fii, maxlags(6) bglags(1)</t>
  </si>
  <si>
    <t>CIPS =    -1.317        N,T = (10,18)</t>
  </si>
  <si>
    <t>. xtcips d.fii, maxlags(6) bglags(1)</t>
  </si>
  <si>
    <t>CIPS =    -2.725        N,T = (10,17)</t>
  </si>
  <si>
    <t>Series:  CORR</t>
  </si>
  <si>
    <t>Date: 03/13/23   Time: 17:10</t>
  </si>
  <si>
    <t>Series: CORR</t>
  </si>
  <si>
    <t>Series: MS</t>
  </si>
  <si>
    <t>Series: INF</t>
  </si>
  <si>
    <t>Series:  MS</t>
  </si>
  <si>
    <t>Date: 03/13/23   Time: 17:14</t>
  </si>
  <si>
    <t>Series:  D(MS)</t>
  </si>
  <si>
    <t>Date: 03/13/23   Time: 17:15</t>
  </si>
  <si>
    <t>Series:  D(CORR)</t>
  </si>
  <si>
    <t>Date: 03/13/23   Time: 17:16</t>
  </si>
  <si>
    <t>Automatic lag length selection based on AIC: 0 to 1</t>
  </si>
  <si>
    <t>Series:  INF</t>
  </si>
  <si>
    <t>Automatic lag length selection based on AIC: 0 to 2</t>
  </si>
  <si>
    <t>Series:  D(INF)</t>
  </si>
  <si>
    <t>Date: 03/13/23   Time: 17:17</t>
  </si>
  <si>
    <t>Series: AGRGDP</t>
  </si>
  <si>
    <t>Series:  AGRGDP</t>
  </si>
  <si>
    <t>Date: 03/13/23   Time: 17:20</t>
  </si>
  <si>
    <t>Series:  D(AGRGDP)</t>
  </si>
  <si>
    <t>Series: TRADE</t>
  </si>
  <si>
    <t>Series:  TRADE</t>
  </si>
  <si>
    <t>Date: 03/13/23   Time: 17:21</t>
  </si>
  <si>
    <t>Series:  D(TRADE)</t>
  </si>
  <si>
    <t>. xtcips corr, maxlags(6) bglags(1)</t>
  </si>
  <si>
    <t>CIPS =    -2.434        N,T = (10,18)</t>
  </si>
  <si>
    <t xml:space="preserve">. </t>
  </si>
  <si>
    <t>. xtcips d.corr, maxlags(6) bglags(1)</t>
  </si>
  <si>
    <t>CIPS* =    -4.469        N,T = (10,17)</t>
  </si>
  <si>
    <t>corr</t>
  </si>
  <si>
    <t>D.corr</t>
  </si>
  <si>
    <t>CIPS =    -1.532        N,T = (10,18)</t>
  </si>
  <si>
    <t>CIPS =    -3.609        N,T = (10,17)</t>
  </si>
  <si>
    <t>. xtcips ms, maxlags(6) bglags(1)</t>
  </si>
  <si>
    <t>ms</t>
  </si>
  <si>
    <t>D.ms</t>
  </si>
  <si>
    <t>. xtcips d.ms, maxlags(6) bglags(1)</t>
  </si>
  <si>
    <t>CIPS =    -3.192        N,T = (10,18)</t>
  </si>
  <si>
    <t>D.infi</t>
  </si>
  <si>
    <t>CIPS* =    -4.885        N,T = (10,17)</t>
  </si>
  <si>
    <t>CIPS =    -1.546        N,T = (10,18)</t>
  </si>
  <si>
    <t>CIPS =    -3.400        N,T = (10,17)</t>
  </si>
  <si>
    <t>CIPS* =    -4.011        N,T = (10,17)</t>
  </si>
  <si>
    <t>. xtcips trade, maxlags(6) bglags(1)</t>
  </si>
  <si>
    <t>trade</t>
  </si>
  <si>
    <t>. xtcips d.trade, maxlags(6) bglags(1)</t>
  </si>
  <si>
    <t>D.trade</t>
  </si>
  <si>
    <t>. xtcips agrgdp, maxlags(6) bglags(1)</t>
  </si>
  <si>
    <t>agrgdp</t>
  </si>
  <si>
    <t>D.agrgdp</t>
  </si>
  <si>
    <t>. xtcips d.agrgdp, maxlags(6) bglags(1)</t>
  </si>
  <si>
    <t>. xtcips d.inf, maxlags(6) bglags(1)</t>
  </si>
  <si>
    <t>. xtcips inf, maxlags(6) bglags(1)</t>
  </si>
  <si>
    <t>fii</t>
  </si>
  <si>
    <t>D.fii</t>
  </si>
  <si>
    <t>Lags: 2</t>
  </si>
  <si>
    <t xml:space="preserve"> Null Hypothesis:</t>
  </si>
  <si>
    <t xml:space="preserve">Prob. </t>
  </si>
  <si>
    <t>Dynamic Fixed Effects Regression: Estimated Error Correction Form</t>
  </si>
  <si>
    <t>(Estimate results saved as DFE)</t>
  </si>
  <si>
    <t xml:space="preserve">SR           </t>
  </si>
  <si>
    <t xml:space="preserve">fii </t>
  </si>
  <si>
    <t xml:space="preserve">corr </t>
  </si>
  <si>
    <t xml:space="preserve">ms </t>
  </si>
  <si>
    <t xml:space="preserve">inf </t>
  </si>
  <si>
    <t xml:space="preserve">agrgdp </t>
  </si>
  <si>
    <t xml:space="preserve">trade </t>
  </si>
  <si>
    <t>.</t>
  </si>
  <si>
    <t>(Estimate results saved as mg)</t>
  </si>
  <si>
    <t>Dependent Variable: D(UECO)</t>
  </si>
  <si>
    <t>Method: ARDL</t>
  </si>
  <si>
    <t>Date: 03/13/23   Time: 20:00</t>
  </si>
  <si>
    <t>Sample: 2005 2021</t>
  </si>
  <si>
    <t>Included observations: 170</t>
  </si>
  <si>
    <t>Maximum dependent lags: 1 (Automatic selection)</t>
  </si>
  <si>
    <t>Model selection method: Akaike info criterion (AIC)</t>
  </si>
  <si>
    <t xml:space="preserve">Dynamic regressors (1 lag, automatic): FII CORR MS INF AGRGDP TRADE </t>
  </si>
  <si>
    <t>Fixed regressors: C</t>
  </si>
  <si>
    <t>Number of models evalulated: 1</t>
  </si>
  <si>
    <t>Selected Model: ARDL(1, 1, 1, 1, 1, 1, 1)</t>
  </si>
  <si>
    <t>Note: final equation sample is larger than selection sample</t>
  </si>
  <si>
    <t>Variable</t>
  </si>
  <si>
    <t>Coefficient</t>
  </si>
  <si>
    <t>Std. Error</t>
  </si>
  <si>
    <t xml:space="preserve">Prob.*  </t>
  </si>
  <si>
    <t>Long Run Equation</t>
  </si>
  <si>
    <t>Short Run Equation</t>
  </si>
  <si>
    <t>COINTEQ01</t>
  </si>
  <si>
    <t>D(FII)</t>
  </si>
  <si>
    <t>D(CORR)</t>
  </si>
  <si>
    <t>D(MS)</t>
  </si>
  <si>
    <t>D(INF)</t>
  </si>
  <si>
    <t>D(AGRGDP)</t>
  </si>
  <si>
    <t>D(TRADE)</t>
  </si>
  <si>
    <t>C</t>
  </si>
  <si>
    <t>Root MSE</t>
  </si>
  <si>
    <t xml:space="preserve">    Mean dependent var</t>
  </si>
  <si>
    <t>S.D. dependent var</t>
  </si>
  <si>
    <t xml:space="preserve">    S.E. of regression</t>
  </si>
  <si>
    <t>Akaike info criterion</t>
  </si>
  <si>
    <t xml:space="preserve">    Sum squared resid</t>
  </si>
  <si>
    <t>Schwarz criterion</t>
  </si>
  <si>
    <t xml:space="preserve">    Log likelihood</t>
  </si>
  <si>
    <t>Hannan-Quinn criter.</t>
  </si>
  <si>
    <t>*Note: p-values and any subsequent tests do not account for model</t>
  </si>
  <si>
    <t xml:space="preserve">        selection.</t>
  </si>
  <si>
    <t xml:space="preserve">Prob. * </t>
  </si>
  <si>
    <t xml:space="preserve">ECT          </t>
  </si>
  <si>
    <t>Coef.   Std. Err.      z    P&gt;z     [95% Conf.</t>
  </si>
  <si>
    <t>Interval]</t>
  </si>
  <si>
    <t>fii   -.1265524    6.17752    -0.02   0.984    -12.23427</t>
  </si>
  <si>
    <t>corr   -12.58819   37.15869    -0.34   0.735    -85.41789</t>
  </si>
  <si>
    <t>ms   -1.009378   2.019592    -0.50   0.617    -4.967705</t>
  </si>
  <si>
    <t>inf   -1.661848   3.159793    -0.53   0.599    -7.854928</t>
  </si>
  <si>
    <t>agrgdp   -.7178625   2.000724    -0.36   0.720     -4.63921</t>
  </si>
  <si>
    <t>trade   -.1153919     .50778    -0.23   0.820    -1.110622</t>
  </si>
  <si>
    <t>ECT   -.0382885   .0623366    -0.61   0.539    -.1604659</t>
  </si>
  <si>
    <t>D1.   -1.417784   .9188143    -1.54   0.123    -3.218627</t>
  </si>
  <si>
    <t>D1.    .7206273   1.589259     0.45   0.650    -2.394264</t>
  </si>
  <si>
    <t>D1.    .2440022   .0763099     3.20   0.001     .0944376</t>
  </si>
  <si>
    <t>D1.    .0103973   .0478861     0.22   0.828    -.0834578</t>
  </si>
  <si>
    <t>D1.    .0251476   .0733754     0.34   0.732    -.1186655</t>
  </si>
  <si>
    <t>D1.   -.0265572   .0207618    -1.28   0.201    -.0672496</t>
  </si>
  <si>
    <t>_cons    4.772434   4.906782     0.97   0.331    -4.844682</t>
  </si>
  <si>
    <t>// Hausman test between PMG and MG</t>
  </si>
  <si>
    <t>hausman mg pmg, sigmamore</t>
  </si>
  <si>
    <t>Coefficients ----</t>
  </si>
  <si>
    <t>(b)          (B)            (b-B)     sqrt(diag(V_b-V_B))</t>
  </si>
  <si>
    <t>mg          pmg         Difference          S.E.</t>
  </si>
  <si>
    <t>fii     .4790788     1.742356       -1.263278        17.89782</t>
  </si>
  <si>
    <t>corr     7.642034     -6.92187         14.5639        81.23337</t>
  </si>
  <si>
    <t>ms      .043097    -.2235012        .2665982        4.183676</t>
  </si>
  <si>
    <t>inf    -.4788482      .627228       -1.106076        1.825181</t>
  </si>
  <si>
    <t>agrgdp     -2.31173    -.0515434       -2.260187        6.879629</t>
  </si>
  <si>
    <t>trade    -.8998022    -.1565087       -.7432936         2.48195</t>
  </si>
  <si>
    <t>b = consistent under Ho and Ha; obtained from xtpmg</t>
  </si>
  <si>
    <t>B = inconsistent under Ha, efficient under Ho; obtained from xtpmg</t>
  </si>
  <si>
    <t>Test:  Ho:  difference in coefficients not systematic</t>
  </si>
  <si>
    <t>chi2(6) = (b-B)'[(V_b-V_B)^(-1)](b-B)</t>
  </si>
  <si>
    <t>Prob&gt;chi2 =      0.9241</t>
  </si>
  <si>
    <t>// Hausman test between PMG and DFE</t>
  </si>
  <si>
    <t>hausman dfe pmg, sigmamore</t>
  </si>
  <si>
    <t>dfe          pmg         Difference          S.E.</t>
  </si>
  <si>
    <t>fii    -.1265524     1.742356       -1.868909        4.648833</t>
  </si>
  <si>
    <t>corr    -12.58819     -6.92187       -5.666315        28.15644</t>
  </si>
  <si>
    <t>ms    -1.009378    -.2235012       -.7858765        1.530074</t>
  </si>
  <si>
    <t>inf    -1.661848      .627228       -2.289076        2.393435</t>
  </si>
  <si>
    <t>agrgdp    -.7178625    -.0515434        -.666319        1.515217</t>
  </si>
  <si>
    <t>trade    -.1153919    -.1565087        .0411167        .3834786</t>
  </si>
  <si>
    <t>Prob&gt;chi2 =      0.9059</t>
  </si>
  <si>
    <t>Mean Group Estimation: Error Correction</t>
  </si>
  <si>
    <t>Form</t>
  </si>
  <si>
    <t>D.ueco       Coef.   Std. Err.</t>
  </si>
  <si>
    <t>z</t>
  </si>
  <si>
    <t>P&gt;z</t>
  </si>
  <si>
    <t>[95% Conf.</t>
  </si>
  <si>
    <t>fii    .4790788   4.008789</t>
  </si>
  <si>
    <t>corr    7.642034   18.18718</t>
  </si>
  <si>
    <t>ms     .043097   .9367066</t>
  </si>
  <si>
    <t>inf   -.4788482   .4094902</t>
  </si>
  <si>
    <t>agrgdp    -2.31173   1.540204</t>
  </si>
  <si>
    <t>trade   -.8998022    .555674</t>
  </si>
  <si>
    <t>ECT   -.8673109    .213986</t>
  </si>
  <si>
    <t>D1.    .4139676   1.669727</t>
  </si>
  <si>
    <t>D1.    1.257239   3.713153</t>
  </si>
  <si>
    <t>D1.    .1885886   .2711468</t>
  </si>
  <si>
    <t>D1.   -.0087748   .1027568</t>
  </si>
  <si>
    <t>D1.     .192231   .2395892</t>
  </si>
  <si>
    <t>D1.    .0692955    .074509</t>
  </si>
  <si>
    <t>_cons    95.85222   36.33743</t>
  </si>
  <si>
    <t>Cross-sectionally augmented IPS (CIPS) (Pesaran, 2007)</t>
  </si>
  <si>
    <t>Pedroni's cointegration tests:</t>
  </si>
  <si>
    <t>No. of Panel units: 10       Regressors: 6</t>
  </si>
  <si>
    <t>No. of obs.: 180             Avg obs. per unit: 18</t>
  </si>
  <si>
    <t>Data has been time-demeaned.</t>
  </si>
  <si>
    <t xml:space="preserve">Test Stats.      Panel      Group </t>
  </si>
  <si>
    <t xml:space="preserve">v     -.7125          . </t>
  </si>
  <si>
    <t xml:space="preserve">rho      2.299       3.53 </t>
  </si>
  <si>
    <t xml:space="preserve">t     -3.643     -5.009 </t>
  </si>
  <si>
    <t xml:space="preserve">adf      2.657      4.889 </t>
  </si>
  <si>
    <t>All test statistics are distributed N(0,1), under a null</t>
  </si>
  <si>
    <t>of</t>
  </si>
  <si>
    <t>no</t>
  </si>
  <si>
    <t>cointegration,</t>
  </si>
  <si>
    <t>and diverge to negative infinity (save for panel v).</t>
  </si>
  <si>
    <t>end of do-file</t>
  </si>
  <si>
    <t>Pairwise Dumitrescu Hurlin Panel Causality Tests</t>
  </si>
  <si>
    <t>Date: 03/14/23   Time: 10:39</t>
  </si>
  <si>
    <t>W-Stat.</t>
  </si>
  <si>
    <t>Zbar-Stat.</t>
  </si>
  <si>
    <t xml:space="preserve"> FII does not homogeneously cause UECO</t>
  </si>
  <si>
    <t xml:space="preserve"> UECO does not homogeneously cause FII</t>
  </si>
  <si>
    <t xml:space="preserve"> CORR does not homogeneously cause UECO</t>
  </si>
  <si>
    <t xml:space="preserve"> UECO does not homogeneously cause CORR</t>
  </si>
  <si>
    <t xml:space="preserve"> MS does not homogeneously cause UECO</t>
  </si>
  <si>
    <t xml:space="preserve"> UECO does not homogeneously cause MS</t>
  </si>
  <si>
    <t xml:space="preserve"> INF does not homogeneously cause UECO</t>
  </si>
  <si>
    <t xml:space="preserve"> UECO does not homogeneously cause INF</t>
  </si>
  <si>
    <t xml:space="preserve"> AGRGDP does not homogeneously cause UECO</t>
  </si>
  <si>
    <t xml:space="preserve"> UECO does not homogeneously cause AGRGDP</t>
  </si>
  <si>
    <t xml:space="preserve"> TRADE does not homogeneously cause UECO</t>
  </si>
  <si>
    <t xml:space="preserve"> UECO does not homogeneously cause TRADE</t>
  </si>
  <si>
    <t xml:space="preserve"> CORR does not homogeneously cause FII</t>
  </si>
  <si>
    <t xml:space="preserve"> FII does not homogeneously cause CORR</t>
  </si>
  <si>
    <t xml:space="preserve"> MS does not homogeneously cause FII</t>
  </si>
  <si>
    <t xml:space="preserve"> FII does not homogeneously cause MS</t>
  </si>
  <si>
    <t xml:space="preserve"> INF does not homogeneously cause FII</t>
  </si>
  <si>
    <t xml:space="preserve"> FII does not homogeneously cause INF</t>
  </si>
  <si>
    <t xml:space="preserve"> AGRGDP does not homogeneously cause FII</t>
  </si>
  <si>
    <t xml:space="preserve"> FII does not homogeneously cause AGRGDP</t>
  </si>
  <si>
    <t xml:space="preserve"> TRADE does not homogeneously cause FII</t>
  </si>
  <si>
    <t xml:space="preserve"> FII does not homogeneously cause TRADE</t>
  </si>
  <si>
    <t xml:space="preserve"> MS does not homogeneously cause CORR</t>
  </si>
  <si>
    <t xml:space="preserve"> CORR does not homogeneously cause MS</t>
  </si>
  <si>
    <t xml:space="preserve"> INF does not homogeneously cause CORR</t>
  </si>
  <si>
    <t xml:space="preserve"> CORR does not homogeneously cause INF</t>
  </si>
  <si>
    <t xml:space="preserve"> AGRGDP does not homogeneously cause CORR</t>
  </si>
  <si>
    <t xml:space="preserve"> CORR does not homogeneously cause AGRGDP</t>
  </si>
  <si>
    <t xml:space="preserve"> TRADE does not homogeneously cause CORR</t>
  </si>
  <si>
    <t xml:space="preserve"> CORR does not homogeneously cause TRADE</t>
  </si>
  <si>
    <t xml:space="preserve"> INF does not homogeneously cause MS</t>
  </si>
  <si>
    <t xml:space="preserve"> MS does not homogeneously cause INF</t>
  </si>
  <si>
    <t xml:space="preserve"> AGRGDP does not homogeneously cause MS</t>
  </si>
  <si>
    <t xml:space="preserve"> MS does not homogeneously cause AGRGDP</t>
  </si>
  <si>
    <t xml:space="preserve"> TRADE does not homogeneously cause MS</t>
  </si>
  <si>
    <t xml:space="preserve"> MS does not homogeneously cause TRADE</t>
  </si>
  <si>
    <t xml:space="preserve"> AGRGDP does not homogeneously cause INF</t>
  </si>
  <si>
    <t xml:space="preserve"> INF does not homogeneously cause AGRGDP</t>
  </si>
  <si>
    <t xml:space="preserve"> TRADE does not homogeneously cause INF</t>
  </si>
  <si>
    <t xml:space="preserve"> INF does not homogeneously cause TRADE</t>
  </si>
  <si>
    <t xml:space="preserve"> TRADE does not homogeneously cause AGRGDP</t>
  </si>
  <si>
    <t xml:space="preserve"> AGRGDP does not homogeneously cause TRADE</t>
  </si>
  <si>
    <t>MIN</t>
  </si>
  <si>
    <t>MAX</t>
  </si>
  <si>
    <t>DEPACC1</t>
  </si>
  <si>
    <t>MMACC1</t>
  </si>
  <si>
    <t>BRANCHES1</t>
  </si>
  <si>
    <t>MBAGENTS1</t>
  </si>
  <si>
    <t>DEPOSITORS1</t>
  </si>
  <si>
    <t>BORROWERS1</t>
  </si>
  <si>
    <t>DEPOSITS1</t>
  </si>
  <si>
    <t>LOANS1</t>
  </si>
  <si>
    <t>VMMTRANS1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</si>
</sst>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" fontId="0" fillId="0" borderId="0" xfId="0" applyNumberFormat="1" applyFill="1" applyBorder="1"/>
    <xf numFmtId="164" fontId="0" fillId="0" borderId="0" xfId="0" applyNumberFormat="1" applyFill="1" applyBorder="1"/>
    <xf numFmtId="1" fontId="0" fillId="0" borderId="0" xfId="0" applyNumberFormat="1"/>
    <xf numFmtId="0" fontId="0" fillId="0" borderId="0" xfId="0" applyFill="1" applyAlignme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11" fontId="0" fillId="0" borderId="0" xfId="0" applyNumberFormat="1"/>
    <xf numFmtId="0" fontId="3" fillId="0" borderId="0" xfId="0" applyFont="1"/>
    <xf numFmtId="0" fontId="4" fillId="0" borderId="0" xfId="0" applyFont="1" applyAlignment="1">
      <alignment vertical="center"/>
    </xf>
    <xf numFmtId="9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Fill="1" applyAlignment="1"/>
    <xf numFmtId="0" fontId="0" fillId="0" borderId="0" xfId="0" applyAlignment="1">
      <alignment wrapText="1"/>
    </xf>
    <xf numFmtId="0" fontId="0" fillId="2" borderId="0" xfId="0" applyFill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0</xdr:rowOff>
    </xdr:from>
    <xdr:to>
      <xdr:col>9</xdr:col>
      <xdr:colOff>38100</xdr:colOff>
      <xdr:row>30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5129"/>
        <a:stretch/>
      </xdr:blipFill>
      <xdr:spPr bwMode="auto">
        <a:xfrm>
          <a:off x="247650" y="0"/>
          <a:ext cx="5276850" cy="579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28575</xdr:colOff>
      <xdr:row>31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202"/>
        <a:stretch/>
      </xdr:blipFill>
      <xdr:spPr bwMode="auto">
        <a:xfrm>
          <a:off x="0" y="190500"/>
          <a:ext cx="5514975" cy="579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466725</xdr:colOff>
      <xdr:row>18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309"/>
        <a:stretch/>
      </xdr:blipFill>
      <xdr:spPr bwMode="auto">
        <a:xfrm>
          <a:off x="609600" y="190500"/>
          <a:ext cx="5343525" cy="3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57150</xdr:colOff>
      <xdr:row>19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850"/>
        <a:stretch/>
      </xdr:blipFill>
      <xdr:spPr bwMode="auto">
        <a:xfrm>
          <a:off x="609600" y="190500"/>
          <a:ext cx="5543550" cy="350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4" sqref="A4"/>
    </sheetView>
  </sheetViews>
  <sheetFormatPr defaultRowHeight="15" x14ac:dyDescent="0.25"/>
  <sheetData>
    <row r="1" spans="1:5" x14ac:dyDescent="0.25">
      <c r="A1" t="s">
        <v>213</v>
      </c>
      <c r="B1" t="s">
        <v>214</v>
      </c>
      <c r="C1" t="s">
        <v>215</v>
      </c>
      <c r="D1" t="s">
        <v>216</v>
      </c>
      <c r="E1" t="s">
        <v>217</v>
      </c>
    </row>
    <row r="2" spans="1:5" x14ac:dyDescent="0.25">
      <c r="A2">
        <v>1</v>
      </c>
      <c r="B2" t="s">
        <v>11</v>
      </c>
      <c r="C2">
        <v>2004</v>
      </c>
      <c r="D2">
        <v>50</v>
      </c>
      <c r="E2">
        <v>50</v>
      </c>
    </row>
    <row r="3" spans="1:5" x14ac:dyDescent="0.25">
      <c r="A3">
        <v>1</v>
      </c>
      <c r="B3" t="s">
        <v>11</v>
      </c>
      <c r="C3">
        <v>2005</v>
      </c>
      <c r="D3">
        <v>50.2</v>
      </c>
      <c r="E3">
        <v>50.200001</v>
      </c>
    </row>
    <row r="4" spans="1:5" x14ac:dyDescent="0.25">
      <c r="A4">
        <v>1</v>
      </c>
      <c r="B4" t="s">
        <v>11</v>
      </c>
      <c r="C4">
        <v>2006</v>
      </c>
      <c r="D4">
        <v>50.4</v>
      </c>
      <c r="E4">
        <v>50.400002000000001</v>
      </c>
    </row>
    <row r="5" spans="1:5" x14ac:dyDescent="0.25">
      <c r="A5">
        <v>1</v>
      </c>
      <c r="B5" t="s">
        <v>11</v>
      </c>
      <c r="C5">
        <v>2007</v>
      </c>
      <c r="D5">
        <v>46.6</v>
      </c>
      <c r="E5">
        <v>46.599997999999999</v>
      </c>
    </row>
    <row r="6" spans="1:5" x14ac:dyDescent="0.25">
      <c r="A6">
        <v>1</v>
      </c>
      <c r="B6" t="s">
        <v>11</v>
      </c>
      <c r="C6">
        <v>2008</v>
      </c>
      <c r="D6">
        <v>45.7</v>
      </c>
      <c r="E6">
        <v>45.700001</v>
      </c>
    </row>
    <row r="7" spans="1:5" x14ac:dyDescent="0.25">
      <c r="A7">
        <v>1</v>
      </c>
      <c r="B7" t="s">
        <v>11</v>
      </c>
      <c r="C7">
        <v>2009</v>
      </c>
      <c r="D7">
        <v>49</v>
      </c>
      <c r="E7">
        <v>49</v>
      </c>
    </row>
    <row r="8" spans="1:5" x14ac:dyDescent="0.25">
      <c r="A8">
        <v>1</v>
      </c>
      <c r="B8" t="s">
        <v>11</v>
      </c>
      <c r="C8">
        <v>2010</v>
      </c>
      <c r="D8">
        <v>48.9</v>
      </c>
      <c r="E8">
        <v>48.900002000000001</v>
      </c>
    </row>
    <row r="9" spans="1:5" x14ac:dyDescent="0.25">
      <c r="A9">
        <v>1</v>
      </c>
      <c r="B9" t="s">
        <v>11</v>
      </c>
      <c r="C9">
        <v>2011</v>
      </c>
      <c r="D9">
        <v>48.3</v>
      </c>
      <c r="E9">
        <v>48.299999</v>
      </c>
    </row>
    <row r="10" spans="1:5" x14ac:dyDescent="0.25">
      <c r="A10">
        <v>1</v>
      </c>
      <c r="B10" t="s">
        <v>11</v>
      </c>
      <c r="C10">
        <v>2012</v>
      </c>
      <c r="D10">
        <v>47.3</v>
      </c>
      <c r="E10">
        <v>47.299999</v>
      </c>
    </row>
    <row r="11" spans="1:5" x14ac:dyDescent="0.25">
      <c r="A11">
        <v>1</v>
      </c>
      <c r="B11" t="s">
        <v>11</v>
      </c>
      <c r="C11">
        <v>2013</v>
      </c>
      <c r="D11">
        <v>43.9</v>
      </c>
      <c r="E11">
        <v>43.900002000000001</v>
      </c>
    </row>
    <row r="12" spans="1:5" x14ac:dyDescent="0.25">
      <c r="A12">
        <v>1</v>
      </c>
      <c r="B12" t="s">
        <v>11</v>
      </c>
      <c r="C12">
        <v>2014</v>
      </c>
      <c r="D12">
        <v>40</v>
      </c>
      <c r="E12">
        <v>40</v>
      </c>
    </row>
    <row r="13" spans="1:5" x14ac:dyDescent="0.25">
      <c r="A13">
        <v>1</v>
      </c>
      <c r="B13" t="s">
        <v>11</v>
      </c>
      <c r="C13">
        <v>2015</v>
      </c>
      <c r="D13">
        <v>47.6</v>
      </c>
      <c r="E13">
        <v>47.599997999999999</v>
      </c>
    </row>
    <row r="14" spans="1:5" x14ac:dyDescent="0.25">
      <c r="A14">
        <v>1</v>
      </c>
      <c r="B14" t="s">
        <v>11</v>
      </c>
      <c r="C14">
        <v>2016</v>
      </c>
      <c r="D14">
        <v>44.9</v>
      </c>
      <c r="E14">
        <v>44.900002000000001</v>
      </c>
    </row>
    <row r="15" spans="1:5" x14ac:dyDescent="0.25">
      <c r="A15">
        <v>1</v>
      </c>
      <c r="B15" t="s">
        <v>11</v>
      </c>
      <c r="C15">
        <v>2017</v>
      </c>
      <c r="D15">
        <v>41.5</v>
      </c>
      <c r="E15">
        <v>41.5</v>
      </c>
    </row>
    <row r="16" spans="1:5" x14ac:dyDescent="0.25">
      <c r="A16">
        <v>1</v>
      </c>
      <c r="B16" t="s">
        <v>11</v>
      </c>
      <c r="C16">
        <v>2018</v>
      </c>
      <c r="D16">
        <v>43.2</v>
      </c>
      <c r="E16">
        <v>43.200001</v>
      </c>
    </row>
    <row r="17" spans="1:5" x14ac:dyDescent="0.25">
      <c r="A17">
        <v>1</v>
      </c>
      <c r="B17" t="s">
        <v>11</v>
      </c>
      <c r="C17">
        <v>2019</v>
      </c>
      <c r="E17">
        <v>44.900002000000001</v>
      </c>
    </row>
    <row r="18" spans="1:5" x14ac:dyDescent="0.25">
      <c r="A18">
        <v>1</v>
      </c>
      <c r="B18" t="s">
        <v>11</v>
      </c>
      <c r="C18">
        <v>2020</v>
      </c>
      <c r="E18">
        <v>46.600002000000003</v>
      </c>
    </row>
    <row r="19" spans="1:5" x14ac:dyDescent="0.25">
      <c r="A19">
        <v>1</v>
      </c>
      <c r="B19" t="s">
        <v>11</v>
      </c>
      <c r="C19">
        <v>2021</v>
      </c>
      <c r="E19">
        <v>48.300002999999997</v>
      </c>
    </row>
    <row r="20" spans="1:5" x14ac:dyDescent="0.25">
      <c r="A20">
        <v>2</v>
      </c>
      <c r="B20" t="s">
        <v>26</v>
      </c>
      <c r="C20">
        <v>2004</v>
      </c>
      <c r="D20">
        <v>38.1</v>
      </c>
      <c r="E20">
        <v>38.099997999999999</v>
      </c>
    </row>
    <row r="21" spans="1:5" x14ac:dyDescent="0.25">
      <c r="A21">
        <v>2</v>
      </c>
      <c r="B21" t="s">
        <v>26</v>
      </c>
      <c r="C21">
        <v>2005</v>
      </c>
      <c r="D21">
        <v>37</v>
      </c>
      <c r="E21">
        <v>37</v>
      </c>
    </row>
    <row r="22" spans="1:5" x14ac:dyDescent="0.25">
      <c r="A22">
        <v>2</v>
      </c>
      <c r="B22" t="s">
        <v>26</v>
      </c>
      <c r="C22">
        <v>2006</v>
      </c>
      <c r="D22">
        <v>37.200000000000003</v>
      </c>
      <c r="E22">
        <v>37.200001</v>
      </c>
    </row>
    <row r="23" spans="1:5" x14ac:dyDescent="0.25">
      <c r="A23">
        <v>2</v>
      </c>
      <c r="B23" t="s">
        <v>26</v>
      </c>
      <c r="C23">
        <v>2007</v>
      </c>
      <c r="D23">
        <v>37.200000000000003</v>
      </c>
      <c r="E23">
        <v>37.200001</v>
      </c>
    </row>
    <row r="24" spans="1:5" x14ac:dyDescent="0.25">
      <c r="A24">
        <v>2</v>
      </c>
      <c r="B24" t="s">
        <v>26</v>
      </c>
      <c r="C24">
        <v>2008</v>
      </c>
      <c r="D24">
        <v>34</v>
      </c>
      <c r="E24">
        <v>34</v>
      </c>
    </row>
    <row r="25" spans="1:5" x14ac:dyDescent="0.25">
      <c r="A25">
        <v>2</v>
      </c>
      <c r="B25" t="s">
        <v>26</v>
      </c>
      <c r="C25">
        <v>2009</v>
      </c>
      <c r="D25">
        <v>33.700000000000003</v>
      </c>
      <c r="E25">
        <v>33.700001</v>
      </c>
    </row>
    <row r="26" spans="1:5" x14ac:dyDescent="0.25">
      <c r="A26">
        <v>2</v>
      </c>
      <c r="B26" t="s">
        <v>26</v>
      </c>
      <c r="C26">
        <v>2010</v>
      </c>
      <c r="D26">
        <v>31.9</v>
      </c>
      <c r="E26">
        <v>31.9</v>
      </c>
    </row>
    <row r="27" spans="1:5" x14ac:dyDescent="0.25">
      <c r="A27">
        <v>2</v>
      </c>
      <c r="B27" t="s">
        <v>26</v>
      </c>
      <c r="C27">
        <v>2011</v>
      </c>
      <c r="D27">
        <v>29.6</v>
      </c>
      <c r="E27">
        <v>29.6</v>
      </c>
    </row>
    <row r="28" spans="1:5" x14ac:dyDescent="0.25">
      <c r="A28">
        <v>2</v>
      </c>
      <c r="B28" t="s">
        <v>26</v>
      </c>
      <c r="C28">
        <v>2012</v>
      </c>
      <c r="D28">
        <v>29.3</v>
      </c>
      <c r="E28">
        <v>29.299999</v>
      </c>
    </row>
    <row r="29" spans="1:5" x14ac:dyDescent="0.25">
      <c r="A29">
        <v>2</v>
      </c>
      <c r="B29" t="s">
        <v>26</v>
      </c>
      <c r="C29">
        <v>2013</v>
      </c>
      <c r="D29">
        <v>30.5</v>
      </c>
      <c r="E29">
        <v>30.5</v>
      </c>
    </row>
    <row r="30" spans="1:5" x14ac:dyDescent="0.25">
      <c r="A30">
        <v>2</v>
      </c>
      <c r="B30" t="s">
        <v>26</v>
      </c>
      <c r="C30">
        <v>2014</v>
      </c>
      <c r="D30">
        <v>31.4</v>
      </c>
      <c r="E30">
        <v>31.4</v>
      </c>
    </row>
    <row r="31" spans="1:5" x14ac:dyDescent="0.25">
      <c r="A31">
        <v>2</v>
      </c>
      <c r="B31" t="s">
        <v>26</v>
      </c>
      <c r="C31">
        <v>2015</v>
      </c>
      <c r="D31">
        <v>34</v>
      </c>
      <c r="E31">
        <v>34</v>
      </c>
    </row>
    <row r="32" spans="1:5" x14ac:dyDescent="0.25">
      <c r="A32">
        <v>2</v>
      </c>
      <c r="B32" t="s">
        <v>26</v>
      </c>
      <c r="C32">
        <v>2016</v>
      </c>
      <c r="D32">
        <v>34</v>
      </c>
      <c r="E32">
        <v>34</v>
      </c>
    </row>
    <row r="33" spans="1:5" x14ac:dyDescent="0.25">
      <c r="A33">
        <v>2</v>
      </c>
      <c r="B33" t="s">
        <v>26</v>
      </c>
      <c r="C33">
        <v>2017</v>
      </c>
      <c r="D33">
        <v>33.1</v>
      </c>
      <c r="E33">
        <v>33.099997999999999</v>
      </c>
    </row>
    <row r="34" spans="1:5" x14ac:dyDescent="0.25">
      <c r="A34">
        <v>2</v>
      </c>
      <c r="B34" t="s">
        <v>26</v>
      </c>
      <c r="C34">
        <v>2018</v>
      </c>
      <c r="E34">
        <v>32.199997000000003</v>
      </c>
    </row>
    <row r="35" spans="1:5" x14ac:dyDescent="0.25">
      <c r="A35">
        <v>2</v>
      </c>
      <c r="B35" t="s">
        <v>26</v>
      </c>
      <c r="C35">
        <v>2019</v>
      </c>
      <c r="E35">
        <v>31.299994999999999</v>
      </c>
    </row>
    <row r="36" spans="1:5" x14ac:dyDescent="0.25">
      <c r="A36">
        <v>2</v>
      </c>
      <c r="B36" t="s">
        <v>26</v>
      </c>
      <c r="C36">
        <v>2020</v>
      </c>
      <c r="E36">
        <v>30.399994</v>
      </c>
    </row>
    <row r="37" spans="1:5" x14ac:dyDescent="0.25">
      <c r="A37">
        <v>2</v>
      </c>
      <c r="B37" t="s">
        <v>26</v>
      </c>
      <c r="C37">
        <v>2021</v>
      </c>
      <c r="E37">
        <v>29.499991999999999</v>
      </c>
    </row>
    <row r="38" spans="1:5" x14ac:dyDescent="0.25">
      <c r="A38">
        <v>3</v>
      </c>
      <c r="B38" t="s">
        <v>41</v>
      </c>
      <c r="C38">
        <v>2004</v>
      </c>
      <c r="D38">
        <v>34.9</v>
      </c>
      <c r="E38">
        <v>34.900002000000001</v>
      </c>
    </row>
    <row r="39" spans="1:5" x14ac:dyDescent="0.25">
      <c r="A39">
        <v>3</v>
      </c>
      <c r="B39" t="s">
        <v>41</v>
      </c>
      <c r="C39">
        <v>2005</v>
      </c>
      <c r="D39">
        <v>34.200000000000003</v>
      </c>
      <c r="E39">
        <v>34.200001</v>
      </c>
    </row>
    <row r="40" spans="1:5" x14ac:dyDescent="0.25">
      <c r="A40">
        <v>3</v>
      </c>
      <c r="B40" t="s">
        <v>41</v>
      </c>
      <c r="C40">
        <v>2006</v>
      </c>
      <c r="D40">
        <v>30.4</v>
      </c>
      <c r="E40">
        <v>30.4</v>
      </c>
    </row>
    <row r="41" spans="1:5" x14ac:dyDescent="0.25">
      <c r="A41">
        <v>3</v>
      </c>
      <c r="B41" t="s">
        <v>41</v>
      </c>
      <c r="C41">
        <v>2007</v>
      </c>
      <c r="D41">
        <v>28</v>
      </c>
      <c r="E41">
        <v>28</v>
      </c>
    </row>
    <row r="42" spans="1:5" x14ac:dyDescent="0.25">
      <c r="A42">
        <v>3</v>
      </c>
      <c r="B42" t="s">
        <v>41</v>
      </c>
      <c r="C42">
        <v>2008</v>
      </c>
      <c r="D42">
        <v>26.1</v>
      </c>
      <c r="E42">
        <v>26.1</v>
      </c>
    </row>
    <row r="43" spans="1:5" x14ac:dyDescent="0.25">
      <c r="A43">
        <v>3</v>
      </c>
      <c r="B43" t="s">
        <v>41</v>
      </c>
      <c r="C43">
        <v>2009</v>
      </c>
      <c r="D43">
        <v>28.6</v>
      </c>
      <c r="E43">
        <v>28.6</v>
      </c>
    </row>
    <row r="44" spans="1:5" x14ac:dyDescent="0.25">
      <c r="A44">
        <v>3</v>
      </c>
      <c r="B44" t="s">
        <v>41</v>
      </c>
      <c r="C44">
        <v>2010</v>
      </c>
      <c r="D44">
        <v>29</v>
      </c>
      <c r="E44">
        <v>29</v>
      </c>
    </row>
    <row r="45" spans="1:5" x14ac:dyDescent="0.25">
      <c r="A45">
        <v>3</v>
      </c>
      <c r="B45" t="s">
        <v>41</v>
      </c>
      <c r="C45">
        <v>2011</v>
      </c>
      <c r="D45">
        <v>27.4</v>
      </c>
      <c r="E45">
        <v>27.4</v>
      </c>
    </row>
    <row r="46" spans="1:5" x14ac:dyDescent="0.25">
      <c r="A46">
        <v>3</v>
      </c>
      <c r="B46" t="s">
        <v>41</v>
      </c>
      <c r="C46">
        <v>2012</v>
      </c>
      <c r="D46">
        <v>27.4</v>
      </c>
      <c r="E46">
        <v>27.4</v>
      </c>
    </row>
    <row r="47" spans="1:5" x14ac:dyDescent="0.25">
      <c r="A47">
        <v>3</v>
      </c>
      <c r="B47" t="s">
        <v>41</v>
      </c>
      <c r="C47">
        <v>2013</v>
      </c>
      <c r="D47">
        <v>27.4</v>
      </c>
      <c r="E47">
        <v>27.4</v>
      </c>
    </row>
    <row r="48" spans="1:5" x14ac:dyDescent="0.25">
      <c r="A48">
        <v>3</v>
      </c>
      <c r="B48" t="s">
        <v>41</v>
      </c>
      <c r="C48">
        <v>2014</v>
      </c>
      <c r="D48">
        <v>27.5</v>
      </c>
      <c r="E48">
        <v>27.5</v>
      </c>
    </row>
    <row r="49" spans="1:5" x14ac:dyDescent="0.25">
      <c r="A49">
        <v>3</v>
      </c>
      <c r="B49" t="s">
        <v>41</v>
      </c>
      <c r="C49">
        <v>2015</v>
      </c>
      <c r="D49">
        <v>29.3</v>
      </c>
      <c r="E49">
        <v>29.299999</v>
      </c>
    </row>
    <row r="50" spans="1:5" x14ac:dyDescent="0.25">
      <c r="A50">
        <v>3</v>
      </c>
      <c r="B50" t="s">
        <v>41</v>
      </c>
      <c r="C50">
        <v>2016</v>
      </c>
      <c r="D50">
        <v>28.6</v>
      </c>
      <c r="E50">
        <v>28.6</v>
      </c>
    </row>
    <row r="51" spans="1:5" x14ac:dyDescent="0.25">
      <c r="A51">
        <v>3</v>
      </c>
      <c r="B51" t="s">
        <v>41</v>
      </c>
      <c r="C51">
        <v>2017</v>
      </c>
      <c r="D51">
        <v>27.3</v>
      </c>
      <c r="E51">
        <v>27.299999</v>
      </c>
    </row>
    <row r="52" spans="1:5" x14ac:dyDescent="0.25">
      <c r="A52">
        <v>3</v>
      </c>
      <c r="B52" t="s">
        <v>41</v>
      </c>
      <c r="C52">
        <v>2018</v>
      </c>
      <c r="E52">
        <v>25.999998000000001</v>
      </c>
    </row>
    <row r="53" spans="1:5" x14ac:dyDescent="0.25">
      <c r="A53">
        <v>3</v>
      </c>
      <c r="B53" t="s">
        <v>41</v>
      </c>
      <c r="C53">
        <v>2019</v>
      </c>
      <c r="E53">
        <v>24.699997</v>
      </c>
    </row>
    <row r="54" spans="1:5" x14ac:dyDescent="0.25">
      <c r="A54">
        <v>3</v>
      </c>
      <c r="B54" t="s">
        <v>41</v>
      </c>
      <c r="C54">
        <v>2020</v>
      </c>
      <c r="E54">
        <v>23.399996000000002</v>
      </c>
    </row>
    <row r="55" spans="1:5" x14ac:dyDescent="0.25">
      <c r="A55">
        <v>3</v>
      </c>
      <c r="B55" t="s">
        <v>41</v>
      </c>
      <c r="C55">
        <v>2021</v>
      </c>
      <c r="E55">
        <v>22.099995</v>
      </c>
    </row>
    <row r="56" spans="1:5" x14ac:dyDescent="0.25">
      <c r="A56">
        <v>4</v>
      </c>
      <c r="B56" t="s">
        <v>42</v>
      </c>
      <c r="C56">
        <v>2004</v>
      </c>
      <c r="D56">
        <v>40.299999999999997</v>
      </c>
      <c r="E56">
        <v>40.299999</v>
      </c>
    </row>
    <row r="57" spans="1:5" x14ac:dyDescent="0.25">
      <c r="A57">
        <v>4</v>
      </c>
      <c r="B57" t="s">
        <v>42</v>
      </c>
      <c r="C57">
        <v>2005</v>
      </c>
      <c r="D57">
        <v>39.299999999999997</v>
      </c>
      <c r="E57">
        <v>39.299999</v>
      </c>
    </row>
    <row r="58" spans="1:5" x14ac:dyDescent="0.25">
      <c r="A58">
        <v>4</v>
      </c>
      <c r="B58" t="s">
        <v>42</v>
      </c>
      <c r="C58">
        <v>2006</v>
      </c>
      <c r="D58">
        <v>38.5</v>
      </c>
      <c r="E58">
        <v>38.5</v>
      </c>
    </row>
    <row r="59" spans="1:5" x14ac:dyDescent="0.25">
      <c r="A59">
        <v>4</v>
      </c>
      <c r="B59" t="s">
        <v>42</v>
      </c>
      <c r="C59">
        <v>2007</v>
      </c>
      <c r="D59">
        <v>37.700000000000003</v>
      </c>
      <c r="E59">
        <v>37.700001</v>
      </c>
    </row>
    <row r="60" spans="1:5" x14ac:dyDescent="0.25">
      <c r="A60">
        <v>4</v>
      </c>
      <c r="B60" t="s">
        <v>42</v>
      </c>
      <c r="C60">
        <v>2008</v>
      </c>
      <c r="D60">
        <v>35.6</v>
      </c>
      <c r="E60">
        <v>35.599997999999999</v>
      </c>
    </row>
    <row r="61" spans="1:5" x14ac:dyDescent="0.25">
      <c r="A61">
        <v>4</v>
      </c>
      <c r="B61" t="s">
        <v>42</v>
      </c>
      <c r="C61">
        <v>2009</v>
      </c>
      <c r="D61">
        <v>35.200000000000003</v>
      </c>
      <c r="E61">
        <v>35.200001</v>
      </c>
    </row>
    <row r="62" spans="1:5" x14ac:dyDescent="0.25">
      <c r="A62">
        <v>4</v>
      </c>
      <c r="B62" t="s">
        <v>42</v>
      </c>
      <c r="C62">
        <v>2010</v>
      </c>
      <c r="D62">
        <v>34.6</v>
      </c>
      <c r="E62">
        <v>34.599997999999999</v>
      </c>
    </row>
    <row r="63" spans="1:5" x14ac:dyDescent="0.25">
      <c r="A63">
        <v>4</v>
      </c>
      <c r="B63" t="s">
        <v>42</v>
      </c>
      <c r="C63">
        <v>2011</v>
      </c>
      <c r="D63">
        <v>34.5</v>
      </c>
      <c r="E63">
        <v>34.5</v>
      </c>
    </row>
    <row r="64" spans="1:5" x14ac:dyDescent="0.25">
      <c r="A64">
        <v>4</v>
      </c>
      <c r="B64" t="s">
        <v>42</v>
      </c>
      <c r="C64">
        <v>2012</v>
      </c>
      <c r="D64">
        <v>34.200000000000003</v>
      </c>
      <c r="E64">
        <v>34.200001</v>
      </c>
    </row>
    <row r="65" spans="1:5" x14ac:dyDescent="0.25">
      <c r="A65">
        <v>4</v>
      </c>
      <c r="B65" t="s">
        <v>42</v>
      </c>
      <c r="C65">
        <v>2013</v>
      </c>
      <c r="D65">
        <v>33.200000000000003</v>
      </c>
      <c r="E65">
        <v>33.200001</v>
      </c>
    </row>
    <row r="66" spans="1:5" x14ac:dyDescent="0.25">
      <c r="A66">
        <v>4</v>
      </c>
      <c r="B66" t="s">
        <v>42</v>
      </c>
      <c r="C66">
        <v>2014</v>
      </c>
      <c r="D66">
        <v>31.7</v>
      </c>
      <c r="E66">
        <v>31.700001</v>
      </c>
    </row>
    <row r="67" spans="1:5" x14ac:dyDescent="0.25">
      <c r="A67">
        <v>4</v>
      </c>
      <c r="B67" t="s">
        <v>42</v>
      </c>
      <c r="C67">
        <v>2015</v>
      </c>
      <c r="D67">
        <v>33</v>
      </c>
      <c r="E67">
        <v>33</v>
      </c>
    </row>
    <row r="68" spans="1:5" x14ac:dyDescent="0.25">
      <c r="A68">
        <v>4</v>
      </c>
      <c r="B68" t="s">
        <v>42</v>
      </c>
      <c r="C68">
        <v>2016</v>
      </c>
      <c r="D68">
        <v>33.6</v>
      </c>
      <c r="E68">
        <v>33.599997999999999</v>
      </c>
    </row>
    <row r="69" spans="1:5" x14ac:dyDescent="0.25">
      <c r="A69">
        <v>4</v>
      </c>
      <c r="B69" t="s">
        <v>42</v>
      </c>
      <c r="C69">
        <v>2017</v>
      </c>
      <c r="D69">
        <v>33.700000000000003</v>
      </c>
      <c r="E69">
        <v>33.700001</v>
      </c>
    </row>
    <row r="70" spans="1:5" x14ac:dyDescent="0.25">
      <c r="A70">
        <v>4</v>
      </c>
      <c r="B70" t="s">
        <v>42</v>
      </c>
      <c r="C70">
        <v>2018</v>
      </c>
      <c r="E70">
        <v>33.800002999999997</v>
      </c>
    </row>
    <row r="71" spans="1:5" x14ac:dyDescent="0.25">
      <c r="A71">
        <v>4</v>
      </c>
      <c r="B71" t="s">
        <v>42</v>
      </c>
      <c r="C71">
        <v>2019</v>
      </c>
      <c r="E71">
        <v>33.900005</v>
      </c>
    </row>
    <row r="72" spans="1:5" x14ac:dyDescent="0.25">
      <c r="A72">
        <v>4</v>
      </c>
      <c r="B72" t="s">
        <v>42</v>
      </c>
      <c r="C72">
        <v>2020</v>
      </c>
      <c r="E72">
        <v>34.000008000000001</v>
      </c>
    </row>
    <row r="73" spans="1:5" x14ac:dyDescent="0.25">
      <c r="A73">
        <v>4</v>
      </c>
      <c r="B73" t="s">
        <v>42</v>
      </c>
      <c r="C73">
        <v>2021</v>
      </c>
      <c r="E73">
        <v>34.100009999999997</v>
      </c>
    </row>
    <row r="74" spans="1:5" x14ac:dyDescent="0.25">
      <c r="A74">
        <v>5</v>
      </c>
      <c r="B74" t="s">
        <v>57</v>
      </c>
      <c r="C74">
        <v>2004</v>
      </c>
      <c r="D74">
        <v>45.8</v>
      </c>
      <c r="E74">
        <v>45.799999</v>
      </c>
    </row>
    <row r="75" spans="1:5" x14ac:dyDescent="0.25">
      <c r="A75">
        <v>5</v>
      </c>
      <c r="B75" t="s">
        <v>57</v>
      </c>
      <c r="C75">
        <v>2005</v>
      </c>
      <c r="D75">
        <v>45.8</v>
      </c>
      <c r="E75">
        <v>45.799999</v>
      </c>
    </row>
    <row r="76" spans="1:5" x14ac:dyDescent="0.25">
      <c r="A76">
        <v>5</v>
      </c>
      <c r="B76" t="s">
        <v>57</v>
      </c>
      <c r="C76">
        <v>2006</v>
      </c>
      <c r="D76">
        <v>45.9</v>
      </c>
      <c r="E76">
        <v>45.900002000000001</v>
      </c>
    </row>
    <row r="77" spans="1:5" x14ac:dyDescent="0.25">
      <c r="A77">
        <v>5</v>
      </c>
      <c r="B77" t="s">
        <v>57</v>
      </c>
      <c r="C77">
        <v>2007</v>
      </c>
      <c r="D77">
        <v>44.4</v>
      </c>
      <c r="E77">
        <v>44.400002000000001</v>
      </c>
    </row>
    <row r="78" spans="1:5" x14ac:dyDescent="0.25">
      <c r="A78">
        <v>5</v>
      </c>
      <c r="B78" t="s">
        <v>57</v>
      </c>
      <c r="C78">
        <v>2008</v>
      </c>
      <c r="D78">
        <v>44.4</v>
      </c>
      <c r="E78">
        <v>44.400002000000001</v>
      </c>
    </row>
    <row r="79" spans="1:5" x14ac:dyDescent="0.25">
      <c r="A79">
        <v>5</v>
      </c>
      <c r="B79" t="s">
        <v>57</v>
      </c>
      <c r="C79">
        <v>2009</v>
      </c>
      <c r="D79">
        <v>45.5</v>
      </c>
      <c r="E79">
        <v>45.5</v>
      </c>
    </row>
    <row r="80" spans="1:5" x14ac:dyDescent="0.25">
      <c r="A80">
        <v>5</v>
      </c>
      <c r="B80" t="s">
        <v>57</v>
      </c>
      <c r="C80">
        <v>2010</v>
      </c>
      <c r="D80">
        <v>45.6</v>
      </c>
      <c r="E80">
        <v>45.599997999999999</v>
      </c>
    </row>
    <row r="81" spans="1:5" x14ac:dyDescent="0.25">
      <c r="A81">
        <v>5</v>
      </c>
      <c r="B81" t="s">
        <v>57</v>
      </c>
      <c r="C81">
        <v>2011</v>
      </c>
      <c r="D81">
        <v>46.4</v>
      </c>
      <c r="E81">
        <v>46.400002000000001</v>
      </c>
    </row>
    <row r="82" spans="1:5" x14ac:dyDescent="0.25">
      <c r="A82">
        <v>5</v>
      </c>
      <c r="B82" t="s">
        <v>57</v>
      </c>
      <c r="C82">
        <v>2012</v>
      </c>
      <c r="D82">
        <v>45.5</v>
      </c>
      <c r="E82">
        <v>45.5</v>
      </c>
    </row>
    <row r="83" spans="1:5" x14ac:dyDescent="0.25">
      <c r="A83">
        <v>5</v>
      </c>
      <c r="B83" t="s">
        <v>57</v>
      </c>
      <c r="C83">
        <v>2013</v>
      </c>
      <c r="D83">
        <v>42.5</v>
      </c>
      <c r="E83">
        <v>42.5</v>
      </c>
    </row>
    <row r="84" spans="1:5" x14ac:dyDescent="0.25">
      <c r="A84">
        <v>5</v>
      </c>
      <c r="B84" t="s">
        <v>57</v>
      </c>
      <c r="C84">
        <v>2014</v>
      </c>
      <c r="D84">
        <v>45.3</v>
      </c>
      <c r="E84">
        <v>45.299999</v>
      </c>
    </row>
    <row r="85" spans="1:5" x14ac:dyDescent="0.25">
      <c r="A85">
        <v>5</v>
      </c>
      <c r="B85" t="s">
        <v>57</v>
      </c>
      <c r="C85">
        <v>2015</v>
      </c>
      <c r="D85">
        <v>45.8</v>
      </c>
      <c r="E85">
        <v>45.799999</v>
      </c>
    </row>
    <row r="86" spans="1:5" x14ac:dyDescent="0.25">
      <c r="A86">
        <v>5</v>
      </c>
      <c r="B86" t="s">
        <v>57</v>
      </c>
      <c r="C86">
        <v>2016</v>
      </c>
      <c r="D86">
        <v>45.3</v>
      </c>
      <c r="E86">
        <v>45.299999</v>
      </c>
    </row>
    <row r="87" spans="1:5" x14ac:dyDescent="0.25">
      <c r="A87">
        <v>5</v>
      </c>
      <c r="B87" t="s">
        <v>57</v>
      </c>
      <c r="C87">
        <v>2017</v>
      </c>
      <c r="D87">
        <v>44</v>
      </c>
      <c r="E87">
        <v>44</v>
      </c>
    </row>
    <row r="88" spans="1:5" x14ac:dyDescent="0.25">
      <c r="A88">
        <v>5</v>
      </c>
      <c r="B88" t="s">
        <v>57</v>
      </c>
      <c r="C88">
        <v>2018</v>
      </c>
      <c r="E88">
        <v>42.700001</v>
      </c>
    </row>
    <row r="89" spans="1:5" x14ac:dyDescent="0.25">
      <c r="A89">
        <v>5</v>
      </c>
      <c r="B89" t="s">
        <v>57</v>
      </c>
      <c r="C89">
        <v>2019</v>
      </c>
      <c r="E89">
        <v>41.400002000000001</v>
      </c>
    </row>
    <row r="90" spans="1:5" x14ac:dyDescent="0.25">
      <c r="A90">
        <v>5</v>
      </c>
      <c r="B90" t="s">
        <v>57</v>
      </c>
      <c r="C90">
        <v>2020</v>
      </c>
      <c r="E90">
        <v>40.100002000000003</v>
      </c>
    </row>
    <row r="91" spans="1:5" x14ac:dyDescent="0.25">
      <c r="A91">
        <v>5</v>
      </c>
      <c r="B91" t="s">
        <v>57</v>
      </c>
      <c r="C91">
        <v>2021</v>
      </c>
      <c r="E91">
        <v>38.800002999999997</v>
      </c>
    </row>
    <row r="92" spans="1:5" x14ac:dyDescent="0.25">
      <c r="A92">
        <v>6</v>
      </c>
      <c r="B92" t="s">
        <v>62</v>
      </c>
      <c r="C92">
        <v>2004</v>
      </c>
      <c r="D92">
        <v>44.2</v>
      </c>
      <c r="E92">
        <v>44.200001</v>
      </c>
    </row>
    <row r="93" spans="1:5" x14ac:dyDescent="0.25">
      <c r="A93">
        <v>6</v>
      </c>
      <c r="B93" t="s">
        <v>62</v>
      </c>
      <c r="C93">
        <v>2005</v>
      </c>
      <c r="D93">
        <v>46.1</v>
      </c>
      <c r="E93">
        <v>46.099997999999999</v>
      </c>
    </row>
    <row r="94" spans="1:5" x14ac:dyDescent="0.25">
      <c r="A94">
        <v>6</v>
      </c>
      <c r="B94" t="s">
        <v>62</v>
      </c>
      <c r="C94">
        <v>2006</v>
      </c>
      <c r="D94">
        <v>39.799999999999997</v>
      </c>
      <c r="E94">
        <v>39.799999</v>
      </c>
    </row>
    <row r="95" spans="1:5" x14ac:dyDescent="0.25">
      <c r="A95">
        <v>6</v>
      </c>
      <c r="B95" t="s">
        <v>62</v>
      </c>
      <c r="C95">
        <v>2007</v>
      </c>
      <c r="D95">
        <v>38.6</v>
      </c>
      <c r="E95">
        <v>38.599997999999999</v>
      </c>
    </row>
    <row r="96" spans="1:5" x14ac:dyDescent="0.25">
      <c r="A96">
        <v>6</v>
      </c>
      <c r="B96" t="s">
        <v>62</v>
      </c>
      <c r="C96">
        <v>2008</v>
      </c>
      <c r="D96">
        <v>38</v>
      </c>
      <c r="E96">
        <v>38</v>
      </c>
    </row>
    <row r="97" spans="1:5" x14ac:dyDescent="0.25">
      <c r="A97">
        <v>6</v>
      </c>
      <c r="B97" t="s">
        <v>62</v>
      </c>
      <c r="C97">
        <v>2009</v>
      </c>
      <c r="D97">
        <v>37.799999999999997</v>
      </c>
      <c r="E97">
        <v>37.799999</v>
      </c>
    </row>
    <row r="98" spans="1:5" x14ac:dyDescent="0.25">
      <c r="A98">
        <v>6</v>
      </c>
      <c r="B98" t="s">
        <v>62</v>
      </c>
      <c r="C98">
        <v>2010</v>
      </c>
      <c r="D98">
        <v>35.700000000000003</v>
      </c>
      <c r="E98">
        <v>35.700001</v>
      </c>
    </row>
    <row r="99" spans="1:5" x14ac:dyDescent="0.25">
      <c r="A99">
        <v>6</v>
      </c>
      <c r="B99" t="s">
        <v>62</v>
      </c>
      <c r="C99">
        <v>2011</v>
      </c>
      <c r="D99">
        <v>38.5</v>
      </c>
      <c r="E99">
        <v>38.5</v>
      </c>
    </row>
    <row r="100" spans="1:5" x14ac:dyDescent="0.25">
      <c r="A100">
        <v>6</v>
      </c>
      <c r="B100" t="s">
        <v>62</v>
      </c>
      <c r="C100">
        <v>2012</v>
      </c>
      <c r="D100">
        <v>36.200000000000003</v>
      </c>
      <c r="E100">
        <v>36.200001</v>
      </c>
    </row>
    <row r="101" spans="1:5" x14ac:dyDescent="0.25">
      <c r="A101">
        <v>6</v>
      </c>
      <c r="B101" t="s">
        <v>62</v>
      </c>
      <c r="C101">
        <v>2013</v>
      </c>
      <c r="D101">
        <v>31.9</v>
      </c>
      <c r="E101">
        <v>31.9</v>
      </c>
    </row>
    <row r="102" spans="1:5" x14ac:dyDescent="0.25">
      <c r="A102">
        <v>6</v>
      </c>
      <c r="B102" t="s">
        <v>62</v>
      </c>
      <c r="C102">
        <v>2014</v>
      </c>
      <c r="D102">
        <v>34.299999999999997</v>
      </c>
      <c r="E102">
        <v>34.299999</v>
      </c>
    </row>
    <row r="103" spans="1:5" x14ac:dyDescent="0.25">
      <c r="A103">
        <v>6</v>
      </c>
      <c r="B103" t="s">
        <v>62</v>
      </c>
      <c r="C103">
        <v>2015</v>
      </c>
      <c r="D103">
        <v>33.9</v>
      </c>
      <c r="E103">
        <v>33.900002000000001</v>
      </c>
    </row>
    <row r="104" spans="1:5" x14ac:dyDescent="0.25">
      <c r="A104">
        <v>6</v>
      </c>
      <c r="B104" t="s">
        <v>62</v>
      </c>
      <c r="C104">
        <v>2016</v>
      </c>
      <c r="D104">
        <v>33.200000000000003</v>
      </c>
      <c r="E104">
        <v>33.200001</v>
      </c>
    </row>
    <row r="105" spans="1:5" x14ac:dyDescent="0.25">
      <c r="A105">
        <v>6</v>
      </c>
      <c r="B105" t="s">
        <v>62</v>
      </c>
      <c r="C105">
        <v>2017</v>
      </c>
      <c r="D105">
        <v>31.8</v>
      </c>
      <c r="E105">
        <v>31.799999</v>
      </c>
    </row>
    <row r="106" spans="1:5" x14ac:dyDescent="0.25">
      <c r="A106">
        <v>6</v>
      </c>
      <c r="B106" t="s">
        <v>62</v>
      </c>
      <c r="C106">
        <v>2018</v>
      </c>
      <c r="E106">
        <v>30.399998</v>
      </c>
    </row>
    <row r="107" spans="1:5" x14ac:dyDescent="0.25">
      <c r="A107">
        <v>6</v>
      </c>
      <c r="B107" t="s">
        <v>62</v>
      </c>
      <c r="C107">
        <v>2019</v>
      </c>
      <c r="E107">
        <v>28.999995999999999</v>
      </c>
    </row>
    <row r="108" spans="1:5" x14ac:dyDescent="0.25">
      <c r="A108">
        <v>6</v>
      </c>
      <c r="B108" t="s">
        <v>62</v>
      </c>
      <c r="C108">
        <v>2020</v>
      </c>
      <c r="E108">
        <v>27.599995</v>
      </c>
    </row>
    <row r="109" spans="1:5" x14ac:dyDescent="0.25">
      <c r="A109">
        <v>6</v>
      </c>
      <c r="B109" t="s">
        <v>62</v>
      </c>
      <c r="C109">
        <v>2021</v>
      </c>
      <c r="E109">
        <v>26.199992999999999</v>
      </c>
    </row>
    <row r="110" spans="1:5" x14ac:dyDescent="0.25">
      <c r="A110">
        <v>7</v>
      </c>
      <c r="B110" t="s">
        <v>83</v>
      </c>
      <c r="C110">
        <v>2004</v>
      </c>
      <c r="D110">
        <v>38.299999999999997</v>
      </c>
      <c r="E110">
        <v>38.299999</v>
      </c>
    </row>
    <row r="111" spans="1:5" x14ac:dyDescent="0.25">
      <c r="A111">
        <v>7</v>
      </c>
      <c r="B111" t="s">
        <v>83</v>
      </c>
      <c r="C111">
        <v>2005</v>
      </c>
      <c r="D111">
        <v>39.4</v>
      </c>
      <c r="E111">
        <v>39.400002000000001</v>
      </c>
    </row>
    <row r="112" spans="1:5" x14ac:dyDescent="0.25">
      <c r="A112">
        <v>7</v>
      </c>
      <c r="B112" t="s">
        <v>83</v>
      </c>
      <c r="C112">
        <v>2006</v>
      </c>
      <c r="D112">
        <v>36.799999999999997</v>
      </c>
      <c r="E112">
        <v>36.799999</v>
      </c>
    </row>
    <row r="113" spans="1:5" x14ac:dyDescent="0.25">
      <c r="A113">
        <v>7</v>
      </c>
      <c r="B113" t="s">
        <v>83</v>
      </c>
      <c r="C113">
        <v>2007</v>
      </c>
      <c r="D113">
        <v>32.9</v>
      </c>
      <c r="E113">
        <v>32.900002000000001</v>
      </c>
    </row>
    <row r="114" spans="1:5" x14ac:dyDescent="0.25">
      <c r="A114">
        <v>7</v>
      </c>
      <c r="B114" t="s">
        <v>83</v>
      </c>
      <c r="C114">
        <v>2008</v>
      </c>
      <c r="D114">
        <v>32.1</v>
      </c>
      <c r="E114">
        <v>32.099997999999999</v>
      </c>
    </row>
    <row r="115" spans="1:5" x14ac:dyDescent="0.25">
      <c r="A115">
        <v>7</v>
      </c>
      <c r="B115" t="s">
        <v>83</v>
      </c>
      <c r="C115">
        <v>2009</v>
      </c>
      <c r="D115">
        <v>33.9</v>
      </c>
      <c r="E115">
        <v>33.900002000000001</v>
      </c>
    </row>
    <row r="116" spans="1:5" x14ac:dyDescent="0.25">
      <c r="A116">
        <v>7</v>
      </c>
      <c r="B116" t="s">
        <v>83</v>
      </c>
      <c r="C116">
        <v>2010</v>
      </c>
      <c r="D116">
        <v>34.4</v>
      </c>
      <c r="E116">
        <v>34.400002000000001</v>
      </c>
    </row>
    <row r="117" spans="1:5" x14ac:dyDescent="0.25">
      <c r="A117">
        <v>7</v>
      </c>
      <c r="B117" t="s">
        <v>83</v>
      </c>
      <c r="C117">
        <v>2011</v>
      </c>
      <c r="D117">
        <v>34.799999999999997</v>
      </c>
      <c r="E117">
        <v>34.799999</v>
      </c>
    </row>
    <row r="118" spans="1:5" x14ac:dyDescent="0.25">
      <c r="A118">
        <v>7</v>
      </c>
      <c r="B118" t="s">
        <v>83</v>
      </c>
      <c r="C118">
        <v>2012</v>
      </c>
      <c r="D118">
        <v>33.200000000000003</v>
      </c>
      <c r="E118">
        <v>33.200001</v>
      </c>
    </row>
    <row r="119" spans="1:5" x14ac:dyDescent="0.25">
      <c r="A119">
        <v>7</v>
      </c>
      <c r="B119" t="s">
        <v>83</v>
      </c>
      <c r="C119">
        <v>2013</v>
      </c>
      <c r="D119">
        <v>33.799999999999997</v>
      </c>
      <c r="E119">
        <v>33.799999</v>
      </c>
    </row>
    <row r="120" spans="1:5" x14ac:dyDescent="0.25">
      <c r="A120">
        <v>7</v>
      </c>
      <c r="B120" t="s">
        <v>83</v>
      </c>
      <c r="C120">
        <v>2014</v>
      </c>
      <c r="D120">
        <v>33.1</v>
      </c>
      <c r="E120">
        <v>33.099997999999999</v>
      </c>
    </row>
    <row r="121" spans="1:5" x14ac:dyDescent="0.25">
      <c r="A121">
        <v>7</v>
      </c>
      <c r="B121" t="s">
        <v>83</v>
      </c>
      <c r="C121">
        <v>2015</v>
      </c>
      <c r="D121">
        <v>33.5</v>
      </c>
      <c r="E121">
        <v>33.5</v>
      </c>
    </row>
    <row r="122" spans="1:5" x14ac:dyDescent="0.25">
      <c r="A122">
        <v>7</v>
      </c>
      <c r="B122" t="s">
        <v>83</v>
      </c>
      <c r="C122">
        <v>2016</v>
      </c>
      <c r="D122">
        <v>31.8</v>
      </c>
      <c r="E122">
        <v>31.799999</v>
      </c>
    </row>
    <row r="123" spans="1:5" x14ac:dyDescent="0.25">
      <c r="A123">
        <v>7</v>
      </c>
      <c r="B123" t="s">
        <v>83</v>
      </c>
      <c r="C123">
        <v>2017</v>
      </c>
      <c r="D123">
        <v>30.7</v>
      </c>
      <c r="E123">
        <v>30.700001</v>
      </c>
    </row>
    <row r="124" spans="1:5" x14ac:dyDescent="0.25">
      <c r="A124">
        <v>7</v>
      </c>
      <c r="B124" t="s">
        <v>83</v>
      </c>
      <c r="C124">
        <v>2018</v>
      </c>
      <c r="E124">
        <v>29.600002</v>
      </c>
    </row>
    <row r="125" spans="1:5" x14ac:dyDescent="0.25">
      <c r="A125">
        <v>7</v>
      </c>
      <c r="B125" t="s">
        <v>83</v>
      </c>
      <c r="C125">
        <v>2019</v>
      </c>
      <c r="E125">
        <v>28.500004000000001</v>
      </c>
    </row>
    <row r="126" spans="1:5" x14ac:dyDescent="0.25">
      <c r="A126">
        <v>7</v>
      </c>
      <c r="B126" t="s">
        <v>83</v>
      </c>
      <c r="C126">
        <v>2020</v>
      </c>
      <c r="E126">
        <v>27.400005</v>
      </c>
    </row>
    <row r="127" spans="1:5" x14ac:dyDescent="0.25">
      <c r="A127">
        <v>7</v>
      </c>
      <c r="B127" t="s">
        <v>83</v>
      </c>
      <c r="C127">
        <v>2021</v>
      </c>
      <c r="E127">
        <v>26.300007000000001</v>
      </c>
    </row>
    <row r="128" spans="1:5" x14ac:dyDescent="0.25">
      <c r="A128">
        <v>8</v>
      </c>
      <c r="B128" t="s">
        <v>102</v>
      </c>
      <c r="C128">
        <v>2004</v>
      </c>
      <c r="D128">
        <v>36.799999999999997</v>
      </c>
      <c r="E128">
        <v>36.799999</v>
      </c>
    </row>
    <row r="129" spans="1:5" x14ac:dyDescent="0.25">
      <c r="A129">
        <v>8</v>
      </c>
      <c r="B129" t="s">
        <v>102</v>
      </c>
      <c r="C129">
        <v>2005</v>
      </c>
      <c r="D129">
        <v>36.9</v>
      </c>
      <c r="E129">
        <v>36.900002000000001</v>
      </c>
    </row>
    <row r="130" spans="1:5" x14ac:dyDescent="0.25">
      <c r="A130">
        <v>8</v>
      </c>
      <c r="B130" t="s">
        <v>102</v>
      </c>
      <c r="C130">
        <v>2006</v>
      </c>
      <c r="D130">
        <v>35.700000000000003</v>
      </c>
      <c r="E130">
        <v>35.700001</v>
      </c>
    </row>
    <row r="131" spans="1:5" x14ac:dyDescent="0.25">
      <c r="A131">
        <v>8</v>
      </c>
      <c r="B131" t="s">
        <v>102</v>
      </c>
      <c r="C131">
        <v>2007</v>
      </c>
      <c r="D131">
        <v>32.700000000000003</v>
      </c>
      <c r="E131">
        <v>32.700001</v>
      </c>
    </row>
    <row r="132" spans="1:5" x14ac:dyDescent="0.25">
      <c r="A132">
        <v>8</v>
      </c>
      <c r="B132" t="s">
        <v>102</v>
      </c>
      <c r="C132">
        <v>2008</v>
      </c>
      <c r="D132">
        <v>30.3</v>
      </c>
      <c r="E132">
        <v>30.299999</v>
      </c>
    </row>
    <row r="133" spans="1:5" x14ac:dyDescent="0.25">
      <c r="A133">
        <v>8</v>
      </c>
      <c r="B133" t="s">
        <v>102</v>
      </c>
      <c r="C133">
        <v>2009</v>
      </c>
      <c r="D133">
        <v>30.8</v>
      </c>
      <c r="E133">
        <v>30.799999</v>
      </c>
    </row>
    <row r="134" spans="1:5" x14ac:dyDescent="0.25">
      <c r="A134">
        <v>8</v>
      </c>
      <c r="B134" t="s">
        <v>102</v>
      </c>
      <c r="C134">
        <v>2010</v>
      </c>
      <c r="D134">
        <v>31.5</v>
      </c>
      <c r="E134">
        <v>31.5</v>
      </c>
    </row>
    <row r="135" spans="1:5" x14ac:dyDescent="0.25">
      <c r="A135">
        <v>8</v>
      </c>
      <c r="B135" t="s">
        <v>102</v>
      </c>
      <c r="C135">
        <v>2011</v>
      </c>
      <c r="D135">
        <v>27.6</v>
      </c>
      <c r="E135">
        <v>27.6</v>
      </c>
    </row>
    <row r="136" spans="1:5" x14ac:dyDescent="0.25">
      <c r="A136">
        <v>8</v>
      </c>
      <c r="B136" t="s">
        <v>102</v>
      </c>
      <c r="C136">
        <v>2012</v>
      </c>
      <c r="D136">
        <v>32</v>
      </c>
      <c r="E136">
        <v>32</v>
      </c>
    </row>
    <row r="137" spans="1:5" x14ac:dyDescent="0.25">
      <c r="A137">
        <v>8</v>
      </c>
      <c r="B137" t="s">
        <v>102</v>
      </c>
      <c r="C137">
        <v>2013</v>
      </c>
      <c r="D137">
        <v>30.4</v>
      </c>
      <c r="E137">
        <v>30.4</v>
      </c>
    </row>
    <row r="138" spans="1:5" x14ac:dyDescent="0.25">
      <c r="A138">
        <v>8</v>
      </c>
      <c r="B138" t="s">
        <v>102</v>
      </c>
      <c r="C138">
        <v>2014</v>
      </c>
      <c r="D138">
        <v>32</v>
      </c>
      <c r="E138">
        <v>32</v>
      </c>
    </row>
    <row r="139" spans="1:5" x14ac:dyDescent="0.25">
      <c r="A139">
        <v>8</v>
      </c>
      <c r="B139" t="s">
        <v>102</v>
      </c>
      <c r="C139">
        <v>2015</v>
      </c>
      <c r="D139">
        <v>30.1</v>
      </c>
      <c r="E139">
        <v>30.1</v>
      </c>
    </row>
    <row r="140" spans="1:5" x14ac:dyDescent="0.25">
      <c r="A140">
        <v>8</v>
      </c>
      <c r="B140" t="s">
        <v>102</v>
      </c>
      <c r="C140">
        <v>2016</v>
      </c>
      <c r="D140">
        <v>29.1</v>
      </c>
      <c r="E140">
        <v>29.1</v>
      </c>
    </row>
    <row r="141" spans="1:5" x14ac:dyDescent="0.25">
      <c r="A141">
        <v>8</v>
      </c>
      <c r="B141" t="s">
        <v>102</v>
      </c>
      <c r="C141">
        <v>2017</v>
      </c>
      <c r="D141">
        <v>26.9</v>
      </c>
      <c r="E141">
        <v>26.9</v>
      </c>
    </row>
    <row r="142" spans="1:5" x14ac:dyDescent="0.25">
      <c r="A142">
        <v>8</v>
      </c>
      <c r="B142" t="s">
        <v>102</v>
      </c>
      <c r="C142">
        <v>2018</v>
      </c>
      <c r="E142">
        <v>24.699998999999998</v>
      </c>
    </row>
    <row r="143" spans="1:5" x14ac:dyDescent="0.25">
      <c r="A143">
        <v>8</v>
      </c>
      <c r="B143" t="s">
        <v>102</v>
      </c>
      <c r="C143">
        <v>2019</v>
      </c>
      <c r="E143">
        <v>22.499998000000001</v>
      </c>
    </row>
    <row r="144" spans="1:5" x14ac:dyDescent="0.25">
      <c r="A144">
        <v>8</v>
      </c>
      <c r="B144" t="s">
        <v>102</v>
      </c>
      <c r="C144">
        <v>2020</v>
      </c>
      <c r="E144">
        <v>20.299997000000001</v>
      </c>
    </row>
    <row r="145" spans="1:5" x14ac:dyDescent="0.25">
      <c r="A145">
        <v>8</v>
      </c>
      <c r="B145" t="s">
        <v>102</v>
      </c>
      <c r="C145">
        <v>2021</v>
      </c>
      <c r="E145">
        <v>18.099996999999998</v>
      </c>
    </row>
    <row r="146" spans="1:5" x14ac:dyDescent="0.25">
      <c r="A146">
        <v>9</v>
      </c>
      <c r="B146" t="s">
        <v>218</v>
      </c>
      <c r="C146">
        <v>2004</v>
      </c>
      <c r="D146">
        <v>41.5</v>
      </c>
      <c r="E146">
        <v>41.5</v>
      </c>
    </row>
    <row r="147" spans="1:5" x14ac:dyDescent="0.25">
      <c r="A147">
        <v>9</v>
      </c>
      <c r="B147" t="s">
        <v>218</v>
      </c>
      <c r="C147">
        <v>2005</v>
      </c>
      <c r="D147">
        <v>41.3</v>
      </c>
      <c r="E147">
        <v>41.299999</v>
      </c>
    </row>
    <row r="148" spans="1:5" x14ac:dyDescent="0.25">
      <c r="A148">
        <v>9</v>
      </c>
      <c r="B148" t="s">
        <v>218</v>
      </c>
      <c r="C148">
        <v>2006</v>
      </c>
      <c r="D148">
        <v>39.200000000000003</v>
      </c>
      <c r="E148">
        <v>39.200001</v>
      </c>
    </row>
    <row r="149" spans="1:5" x14ac:dyDescent="0.25">
      <c r="A149">
        <v>9</v>
      </c>
      <c r="B149" t="s">
        <v>218</v>
      </c>
      <c r="C149">
        <v>2007</v>
      </c>
      <c r="D149">
        <v>39.799999999999997</v>
      </c>
      <c r="E149">
        <v>39.799999</v>
      </c>
    </row>
    <row r="150" spans="1:5" x14ac:dyDescent="0.25">
      <c r="A150">
        <v>9</v>
      </c>
      <c r="B150" t="s">
        <v>218</v>
      </c>
      <c r="C150">
        <v>2008</v>
      </c>
      <c r="D150">
        <v>42.4</v>
      </c>
      <c r="E150">
        <v>42.400002000000001</v>
      </c>
    </row>
    <row r="151" spans="1:5" x14ac:dyDescent="0.25">
      <c r="A151">
        <v>9</v>
      </c>
      <c r="B151" t="s">
        <v>218</v>
      </c>
      <c r="C151">
        <v>2009</v>
      </c>
      <c r="D151">
        <v>42.2</v>
      </c>
      <c r="E151">
        <v>42.200001</v>
      </c>
    </row>
    <row r="152" spans="1:5" x14ac:dyDescent="0.25">
      <c r="A152">
        <v>9</v>
      </c>
      <c r="B152" t="s">
        <v>218</v>
      </c>
      <c r="C152">
        <v>2010</v>
      </c>
      <c r="D152">
        <v>40.9</v>
      </c>
      <c r="E152">
        <v>40.900002000000001</v>
      </c>
    </row>
    <row r="153" spans="1:5" x14ac:dyDescent="0.25">
      <c r="A153">
        <v>9</v>
      </c>
      <c r="B153" t="s">
        <v>218</v>
      </c>
      <c r="C153">
        <v>2011</v>
      </c>
      <c r="D153">
        <v>39.9</v>
      </c>
      <c r="E153">
        <v>39.900002000000001</v>
      </c>
    </row>
    <row r="154" spans="1:5" x14ac:dyDescent="0.25">
      <c r="A154">
        <v>9</v>
      </c>
      <c r="B154" t="s">
        <v>218</v>
      </c>
      <c r="C154">
        <v>2012</v>
      </c>
      <c r="D154">
        <v>38.9</v>
      </c>
      <c r="E154">
        <v>38.900002000000001</v>
      </c>
    </row>
    <row r="155" spans="1:5" x14ac:dyDescent="0.25">
      <c r="A155">
        <v>9</v>
      </c>
      <c r="B155" t="s">
        <v>218</v>
      </c>
      <c r="C155">
        <v>2013</v>
      </c>
      <c r="D155">
        <v>39.4</v>
      </c>
      <c r="E155">
        <v>39.400002000000001</v>
      </c>
    </row>
    <row r="156" spans="1:5" x14ac:dyDescent="0.25">
      <c r="A156">
        <v>9</v>
      </c>
      <c r="B156" t="s">
        <v>218</v>
      </c>
      <c r="C156">
        <v>2014</v>
      </c>
      <c r="D156">
        <v>38.200000000000003</v>
      </c>
      <c r="E156">
        <v>38.200001</v>
      </c>
    </row>
    <row r="157" spans="1:5" x14ac:dyDescent="0.25">
      <c r="A157">
        <v>9</v>
      </c>
      <c r="B157" t="s">
        <v>218</v>
      </c>
      <c r="C157">
        <v>2015</v>
      </c>
      <c r="D157">
        <v>38.6</v>
      </c>
      <c r="E157">
        <v>38.599997999999999</v>
      </c>
    </row>
    <row r="158" spans="1:5" x14ac:dyDescent="0.25">
      <c r="A158">
        <v>9</v>
      </c>
      <c r="B158" t="s">
        <v>218</v>
      </c>
      <c r="C158">
        <v>2016</v>
      </c>
      <c r="D158">
        <v>38.299999999999997</v>
      </c>
      <c r="E158">
        <v>38.299999</v>
      </c>
    </row>
    <row r="159" spans="1:5" x14ac:dyDescent="0.25">
      <c r="A159">
        <v>9</v>
      </c>
      <c r="B159" t="s">
        <v>218</v>
      </c>
      <c r="C159">
        <v>2017</v>
      </c>
      <c r="D159">
        <v>38.6</v>
      </c>
      <c r="E159">
        <v>38.599997999999999</v>
      </c>
    </row>
    <row r="160" spans="1:5" x14ac:dyDescent="0.25">
      <c r="A160">
        <v>9</v>
      </c>
      <c r="B160" t="s">
        <v>218</v>
      </c>
      <c r="C160">
        <v>2018</v>
      </c>
      <c r="E160">
        <v>38.899997999999997</v>
      </c>
    </row>
    <row r="161" spans="1:5" x14ac:dyDescent="0.25">
      <c r="A161">
        <v>9</v>
      </c>
      <c r="B161" t="s">
        <v>218</v>
      </c>
      <c r="C161">
        <v>2019</v>
      </c>
      <c r="E161">
        <v>39.199997000000003</v>
      </c>
    </row>
    <row r="162" spans="1:5" x14ac:dyDescent="0.25">
      <c r="A162">
        <v>9</v>
      </c>
      <c r="B162" t="s">
        <v>218</v>
      </c>
      <c r="C162">
        <v>2020</v>
      </c>
      <c r="E162">
        <v>39.499996000000003</v>
      </c>
    </row>
    <row r="163" spans="1:5" x14ac:dyDescent="0.25">
      <c r="A163">
        <v>9</v>
      </c>
      <c r="B163" t="s">
        <v>218</v>
      </c>
      <c r="C163">
        <v>2021</v>
      </c>
      <c r="E163">
        <v>39.799995000000003</v>
      </c>
    </row>
    <row r="164" spans="1:5" x14ac:dyDescent="0.25">
      <c r="A164">
        <v>10</v>
      </c>
      <c r="B164" t="s">
        <v>131</v>
      </c>
      <c r="C164">
        <v>2004</v>
      </c>
      <c r="D164">
        <v>38.299999999999997</v>
      </c>
      <c r="E164">
        <v>38.299999</v>
      </c>
    </row>
    <row r="165" spans="1:5" x14ac:dyDescent="0.25">
      <c r="A165">
        <v>10</v>
      </c>
      <c r="B165" t="s">
        <v>131</v>
      </c>
      <c r="C165">
        <v>2005</v>
      </c>
      <c r="D165">
        <v>36.6</v>
      </c>
      <c r="E165">
        <v>36.599997999999999</v>
      </c>
    </row>
    <row r="166" spans="1:5" x14ac:dyDescent="0.25">
      <c r="A166">
        <v>10</v>
      </c>
      <c r="B166" t="s">
        <v>131</v>
      </c>
      <c r="C166">
        <v>2006</v>
      </c>
      <c r="D166">
        <v>34.799999999999997</v>
      </c>
      <c r="E166">
        <v>34.799999</v>
      </c>
    </row>
    <row r="167" spans="1:5" x14ac:dyDescent="0.25">
      <c r="A167">
        <v>10</v>
      </c>
      <c r="B167" t="s">
        <v>131</v>
      </c>
      <c r="C167">
        <v>2007</v>
      </c>
      <c r="D167">
        <v>34.6</v>
      </c>
      <c r="E167">
        <v>34.599997999999999</v>
      </c>
    </row>
    <row r="168" spans="1:5" x14ac:dyDescent="0.25">
      <c r="A168">
        <v>10</v>
      </c>
      <c r="B168" t="s">
        <v>131</v>
      </c>
      <c r="C168">
        <v>2008</v>
      </c>
      <c r="D168">
        <v>33.1</v>
      </c>
      <c r="E168">
        <v>33.099997999999999</v>
      </c>
    </row>
    <row r="169" spans="1:5" x14ac:dyDescent="0.25">
      <c r="A169">
        <v>10</v>
      </c>
      <c r="B169" t="s">
        <v>131</v>
      </c>
      <c r="C169">
        <v>2009</v>
      </c>
      <c r="D169">
        <v>34.700000000000003</v>
      </c>
      <c r="E169">
        <v>34.700001</v>
      </c>
    </row>
    <row r="170" spans="1:5" x14ac:dyDescent="0.25">
      <c r="A170">
        <v>10</v>
      </c>
      <c r="B170" t="s">
        <v>131</v>
      </c>
      <c r="C170">
        <v>2010</v>
      </c>
      <c r="D170">
        <v>34.1</v>
      </c>
      <c r="E170">
        <v>34.099997999999999</v>
      </c>
    </row>
    <row r="171" spans="1:5" x14ac:dyDescent="0.25">
      <c r="A171">
        <v>10</v>
      </c>
      <c r="B171" t="s">
        <v>131</v>
      </c>
      <c r="C171">
        <v>2011</v>
      </c>
      <c r="D171">
        <v>34.799999999999997</v>
      </c>
      <c r="E171">
        <v>34.799999</v>
      </c>
    </row>
    <row r="172" spans="1:5" x14ac:dyDescent="0.25">
      <c r="A172">
        <v>10</v>
      </c>
      <c r="B172" t="s">
        <v>131</v>
      </c>
      <c r="C172">
        <v>2012</v>
      </c>
      <c r="D172">
        <v>33.299999999999997</v>
      </c>
      <c r="E172">
        <v>33.299999</v>
      </c>
    </row>
    <row r="173" spans="1:5" x14ac:dyDescent="0.25">
      <c r="A173">
        <v>10</v>
      </c>
      <c r="B173" t="s">
        <v>131</v>
      </c>
      <c r="C173">
        <v>2013</v>
      </c>
      <c r="D173">
        <v>32.700000000000003</v>
      </c>
      <c r="E173">
        <v>32.700001</v>
      </c>
    </row>
    <row r="174" spans="1:5" x14ac:dyDescent="0.25">
      <c r="A174">
        <v>10</v>
      </c>
      <c r="B174" t="s">
        <v>131</v>
      </c>
      <c r="C174">
        <v>2014</v>
      </c>
      <c r="D174">
        <v>32.200000000000003</v>
      </c>
      <c r="E174">
        <v>32.200001</v>
      </c>
    </row>
    <row r="175" spans="1:5" x14ac:dyDescent="0.25">
      <c r="A175">
        <v>10</v>
      </c>
      <c r="B175" t="s">
        <v>131</v>
      </c>
      <c r="C175">
        <v>2015</v>
      </c>
      <c r="D175">
        <v>33.6</v>
      </c>
      <c r="E175">
        <v>33.599997999999999</v>
      </c>
    </row>
    <row r="176" spans="1:5" x14ac:dyDescent="0.25">
      <c r="A176">
        <v>10</v>
      </c>
      <c r="B176" t="s">
        <v>131</v>
      </c>
      <c r="C176">
        <v>2016</v>
      </c>
      <c r="D176">
        <v>33.4</v>
      </c>
      <c r="E176">
        <v>33.400002000000001</v>
      </c>
    </row>
    <row r="177" spans="1:5" x14ac:dyDescent="0.25">
      <c r="A177">
        <v>10</v>
      </c>
      <c r="B177" t="s">
        <v>131</v>
      </c>
      <c r="C177">
        <v>2017</v>
      </c>
      <c r="D177">
        <v>33.1</v>
      </c>
      <c r="E177">
        <v>33.099997999999999</v>
      </c>
    </row>
    <row r="178" spans="1:5" x14ac:dyDescent="0.25">
      <c r="A178">
        <v>10</v>
      </c>
      <c r="B178" t="s">
        <v>131</v>
      </c>
      <c r="C178">
        <v>2018</v>
      </c>
      <c r="E178">
        <v>32.799995000000003</v>
      </c>
    </row>
    <row r="179" spans="1:5" x14ac:dyDescent="0.25">
      <c r="A179">
        <v>10</v>
      </c>
      <c r="B179" t="s">
        <v>131</v>
      </c>
      <c r="C179">
        <v>2019</v>
      </c>
      <c r="E179">
        <v>32.499991999999999</v>
      </c>
    </row>
    <row r="180" spans="1:5" x14ac:dyDescent="0.25">
      <c r="A180">
        <v>10</v>
      </c>
      <c r="B180" t="s">
        <v>131</v>
      </c>
      <c r="C180">
        <v>2020</v>
      </c>
      <c r="E180">
        <v>32.199989000000002</v>
      </c>
    </row>
    <row r="181" spans="1:5" x14ac:dyDescent="0.25">
      <c r="A181">
        <v>10</v>
      </c>
      <c r="B181" t="s">
        <v>131</v>
      </c>
      <c r="C181">
        <v>2021</v>
      </c>
      <c r="E181">
        <v>31.899985999999998</v>
      </c>
    </row>
    <row r="182" spans="1:5" x14ac:dyDescent="0.25">
      <c r="A182">
        <v>11</v>
      </c>
      <c r="B182" t="s">
        <v>146</v>
      </c>
      <c r="C182">
        <v>2004</v>
      </c>
      <c r="D182">
        <v>41.8</v>
      </c>
      <c r="E182">
        <v>41.799999</v>
      </c>
    </row>
    <row r="183" spans="1:5" x14ac:dyDescent="0.25">
      <c r="A183">
        <v>11</v>
      </c>
      <c r="B183" t="s">
        <v>146</v>
      </c>
      <c r="C183">
        <v>2005</v>
      </c>
      <c r="D183">
        <v>40.799999999999997</v>
      </c>
      <c r="E183">
        <v>40.799999</v>
      </c>
    </row>
    <row r="184" spans="1:5" x14ac:dyDescent="0.25">
      <c r="A184">
        <v>11</v>
      </c>
      <c r="B184" t="s">
        <v>146</v>
      </c>
      <c r="C184">
        <v>2006</v>
      </c>
      <c r="D184">
        <v>39.5</v>
      </c>
      <c r="E184">
        <v>39.5</v>
      </c>
    </row>
    <row r="185" spans="1:5" x14ac:dyDescent="0.25">
      <c r="A185">
        <v>11</v>
      </c>
      <c r="B185" t="s">
        <v>146</v>
      </c>
      <c r="C185">
        <v>2007</v>
      </c>
      <c r="D185">
        <v>39.1</v>
      </c>
      <c r="E185">
        <v>39.099997999999999</v>
      </c>
    </row>
    <row r="186" spans="1:5" x14ac:dyDescent="0.25">
      <c r="A186">
        <v>11</v>
      </c>
      <c r="B186" t="s">
        <v>146</v>
      </c>
      <c r="C186">
        <v>2008</v>
      </c>
      <c r="D186">
        <v>37.5</v>
      </c>
      <c r="E186">
        <v>37.5</v>
      </c>
    </row>
    <row r="187" spans="1:5" x14ac:dyDescent="0.25">
      <c r="A187">
        <v>11</v>
      </c>
      <c r="B187" t="s">
        <v>146</v>
      </c>
      <c r="C187">
        <v>2009</v>
      </c>
      <c r="D187">
        <v>36.9</v>
      </c>
      <c r="E187">
        <v>36.900002000000001</v>
      </c>
    </row>
    <row r="188" spans="1:5" x14ac:dyDescent="0.25">
      <c r="A188">
        <v>11</v>
      </c>
      <c r="B188" t="s">
        <v>146</v>
      </c>
      <c r="C188">
        <v>2010</v>
      </c>
      <c r="D188">
        <v>34</v>
      </c>
      <c r="E188">
        <v>34</v>
      </c>
    </row>
    <row r="189" spans="1:5" x14ac:dyDescent="0.25">
      <c r="A189">
        <v>11</v>
      </c>
      <c r="B189" t="s">
        <v>146</v>
      </c>
      <c r="C189">
        <v>2011</v>
      </c>
      <c r="D189">
        <v>33.700000000000003</v>
      </c>
      <c r="E189">
        <v>33.700001</v>
      </c>
    </row>
    <row r="190" spans="1:5" x14ac:dyDescent="0.25">
      <c r="A190">
        <v>11</v>
      </c>
      <c r="B190" t="s">
        <v>146</v>
      </c>
      <c r="C190">
        <v>2012</v>
      </c>
      <c r="D190">
        <v>34</v>
      </c>
      <c r="E190">
        <v>34</v>
      </c>
    </row>
    <row r="191" spans="1:5" x14ac:dyDescent="0.25">
      <c r="A191">
        <v>11</v>
      </c>
      <c r="B191" t="s">
        <v>146</v>
      </c>
      <c r="C191">
        <v>2013</v>
      </c>
      <c r="D191">
        <v>33.4</v>
      </c>
      <c r="E191">
        <v>33.400002000000001</v>
      </c>
    </row>
    <row r="192" spans="1:5" x14ac:dyDescent="0.25">
      <c r="A192">
        <v>11</v>
      </c>
      <c r="B192" t="s">
        <v>146</v>
      </c>
      <c r="C192">
        <v>2014</v>
      </c>
      <c r="D192">
        <v>34.1</v>
      </c>
      <c r="E192">
        <v>34.099997999999999</v>
      </c>
    </row>
    <row r="193" spans="1:5" x14ac:dyDescent="0.25">
      <c r="A193">
        <v>11</v>
      </c>
      <c r="B193" t="s">
        <v>146</v>
      </c>
      <c r="C193">
        <v>2015</v>
      </c>
      <c r="D193">
        <v>37.700000000000003</v>
      </c>
      <c r="E193">
        <v>37.700001</v>
      </c>
    </row>
    <row r="194" spans="1:5" x14ac:dyDescent="0.25">
      <c r="A194">
        <v>11</v>
      </c>
      <c r="B194" t="s">
        <v>146</v>
      </c>
      <c r="C194">
        <v>2016</v>
      </c>
      <c r="D194">
        <v>38</v>
      </c>
      <c r="E194">
        <v>38</v>
      </c>
    </row>
    <row r="195" spans="1:5" x14ac:dyDescent="0.25">
      <c r="A195">
        <v>11</v>
      </c>
      <c r="B195" t="s">
        <v>146</v>
      </c>
      <c r="C195">
        <v>2017</v>
      </c>
      <c r="D195">
        <v>36.700000000000003</v>
      </c>
      <c r="E195">
        <v>36.700001</v>
      </c>
    </row>
    <row r="196" spans="1:5" x14ac:dyDescent="0.25">
      <c r="A196">
        <v>11</v>
      </c>
      <c r="B196" t="s">
        <v>146</v>
      </c>
      <c r="C196">
        <v>2018</v>
      </c>
      <c r="E196">
        <v>35.400002000000001</v>
      </c>
    </row>
    <row r="197" spans="1:5" x14ac:dyDescent="0.25">
      <c r="A197">
        <v>11</v>
      </c>
      <c r="B197" t="s">
        <v>146</v>
      </c>
      <c r="C197">
        <v>2019</v>
      </c>
      <c r="E197">
        <v>34.100002000000003</v>
      </c>
    </row>
    <row r="198" spans="1:5" x14ac:dyDescent="0.25">
      <c r="A198">
        <v>11</v>
      </c>
      <c r="B198" t="s">
        <v>146</v>
      </c>
      <c r="C198">
        <v>2020</v>
      </c>
      <c r="E198">
        <v>32.800002999999997</v>
      </c>
    </row>
    <row r="199" spans="1:5" x14ac:dyDescent="0.25">
      <c r="A199">
        <v>11</v>
      </c>
      <c r="B199" t="s">
        <v>146</v>
      </c>
      <c r="C199">
        <v>2021</v>
      </c>
      <c r="E199">
        <v>31.500004000000001</v>
      </c>
    </row>
    <row r="200" spans="1:5" x14ac:dyDescent="0.25">
      <c r="A200">
        <v>12</v>
      </c>
      <c r="B200" t="s">
        <v>161</v>
      </c>
      <c r="C200">
        <v>2004</v>
      </c>
      <c r="D200">
        <v>61.4</v>
      </c>
      <c r="E200">
        <v>61.400002000000001</v>
      </c>
    </row>
    <row r="201" spans="1:5" x14ac:dyDescent="0.25">
      <c r="A201">
        <v>12</v>
      </c>
      <c r="B201" t="s">
        <v>161</v>
      </c>
      <c r="C201">
        <v>2005</v>
      </c>
      <c r="D201">
        <v>59.1</v>
      </c>
      <c r="E201">
        <v>59.099997999999999</v>
      </c>
    </row>
    <row r="202" spans="1:5" x14ac:dyDescent="0.25">
      <c r="A202">
        <v>12</v>
      </c>
      <c r="B202" t="s">
        <v>161</v>
      </c>
      <c r="C202">
        <v>2006</v>
      </c>
      <c r="D202">
        <v>54.2</v>
      </c>
      <c r="E202">
        <v>54.200001</v>
      </c>
    </row>
    <row r="203" spans="1:5" x14ac:dyDescent="0.25">
      <c r="A203">
        <v>12</v>
      </c>
      <c r="B203" t="s">
        <v>161</v>
      </c>
      <c r="C203">
        <v>2007</v>
      </c>
      <c r="D203">
        <v>56.3</v>
      </c>
      <c r="E203">
        <v>56.299999</v>
      </c>
    </row>
    <row r="204" spans="1:5" x14ac:dyDescent="0.25">
      <c r="A204">
        <v>12</v>
      </c>
      <c r="B204" t="s">
        <v>161</v>
      </c>
      <c r="C204">
        <v>2008</v>
      </c>
      <c r="D204">
        <v>53.8</v>
      </c>
      <c r="E204">
        <v>53.799999</v>
      </c>
    </row>
    <row r="205" spans="1:5" x14ac:dyDescent="0.25">
      <c r="A205">
        <v>12</v>
      </c>
      <c r="B205" t="s">
        <v>161</v>
      </c>
      <c r="C205">
        <v>2009</v>
      </c>
      <c r="D205">
        <v>56.7</v>
      </c>
      <c r="E205">
        <v>56.700001</v>
      </c>
    </row>
    <row r="206" spans="1:5" x14ac:dyDescent="0.25">
      <c r="A206">
        <v>12</v>
      </c>
      <c r="B206" t="s">
        <v>161</v>
      </c>
      <c r="C206">
        <v>2010</v>
      </c>
      <c r="D206">
        <v>53.2</v>
      </c>
      <c r="E206">
        <v>53.200001</v>
      </c>
    </row>
    <row r="207" spans="1:5" x14ac:dyDescent="0.25">
      <c r="A207">
        <v>12</v>
      </c>
      <c r="B207" t="s">
        <v>161</v>
      </c>
      <c r="C207">
        <v>2011</v>
      </c>
      <c r="D207">
        <v>50.2</v>
      </c>
      <c r="E207">
        <v>50.200001</v>
      </c>
    </row>
    <row r="208" spans="1:5" x14ac:dyDescent="0.25">
      <c r="A208">
        <v>12</v>
      </c>
      <c r="B208" t="s">
        <v>161</v>
      </c>
      <c r="C208">
        <v>2012</v>
      </c>
      <c r="D208">
        <v>49.9</v>
      </c>
      <c r="E208">
        <v>49.900002000000001</v>
      </c>
    </row>
    <row r="209" spans="1:5" x14ac:dyDescent="0.25">
      <c r="A209">
        <v>12</v>
      </c>
      <c r="B209" t="s">
        <v>161</v>
      </c>
      <c r="C209">
        <v>2013</v>
      </c>
      <c r="D209">
        <v>49.7</v>
      </c>
      <c r="E209">
        <v>49.700001</v>
      </c>
    </row>
    <row r="210" spans="1:5" x14ac:dyDescent="0.25">
      <c r="A210">
        <v>12</v>
      </c>
      <c r="B210" t="s">
        <v>161</v>
      </c>
      <c r="C210">
        <v>2014</v>
      </c>
      <c r="D210">
        <v>47.6</v>
      </c>
      <c r="E210">
        <v>47.599997999999999</v>
      </c>
    </row>
    <row r="211" spans="1:5" x14ac:dyDescent="0.25">
      <c r="A211">
        <v>12</v>
      </c>
      <c r="B211" t="s">
        <v>161</v>
      </c>
      <c r="C211">
        <v>2015</v>
      </c>
      <c r="D211">
        <v>51.8</v>
      </c>
      <c r="E211">
        <v>51.799999</v>
      </c>
    </row>
    <row r="212" spans="1:5" x14ac:dyDescent="0.25">
      <c r="A212">
        <v>12</v>
      </c>
      <c r="B212" t="s">
        <v>161</v>
      </c>
      <c r="C212">
        <v>2016</v>
      </c>
      <c r="D212">
        <v>54.9</v>
      </c>
      <c r="E212">
        <v>54.900002000000001</v>
      </c>
    </row>
    <row r="213" spans="1:5" x14ac:dyDescent="0.25">
      <c r="A213">
        <v>12</v>
      </c>
      <c r="B213" t="s">
        <v>161</v>
      </c>
      <c r="C213">
        <v>2017</v>
      </c>
      <c r="D213">
        <v>53.8</v>
      </c>
      <c r="E213">
        <v>53.799999</v>
      </c>
    </row>
    <row r="214" spans="1:5" x14ac:dyDescent="0.25">
      <c r="A214">
        <v>12</v>
      </c>
      <c r="B214" t="s">
        <v>161</v>
      </c>
      <c r="C214">
        <v>2018</v>
      </c>
      <c r="E214">
        <v>52.699997000000003</v>
      </c>
    </row>
    <row r="215" spans="1:5" x14ac:dyDescent="0.25">
      <c r="A215">
        <v>12</v>
      </c>
      <c r="B215" t="s">
        <v>161</v>
      </c>
      <c r="C215">
        <v>2019</v>
      </c>
      <c r="E215">
        <v>51.599995</v>
      </c>
    </row>
    <row r="216" spans="1:5" x14ac:dyDescent="0.25">
      <c r="A216">
        <v>12</v>
      </c>
      <c r="B216" t="s">
        <v>161</v>
      </c>
      <c r="C216">
        <v>2020</v>
      </c>
      <c r="E216">
        <v>50.499991999999999</v>
      </c>
    </row>
    <row r="217" spans="1:5" x14ac:dyDescent="0.25">
      <c r="A217">
        <v>12</v>
      </c>
      <c r="B217" t="s">
        <v>161</v>
      </c>
      <c r="C217">
        <v>2021</v>
      </c>
      <c r="E217">
        <v>49.399990000000003</v>
      </c>
    </row>
    <row r="218" spans="1:5" x14ac:dyDescent="0.25">
      <c r="A218">
        <v>13</v>
      </c>
      <c r="B218" t="s">
        <v>182</v>
      </c>
      <c r="C218">
        <v>2004</v>
      </c>
      <c r="D218">
        <v>40.4</v>
      </c>
      <c r="E218">
        <v>40.400002000000001</v>
      </c>
    </row>
    <row r="219" spans="1:5" x14ac:dyDescent="0.25">
      <c r="A219">
        <v>13</v>
      </c>
      <c r="B219" t="s">
        <v>182</v>
      </c>
      <c r="C219">
        <v>2005</v>
      </c>
      <c r="D219">
        <v>39.200000000000003</v>
      </c>
      <c r="E219">
        <v>39.200001</v>
      </c>
    </row>
    <row r="220" spans="1:5" x14ac:dyDescent="0.25">
      <c r="A220">
        <v>13</v>
      </c>
      <c r="B220" t="s">
        <v>182</v>
      </c>
      <c r="C220">
        <v>2006</v>
      </c>
      <c r="D220">
        <v>39.6</v>
      </c>
      <c r="E220">
        <v>39.599997999999999</v>
      </c>
    </row>
    <row r="221" spans="1:5" x14ac:dyDescent="0.25">
      <c r="A221">
        <v>13</v>
      </c>
      <c r="B221" t="s">
        <v>182</v>
      </c>
      <c r="C221">
        <v>2007</v>
      </c>
      <c r="D221">
        <v>38.9</v>
      </c>
      <c r="E221">
        <v>38.900002000000001</v>
      </c>
    </row>
    <row r="222" spans="1:5" x14ac:dyDescent="0.25">
      <c r="A222">
        <v>13</v>
      </c>
      <c r="B222" t="s">
        <v>182</v>
      </c>
      <c r="C222">
        <v>2008</v>
      </c>
      <c r="D222">
        <v>36.799999999999997</v>
      </c>
      <c r="E222">
        <v>36.799999</v>
      </c>
    </row>
    <row r="223" spans="1:5" x14ac:dyDescent="0.25">
      <c r="A223">
        <v>13</v>
      </c>
      <c r="B223" t="s">
        <v>182</v>
      </c>
      <c r="C223">
        <v>2009</v>
      </c>
      <c r="D223">
        <v>40.5</v>
      </c>
      <c r="E223">
        <v>40.5</v>
      </c>
    </row>
    <row r="224" spans="1:5" x14ac:dyDescent="0.25">
      <c r="A224">
        <v>13</v>
      </c>
      <c r="B224" t="s">
        <v>182</v>
      </c>
      <c r="C224">
        <v>2010</v>
      </c>
      <c r="D224">
        <v>41.1</v>
      </c>
      <c r="E224">
        <v>41.099997999999999</v>
      </c>
    </row>
    <row r="225" spans="1:5" x14ac:dyDescent="0.25">
      <c r="A225">
        <v>13</v>
      </c>
      <c r="B225" t="s">
        <v>182</v>
      </c>
      <c r="C225">
        <v>2011</v>
      </c>
      <c r="D225">
        <v>39.299999999999997</v>
      </c>
      <c r="E225">
        <v>39.299999</v>
      </c>
    </row>
    <row r="226" spans="1:5" x14ac:dyDescent="0.25">
      <c r="A226">
        <v>13</v>
      </c>
      <c r="B226" t="s">
        <v>182</v>
      </c>
      <c r="C226">
        <v>2012</v>
      </c>
      <c r="D226">
        <v>38.299999999999997</v>
      </c>
      <c r="E226">
        <v>38.299999</v>
      </c>
    </row>
    <row r="227" spans="1:5" x14ac:dyDescent="0.25">
      <c r="A227">
        <v>13</v>
      </c>
      <c r="B227" t="s">
        <v>182</v>
      </c>
      <c r="C227">
        <v>2013</v>
      </c>
      <c r="D227">
        <v>37.6</v>
      </c>
      <c r="E227">
        <v>37.599997999999999</v>
      </c>
    </row>
    <row r="228" spans="1:5" x14ac:dyDescent="0.25">
      <c r="A228">
        <v>13</v>
      </c>
      <c r="B228" t="s">
        <v>182</v>
      </c>
      <c r="C228">
        <v>2014</v>
      </c>
      <c r="D228">
        <v>40.700000000000003</v>
      </c>
      <c r="E228">
        <v>40.700001</v>
      </c>
    </row>
    <row r="229" spans="1:5" x14ac:dyDescent="0.25">
      <c r="A229">
        <v>13</v>
      </c>
      <c r="B229" t="s">
        <v>182</v>
      </c>
      <c r="C229">
        <v>2015</v>
      </c>
      <c r="D229">
        <v>43.2</v>
      </c>
      <c r="E229">
        <v>43.200001</v>
      </c>
    </row>
    <row r="230" spans="1:5" x14ac:dyDescent="0.25">
      <c r="A230">
        <v>13</v>
      </c>
      <c r="B230" t="s">
        <v>182</v>
      </c>
      <c r="C230">
        <v>2016</v>
      </c>
      <c r="D230">
        <v>43.3</v>
      </c>
      <c r="E230">
        <v>43.299999</v>
      </c>
    </row>
    <row r="231" spans="1:5" x14ac:dyDescent="0.25">
      <c r="A231">
        <v>13</v>
      </c>
      <c r="B231" t="s">
        <v>182</v>
      </c>
      <c r="C231">
        <v>2017</v>
      </c>
      <c r="D231">
        <v>36.799999999999997</v>
      </c>
      <c r="E231">
        <v>36.799999</v>
      </c>
    </row>
    <row r="232" spans="1:5" x14ac:dyDescent="0.25">
      <c r="A232">
        <v>13</v>
      </c>
      <c r="B232" t="s">
        <v>182</v>
      </c>
      <c r="C232">
        <v>2018</v>
      </c>
      <c r="E232">
        <v>30.299999</v>
      </c>
    </row>
    <row r="233" spans="1:5" x14ac:dyDescent="0.25">
      <c r="A233">
        <v>13</v>
      </c>
      <c r="B233" t="s">
        <v>182</v>
      </c>
      <c r="C233">
        <v>2019</v>
      </c>
      <c r="E233">
        <v>23.799999</v>
      </c>
    </row>
    <row r="234" spans="1:5" x14ac:dyDescent="0.25">
      <c r="A234">
        <v>13</v>
      </c>
      <c r="B234" t="s">
        <v>182</v>
      </c>
      <c r="C234">
        <v>2020</v>
      </c>
      <c r="E234">
        <v>17.299999</v>
      </c>
    </row>
    <row r="235" spans="1:5" x14ac:dyDescent="0.25">
      <c r="A235">
        <v>13</v>
      </c>
      <c r="B235" t="s">
        <v>182</v>
      </c>
      <c r="C235">
        <v>2021</v>
      </c>
      <c r="E235">
        <v>10.799999</v>
      </c>
    </row>
    <row r="236" spans="1:5" x14ac:dyDescent="0.25">
      <c r="A236">
        <v>14</v>
      </c>
      <c r="B236" t="s">
        <v>197</v>
      </c>
      <c r="C236">
        <v>2004</v>
      </c>
      <c r="D236">
        <v>42.9</v>
      </c>
      <c r="E236">
        <v>42.900002000000001</v>
      </c>
    </row>
    <row r="237" spans="1:5" x14ac:dyDescent="0.25">
      <c r="A237">
        <v>14</v>
      </c>
      <c r="B237" t="s">
        <v>197</v>
      </c>
      <c r="C237">
        <v>2005</v>
      </c>
      <c r="D237">
        <v>42</v>
      </c>
      <c r="E237">
        <v>42</v>
      </c>
    </row>
    <row r="238" spans="1:5" x14ac:dyDescent="0.25">
      <c r="A238">
        <v>14</v>
      </c>
      <c r="B238" t="s">
        <v>197</v>
      </c>
      <c r="C238">
        <v>2006</v>
      </c>
      <c r="D238">
        <v>41.4</v>
      </c>
      <c r="E238">
        <v>41.400002000000001</v>
      </c>
    </row>
    <row r="239" spans="1:5" x14ac:dyDescent="0.25">
      <c r="A239">
        <v>14</v>
      </c>
      <c r="B239" t="s">
        <v>197</v>
      </c>
      <c r="C239">
        <v>2007</v>
      </c>
      <c r="D239">
        <v>39.6</v>
      </c>
      <c r="E239">
        <v>39.599997999999999</v>
      </c>
    </row>
    <row r="240" spans="1:5" x14ac:dyDescent="0.25">
      <c r="A240">
        <v>14</v>
      </c>
      <c r="B240" t="s">
        <v>197</v>
      </c>
      <c r="C240">
        <v>2008</v>
      </c>
      <c r="D240">
        <v>39.200000000000003</v>
      </c>
      <c r="E240">
        <v>39.200001</v>
      </c>
    </row>
    <row r="241" spans="1:5" x14ac:dyDescent="0.25">
      <c r="A241">
        <v>14</v>
      </c>
      <c r="B241" t="s">
        <v>197</v>
      </c>
      <c r="C241">
        <v>2009</v>
      </c>
      <c r="D241">
        <v>40</v>
      </c>
      <c r="E241">
        <v>40</v>
      </c>
    </row>
    <row r="242" spans="1:5" x14ac:dyDescent="0.25">
      <c r="A242">
        <v>14</v>
      </c>
      <c r="B242" t="s">
        <v>197</v>
      </c>
      <c r="C242">
        <v>2010</v>
      </c>
      <c r="D242">
        <v>39.200000000000003</v>
      </c>
      <c r="E242">
        <v>39.200001</v>
      </c>
    </row>
    <row r="243" spans="1:5" x14ac:dyDescent="0.25">
      <c r="A243">
        <v>14</v>
      </c>
      <c r="B243" t="s">
        <v>197</v>
      </c>
      <c r="C243">
        <v>2011</v>
      </c>
      <c r="D243">
        <v>36.1</v>
      </c>
      <c r="E243">
        <v>36.099997999999999</v>
      </c>
    </row>
    <row r="244" spans="1:5" x14ac:dyDescent="0.25">
      <c r="A244">
        <v>14</v>
      </c>
      <c r="B244" t="s">
        <v>197</v>
      </c>
      <c r="C244">
        <v>2012</v>
      </c>
      <c r="D244">
        <v>33</v>
      </c>
      <c r="E244">
        <v>33</v>
      </c>
    </row>
    <row r="245" spans="1:5" x14ac:dyDescent="0.25">
      <c r="A245">
        <v>14</v>
      </c>
      <c r="B245" t="s">
        <v>197</v>
      </c>
      <c r="C245">
        <v>2013</v>
      </c>
      <c r="D245">
        <v>29.1</v>
      </c>
      <c r="E245">
        <v>29.1</v>
      </c>
    </row>
    <row r="246" spans="1:5" x14ac:dyDescent="0.25">
      <c r="A246">
        <v>14</v>
      </c>
      <c r="B246" t="s">
        <v>197</v>
      </c>
      <c r="C246">
        <v>2014</v>
      </c>
      <c r="D246">
        <v>28.4</v>
      </c>
      <c r="E246">
        <v>28.4</v>
      </c>
    </row>
    <row r="247" spans="1:5" x14ac:dyDescent="0.25">
      <c r="A247">
        <v>14</v>
      </c>
      <c r="B247" t="s">
        <v>197</v>
      </c>
      <c r="C247">
        <v>2015</v>
      </c>
      <c r="D247">
        <v>34.1</v>
      </c>
      <c r="E247">
        <v>34.099997999999999</v>
      </c>
    </row>
    <row r="248" spans="1:5" x14ac:dyDescent="0.25">
      <c r="A248">
        <v>14</v>
      </c>
      <c r="B248" t="s">
        <v>197</v>
      </c>
      <c r="C248">
        <v>2016</v>
      </c>
      <c r="D248">
        <v>36.6</v>
      </c>
      <c r="E248">
        <v>36.599997999999999</v>
      </c>
    </row>
    <row r="249" spans="1:5" x14ac:dyDescent="0.25">
      <c r="A249">
        <v>14</v>
      </c>
      <c r="B249" t="s">
        <v>197</v>
      </c>
      <c r="C249">
        <v>2017</v>
      </c>
      <c r="D249">
        <v>35.4</v>
      </c>
      <c r="E249">
        <v>35.400002000000001</v>
      </c>
    </row>
    <row r="250" spans="1:5" x14ac:dyDescent="0.25">
      <c r="A250">
        <v>14</v>
      </c>
      <c r="B250" t="s">
        <v>197</v>
      </c>
      <c r="C250">
        <v>2018</v>
      </c>
      <c r="E250">
        <v>34.200004999999997</v>
      </c>
    </row>
    <row r="251" spans="1:5" x14ac:dyDescent="0.25">
      <c r="A251">
        <v>14</v>
      </c>
      <c r="B251" t="s">
        <v>197</v>
      </c>
      <c r="C251">
        <v>2019</v>
      </c>
      <c r="E251">
        <v>33.000008000000001</v>
      </c>
    </row>
    <row r="252" spans="1:5" x14ac:dyDescent="0.25">
      <c r="A252">
        <v>14</v>
      </c>
      <c r="B252" t="s">
        <v>197</v>
      </c>
      <c r="C252">
        <v>2020</v>
      </c>
      <c r="E252">
        <v>31.800011000000001</v>
      </c>
    </row>
    <row r="253" spans="1:5" x14ac:dyDescent="0.25">
      <c r="A253">
        <v>14</v>
      </c>
      <c r="B253" t="s">
        <v>197</v>
      </c>
      <c r="C253">
        <v>2021</v>
      </c>
      <c r="E253">
        <v>30.600014000000002</v>
      </c>
    </row>
    <row r="254" spans="1:5" x14ac:dyDescent="0.25">
      <c r="A254">
        <v>15</v>
      </c>
      <c r="B254" t="s">
        <v>198</v>
      </c>
      <c r="C254">
        <v>2004</v>
      </c>
      <c r="D254">
        <v>33.6</v>
      </c>
      <c r="E254">
        <v>33.599997999999999</v>
      </c>
    </row>
    <row r="255" spans="1:5" x14ac:dyDescent="0.25">
      <c r="A255">
        <v>15</v>
      </c>
      <c r="B255" t="s">
        <v>198</v>
      </c>
      <c r="C255">
        <v>2005</v>
      </c>
      <c r="D255">
        <v>33.9</v>
      </c>
      <c r="E255">
        <v>33.900002000000001</v>
      </c>
    </row>
    <row r="256" spans="1:5" x14ac:dyDescent="0.25">
      <c r="A256">
        <v>15</v>
      </c>
      <c r="B256" t="s">
        <v>198</v>
      </c>
      <c r="C256">
        <v>2006</v>
      </c>
      <c r="D256">
        <v>33.6</v>
      </c>
      <c r="E256">
        <v>33.599997999999999</v>
      </c>
    </row>
    <row r="257" spans="1:5" x14ac:dyDescent="0.25">
      <c r="A257">
        <v>15</v>
      </c>
      <c r="B257" t="s">
        <v>198</v>
      </c>
      <c r="C257">
        <v>2007</v>
      </c>
      <c r="D257">
        <v>33.799999999999997</v>
      </c>
      <c r="E257">
        <v>33.799999</v>
      </c>
    </row>
    <row r="258" spans="1:5" x14ac:dyDescent="0.25">
      <c r="A258">
        <v>15</v>
      </c>
      <c r="B258" t="s">
        <v>198</v>
      </c>
      <c r="C258">
        <v>2008</v>
      </c>
      <c r="D258">
        <v>30.5</v>
      </c>
      <c r="E258">
        <v>30.5</v>
      </c>
    </row>
    <row r="259" spans="1:5" x14ac:dyDescent="0.25">
      <c r="A259">
        <v>15</v>
      </c>
      <c r="B259" t="s">
        <v>198</v>
      </c>
      <c r="C259">
        <v>2009</v>
      </c>
      <c r="D259">
        <v>30.7</v>
      </c>
      <c r="E259">
        <v>30.700001</v>
      </c>
    </row>
    <row r="260" spans="1:5" x14ac:dyDescent="0.25">
      <c r="A260">
        <v>15</v>
      </c>
      <c r="B260" t="s">
        <v>198</v>
      </c>
      <c r="C260">
        <v>2010</v>
      </c>
      <c r="D260">
        <v>29.8</v>
      </c>
      <c r="E260">
        <v>29.799999</v>
      </c>
    </row>
    <row r="261" spans="1:5" x14ac:dyDescent="0.25">
      <c r="A261">
        <v>15</v>
      </c>
      <c r="B261" t="s">
        <v>198</v>
      </c>
      <c r="C261">
        <v>2011</v>
      </c>
      <c r="D261">
        <v>28.7</v>
      </c>
      <c r="E261">
        <v>28.700001</v>
      </c>
    </row>
    <row r="262" spans="1:5" x14ac:dyDescent="0.25">
      <c r="A262">
        <v>15</v>
      </c>
      <c r="B262" t="s">
        <v>198</v>
      </c>
      <c r="C262">
        <v>2012</v>
      </c>
      <c r="D262">
        <v>29.9</v>
      </c>
      <c r="E262">
        <v>29.9</v>
      </c>
    </row>
    <row r="263" spans="1:5" x14ac:dyDescent="0.25">
      <c r="A263">
        <v>15</v>
      </c>
      <c r="B263" t="s">
        <v>198</v>
      </c>
      <c r="C263">
        <v>2013</v>
      </c>
      <c r="D263">
        <v>29.2</v>
      </c>
      <c r="E263">
        <v>29.200001</v>
      </c>
    </row>
    <row r="264" spans="1:5" x14ac:dyDescent="0.25">
      <c r="A264">
        <v>15</v>
      </c>
      <c r="B264" t="s">
        <v>198</v>
      </c>
      <c r="C264">
        <v>2014</v>
      </c>
      <c r="D264">
        <v>28.7</v>
      </c>
      <c r="E264">
        <v>28.700001</v>
      </c>
    </row>
    <row r="265" spans="1:5" x14ac:dyDescent="0.25">
      <c r="A265">
        <v>15</v>
      </c>
      <c r="B265" t="s">
        <v>198</v>
      </c>
      <c r="C265">
        <v>2015</v>
      </c>
      <c r="D265">
        <v>30.4</v>
      </c>
      <c r="E265">
        <v>30.4</v>
      </c>
    </row>
    <row r="266" spans="1:5" x14ac:dyDescent="0.25">
      <c r="A266">
        <v>15</v>
      </c>
      <c r="B266" t="s">
        <v>198</v>
      </c>
      <c r="C266">
        <v>2016</v>
      </c>
      <c r="D266">
        <v>31.6</v>
      </c>
      <c r="E266">
        <v>31.6</v>
      </c>
    </row>
    <row r="267" spans="1:5" x14ac:dyDescent="0.25">
      <c r="A267">
        <v>15</v>
      </c>
      <c r="B267" t="s">
        <v>198</v>
      </c>
      <c r="C267">
        <v>2017</v>
      </c>
      <c r="D267">
        <v>32.1</v>
      </c>
      <c r="E267">
        <v>32.099997999999999</v>
      </c>
    </row>
    <row r="268" spans="1:5" x14ac:dyDescent="0.25">
      <c r="A268">
        <v>15</v>
      </c>
      <c r="B268" t="s">
        <v>198</v>
      </c>
      <c r="C268">
        <v>2018</v>
      </c>
      <c r="E268">
        <v>32.599997000000002</v>
      </c>
    </row>
    <row r="269" spans="1:5" x14ac:dyDescent="0.25">
      <c r="A269">
        <v>15</v>
      </c>
      <c r="B269" t="s">
        <v>198</v>
      </c>
      <c r="C269">
        <v>2019</v>
      </c>
      <c r="E269">
        <v>33.099995</v>
      </c>
    </row>
    <row r="270" spans="1:5" x14ac:dyDescent="0.25">
      <c r="A270">
        <v>15</v>
      </c>
      <c r="B270" t="s">
        <v>198</v>
      </c>
      <c r="C270">
        <v>2020</v>
      </c>
      <c r="E270">
        <v>33.599992999999998</v>
      </c>
    </row>
    <row r="271" spans="1:5" x14ac:dyDescent="0.25">
      <c r="A271">
        <v>15</v>
      </c>
      <c r="B271" t="s">
        <v>198</v>
      </c>
      <c r="C271">
        <v>2021</v>
      </c>
      <c r="E271">
        <v>34.099991000000003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1"/>
  <sheetViews>
    <sheetView workbookViewId="0">
      <pane xSplit="3" ySplit="1" topLeftCell="D161" activePane="bottomRight" state="frozen"/>
      <selection pane="topRight" activeCell="D1" sqref="D1"/>
      <selection pane="bottomLeft" activeCell="A2" sqref="A2"/>
      <selection pane="bottomRight" activeCell="E2" sqref="E2:E181"/>
    </sheetView>
  </sheetViews>
  <sheetFormatPr defaultRowHeight="15" x14ac:dyDescent="0.25"/>
  <sheetData>
    <row r="1" spans="1:35" x14ac:dyDescent="0.25">
      <c r="A1" s="1" t="s">
        <v>213</v>
      </c>
      <c r="B1" s="2" t="s">
        <v>0</v>
      </c>
      <c r="C1" s="2" t="s">
        <v>1</v>
      </c>
      <c r="D1" t="s">
        <v>1233</v>
      </c>
      <c r="E1" t="s">
        <v>3880</v>
      </c>
      <c r="F1" t="s">
        <v>3877</v>
      </c>
      <c r="G1" t="s">
        <v>3879</v>
      </c>
      <c r="H1" t="s">
        <v>2489</v>
      </c>
      <c r="I1" t="s">
        <v>2477</v>
      </c>
      <c r="J1" t="s">
        <v>3878</v>
      </c>
      <c r="N1" s="12"/>
      <c r="O1" s="12"/>
      <c r="P1" s="12"/>
      <c r="Q1" s="12"/>
      <c r="R1" s="12"/>
      <c r="S1" s="12"/>
      <c r="T1" s="12"/>
      <c r="U1" s="12"/>
      <c r="V1" s="12"/>
    </row>
    <row r="2" spans="1:35" x14ac:dyDescent="0.25">
      <c r="A2" s="1">
        <v>1</v>
      </c>
      <c r="B2" s="2" t="s">
        <v>11</v>
      </c>
      <c r="C2" s="2">
        <v>2004</v>
      </c>
      <c r="D2">
        <v>50</v>
      </c>
      <c r="E2">
        <v>-3.0205380000000002</v>
      </c>
      <c r="F2">
        <v>3.0630225539999998</v>
      </c>
      <c r="G2">
        <v>14.033837999999999</v>
      </c>
      <c r="H2">
        <v>0.87389081999999996</v>
      </c>
      <c r="I2">
        <v>26.520848999999998</v>
      </c>
      <c r="J2">
        <v>39.902973000000003</v>
      </c>
      <c r="N2" s="12"/>
      <c r="O2" s="12"/>
      <c r="P2" s="12"/>
      <c r="Q2" s="9"/>
      <c r="R2" s="12"/>
      <c r="S2" s="12"/>
      <c r="T2" s="12"/>
      <c r="U2" s="12"/>
      <c r="V2" s="9"/>
      <c r="AI2" s="13"/>
    </row>
    <row r="3" spans="1:35" x14ac:dyDescent="0.25">
      <c r="A3" s="1">
        <f>IF(B3=B2, A2, A2+1)</f>
        <v>1</v>
      </c>
      <c r="B3" s="2" t="s">
        <v>11</v>
      </c>
      <c r="C3" s="2">
        <v>2005</v>
      </c>
      <c r="D3">
        <v>50.200001</v>
      </c>
      <c r="E3">
        <v>-2.766492</v>
      </c>
      <c r="F3">
        <v>3.3713262679999998</v>
      </c>
      <c r="G3">
        <v>15.459970999999999</v>
      </c>
      <c r="H3">
        <v>5.3645209999999999</v>
      </c>
      <c r="I3">
        <v>26.689427999999999</v>
      </c>
      <c r="J3">
        <v>39.095931999999998</v>
      </c>
      <c r="N3" s="12"/>
      <c r="O3" s="12"/>
      <c r="P3" s="12"/>
      <c r="Q3" s="9"/>
      <c r="R3" s="12"/>
      <c r="S3" s="12"/>
      <c r="T3" s="12"/>
      <c r="U3" s="12"/>
      <c r="V3" s="9"/>
      <c r="AI3" s="13"/>
    </row>
    <row r="4" spans="1:35" x14ac:dyDescent="0.25">
      <c r="A4" s="1">
        <f t="shared" ref="A4:A67" si="0">IF(B4=B3, A3, A3+1)</f>
        <v>1</v>
      </c>
      <c r="B4" s="2" t="s">
        <v>11</v>
      </c>
      <c r="C4" s="2">
        <v>2006</v>
      </c>
      <c r="D4">
        <v>50.400002000000001</v>
      </c>
      <c r="E4">
        <v>-2.5342099999999999</v>
      </c>
      <c r="F4">
        <v>3.087095916</v>
      </c>
      <c r="G4">
        <v>18.534838000000001</v>
      </c>
      <c r="H4">
        <v>3.7821769999999999</v>
      </c>
      <c r="I4">
        <v>26.631803999999999</v>
      </c>
      <c r="J4">
        <v>39.774700000000003</v>
      </c>
      <c r="N4" s="12"/>
      <c r="O4" s="12"/>
      <c r="P4" s="12"/>
      <c r="Q4" s="9"/>
      <c r="R4" s="12"/>
      <c r="S4" s="12"/>
      <c r="T4" s="12"/>
      <c r="U4" s="12"/>
      <c r="V4" s="9"/>
      <c r="AI4" s="13"/>
    </row>
    <row r="5" spans="1:35" x14ac:dyDescent="0.25">
      <c r="A5" s="1">
        <f t="shared" si="0"/>
        <v>1</v>
      </c>
      <c r="B5" s="2" t="s">
        <v>11</v>
      </c>
      <c r="C5" s="2">
        <v>2007</v>
      </c>
      <c r="D5">
        <v>46.599997999999999</v>
      </c>
      <c r="E5">
        <v>-2.2700979999999999</v>
      </c>
      <c r="F5">
        <v>2.9701392649999998</v>
      </c>
      <c r="G5">
        <v>20.710981</v>
      </c>
      <c r="H5">
        <v>1.2980681999999999</v>
      </c>
      <c r="I5">
        <v>26.971087000000001</v>
      </c>
      <c r="J5">
        <v>49.113785</v>
      </c>
      <c r="N5" s="12"/>
      <c r="O5" s="12"/>
      <c r="P5" s="12"/>
      <c r="Q5" s="9"/>
      <c r="R5" s="12"/>
      <c r="S5" s="12"/>
      <c r="T5" s="12"/>
      <c r="U5" s="12"/>
      <c r="V5" s="9"/>
      <c r="AI5" s="13"/>
    </row>
    <row r="6" spans="1:35" x14ac:dyDescent="0.25">
      <c r="A6" s="1">
        <f t="shared" si="0"/>
        <v>1</v>
      </c>
      <c r="B6" s="2" t="s">
        <v>11</v>
      </c>
      <c r="C6" s="2">
        <v>2008</v>
      </c>
      <c r="D6">
        <v>45.700001</v>
      </c>
      <c r="E6">
        <v>-1.337324</v>
      </c>
      <c r="F6">
        <v>3.0140773649999999</v>
      </c>
      <c r="G6">
        <v>23.266601999999999</v>
      </c>
      <c r="H6">
        <v>7.9472984999999996</v>
      </c>
      <c r="I6">
        <v>26.826156999999998</v>
      </c>
      <c r="J6">
        <v>47.775359999999999</v>
      </c>
      <c r="N6" s="12"/>
      <c r="O6" s="12"/>
      <c r="P6" s="12"/>
      <c r="Q6" s="9"/>
      <c r="R6" s="12"/>
      <c r="S6" s="12"/>
      <c r="T6" s="12"/>
      <c r="U6" s="12"/>
      <c r="V6" s="9"/>
      <c r="AI6" s="13"/>
    </row>
    <row r="7" spans="1:35" x14ac:dyDescent="0.25">
      <c r="A7" s="1">
        <f t="shared" si="0"/>
        <v>1</v>
      </c>
      <c r="B7" s="2" t="s">
        <v>11</v>
      </c>
      <c r="C7" s="2">
        <v>2009</v>
      </c>
      <c r="D7">
        <v>49</v>
      </c>
      <c r="E7">
        <v>-0.80557270000000003</v>
      </c>
      <c r="F7">
        <v>3.1272683140000002</v>
      </c>
      <c r="G7">
        <v>23.952418999999999</v>
      </c>
      <c r="H7">
        <v>0.89607232999999997</v>
      </c>
      <c r="I7">
        <v>26.978956</v>
      </c>
      <c r="J7">
        <v>44.702629000000002</v>
      </c>
      <c r="N7" s="12"/>
      <c r="O7" s="12"/>
      <c r="P7" s="12"/>
      <c r="Q7" s="9"/>
      <c r="R7" s="12"/>
      <c r="S7" s="12"/>
      <c r="T7" s="12"/>
      <c r="U7" s="12"/>
      <c r="V7" s="9"/>
      <c r="AI7" s="13"/>
    </row>
    <row r="8" spans="1:35" x14ac:dyDescent="0.25">
      <c r="A8" s="1">
        <f t="shared" si="0"/>
        <v>1</v>
      </c>
      <c r="B8" s="2" t="s">
        <v>11</v>
      </c>
      <c r="C8" s="2">
        <v>2010</v>
      </c>
      <c r="D8">
        <v>48.900002000000001</v>
      </c>
      <c r="E8">
        <v>-0.2265585</v>
      </c>
      <c r="F8">
        <v>3.1653821469999999</v>
      </c>
      <c r="G8">
        <v>25.523439</v>
      </c>
      <c r="H8">
        <v>2.2078354</v>
      </c>
      <c r="I8">
        <v>25.841135000000001</v>
      </c>
      <c r="J8">
        <v>51.430858999999998</v>
      </c>
      <c r="N8" s="12"/>
      <c r="O8" s="12"/>
      <c r="P8" s="12"/>
      <c r="Q8" s="9"/>
      <c r="R8" s="12"/>
      <c r="S8" s="12"/>
      <c r="T8" s="12"/>
      <c r="U8" s="12"/>
      <c r="V8" s="9"/>
      <c r="AI8" s="13"/>
    </row>
    <row r="9" spans="1:35" x14ac:dyDescent="0.25">
      <c r="A9" s="1">
        <f t="shared" si="0"/>
        <v>1</v>
      </c>
      <c r="B9" s="2" t="s">
        <v>11</v>
      </c>
      <c r="C9" s="2">
        <v>2011</v>
      </c>
      <c r="D9">
        <v>48.299999</v>
      </c>
      <c r="E9">
        <v>-0.51141879999999995</v>
      </c>
      <c r="F9">
        <v>3.1054458020000002</v>
      </c>
      <c r="G9">
        <v>26.138233</v>
      </c>
      <c r="H9">
        <v>2.7042391000000001</v>
      </c>
      <c r="I9">
        <v>25.797001000000002</v>
      </c>
      <c r="J9">
        <v>47.217030000000001</v>
      </c>
      <c r="N9" s="12"/>
      <c r="O9" s="12"/>
      <c r="P9" s="12"/>
      <c r="Q9" s="9"/>
      <c r="R9" s="12"/>
      <c r="S9" s="12"/>
      <c r="T9" s="12"/>
      <c r="U9" s="12"/>
      <c r="V9" s="9"/>
      <c r="AI9" s="13"/>
    </row>
    <row r="10" spans="1:35" x14ac:dyDescent="0.25">
      <c r="A10" s="1">
        <f t="shared" si="0"/>
        <v>1</v>
      </c>
      <c r="B10" s="2" t="s">
        <v>11</v>
      </c>
      <c r="C10" s="2">
        <v>2012</v>
      </c>
      <c r="D10">
        <v>47.299999</v>
      </c>
      <c r="E10">
        <v>-0.41675129999999999</v>
      </c>
      <c r="F10">
        <v>3.3579183819999998</v>
      </c>
      <c r="G10">
        <v>24.883150000000001</v>
      </c>
      <c r="H10">
        <v>6.7446823</v>
      </c>
      <c r="I10">
        <v>25.768975999999999</v>
      </c>
      <c r="J10">
        <v>50.736736000000001</v>
      </c>
      <c r="N10" s="12"/>
      <c r="O10" s="12"/>
      <c r="P10" s="12"/>
      <c r="Q10" s="9"/>
      <c r="R10" s="12"/>
      <c r="S10" s="12"/>
      <c r="T10" s="12"/>
      <c r="U10" s="12"/>
      <c r="V10" s="9"/>
      <c r="AI10" s="13"/>
    </row>
    <row r="11" spans="1:35" x14ac:dyDescent="0.25">
      <c r="A11" s="1">
        <f t="shared" si="0"/>
        <v>1</v>
      </c>
      <c r="B11" s="2" t="s">
        <v>11</v>
      </c>
      <c r="C11" s="2">
        <v>2013</v>
      </c>
      <c r="D11">
        <v>43.900002000000001</v>
      </c>
      <c r="E11">
        <v>0.14487069999999999</v>
      </c>
      <c r="F11">
        <v>3.245442808</v>
      </c>
      <c r="G11">
        <v>26.861971</v>
      </c>
      <c r="H11">
        <v>0.42888889000000002</v>
      </c>
      <c r="I11">
        <v>25.275404000000002</v>
      </c>
      <c r="J11">
        <v>59.200190999999997</v>
      </c>
      <c r="N11" s="12"/>
      <c r="O11" s="12"/>
      <c r="P11" s="12"/>
      <c r="Q11" s="9"/>
      <c r="R11" s="12"/>
      <c r="S11" s="12"/>
      <c r="T11" s="12"/>
      <c r="U11" s="12"/>
      <c r="V11" s="9"/>
      <c r="AI11" s="13"/>
    </row>
    <row r="12" spans="1:35" x14ac:dyDescent="0.25">
      <c r="A12" s="1">
        <f t="shared" si="0"/>
        <v>1</v>
      </c>
      <c r="B12" s="2" t="s">
        <v>11</v>
      </c>
      <c r="C12" s="2">
        <v>2014</v>
      </c>
      <c r="D12">
        <v>40</v>
      </c>
      <c r="E12">
        <v>0.47211819999999999</v>
      </c>
      <c r="F12">
        <v>3.1691437960000002</v>
      </c>
      <c r="G12">
        <v>29.965430999999999</v>
      </c>
      <c r="H12">
        <v>-0.54875755000000004</v>
      </c>
      <c r="I12">
        <v>25.618452000000001</v>
      </c>
      <c r="J12">
        <v>65.268271999999996</v>
      </c>
      <c r="N12" s="12"/>
      <c r="O12" s="12"/>
      <c r="P12" s="12"/>
      <c r="Q12" s="9"/>
      <c r="R12" s="12"/>
      <c r="S12" s="12"/>
      <c r="T12" s="12"/>
      <c r="U12" s="12"/>
      <c r="V12" s="9"/>
      <c r="AI12" s="13"/>
    </row>
    <row r="13" spans="1:35" x14ac:dyDescent="0.25">
      <c r="A13" s="1">
        <f t="shared" si="0"/>
        <v>1</v>
      </c>
      <c r="B13" s="2" t="s">
        <v>11</v>
      </c>
      <c r="C13" s="2">
        <v>2015</v>
      </c>
      <c r="D13">
        <v>47.599997999999999</v>
      </c>
      <c r="E13">
        <v>0.71160559999999995</v>
      </c>
      <c r="F13">
        <v>3.034361541</v>
      </c>
      <c r="G13">
        <v>30.984760000000001</v>
      </c>
      <c r="H13">
        <v>0.21878592999999999</v>
      </c>
      <c r="I13">
        <v>26.392085999999999</v>
      </c>
      <c r="J13">
        <v>56.756312999999999</v>
      </c>
      <c r="N13" s="12"/>
      <c r="O13" s="12"/>
      <c r="P13" s="12"/>
      <c r="Q13" s="9"/>
      <c r="R13" s="12"/>
      <c r="S13" s="12"/>
      <c r="T13" s="12"/>
      <c r="U13" s="12"/>
      <c r="V13" s="9"/>
      <c r="AI13" s="13"/>
    </row>
    <row r="14" spans="1:35" x14ac:dyDescent="0.25">
      <c r="A14" s="1">
        <f t="shared" si="0"/>
        <v>1</v>
      </c>
      <c r="B14" s="2" t="s">
        <v>11</v>
      </c>
      <c r="C14" s="2">
        <v>2016</v>
      </c>
      <c r="D14">
        <v>44.900002000000001</v>
      </c>
      <c r="E14">
        <v>1.038041</v>
      </c>
      <c r="F14">
        <v>3.001190603</v>
      </c>
      <c r="G14">
        <v>29.832094000000001</v>
      </c>
      <c r="H14">
        <v>-0.79405015999999995</v>
      </c>
      <c r="I14">
        <v>27.753634999999999</v>
      </c>
      <c r="J14">
        <v>58.986927000000001</v>
      </c>
      <c r="N14" s="12"/>
      <c r="O14" s="12"/>
      <c r="P14" s="12"/>
      <c r="Q14" s="9"/>
      <c r="R14" s="12"/>
      <c r="S14" s="12"/>
      <c r="T14" s="12"/>
      <c r="U14" s="12"/>
      <c r="V14" s="9"/>
      <c r="AI14" s="13"/>
    </row>
    <row r="15" spans="1:35" x14ac:dyDescent="0.25">
      <c r="A15" s="1">
        <f t="shared" si="0"/>
        <v>1</v>
      </c>
      <c r="B15" s="2" t="s">
        <v>11</v>
      </c>
      <c r="C15" s="2">
        <v>2017</v>
      </c>
      <c r="D15">
        <v>41.5</v>
      </c>
      <c r="E15">
        <v>1.3232379999999999</v>
      </c>
      <c r="F15">
        <v>3.0496119259999999</v>
      </c>
      <c r="G15">
        <v>28.630991000000002</v>
      </c>
      <c r="H15">
        <v>1.7694125000000001</v>
      </c>
      <c r="I15">
        <v>28.489015999999999</v>
      </c>
      <c r="J15">
        <v>61.476596999999998</v>
      </c>
      <c r="N15" s="12"/>
      <c r="O15" s="12"/>
      <c r="P15" s="12"/>
      <c r="Q15" s="9"/>
      <c r="R15" s="12"/>
      <c r="S15" s="12"/>
      <c r="T15" s="12"/>
      <c r="U15" s="12"/>
      <c r="V15" s="9"/>
      <c r="AI15" s="13"/>
    </row>
    <row r="16" spans="1:35" x14ac:dyDescent="0.25">
      <c r="A16" s="1">
        <f t="shared" si="0"/>
        <v>1</v>
      </c>
      <c r="B16" s="2" t="s">
        <v>11</v>
      </c>
      <c r="C16" s="2">
        <v>2018</v>
      </c>
      <c r="D16">
        <v>43.200001</v>
      </c>
      <c r="E16">
        <v>1.7481960000000001</v>
      </c>
      <c r="F16">
        <v>2.8683148919999999</v>
      </c>
      <c r="G16">
        <v>27.934301000000001</v>
      </c>
      <c r="H16">
        <v>0.64480364000000001</v>
      </c>
      <c r="I16">
        <v>28.064774</v>
      </c>
      <c r="J16">
        <v>61.795192999999998</v>
      </c>
      <c r="N16" s="12"/>
      <c r="O16" s="12"/>
      <c r="P16" s="12"/>
      <c r="Q16" s="9"/>
      <c r="R16" s="12"/>
      <c r="S16" s="12"/>
      <c r="T16" s="12"/>
      <c r="U16" s="12"/>
      <c r="V16" s="9"/>
      <c r="AI16" s="13"/>
    </row>
    <row r="17" spans="1:35" x14ac:dyDescent="0.25">
      <c r="A17" s="1">
        <f t="shared" si="0"/>
        <v>1</v>
      </c>
      <c r="B17" s="2" t="s">
        <v>11</v>
      </c>
      <c r="C17" s="2">
        <v>2019</v>
      </c>
      <c r="D17">
        <v>44.900002000000001</v>
      </c>
      <c r="E17">
        <v>2.2715779999999999</v>
      </c>
      <c r="F17">
        <v>2.8177828489999999</v>
      </c>
      <c r="G17">
        <v>27.821632000000001</v>
      </c>
      <c r="H17">
        <v>-0.70502662999999999</v>
      </c>
      <c r="I17">
        <v>26.875800999999999</v>
      </c>
      <c r="J17">
        <v>63.681331999999998</v>
      </c>
      <c r="N17" s="12"/>
      <c r="O17" s="12"/>
      <c r="P17" s="12"/>
      <c r="Q17" s="9"/>
      <c r="R17" s="12"/>
      <c r="S17" s="12"/>
      <c r="T17" s="12"/>
      <c r="U17" s="12"/>
      <c r="V17" s="9"/>
      <c r="AI17" s="13"/>
    </row>
    <row r="18" spans="1:35" x14ac:dyDescent="0.25">
      <c r="A18" s="1">
        <f t="shared" si="0"/>
        <v>1</v>
      </c>
      <c r="B18" s="2" t="s">
        <v>11</v>
      </c>
      <c r="C18" s="2">
        <v>2020</v>
      </c>
      <c r="D18">
        <v>46.600002000000003</v>
      </c>
      <c r="E18">
        <v>2.9239820000000001</v>
      </c>
      <c r="F18">
        <v>2.5332465320000002</v>
      </c>
      <c r="G18">
        <v>30.546644000000001</v>
      </c>
      <c r="H18">
        <v>3.0227213000000002</v>
      </c>
      <c r="I18">
        <v>27.109017999999999</v>
      </c>
      <c r="J18">
        <v>44.833233</v>
      </c>
      <c r="N18" s="12"/>
      <c r="O18" s="12"/>
      <c r="P18" s="12"/>
      <c r="Q18" s="9"/>
      <c r="R18" s="12"/>
      <c r="S18" s="12"/>
      <c r="T18" s="12"/>
      <c r="U18" s="12"/>
      <c r="V18" s="9"/>
      <c r="AI18" s="13"/>
    </row>
    <row r="19" spans="1:35" x14ac:dyDescent="0.25">
      <c r="A19" s="1">
        <f t="shared" si="0"/>
        <v>1</v>
      </c>
      <c r="B19" s="2" t="s">
        <v>11</v>
      </c>
      <c r="C19" s="2">
        <v>2021</v>
      </c>
      <c r="D19">
        <v>48.300002999999997</v>
      </c>
      <c r="E19">
        <v>3.2837839999999998</v>
      </c>
      <c r="F19">
        <v>2.6546520139999998</v>
      </c>
      <c r="G19">
        <v>33.271656</v>
      </c>
      <c r="H19">
        <v>1.7335396000000001</v>
      </c>
      <c r="I19">
        <v>29.436098000000001</v>
      </c>
      <c r="J19">
        <v>62.738261999999999</v>
      </c>
      <c r="N19" s="12"/>
      <c r="O19" s="12"/>
      <c r="P19" s="12"/>
      <c r="Q19" s="9"/>
      <c r="R19" s="12"/>
      <c r="S19" s="12"/>
      <c r="T19" s="12"/>
      <c r="U19" s="12"/>
      <c r="V19" s="9"/>
      <c r="AI19" s="13"/>
    </row>
    <row r="20" spans="1:35" x14ac:dyDescent="0.25">
      <c r="A20" s="1">
        <f t="shared" si="0"/>
        <v>2</v>
      </c>
      <c r="B20" s="2" t="s">
        <v>26</v>
      </c>
      <c r="C20" s="2">
        <v>2004</v>
      </c>
      <c r="D20">
        <v>38.099997999999999</v>
      </c>
      <c r="E20">
        <v>-2.3090980000000001</v>
      </c>
      <c r="F20">
        <v>2.649054155</v>
      </c>
      <c r="G20">
        <v>20.760033</v>
      </c>
      <c r="H20">
        <v>-0.40022870999999999</v>
      </c>
      <c r="I20">
        <v>23.381439</v>
      </c>
      <c r="J20">
        <v>35.480941999999999</v>
      </c>
      <c r="N20" s="12"/>
      <c r="O20" s="12"/>
      <c r="P20" s="12"/>
      <c r="Q20" s="9"/>
      <c r="R20" s="12"/>
      <c r="S20" s="12"/>
      <c r="T20" s="12"/>
      <c r="U20" s="12"/>
      <c r="V20" s="9"/>
      <c r="AI20" s="13"/>
    </row>
    <row r="21" spans="1:35" x14ac:dyDescent="0.25">
      <c r="A21" s="1">
        <f t="shared" si="0"/>
        <v>2</v>
      </c>
      <c r="B21" s="2" t="s">
        <v>26</v>
      </c>
      <c r="C21" s="2">
        <v>2005</v>
      </c>
      <c r="D21">
        <v>37</v>
      </c>
      <c r="E21">
        <v>-2.0854430000000002</v>
      </c>
      <c r="F21">
        <v>2.6055272519999999</v>
      </c>
      <c r="G21">
        <v>17.964157</v>
      </c>
      <c r="H21">
        <v>6.4150400000000003</v>
      </c>
      <c r="I21">
        <v>26.77092</v>
      </c>
      <c r="J21">
        <v>34.172168999999997</v>
      </c>
      <c r="N21" s="12"/>
      <c r="O21" s="12"/>
      <c r="P21" s="12"/>
      <c r="Q21" s="9"/>
      <c r="R21" s="12"/>
      <c r="S21" s="12"/>
      <c r="T21" s="12"/>
      <c r="U21" s="12"/>
      <c r="V21" s="9"/>
      <c r="AI21" s="13"/>
    </row>
    <row r="22" spans="1:35" x14ac:dyDescent="0.25">
      <c r="A22" s="1">
        <f t="shared" si="0"/>
        <v>2</v>
      </c>
      <c r="B22" s="2" t="s">
        <v>26</v>
      </c>
      <c r="C22" s="2">
        <v>2006</v>
      </c>
      <c r="D22">
        <v>37.200001</v>
      </c>
      <c r="E22">
        <v>-1.9677420000000001</v>
      </c>
      <c r="F22">
        <v>2.8101181089999998</v>
      </c>
      <c r="G22">
        <v>18.774795999999998</v>
      </c>
      <c r="H22">
        <v>2.3331086999999999</v>
      </c>
      <c r="I22">
        <v>25.228974999999998</v>
      </c>
      <c r="J22">
        <v>35.106541</v>
      </c>
      <c r="N22" s="12"/>
      <c r="O22" s="12"/>
      <c r="P22" s="12"/>
      <c r="Q22" s="9"/>
      <c r="R22" s="12"/>
      <c r="S22" s="12"/>
      <c r="T22" s="12"/>
      <c r="U22" s="12"/>
      <c r="V22" s="9"/>
      <c r="AI22" s="13"/>
    </row>
    <row r="23" spans="1:35" x14ac:dyDescent="0.25">
      <c r="A23" s="1">
        <f t="shared" si="0"/>
        <v>2</v>
      </c>
      <c r="B23" s="2" t="s">
        <v>26</v>
      </c>
      <c r="C23" s="2">
        <v>2007</v>
      </c>
      <c r="D23">
        <v>37.200001</v>
      </c>
      <c r="E23">
        <v>-1.78274</v>
      </c>
      <c r="F23">
        <v>2.829598039</v>
      </c>
      <c r="G23">
        <v>18.995294999999999</v>
      </c>
      <c r="H23">
        <v>-0.23062731</v>
      </c>
      <c r="I23">
        <v>21.839486999999998</v>
      </c>
      <c r="J23">
        <v>33.779716000000001</v>
      </c>
      <c r="N23" s="12"/>
      <c r="O23" s="12"/>
      <c r="P23" s="12"/>
      <c r="Q23" s="9"/>
      <c r="R23" s="12"/>
      <c r="S23" s="12"/>
      <c r="T23" s="12"/>
      <c r="U23" s="12"/>
      <c r="V23" s="9"/>
      <c r="AI23" s="13"/>
    </row>
    <row r="24" spans="1:35" x14ac:dyDescent="0.25">
      <c r="A24" s="1">
        <f t="shared" si="0"/>
        <v>2</v>
      </c>
      <c r="B24" s="2" t="s">
        <v>26</v>
      </c>
      <c r="C24" s="2">
        <v>2008</v>
      </c>
      <c r="D24">
        <v>34</v>
      </c>
      <c r="E24">
        <v>-1.601969</v>
      </c>
      <c r="F24">
        <v>2.8090151250000002</v>
      </c>
      <c r="G24">
        <v>20.882660000000001</v>
      </c>
      <c r="H24">
        <v>10.659798</v>
      </c>
      <c r="I24">
        <v>27.31428</v>
      </c>
      <c r="J24">
        <v>35.385319000000003</v>
      </c>
      <c r="N24" s="12"/>
      <c r="O24" s="12"/>
      <c r="P24" s="12"/>
      <c r="Q24" s="9"/>
      <c r="R24" s="12"/>
      <c r="S24" s="12"/>
      <c r="T24" s="12"/>
      <c r="U24" s="12"/>
      <c r="V24" s="9"/>
      <c r="AI24" s="13"/>
    </row>
    <row r="25" spans="1:35" x14ac:dyDescent="0.25">
      <c r="A25" s="1">
        <f t="shared" si="0"/>
        <v>2</v>
      </c>
      <c r="B25" s="2" t="s">
        <v>26</v>
      </c>
      <c r="C25" s="2">
        <v>2009</v>
      </c>
      <c r="D25">
        <v>33.700001</v>
      </c>
      <c r="E25">
        <v>-1.3807860000000001</v>
      </c>
      <c r="F25">
        <v>2.845606595</v>
      </c>
      <c r="G25">
        <v>24.450581</v>
      </c>
      <c r="H25">
        <v>2.6081767</v>
      </c>
      <c r="I25">
        <v>23.204847000000001</v>
      </c>
      <c r="J25">
        <v>40.295982000000002</v>
      </c>
      <c r="N25" s="12"/>
      <c r="O25" s="12"/>
      <c r="P25" s="12"/>
      <c r="Q25" s="9"/>
      <c r="R25" s="12"/>
      <c r="S25" s="12"/>
      <c r="T25" s="12"/>
      <c r="U25" s="12"/>
      <c r="V25" s="9"/>
      <c r="AI25" s="13"/>
    </row>
    <row r="26" spans="1:35" x14ac:dyDescent="0.25">
      <c r="A26" s="1">
        <f t="shared" si="0"/>
        <v>2</v>
      </c>
      <c r="B26" s="2" t="s">
        <v>26</v>
      </c>
      <c r="C26" s="2">
        <v>2010</v>
      </c>
      <c r="D26">
        <v>31.9</v>
      </c>
      <c r="E26">
        <v>-1.1466130000000001</v>
      </c>
      <c r="F26">
        <v>2.8568852250000001</v>
      </c>
      <c r="G26">
        <v>25.626239999999999</v>
      </c>
      <c r="H26">
        <v>-0.76423072999999997</v>
      </c>
      <c r="I26">
        <v>24.143387000000001</v>
      </c>
      <c r="J26">
        <v>49.073238000000003</v>
      </c>
      <c r="N26" s="12"/>
      <c r="O26" s="12"/>
      <c r="P26" s="12"/>
      <c r="Q26" s="9"/>
      <c r="R26" s="12"/>
      <c r="S26" s="12"/>
      <c r="T26" s="12"/>
      <c r="U26" s="12"/>
      <c r="V26" s="9"/>
      <c r="AI26" s="13"/>
    </row>
    <row r="27" spans="1:35" x14ac:dyDescent="0.25">
      <c r="A27" s="1">
        <f t="shared" si="0"/>
        <v>2</v>
      </c>
      <c r="B27" s="2" t="s">
        <v>26</v>
      </c>
      <c r="C27" s="2">
        <v>2011</v>
      </c>
      <c r="D27">
        <v>29.6</v>
      </c>
      <c r="E27">
        <v>-0.92770330000000001</v>
      </c>
      <c r="F27">
        <v>2.8786504270000002</v>
      </c>
      <c r="G27">
        <v>25.756454000000002</v>
      </c>
      <c r="H27">
        <v>2.7597673</v>
      </c>
      <c r="I27">
        <v>23.04365</v>
      </c>
      <c r="J27">
        <v>57.497253000000001</v>
      </c>
      <c r="N27" s="12"/>
      <c r="O27" s="12"/>
      <c r="P27" s="12"/>
      <c r="Q27" s="9"/>
      <c r="R27" s="12"/>
      <c r="S27" s="12"/>
      <c r="T27" s="12"/>
      <c r="U27" s="12"/>
      <c r="V27" s="9"/>
      <c r="AI27" s="13"/>
    </row>
    <row r="28" spans="1:35" x14ac:dyDescent="0.25">
      <c r="A28" s="1">
        <f t="shared" si="0"/>
        <v>2</v>
      </c>
      <c r="B28" s="2" t="s">
        <v>26</v>
      </c>
      <c r="C28" s="2">
        <v>2012</v>
      </c>
      <c r="D28">
        <v>29.299999</v>
      </c>
      <c r="E28">
        <v>-0.77537319999999998</v>
      </c>
      <c r="F28">
        <v>2.9824466410000001</v>
      </c>
      <c r="G28">
        <v>26.421195999999998</v>
      </c>
      <c r="H28">
        <v>3.8181523999999998</v>
      </c>
      <c r="I28">
        <v>23.756004000000001</v>
      </c>
      <c r="J28">
        <v>61.238608999999997</v>
      </c>
      <c r="N28" s="12"/>
      <c r="O28" s="12"/>
      <c r="P28" s="12"/>
      <c r="Q28" s="9"/>
      <c r="R28" s="12"/>
      <c r="S28" s="12"/>
      <c r="T28" s="12"/>
      <c r="U28" s="12"/>
      <c r="V28" s="9"/>
      <c r="AI28" s="13"/>
    </row>
    <row r="29" spans="1:35" x14ac:dyDescent="0.25">
      <c r="A29" s="1">
        <f t="shared" si="0"/>
        <v>2</v>
      </c>
      <c r="B29" s="2" t="s">
        <v>26</v>
      </c>
      <c r="C29" s="2">
        <v>2013</v>
      </c>
      <c r="D29">
        <v>30.5</v>
      </c>
      <c r="E29">
        <v>-0.42258259999999997</v>
      </c>
      <c r="F29">
        <v>3.0253014560000002</v>
      </c>
      <c r="G29">
        <v>28.287334000000001</v>
      </c>
      <c r="H29">
        <v>0.53373848999999995</v>
      </c>
      <c r="I29">
        <v>23.641092</v>
      </c>
      <c r="J29">
        <v>64.035850999999994</v>
      </c>
      <c r="N29" s="12"/>
      <c r="O29" s="12"/>
      <c r="P29" s="12"/>
      <c r="Q29" s="9"/>
      <c r="R29" s="12"/>
      <c r="S29" s="12"/>
      <c r="T29" s="12"/>
      <c r="U29" s="12"/>
      <c r="V29" s="9"/>
      <c r="AI29" s="13"/>
    </row>
    <row r="30" spans="1:35" x14ac:dyDescent="0.25">
      <c r="A30" s="1">
        <f t="shared" si="0"/>
        <v>2</v>
      </c>
      <c r="B30" s="2" t="s">
        <v>26</v>
      </c>
      <c r="C30" s="2">
        <v>2014</v>
      </c>
      <c r="D30">
        <v>31.4</v>
      </c>
      <c r="E30">
        <v>-0.1255974</v>
      </c>
      <c r="F30">
        <v>2.966464132</v>
      </c>
      <c r="G30">
        <v>30.289427</v>
      </c>
      <c r="H30">
        <v>-0.25808951000000002</v>
      </c>
      <c r="I30">
        <v>23.693773</v>
      </c>
      <c r="J30">
        <v>58.823563</v>
      </c>
      <c r="N30" s="12"/>
      <c r="O30" s="12"/>
      <c r="P30" s="12"/>
      <c r="Q30" s="9"/>
      <c r="R30" s="12"/>
      <c r="S30" s="12"/>
      <c r="T30" s="12"/>
      <c r="U30" s="12"/>
      <c r="V30" s="9"/>
      <c r="AI30" s="13"/>
    </row>
    <row r="31" spans="1:35" x14ac:dyDescent="0.25">
      <c r="A31" s="1">
        <f t="shared" si="0"/>
        <v>2</v>
      </c>
      <c r="B31" s="2" t="s">
        <v>26</v>
      </c>
      <c r="C31" s="2">
        <v>2015</v>
      </c>
      <c r="D31">
        <v>34</v>
      </c>
      <c r="E31">
        <v>0.13380600000000001</v>
      </c>
      <c r="F31">
        <v>2.7733065190000001</v>
      </c>
      <c r="G31">
        <v>35.597102999999997</v>
      </c>
      <c r="H31">
        <v>0.72483896999999997</v>
      </c>
      <c r="I31">
        <v>22.646498000000001</v>
      </c>
      <c r="J31">
        <v>59.089179999999999</v>
      </c>
      <c r="N31" s="12"/>
      <c r="O31" s="12"/>
      <c r="P31" s="12"/>
      <c r="Q31" s="9"/>
      <c r="R31" s="12"/>
      <c r="S31" s="12"/>
      <c r="T31" s="12"/>
      <c r="U31" s="12"/>
      <c r="V31" s="9"/>
      <c r="AI31" s="13"/>
    </row>
    <row r="32" spans="1:35" x14ac:dyDescent="0.25">
      <c r="A32" s="1">
        <f t="shared" si="0"/>
        <v>2</v>
      </c>
      <c r="B32" s="2" t="s">
        <v>26</v>
      </c>
      <c r="C32" s="2">
        <v>2016</v>
      </c>
      <c r="D32">
        <v>34</v>
      </c>
      <c r="E32">
        <v>0.27139099999999999</v>
      </c>
      <c r="F32">
        <v>2.6458271290000002</v>
      </c>
      <c r="G32">
        <v>36.562572000000003</v>
      </c>
      <c r="H32">
        <v>0.44104144000000001</v>
      </c>
      <c r="I32">
        <v>21.714718000000001</v>
      </c>
      <c r="J32">
        <v>57.893172999999997</v>
      </c>
      <c r="N32" s="12"/>
      <c r="O32" s="12"/>
      <c r="P32" s="12"/>
      <c r="Q32" s="9"/>
      <c r="R32" s="12"/>
      <c r="S32" s="12"/>
      <c r="T32" s="12"/>
      <c r="U32" s="12"/>
      <c r="V32" s="9"/>
      <c r="AI32" s="13"/>
    </row>
    <row r="33" spans="1:35" x14ac:dyDescent="0.25">
      <c r="A33" s="1">
        <f t="shared" si="0"/>
        <v>2</v>
      </c>
      <c r="B33" s="2" t="s">
        <v>26</v>
      </c>
      <c r="C33" s="2">
        <v>2017</v>
      </c>
      <c r="D33">
        <v>33.099997999999999</v>
      </c>
      <c r="E33">
        <v>0.64190049999999998</v>
      </c>
      <c r="F33">
        <v>2.6133769080000002</v>
      </c>
      <c r="G33">
        <v>41.101143</v>
      </c>
      <c r="H33">
        <v>1.482999</v>
      </c>
      <c r="I33">
        <v>20.585587</v>
      </c>
      <c r="J33">
        <v>59.26878</v>
      </c>
      <c r="N33" s="12"/>
      <c r="O33" s="12"/>
      <c r="P33" s="12"/>
      <c r="Q33" s="9"/>
      <c r="R33" s="12"/>
      <c r="S33" s="12"/>
      <c r="T33" s="12"/>
      <c r="U33" s="12"/>
      <c r="V33" s="9"/>
      <c r="AI33" s="13"/>
    </row>
    <row r="34" spans="1:35" x14ac:dyDescent="0.25">
      <c r="A34" s="1">
        <f t="shared" si="0"/>
        <v>2</v>
      </c>
      <c r="B34" s="2" t="s">
        <v>26</v>
      </c>
      <c r="C34" s="2">
        <v>2018</v>
      </c>
      <c r="D34">
        <v>32.199997000000003</v>
      </c>
      <c r="E34">
        <v>0.91482379999999996</v>
      </c>
      <c r="F34">
        <v>2.6069278339999999</v>
      </c>
      <c r="G34">
        <v>42.128166</v>
      </c>
      <c r="H34">
        <v>1.955943</v>
      </c>
      <c r="I34">
        <v>20.997472999999999</v>
      </c>
      <c r="J34">
        <v>60.595627</v>
      </c>
      <c r="N34" s="12"/>
      <c r="O34" s="12"/>
      <c r="P34" s="12"/>
      <c r="Q34" s="9"/>
      <c r="R34" s="12"/>
      <c r="S34" s="12"/>
      <c r="T34" s="12"/>
      <c r="U34" s="12"/>
      <c r="V34" s="9"/>
      <c r="AI34" s="13"/>
    </row>
    <row r="35" spans="1:35" x14ac:dyDescent="0.25">
      <c r="A35" s="1">
        <f t="shared" si="0"/>
        <v>2</v>
      </c>
      <c r="B35" s="2" t="s">
        <v>26</v>
      </c>
      <c r="C35" s="2">
        <v>2019</v>
      </c>
      <c r="D35">
        <v>31.299994999999999</v>
      </c>
      <c r="E35">
        <v>1.134466</v>
      </c>
      <c r="F35">
        <v>2.6953399180000002</v>
      </c>
      <c r="G35">
        <v>42.793812000000003</v>
      </c>
      <c r="H35">
        <v>-3.2333894000000001</v>
      </c>
      <c r="I35">
        <v>18.376101999999999</v>
      </c>
      <c r="J35">
        <v>58.664164999999997</v>
      </c>
      <c r="N35" s="12"/>
      <c r="O35" s="12"/>
      <c r="P35" s="12"/>
      <c r="Q35" s="9"/>
      <c r="R35" s="12"/>
      <c r="S35" s="12"/>
      <c r="T35" s="12"/>
      <c r="U35" s="12"/>
      <c r="V35" s="9"/>
      <c r="AI35" s="13"/>
    </row>
    <row r="36" spans="1:35" x14ac:dyDescent="0.25">
      <c r="A36" s="1">
        <f t="shared" si="0"/>
        <v>2</v>
      </c>
      <c r="B36" s="2" t="s">
        <v>26</v>
      </c>
      <c r="C36" s="2">
        <v>2020</v>
      </c>
      <c r="D36">
        <v>30.399994</v>
      </c>
      <c r="E36">
        <v>1.3427469999999999</v>
      </c>
      <c r="F36">
        <v>2.5986580479999999</v>
      </c>
      <c r="G36">
        <v>46.29974</v>
      </c>
      <c r="H36">
        <v>1.8844399000000001</v>
      </c>
      <c r="I36">
        <v>18.398078999999999</v>
      </c>
      <c r="J36">
        <v>56.732703999999998</v>
      </c>
      <c r="N36" s="12"/>
      <c r="O36" s="12"/>
      <c r="P36" s="12"/>
      <c r="Q36" s="9"/>
      <c r="R36" s="12"/>
      <c r="S36" s="12"/>
      <c r="T36" s="12"/>
      <c r="U36" s="12"/>
      <c r="V36" s="9"/>
      <c r="AI36" s="13"/>
    </row>
    <row r="37" spans="1:35" x14ac:dyDescent="0.25">
      <c r="A37" s="1">
        <f t="shared" si="0"/>
        <v>2</v>
      </c>
      <c r="B37" s="2" t="s">
        <v>26</v>
      </c>
      <c r="C37" s="2">
        <v>2021</v>
      </c>
      <c r="D37">
        <v>29.499991999999999</v>
      </c>
      <c r="E37">
        <v>1.8042320000000001</v>
      </c>
      <c r="F37">
        <v>2.5593760090000002</v>
      </c>
      <c r="G37">
        <v>49.805667999999997</v>
      </c>
      <c r="H37">
        <v>3.6535329999999999</v>
      </c>
      <c r="I37">
        <v>17.460657000000001</v>
      </c>
      <c r="J37">
        <v>54.801242999999999</v>
      </c>
      <c r="N37" s="12"/>
      <c r="O37" s="12"/>
      <c r="P37" s="12"/>
      <c r="Q37" s="9"/>
      <c r="R37" s="12"/>
      <c r="S37" s="12"/>
      <c r="T37" s="12"/>
      <c r="U37" s="12"/>
      <c r="V37" s="9"/>
      <c r="AI37" s="13"/>
    </row>
    <row r="38" spans="1:35" x14ac:dyDescent="0.25">
      <c r="A38" s="1">
        <f t="shared" si="0"/>
        <v>3</v>
      </c>
      <c r="B38" s="9" t="s">
        <v>42</v>
      </c>
      <c r="C38" s="9">
        <v>2004</v>
      </c>
      <c r="D38">
        <v>40.299999</v>
      </c>
      <c r="E38">
        <v>-2.172466</v>
      </c>
      <c r="F38">
        <v>3.7413234709999998</v>
      </c>
      <c r="G38">
        <v>14.016836</v>
      </c>
      <c r="H38">
        <v>1.4579884000000001</v>
      </c>
      <c r="I38">
        <v>16.640018000000001</v>
      </c>
      <c r="J38">
        <v>58.118298000000003</v>
      </c>
      <c r="N38" s="12"/>
      <c r="O38" s="12"/>
      <c r="P38" s="12"/>
      <c r="Q38" s="9"/>
      <c r="R38" s="12"/>
      <c r="S38" s="12"/>
      <c r="T38" s="12"/>
      <c r="U38" s="12"/>
      <c r="V38" s="9"/>
      <c r="AI38" s="13"/>
    </row>
    <row r="39" spans="1:35" x14ac:dyDescent="0.25">
      <c r="A39" s="1">
        <f t="shared" si="0"/>
        <v>3</v>
      </c>
      <c r="B39" s="9" t="s">
        <v>42</v>
      </c>
      <c r="C39" s="9">
        <v>2005</v>
      </c>
      <c r="D39">
        <v>39.299999</v>
      </c>
      <c r="E39">
        <v>-2.0227170000000001</v>
      </c>
      <c r="F39">
        <v>3.7497872110000001</v>
      </c>
      <c r="G39">
        <v>13.687735999999999</v>
      </c>
      <c r="H39">
        <v>3.8858304000000001</v>
      </c>
      <c r="I39">
        <v>16.065186000000001</v>
      </c>
      <c r="J39">
        <v>62.820934000000001</v>
      </c>
      <c r="N39" s="12"/>
      <c r="O39" s="12"/>
      <c r="P39" s="12"/>
      <c r="Q39" s="9"/>
      <c r="R39" s="12"/>
      <c r="S39" s="12"/>
      <c r="T39" s="12"/>
      <c r="U39" s="12"/>
      <c r="V39" s="9"/>
      <c r="AI39" s="13"/>
    </row>
    <row r="40" spans="1:35" x14ac:dyDescent="0.25">
      <c r="A40" s="1">
        <f t="shared" si="0"/>
        <v>3</v>
      </c>
      <c r="B40" s="9" t="s">
        <v>42</v>
      </c>
      <c r="C40" s="9">
        <v>2006</v>
      </c>
      <c r="D40">
        <v>38.5</v>
      </c>
      <c r="E40">
        <v>-1.8789389999999999</v>
      </c>
      <c r="F40">
        <v>3.7075288300000002</v>
      </c>
      <c r="G40">
        <v>14.863562999999999</v>
      </c>
      <c r="H40">
        <v>2.4671915000000002</v>
      </c>
      <c r="I40">
        <v>15.944794999999999</v>
      </c>
      <c r="J40">
        <v>63.690376000000001</v>
      </c>
      <c r="N40" s="12"/>
      <c r="O40" s="12"/>
      <c r="P40" s="12"/>
      <c r="Q40" s="9"/>
      <c r="R40" s="12"/>
      <c r="S40" s="12"/>
      <c r="T40" s="12"/>
      <c r="U40" s="12"/>
      <c r="V40" s="9"/>
      <c r="AI40" s="13"/>
    </row>
    <row r="41" spans="1:35" x14ac:dyDescent="0.25">
      <c r="A41" s="1">
        <f t="shared" si="0"/>
        <v>3</v>
      </c>
      <c r="B41" s="9" t="s">
        <v>42</v>
      </c>
      <c r="C41" s="9">
        <v>2007</v>
      </c>
      <c r="D41">
        <v>37.700001</v>
      </c>
      <c r="E41">
        <v>-1.650693</v>
      </c>
      <c r="F41">
        <v>3.5950696469999999</v>
      </c>
      <c r="G41">
        <v>18.846526999999998</v>
      </c>
      <c r="H41">
        <v>1.8920063</v>
      </c>
      <c r="I41">
        <v>15.578747</v>
      </c>
      <c r="J41">
        <v>61.430942999999999</v>
      </c>
      <c r="N41" s="12"/>
      <c r="O41" s="12"/>
      <c r="P41" s="12"/>
      <c r="Q41" s="9"/>
      <c r="R41" s="12"/>
      <c r="S41" s="12"/>
      <c r="T41" s="12"/>
      <c r="U41" s="12"/>
      <c r="V41" s="9"/>
      <c r="AI41" s="13"/>
    </row>
    <row r="42" spans="1:35" x14ac:dyDescent="0.25">
      <c r="A42" s="1">
        <f t="shared" si="0"/>
        <v>3</v>
      </c>
      <c r="B42" s="9" t="s">
        <v>42</v>
      </c>
      <c r="C42" s="9">
        <v>2008</v>
      </c>
      <c r="D42">
        <v>35.599997999999999</v>
      </c>
      <c r="E42">
        <v>-1.4700899999999999</v>
      </c>
      <c r="F42">
        <v>3.6190513370000001</v>
      </c>
      <c r="G42">
        <v>18.437607</v>
      </c>
      <c r="H42">
        <v>6.3085275000000003</v>
      </c>
      <c r="I42">
        <v>16.185483999999999</v>
      </c>
      <c r="J42">
        <v>61.940620000000003</v>
      </c>
      <c r="N42" s="12"/>
      <c r="O42" s="12"/>
      <c r="P42" s="12"/>
      <c r="Q42" s="9"/>
      <c r="R42" s="12"/>
      <c r="S42" s="12"/>
      <c r="T42" s="12"/>
      <c r="U42" s="12"/>
      <c r="V42" s="9"/>
    </row>
    <row r="43" spans="1:35" x14ac:dyDescent="0.25">
      <c r="A43" s="1">
        <f t="shared" si="0"/>
        <v>3</v>
      </c>
      <c r="B43" s="9" t="s">
        <v>42</v>
      </c>
      <c r="C43" s="9">
        <v>2009</v>
      </c>
      <c r="D43">
        <v>35.200001</v>
      </c>
      <c r="E43">
        <v>-1.2958130000000001</v>
      </c>
      <c r="F43">
        <v>3.617385149</v>
      </c>
      <c r="G43">
        <v>21.306459</v>
      </c>
      <c r="H43">
        <v>1.0195045</v>
      </c>
      <c r="I43">
        <v>15.249580999999999</v>
      </c>
      <c r="J43">
        <v>66.672905</v>
      </c>
      <c r="N43" s="12"/>
      <c r="O43" s="12"/>
      <c r="P43" s="12"/>
      <c r="Q43" s="9"/>
      <c r="R43" s="12"/>
      <c r="S43" s="12"/>
      <c r="T43" s="12"/>
      <c r="U43" s="12"/>
      <c r="V43" s="9"/>
      <c r="AI43" s="13"/>
    </row>
    <row r="44" spans="1:35" x14ac:dyDescent="0.25">
      <c r="A44" s="1">
        <f t="shared" si="0"/>
        <v>3</v>
      </c>
      <c r="B44" s="9" t="s">
        <v>42</v>
      </c>
      <c r="C44" s="9">
        <v>2010</v>
      </c>
      <c r="D44">
        <v>34.599997999999999</v>
      </c>
      <c r="E44">
        <v>-0.9783908</v>
      </c>
      <c r="F44">
        <v>3.6728545430000001</v>
      </c>
      <c r="G44">
        <v>23.398900999999999</v>
      </c>
      <c r="H44">
        <v>1.2264562000000001</v>
      </c>
      <c r="I44">
        <v>17.488916</v>
      </c>
      <c r="J44">
        <v>67.472938999999997</v>
      </c>
      <c r="N44" s="12"/>
      <c r="O44" s="12"/>
      <c r="P44" s="12"/>
      <c r="Q44" s="9"/>
      <c r="R44" s="12"/>
      <c r="S44" s="12"/>
      <c r="T44" s="12"/>
      <c r="U44" s="12"/>
      <c r="V44" s="9"/>
      <c r="AI44" s="13"/>
    </row>
    <row r="45" spans="1:35" x14ac:dyDescent="0.25">
      <c r="A45" s="1">
        <f t="shared" si="0"/>
        <v>3</v>
      </c>
      <c r="B45" s="9" t="s">
        <v>42</v>
      </c>
      <c r="C45" s="9">
        <v>2011</v>
      </c>
      <c r="D45">
        <v>34.5</v>
      </c>
      <c r="E45">
        <v>-0.66189500000000001</v>
      </c>
      <c r="F45">
        <v>3.5309935810000002</v>
      </c>
      <c r="G45">
        <v>25.9681</v>
      </c>
      <c r="H45">
        <v>4.9124340999999996</v>
      </c>
      <c r="I45">
        <v>18.486671000000001</v>
      </c>
      <c r="J45">
        <v>64.715903999999995</v>
      </c>
      <c r="N45" s="12"/>
      <c r="O45" s="12"/>
      <c r="P45" s="12"/>
      <c r="Q45" s="9"/>
      <c r="R45" s="12"/>
      <c r="S45" s="12"/>
      <c r="T45" s="12"/>
      <c r="U45" s="12"/>
      <c r="V45" s="9"/>
      <c r="AI45" s="13"/>
    </row>
    <row r="46" spans="1:35" x14ac:dyDescent="0.25">
      <c r="A46" s="1">
        <f t="shared" si="0"/>
        <v>3</v>
      </c>
      <c r="B46" s="9" t="s">
        <v>42</v>
      </c>
      <c r="C46" s="9">
        <v>2012</v>
      </c>
      <c r="D46">
        <v>34.200001</v>
      </c>
      <c r="E46">
        <v>-0.59570179999999995</v>
      </c>
      <c r="F46">
        <v>3.3385093810000002</v>
      </c>
      <c r="G46">
        <v>25.403696</v>
      </c>
      <c r="H46">
        <v>1.3045112000000001</v>
      </c>
      <c r="I46">
        <v>16.375150999999999</v>
      </c>
      <c r="J46">
        <v>70.301085999999998</v>
      </c>
      <c r="N46" s="12"/>
      <c r="O46" s="12"/>
      <c r="P46" s="12"/>
      <c r="Q46" s="9"/>
      <c r="R46" s="12"/>
      <c r="S46" s="12"/>
      <c r="T46" s="12"/>
      <c r="U46" s="12"/>
      <c r="V46" s="9"/>
      <c r="AI46" s="13"/>
    </row>
    <row r="47" spans="1:35" x14ac:dyDescent="0.25">
      <c r="A47" s="1">
        <f t="shared" si="0"/>
        <v>3</v>
      </c>
      <c r="B47" s="9" t="s">
        <v>42</v>
      </c>
      <c r="C47" s="9">
        <v>2013</v>
      </c>
      <c r="D47">
        <v>33.200001</v>
      </c>
      <c r="E47">
        <v>-0.40312730000000002</v>
      </c>
      <c r="F47">
        <v>3.2399371270000001</v>
      </c>
      <c r="G47">
        <v>24.822631999999999</v>
      </c>
      <c r="H47">
        <v>2.5811703000000001</v>
      </c>
      <c r="I47">
        <v>15.342902</v>
      </c>
      <c r="J47">
        <v>58.352679999999999</v>
      </c>
      <c r="N47" s="12"/>
      <c r="O47" s="12"/>
      <c r="P47" s="12"/>
      <c r="Q47" s="9"/>
      <c r="R47" s="12"/>
      <c r="S47" s="12"/>
      <c r="T47" s="12"/>
      <c r="U47" s="12"/>
      <c r="V47" s="9"/>
      <c r="AI47" s="13"/>
    </row>
    <row r="48" spans="1:35" x14ac:dyDescent="0.25">
      <c r="A48" s="1">
        <f t="shared" si="0"/>
        <v>3</v>
      </c>
      <c r="B48" s="9" t="s">
        <v>42</v>
      </c>
      <c r="C48" s="9">
        <v>2014</v>
      </c>
      <c r="D48">
        <v>31.700001</v>
      </c>
      <c r="E48">
        <v>-0.1845697</v>
      </c>
      <c r="F48">
        <v>2.918946445</v>
      </c>
      <c r="G48">
        <v>24.819459999999999</v>
      </c>
      <c r="H48">
        <v>0.44868206999999999</v>
      </c>
      <c r="I48">
        <v>15.241754999999999</v>
      </c>
      <c r="J48">
        <v>53.680416000000001</v>
      </c>
      <c r="N48" s="12"/>
      <c r="O48" s="12"/>
      <c r="P48" s="12"/>
      <c r="Q48" s="9"/>
      <c r="R48" s="12"/>
      <c r="S48" s="12"/>
      <c r="T48" s="12"/>
      <c r="U48" s="12"/>
      <c r="V48" s="9"/>
      <c r="AI48" s="13"/>
    </row>
    <row r="49" spans="1:35" x14ac:dyDescent="0.25">
      <c r="A49" s="1">
        <f t="shared" si="0"/>
        <v>3</v>
      </c>
      <c r="B49" s="9" t="s">
        <v>42</v>
      </c>
      <c r="C49" s="9">
        <v>2015</v>
      </c>
      <c r="D49">
        <v>33</v>
      </c>
      <c r="E49">
        <v>2.4627799999999998E-2</v>
      </c>
      <c r="F49">
        <v>2.9393609170000001</v>
      </c>
      <c r="G49">
        <v>26.110303999999999</v>
      </c>
      <c r="H49">
        <v>1.2514995</v>
      </c>
      <c r="I49">
        <v>18.362207000000001</v>
      </c>
      <c r="J49">
        <v>52.715781999999997</v>
      </c>
      <c r="N49" s="12"/>
      <c r="O49" s="12"/>
      <c r="P49" s="12"/>
      <c r="Q49" s="9"/>
      <c r="R49" s="12"/>
      <c r="S49" s="12"/>
      <c r="T49" s="12"/>
      <c r="U49" s="12"/>
      <c r="V49" s="9"/>
      <c r="AI49" s="13"/>
    </row>
    <row r="50" spans="1:35" x14ac:dyDescent="0.25">
      <c r="A50" s="1">
        <f t="shared" si="0"/>
        <v>3</v>
      </c>
      <c r="B50" s="9" t="s">
        <v>42</v>
      </c>
      <c r="C50" s="9">
        <v>2016</v>
      </c>
      <c r="D50">
        <v>33.599997999999999</v>
      </c>
      <c r="E50">
        <v>0.2038613</v>
      </c>
      <c r="F50">
        <v>3.0329503419999999</v>
      </c>
      <c r="G50">
        <v>27.627998000000002</v>
      </c>
      <c r="H50">
        <v>0.72317845000000003</v>
      </c>
      <c r="I50">
        <v>19.740369999999999</v>
      </c>
      <c r="J50">
        <v>47.515602000000001</v>
      </c>
      <c r="N50" s="12"/>
      <c r="O50" s="12"/>
      <c r="P50" s="12"/>
      <c r="Q50" s="9"/>
      <c r="R50" s="12"/>
      <c r="S50" s="12"/>
      <c r="T50" s="12"/>
      <c r="U50" s="12"/>
      <c r="V50" s="9"/>
      <c r="AI50" s="13"/>
    </row>
    <row r="51" spans="1:35" x14ac:dyDescent="0.25">
      <c r="A51" s="1">
        <f t="shared" si="0"/>
        <v>3</v>
      </c>
      <c r="B51" s="9" t="s">
        <v>42</v>
      </c>
      <c r="C51" s="9">
        <v>2017</v>
      </c>
      <c r="D51">
        <v>33.700001</v>
      </c>
      <c r="E51">
        <v>0.72443349999999995</v>
      </c>
      <c r="F51">
        <v>3.0271179080000001</v>
      </c>
      <c r="G51">
        <v>28.625931000000001</v>
      </c>
      <c r="H51">
        <v>0.68588108000000003</v>
      </c>
      <c r="I51">
        <v>18.737486000000001</v>
      </c>
      <c r="J51">
        <v>48.540779000000001</v>
      </c>
      <c r="N51" s="12"/>
      <c r="O51" s="12"/>
      <c r="P51" s="12"/>
      <c r="Q51" s="9"/>
      <c r="R51" s="12"/>
      <c r="S51" s="12"/>
      <c r="T51" s="12"/>
      <c r="U51" s="12"/>
      <c r="V51" s="9"/>
      <c r="AI51" s="13"/>
    </row>
    <row r="52" spans="1:35" x14ac:dyDescent="0.25">
      <c r="A52" s="1">
        <f t="shared" si="0"/>
        <v>3</v>
      </c>
      <c r="B52" s="9" t="s">
        <v>42</v>
      </c>
      <c r="C52" s="9">
        <v>2018</v>
      </c>
      <c r="D52">
        <v>33.800002999999997</v>
      </c>
      <c r="E52">
        <v>1.013798</v>
      </c>
      <c r="F52">
        <v>3.0032200809999998</v>
      </c>
      <c r="G52">
        <v>30.176818999999998</v>
      </c>
      <c r="H52">
        <v>0.35940903000000002</v>
      </c>
      <c r="I52">
        <v>20.548570999999999</v>
      </c>
      <c r="J52">
        <v>46.067486000000002</v>
      </c>
      <c r="N52" s="12"/>
      <c r="O52" s="12"/>
      <c r="P52" s="12"/>
      <c r="Q52" s="9"/>
      <c r="R52" s="12"/>
      <c r="S52" s="12"/>
      <c r="T52" s="12"/>
      <c r="U52" s="12"/>
      <c r="V52" s="9"/>
      <c r="AI52" s="13"/>
    </row>
    <row r="53" spans="1:35" x14ac:dyDescent="0.25">
      <c r="A53" s="1">
        <f t="shared" si="0"/>
        <v>3</v>
      </c>
      <c r="B53" s="9" t="s">
        <v>42</v>
      </c>
      <c r="C53" s="9">
        <v>2019</v>
      </c>
      <c r="D53">
        <v>33.900005</v>
      </c>
      <c r="E53">
        <v>1.342551</v>
      </c>
      <c r="F53">
        <v>3.038762808</v>
      </c>
      <c r="G53">
        <v>31.400475</v>
      </c>
      <c r="H53">
        <v>-1.1068635</v>
      </c>
      <c r="I53">
        <v>20.671220999999999</v>
      </c>
      <c r="J53">
        <v>46.400913000000003</v>
      </c>
      <c r="N53" s="12"/>
      <c r="O53" s="12"/>
      <c r="P53" s="12"/>
      <c r="Q53" s="9"/>
      <c r="R53" s="12"/>
      <c r="S53" s="12"/>
      <c r="T53" s="12"/>
      <c r="U53" s="12"/>
      <c r="V53" s="9"/>
      <c r="AI53" s="13"/>
    </row>
    <row r="54" spans="1:35" x14ac:dyDescent="0.25">
      <c r="A54" s="1">
        <f t="shared" si="0"/>
        <v>3</v>
      </c>
      <c r="B54" s="9" t="s">
        <v>42</v>
      </c>
      <c r="C54" s="9">
        <v>2020</v>
      </c>
      <c r="D54">
        <v>34.000008000000001</v>
      </c>
      <c r="E54">
        <v>1.6751370000000001</v>
      </c>
      <c r="F54">
        <v>3.0255872610000001</v>
      </c>
      <c r="G54">
        <v>36.935870999999999</v>
      </c>
      <c r="H54">
        <v>2.4250066000000001</v>
      </c>
      <c r="I54">
        <v>21.082436000000001</v>
      </c>
      <c r="J54">
        <v>42.204521</v>
      </c>
      <c r="N54" s="12"/>
      <c r="O54" s="12"/>
      <c r="P54" s="12"/>
      <c r="Q54" s="9"/>
      <c r="R54" s="12"/>
      <c r="S54" s="12"/>
      <c r="T54" s="12"/>
      <c r="U54" s="12"/>
      <c r="V54" s="9"/>
      <c r="AI54" s="13"/>
    </row>
    <row r="55" spans="1:35" x14ac:dyDescent="0.25">
      <c r="A55" s="1">
        <f t="shared" si="0"/>
        <v>3</v>
      </c>
      <c r="B55" s="9" t="s">
        <v>42</v>
      </c>
      <c r="C55" s="9">
        <v>2021</v>
      </c>
      <c r="D55">
        <v>34.100009999999997</v>
      </c>
      <c r="E55">
        <v>2.3826610000000001</v>
      </c>
      <c r="F55">
        <v>2.8718926310000001</v>
      </c>
      <c r="G55">
        <v>42.471268000000002</v>
      </c>
      <c r="H55">
        <v>4.0919518000000004</v>
      </c>
      <c r="I55">
        <v>19.852685999999999</v>
      </c>
      <c r="J55">
        <v>45.720806000000003</v>
      </c>
      <c r="N55" s="12"/>
      <c r="O55" s="12"/>
      <c r="P55" s="12"/>
      <c r="Q55" s="9"/>
      <c r="R55" s="12"/>
      <c r="S55" s="12"/>
      <c r="T55" s="12"/>
      <c r="U55" s="12"/>
      <c r="V55" s="9"/>
      <c r="AI55" s="13"/>
    </row>
    <row r="56" spans="1:35" x14ac:dyDescent="0.25">
      <c r="A56" s="1">
        <f t="shared" si="0"/>
        <v>4</v>
      </c>
      <c r="B56" s="2" t="s">
        <v>62</v>
      </c>
      <c r="C56" s="2">
        <v>2004</v>
      </c>
      <c r="D56">
        <v>44.200001</v>
      </c>
      <c r="E56">
        <v>-0.54344610000000004</v>
      </c>
      <c r="F56">
        <v>2.7795284389999999</v>
      </c>
      <c r="G56">
        <v>32.722591000000001</v>
      </c>
      <c r="H56">
        <v>18.042738</v>
      </c>
      <c r="I56">
        <v>37.952427</v>
      </c>
      <c r="J56">
        <v>99.670333999999997</v>
      </c>
      <c r="N56" s="12"/>
      <c r="O56" s="12"/>
      <c r="P56" s="12"/>
      <c r="Q56" s="9"/>
      <c r="R56" s="12"/>
      <c r="S56" s="12"/>
      <c r="T56" s="12"/>
      <c r="U56" s="12"/>
      <c r="V56" s="9"/>
      <c r="AI56" s="13"/>
    </row>
    <row r="57" spans="1:35" x14ac:dyDescent="0.25">
      <c r="A57" s="1">
        <f t="shared" si="0"/>
        <v>4</v>
      </c>
      <c r="B57" s="2" t="s">
        <v>62</v>
      </c>
      <c r="C57" s="2">
        <v>2005</v>
      </c>
      <c r="D57">
        <v>46.099997999999999</v>
      </c>
      <c r="E57">
        <v>-0.324573</v>
      </c>
      <c r="F57">
        <v>2.8687464</v>
      </c>
      <c r="G57">
        <v>32.110030999999999</v>
      </c>
      <c r="H57">
        <v>15.438992000000001</v>
      </c>
      <c r="I57">
        <v>37.453014000000003</v>
      </c>
      <c r="J57">
        <v>98.171515999999997</v>
      </c>
      <c r="N57" s="12"/>
      <c r="O57" s="12"/>
      <c r="P57" s="12"/>
      <c r="Q57" s="9"/>
      <c r="R57" s="12"/>
      <c r="S57" s="12"/>
      <c r="T57" s="12"/>
      <c r="U57" s="12"/>
      <c r="V57" s="9"/>
      <c r="AI57" s="13"/>
    </row>
    <row r="58" spans="1:35" x14ac:dyDescent="0.25">
      <c r="A58" s="1">
        <f t="shared" si="0"/>
        <v>4</v>
      </c>
      <c r="B58" s="2" t="s">
        <v>62</v>
      </c>
      <c r="C58" s="2">
        <v>2006</v>
      </c>
      <c r="D58">
        <v>39.799999</v>
      </c>
      <c r="E58">
        <v>-0.4752574</v>
      </c>
      <c r="F58">
        <v>2.514181604</v>
      </c>
      <c r="G58">
        <v>23.264168000000002</v>
      </c>
      <c r="H58">
        <v>11.679183999999999</v>
      </c>
      <c r="I58">
        <v>28.948945999999999</v>
      </c>
      <c r="J58">
        <v>65.921440000000004</v>
      </c>
      <c r="N58" s="12"/>
      <c r="O58" s="12"/>
      <c r="P58" s="12"/>
      <c r="Q58" s="9"/>
      <c r="R58" s="12"/>
      <c r="S58" s="12"/>
      <c r="T58" s="12"/>
      <c r="U58" s="12"/>
      <c r="V58" s="9"/>
      <c r="AI58" s="13"/>
    </row>
    <row r="59" spans="1:35" x14ac:dyDescent="0.25">
      <c r="A59" s="1">
        <f t="shared" si="0"/>
        <v>4</v>
      </c>
      <c r="B59" s="2" t="s">
        <v>62</v>
      </c>
      <c r="C59" s="2">
        <v>2007</v>
      </c>
      <c r="D59">
        <v>38.599997999999999</v>
      </c>
      <c r="E59">
        <v>-0.2303462</v>
      </c>
      <c r="F59">
        <v>2.4618523049999999</v>
      </c>
      <c r="G59">
        <v>25.716812000000001</v>
      </c>
      <c r="H59">
        <v>10.734266</v>
      </c>
      <c r="I59">
        <v>27.294115000000001</v>
      </c>
      <c r="J59">
        <v>65.354324000000005</v>
      </c>
      <c r="N59" s="12"/>
      <c r="O59" s="12"/>
      <c r="P59" s="12"/>
      <c r="Q59" s="9"/>
      <c r="R59" s="12"/>
      <c r="S59" s="12"/>
      <c r="T59" s="12"/>
      <c r="U59" s="12"/>
      <c r="V59" s="9"/>
      <c r="AI59" s="13"/>
    </row>
    <row r="60" spans="1:35" x14ac:dyDescent="0.25">
      <c r="A60" s="1">
        <f t="shared" si="0"/>
        <v>4</v>
      </c>
      <c r="B60" s="2" t="s">
        <v>62</v>
      </c>
      <c r="C60" s="2">
        <v>2008</v>
      </c>
      <c r="D60">
        <v>38</v>
      </c>
      <c r="E60">
        <v>6.2523499999999996E-2</v>
      </c>
      <c r="F60">
        <v>2.5774584859999998</v>
      </c>
      <c r="G60">
        <v>27.461459999999999</v>
      </c>
      <c r="H60">
        <v>16.49464</v>
      </c>
      <c r="I60">
        <v>29.408096</v>
      </c>
      <c r="J60">
        <v>69.514229</v>
      </c>
      <c r="N60" s="12"/>
      <c r="O60" s="12"/>
      <c r="P60" s="12"/>
      <c r="Q60" s="9"/>
      <c r="R60" s="12"/>
      <c r="S60" s="12"/>
      <c r="T60" s="12"/>
      <c r="U60" s="12"/>
      <c r="V60" s="9"/>
      <c r="AI60" s="13"/>
    </row>
    <row r="61" spans="1:35" x14ac:dyDescent="0.25">
      <c r="A61" s="1">
        <f t="shared" si="0"/>
        <v>4</v>
      </c>
      <c r="B61" s="2" t="s">
        <v>62</v>
      </c>
      <c r="C61" s="2">
        <v>2009</v>
      </c>
      <c r="D61">
        <v>37.799999</v>
      </c>
      <c r="E61">
        <v>0.16073290000000001</v>
      </c>
      <c r="F61">
        <v>2.5099876129999998</v>
      </c>
      <c r="G61">
        <v>28.247021</v>
      </c>
      <c r="H61">
        <v>19.246948</v>
      </c>
      <c r="I61">
        <v>30.993383000000001</v>
      </c>
      <c r="J61">
        <v>71.594741999999997</v>
      </c>
      <c r="N61" s="12"/>
      <c r="O61" s="12"/>
      <c r="P61" s="12"/>
      <c r="Q61" s="9"/>
      <c r="R61" s="12"/>
      <c r="S61" s="12"/>
      <c r="T61" s="12"/>
      <c r="U61" s="12"/>
      <c r="V61" s="9"/>
      <c r="AI61" s="13"/>
    </row>
    <row r="62" spans="1:35" x14ac:dyDescent="0.25">
      <c r="A62" s="1">
        <f t="shared" si="0"/>
        <v>4</v>
      </c>
      <c r="B62" s="2" t="s">
        <v>62</v>
      </c>
      <c r="C62" s="2">
        <v>2010</v>
      </c>
      <c r="D62">
        <v>35.700001</v>
      </c>
      <c r="E62">
        <v>0.27006649999999999</v>
      </c>
      <c r="F62">
        <v>2.485719531</v>
      </c>
      <c r="G62">
        <v>29.619192000000002</v>
      </c>
      <c r="H62">
        <v>10.73339</v>
      </c>
      <c r="I62">
        <v>28.038737999999999</v>
      </c>
      <c r="J62">
        <v>75.377814999999998</v>
      </c>
      <c r="N62" s="12"/>
      <c r="O62" s="12"/>
      <c r="P62" s="12"/>
      <c r="Q62" s="9"/>
      <c r="R62" s="12"/>
      <c r="S62" s="12"/>
      <c r="T62" s="12"/>
      <c r="U62" s="12"/>
      <c r="V62" s="9"/>
      <c r="AI62" s="13"/>
    </row>
    <row r="63" spans="1:35" x14ac:dyDescent="0.25">
      <c r="A63" s="1">
        <f t="shared" si="0"/>
        <v>4</v>
      </c>
      <c r="B63" s="2" t="s">
        <v>62</v>
      </c>
      <c r="C63" s="2">
        <v>2011</v>
      </c>
      <c r="D63">
        <v>38.5</v>
      </c>
      <c r="E63">
        <v>0.47858319999999999</v>
      </c>
      <c r="F63">
        <v>2.5291263179999999</v>
      </c>
      <c r="G63">
        <v>30.549005999999999</v>
      </c>
      <c r="H63">
        <v>8.7284594000000002</v>
      </c>
      <c r="I63">
        <v>23.663706000000001</v>
      </c>
      <c r="J63">
        <v>86.295456000000001</v>
      </c>
      <c r="N63" s="12"/>
      <c r="O63" s="12"/>
      <c r="P63" s="12"/>
      <c r="Q63" s="9"/>
      <c r="R63" s="12"/>
      <c r="S63" s="12"/>
      <c r="T63" s="12"/>
      <c r="U63" s="12"/>
      <c r="V63" s="9"/>
      <c r="AI63" s="13"/>
    </row>
    <row r="64" spans="1:35" x14ac:dyDescent="0.25">
      <c r="A64" s="1">
        <f t="shared" si="0"/>
        <v>4</v>
      </c>
      <c r="B64" s="2" t="s">
        <v>62</v>
      </c>
      <c r="C64" s="2">
        <v>2012</v>
      </c>
      <c r="D64">
        <v>36.200001</v>
      </c>
      <c r="E64">
        <v>0.78633600000000003</v>
      </c>
      <c r="F64">
        <v>2.6265685560000001</v>
      </c>
      <c r="G64">
        <v>30.361742</v>
      </c>
      <c r="H64">
        <v>11.186341000000001</v>
      </c>
      <c r="I64">
        <v>22.131155</v>
      </c>
      <c r="J64">
        <v>93.168036999999998</v>
      </c>
      <c r="N64" s="12"/>
      <c r="O64" s="12"/>
      <c r="P64" s="12"/>
      <c r="Q64" s="9"/>
      <c r="R64" s="12"/>
      <c r="S64" s="12"/>
      <c r="T64" s="12"/>
      <c r="U64" s="12"/>
      <c r="V64" s="9"/>
      <c r="AI64" s="13"/>
    </row>
    <row r="65" spans="1:35" x14ac:dyDescent="0.25">
      <c r="A65" s="1">
        <f t="shared" si="0"/>
        <v>4</v>
      </c>
      <c r="B65" s="2" t="s">
        <v>62</v>
      </c>
      <c r="C65" s="2">
        <v>2013</v>
      </c>
      <c r="D65">
        <v>31.9</v>
      </c>
      <c r="E65">
        <v>0.86817429999999995</v>
      </c>
      <c r="F65">
        <v>2.5965914350000001</v>
      </c>
      <c r="G65">
        <v>21.952756999999998</v>
      </c>
      <c r="H65">
        <v>11.666192000000001</v>
      </c>
      <c r="I65">
        <v>20.369842999999999</v>
      </c>
      <c r="J65">
        <v>60.759323000000002</v>
      </c>
      <c r="N65" s="12"/>
      <c r="O65" s="12"/>
      <c r="P65" s="12"/>
      <c r="Q65" s="9"/>
      <c r="R65" s="12"/>
      <c r="S65" s="12"/>
      <c r="T65" s="12"/>
      <c r="U65" s="12"/>
      <c r="V65" s="9"/>
      <c r="AI65" s="13"/>
    </row>
    <row r="66" spans="1:35" x14ac:dyDescent="0.25">
      <c r="A66" s="1">
        <f t="shared" si="0"/>
        <v>4</v>
      </c>
      <c r="B66" s="2" t="s">
        <v>62</v>
      </c>
      <c r="C66" s="2">
        <v>2014</v>
      </c>
      <c r="D66">
        <v>34.299999</v>
      </c>
      <c r="E66">
        <v>1.314138</v>
      </c>
      <c r="F66">
        <v>2.694918543</v>
      </c>
      <c r="G66">
        <v>23.64255</v>
      </c>
      <c r="H66">
        <v>15.489616</v>
      </c>
      <c r="I66">
        <v>19.583773000000001</v>
      </c>
      <c r="J66">
        <v>63.836562999999998</v>
      </c>
      <c r="N66" s="12"/>
      <c r="O66" s="12"/>
      <c r="P66" s="12"/>
      <c r="Q66" s="9"/>
      <c r="R66" s="12"/>
      <c r="S66" s="12"/>
      <c r="T66" s="12"/>
      <c r="U66" s="12"/>
      <c r="V66" s="9"/>
      <c r="AI66" s="13"/>
    </row>
    <row r="67" spans="1:35" x14ac:dyDescent="0.25">
      <c r="A67" s="1">
        <f t="shared" si="0"/>
        <v>4</v>
      </c>
      <c r="B67" s="2" t="s">
        <v>62</v>
      </c>
      <c r="C67" s="2">
        <v>2015</v>
      </c>
      <c r="D67">
        <v>33.900002000000001</v>
      </c>
      <c r="E67">
        <v>2.1592500000000001</v>
      </c>
      <c r="F67">
        <v>2.6861414909999999</v>
      </c>
      <c r="G67">
        <v>25.670273000000002</v>
      </c>
      <c r="H67">
        <v>17.149968999999999</v>
      </c>
      <c r="I67">
        <v>19.982651000000001</v>
      </c>
      <c r="J67">
        <v>76.521270999999999</v>
      </c>
      <c r="N67" s="12"/>
      <c r="O67" s="12"/>
      <c r="P67" s="12"/>
      <c r="Q67" s="9"/>
      <c r="R67" s="12"/>
      <c r="S67" s="12"/>
      <c r="T67" s="12"/>
      <c r="U67" s="12"/>
      <c r="V67" s="9"/>
      <c r="AI67" s="13"/>
    </row>
    <row r="68" spans="1:35" x14ac:dyDescent="0.25">
      <c r="A68" s="1">
        <f t="shared" ref="A68:A131" si="1">IF(B68=B67, A67, A67+1)</f>
        <v>4</v>
      </c>
      <c r="B68" s="2" t="s">
        <v>62</v>
      </c>
      <c r="C68" s="2">
        <v>2016</v>
      </c>
      <c r="D68">
        <v>33.200001</v>
      </c>
      <c r="E68">
        <v>2.46801</v>
      </c>
      <c r="F68">
        <v>2.6555622369999998</v>
      </c>
      <c r="G68">
        <v>26.280777</v>
      </c>
      <c r="H68">
        <v>17.454636000000001</v>
      </c>
      <c r="I68">
        <v>20.844294000000001</v>
      </c>
      <c r="J68">
        <v>67.876998999999998</v>
      </c>
      <c r="N68" s="12"/>
      <c r="O68" s="12"/>
      <c r="P68" s="12"/>
      <c r="Q68" s="9"/>
      <c r="R68" s="12"/>
      <c r="S68" s="12"/>
      <c r="T68" s="12"/>
      <c r="U68" s="12"/>
      <c r="V68" s="9"/>
      <c r="AI68" s="13"/>
    </row>
    <row r="69" spans="1:35" x14ac:dyDescent="0.25">
      <c r="A69" s="1">
        <f t="shared" si="1"/>
        <v>4</v>
      </c>
      <c r="B69" s="2" t="s">
        <v>62</v>
      </c>
      <c r="C69" s="2">
        <v>2017</v>
      </c>
      <c r="D69">
        <v>31.799999</v>
      </c>
      <c r="E69">
        <v>2.9980730000000002</v>
      </c>
      <c r="F69">
        <v>2.729119286</v>
      </c>
      <c r="G69">
        <v>25.488334999999999</v>
      </c>
      <c r="H69">
        <v>12.371922</v>
      </c>
      <c r="I69">
        <v>19.561710000000001</v>
      </c>
      <c r="J69">
        <v>70.548362999999995</v>
      </c>
      <c r="N69" s="12"/>
      <c r="O69" s="12"/>
      <c r="P69" s="12"/>
      <c r="Q69" s="9"/>
      <c r="R69" s="12"/>
      <c r="S69" s="12"/>
      <c r="T69" s="12"/>
      <c r="U69" s="12"/>
      <c r="V69" s="9"/>
      <c r="AI69" s="13"/>
    </row>
    <row r="70" spans="1:35" x14ac:dyDescent="0.25">
      <c r="A70" s="1">
        <f t="shared" si="1"/>
        <v>4</v>
      </c>
      <c r="B70" s="2" t="s">
        <v>62</v>
      </c>
      <c r="C70" s="2">
        <v>2018</v>
      </c>
      <c r="D70">
        <v>30.399998</v>
      </c>
      <c r="E70">
        <v>3.9018220000000001</v>
      </c>
      <c r="F70">
        <v>2.61501845</v>
      </c>
      <c r="G70">
        <v>25.127379999999999</v>
      </c>
      <c r="H70">
        <v>7.8087648999999999</v>
      </c>
      <c r="I70">
        <v>18.136551000000001</v>
      </c>
      <c r="J70">
        <v>67.958518999999995</v>
      </c>
      <c r="N70" s="12"/>
      <c r="O70" s="12"/>
      <c r="P70" s="12"/>
      <c r="Q70" s="9"/>
      <c r="R70" s="12"/>
      <c r="S70" s="12"/>
      <c r="T70" s="12"/>
      <c r="U70" s="12"/>
      <c r="V70" s="9"/>
      <c r="AI70" s="13"/>
    </row>
    <row r="71" spans="1:35" x14ac:dyDescent="0.25">
      <c r="A71" s="1">
        <f t="shared" si="1"/>
        <v>4</v>
      </c>
      <c r="B71" s="2" t="s">
        <v>62</v>
      </c>
      <c r="C71" s="2">
        <v>2019</v>
      </c>
      <c r="D71">
        <v>28.999995999999999</v>
      </c>
      <c r="E71">
        <v>3.6714560000000001</v>
      </c>
      <c r="F71">
        <v>2.5877754909999999</v>
      </c>
      <c r="G71">
        <v>26.391746999999999</v>
      </c>
      <c r="H71">
        <v>7.1436400000000004</v>
      </c>
      <c r="I71">
        <v>17.323231</v>
      </c>
      <c r="J71">
        <v>76.824798999999999</v>
      </c>
      <c r="N71" s="12"/>
      <c r="O71" s="12"/>
      <c r="P71" s="12"/>
      <c r="Q71" s="9"/>
      <c r="R71" s="12"/>
      <c r="S71" s="12"/>
      <c r="T71" s="12"/>
      <c r="U71" s="12"/>
      <c r="V71" s="9"/>
      <c r="AI71" s="13"/>
    </row>
    <row r="72" spans="1:35" x14ac:dyDescent="0.25">
      <c r="A72" s="1">
        <f t="shared" si="1"/>
        <v>4</v>
      </c>
      <c r="B72" s="2" t="s">
        <v>62</v>
      </c>
      <c r="C72" s="2">
        <v>2020</v>
      </c>
      <c r="D72">
        <v>27.599995</v>
      </c>
      <c r="E72">
        <v>4.2697409999999998</v>
      </c>
      <c r="F72">
        <v>2.6050293070000001</v>
      </c>
      <c r="G72">
        <v>30.817316000000002</v>
      </c>
      <c r="H72">
        <v>9.8872900000000001</v>
      </c>
      <c r="I72">
        <v>18.853783</v>
      </c>
      <c r="J72">
        <v>38.516860999999999</v>
      </c>
      <c r="N72" s="12"/>
      <c r="O72" s="12"/>
      <c r="P72" s="12"/>
      <c r="Q72" s="9"/>
      <c r="R72" s="12"/>
      <c r="S72" s="12"/>
      <c r="T72" s="12"/>
      <c r="U72" s="12"/>
      <c r="V72" s="9"/>
      <c r="AI72" s="13"/>
    </row>
    <row r="73" spans="1:35" x14ac:dyDescent="0.25">
      <c r="A73" s="1">
        <f t="shared" si="1"/>
        <v>4</v>
      </c>
      <c r="B73" s="2" t="s">
        <v>62</v>
      </c>
      <c r="C73" s="2">
        <v>2021</v>
      </c>
      <c r="D73">
        <v>26.199992999999999</v>
      </c>
      <c r="E73">
        <v>5.0663200000000002</v>
      </c>
      <c r="F73">
        <v>2.6060904119999999</v>
      </c>
      <c r="G73">
        <v>35.242885999999999</v>
      </c>
      <c r="H73">
        <v>9.9710883999999904</v>
      </c>
      <c r="I73">
        <v>19.708774999999999</v>
      </c>
      <c r="J73">
        <v>58.430011999999998</v>
      </c>
      <c r="N73" s="12"/>
      <c r="O73" s="12"/>
      <c r="P73" s="12"/>
      <c r="Q73" s="9"/>
      <c r="R73" s="12"/>
      <c r="S73" s="12"/>
      <c r="T73" s="12"/>
      <c r="U73" s="12"/>
      <c r="V73" s="9"/>
      <c r="AI73" s="13"/>
    </row>
    <row r="74" spans="1:35" x14ac:dyDescent="0.25">
      <c r="A74" s="1">
        <f t="shared" si="1"/>
        <v>5</v>
      </c>
      <c r="B74" s="2" t="s">
        <v>83</v>
      </c>
      <c r="C74" s="2">
        <v>2004</v>
      </c>
      <c r="D74">
        <v>38.299999</v>
      </c>
      <c r="E74">
        <v>-2.7423570000000002</v>
      </c>
      <c r="F74">
        <v>3.3876066800000002</v>
      </c>
      <c r="G74">
        <v>18.389724999999999</v>
      </c>
      <c r="H74">
        <v>28.051334000000001</v>
      </c>
      <c r="I74">
        <v>23.314195999999999</v>
      </c>
      <c r="J74">
        <v>50.442219000000001</v>
      </c>
      <c r="Q74" s="2"/>
      <c r="V74" s="2"/>
      <c r="AI74" s="13"/>
    </row>
    <row r="75" spans="1:35" x14ac:dyDescent="0.25">
      <c r="A75" s="1">
        <f t="shared" si="1"/>
        <v>5</v>
      </c>
      <c r="B75" s="2" t="s">
        <v>83</v>
      </c>
      <c r="C75" s="2">
        <v>2005</v>
      </c>
      <c r="D75">
        <v>39.400002000000001</v>
      </c>
      <c r="E75">
        <v>-2.6529370000000001</v>
      </c>
      <c r="F75">
        <v>3.5733128789999999</v>
      </c>
      <c r="G75">
        <v>18.690124999999998</v>
      </c>
      <c r="H75">
        <v>31.373301999999999</v>
      </c>
      <c r="I75">
        <v>22.281065000000002</v>
      </c>
      <c r="J75">
        <v>69.896728999999894</v>
      </c>
      <c r="Q75" s="2"/>
      <c r="V75" s="2"/>
      <c r="AI75" s="13"/>
    </row>
    <row r="76" spans="1:35" x14ac:dyDescent="0.25">
      <c r="A76" s="1">
        <f t="shared" si="1"/>
        <v>5</v>
      </c>
      <c r="B76" s="2" t="s">
        <v>83</v>
      </c>
      <c r="C76" s="2">
        <v>2006</v>
      </c>
      <c r="D76">
        <v>36.799999</v>
      </c>
      <c r="E76">
        <v>-2.6032929999999999</v>
      </c>
      <c r="F76">
        <v>3.6215419770000001</v>
      </c>
      <c r="G76">
        <v>17.896871999999998</v>
      </c>
      <c r="H76">
        <v>34.695270999999998</v>
      </c>
      <c r="I76">
        <v>15.584566000000001</v>
      </c>
      <c r="J76">
        <v>69.386307000000002</v>
      </c>
      <c r="Q76" s="2"/>
      <c r="V76" s="2"/>
      <c r="AI76" s="13"/>
    </row>
    <row r="77" spans="1:35" x14ac:dyDescent="0.25">
      <c r="A77" s="1">
        <f t="shared" si="1"/>
        <v>5</v>
      </c>
      <c r="B77" s="2" t="s">
        <v>83</v>
      </c>
      <c r="C77" s="2">
        <v>2007</v>
      </c>
      <c r="D77">
        <v>32.900002000000001</v>
      </c>
      <c r="E77">
        <v>-2.5144880000000001</v>
      </c>
      <c r="F77">
        <v>3.792450428</v>
      </c>
      <c r="G77">
        <v>12.934163</v>
      </c>
      <c r="H77">
        <v>18.175566</v>
      </c>
      <c r="I77">
        <v>16.819710000000001</v>
      </c>
      <c r="J77">
        <v>71.121039999999894</v>
      </c>
      <c r="Q77" s="2"/>
      <c r="V77" s="2"/>
      <c r="AI77" s="13"/>
    </row>
    <row r="78" spans="1:35" x14ac:dyDescent="0.25">
      <c r="A78" s="1">
        <f t="shared" si="1"/>
        <v>5</v>
      </c>
      <c r="B78" s="2" t="s">
        <v>83</v>
      </c>
      <c r="C78" s="2">
        <v>2008</v>
      </c>
      <c r="D78">
        <v>32.099997999999999</v>
      </c>
      <c r="E78">
        <v>-2.3556859999999999</v>
      </c>
      <c r="F78">
        <v>3.7110143899999999</v>
      </c>
      <c r="G78">
        <v>14.731999999999999</v>
      </c>
      <c r="H78">
        <v>23.065612999999999</v>
      </c>
      <c r="I78">
        <v>15.980007000000001</v>
      </c>
      <c r="J78">
        <v>64.184250000000006</v>
      </c>
      <c r="Q78" s="2"/>
      <c r="V78" s="2"/>
      <c r="AI78" s="13"/>
    </row>
    <row r="79" spans="1:35" x14ac:dyDescent="0.25">
      <c r="A79" s="1">
        <f t="shared" si="1"/>
        <v>5</v>
      </c>
      <c r="B79" s="2" t="s">
        <v>83</v>
      </c>
      <c r="C79" s="2">
        <v>2009</v>
      </c>
      <c r="D79">
        <v>33.900002000000001</v>
      </c>
      <c r="E79">
        <v>-2.1682540000000001</v>
      </c>
      <c r="F79">
        <v>3.5962841509999999</v>
      </c>
      <c r="G79">
        <v>17.368569999999998</v>
      </c>
      <c r="H79">
        <v>4.6843886000000001</v>
      </c>
      <c r="I79">
        <v>16.360619</v>
      </c>
      <c r="J79">
        <v>69.815353000000002</v>
      </c>
      <c r="Q79" s="2"/>
      <c r="V79" s="2"/>
      <c r="AI79" s="13"/>
    </row>
    <row r="80" spans="1:35" x14ac:dyDescent="0.25">
      <c r="A80" s="1">
        <f t="shared" si="1"/>
        <v>5</v>
      </c>
      <c r="B80" s="2" t="s">
        <v>83</v>
      </c>
      <c r="C80" s="2">
        <v>2010</v>
      </c>
      <c r="D80">
        <v>34.400002000000001</v>
      </c>
      <c r="E80">
        <v>-1.997525</v>
      </c>
      <c r="F80">
        <v>3.7219388480000002</v>
      </c>
      <c r="G80">
        <v>26.441416</v>
      </c>
      <c r="H80">
        <v>15.461981</v>
      </c>
      <c r="I80">
        <v>17.484949</v>
      </c>
      <c r="J80">
        <v>73.546570000000003</v>
      </c>
      <c r="Q80" s="2"/>
      <c r="V80" s="2"/>
      <c r="AI80" s="13"/>
    </row>
    <row r="81" spans="1:35" x14ac:dyDescent="0.25">
      <c r="A81" s="1">
        <f t="shared" si="1"/>
        <v>5</v>
      </c>
      <c r="B81" s="2" t="s">
        <v>83</v>
      </c>
      <c r="C81" s="2">
        <v>2011</v>
      </c>
      <c r="D81">
        <v>34.799999</v>
      </c>
      <c r="E81">
        <v>-1.606374</v>
      </c>
      <c r="F81">
        <v>3.6273714300000002</v>
      </c>
      <c r="G81">
        <v>27.158228000000001</v>
      </c>
      <c r="H81">
        <v>21.350466000000001</v>
      </c>
      <c r="I81">
        <v>16.069749999999999</v>
      </c>
      <c r="J81">
        <v>85.954673999999997</v>
      </c>
      <c r="Q81" s="2"/>
      <c r="V81" s="2"/>
      <c r="AI81" s="13"/>
    </row>
    <row r="82" spans="1:35" x14ac:dyDescent="0.25">
      <c r="A82" s="1">
        <f t="shared" si="1"/>
        <v>5</v>
      </c>
      <c r="B82" s="2" t="s">
        <v>83</v>
      </c>
      <c r="C82" s="2">
        <v>2012</v>
      </c>
      <c r="D82">
        <v>33.200001</v>
      </c>
      <c r="E82">
        <v>-1.486864</v>
      </c>
      <c r="F82">
        <v>3.5556632279999998</v>
      </c>
      <c r="G82">
        <v>20.856252999999999</v>
      </c>
      <c r="H82">
        <v>15.225101</v>
      </c>
      <c r="I82">
        <v>16.831672999999999</v>
      </c>
      <c r="J82">
        <v>86.674323999999999</v>
      </c>
      <c r="Q82" s="2"/>
      <c r="V82" s="2"/>
      <c r="AI82" s="13"/>
    </row>
    <row r="83" spans="1:35" x14ac:dyDescent="0.25">
      <c r="A83" s="1">
        <f t="shared" si="1"/>
        <v>5</v>
      </c>
      <c r="B83" s="2" t="s">
        <v>83</v>
      </c>
      <c r="C83" s="2">
        <v>2013</v>
      </c>
      <c r="D83">
        <v>33.799999</v>
      </c>
      <c r="E83">
        <v>-1.0560909999999999</v>
      </c>
      <c r="F83">
        <v>3.549763322</v>
      </c>
      <c r="G83">
        <v>21.812107000000001</v>
      </c>
      <c r="H83">
        <v>11.887896</v>
      </c>
      <c r="I83">
        <v>17.545273000000002</v>
      </c>
      <c r="J83">
        <v>80.426445000000001</v>
      </c>
      <c r="Q83" s="2"/>
      <c r="V83" s="2"/>
      <c r="AI83" s="13"/>
    </row>
    <row r="84" spans="1:35" x14ac:dyDescent="0.25">
      <c r="A84" s="1">
        <f t="shared" si="1"/>
        <v>5</v>
      </c>
      <c r="B84" s="2" t="s">
        <v>83</v>
      </c>
      <c r="C84" s="2">
        <v>2014</v>
      </c>
      <c r="D84">
        <v>33.099997999999999</v>
      </c>
      <c r="E84">
        <v>-0.92471230000000004</v>
      </c>
      <c r="F84">
        <v>3.5670620199999998</v>
      </c>
      <c r="G84">
        <v>23.399827999999999</v>
      </c>
      <c r="H84">
        <v>7.0720210000000003</v>
      </c>
      <c r="I84">
        <v>17.523817000000001</v>
      </c>
      <c r="J84">
        <v>76.771964999999994</v>
      </c>
      <c r="Q84" s="2"/>
      <c r="V84" s="2"/>
      <c r="AI84" s="13"/>
    </row>
    <row r="85" spans="1:35" x14ac:dyDescent="0.25">
      <c r="A85" s="1">
        <f t="shared" si="1"/>
        <v>5</v>
      </c>
      <c r="B85" s="2" t="s">
        <v>83</v>
      </c>
      <c r="C85" s="2">
        <v>2015</v>
      </c>
      <c r="D85">
        <v>33.5</v>
      </c>
      <c r="E85">
        <v>-0.81084619999999996</v>
      </c>
      <c r="F85">
        <v>3.4924579260000002</v>
      </c>
      <c r="G85">
        <v>24.864754000000001</v>
      </c>
      <c r="H85">
        <v>10.820683000000001</v>
      </c>
      <c r="I85">
        <v>18.478241000000001</v>
      </c>
      <c r="J85">
        <v>72.442725999999894</v>
      </c>
      <c r="Q85" s="2"/>
      <c r="V85" s="2"/>
      <c r="AI85" s="13"/>
    </row>
    <row r="86" spans="1:35" x14ac:dyDescent="0.25">
      <c r="A86" s="1">
        <f t="shared" si="1"/>
        <v>5</v>
      </c>
      <c r="B86" s="2" t="s">
        <v>83</v>
      </c>
      <c r="C86" s="2">
        <v>2016</v>
      </c>
      <c r="D86">
        <v>31.799999</v>
      </c>
      <c r="E86">
        <v>-0.64862540000000002</v>
      </c>
      <c r="F86">
        <v>3.4261319640000001</v>
      </c>
      <c r="G86">
        <v>23.966415000000001</v>
      </c>
      <c r="H86">
        <v>8.1721172000000006</v>
      </c>
      <c r="I86">
        <v>17.589946999999999</v>
      </c>
      <c r="J86">
        <v>111.83946</v>
      </c>
      <c r="Q86" s="2"/>
      <c r="V86" s="2"/>
      <c r="AI86" s="13"/>
    </row>
    <row r="87" spans="1:35" x14ac:dyDescent="0.25">
      <c r="A87" s="1">
        <f t="shared" si="1"/>
        <v>5</v>
      </c>
      <c r="B87" s="2" t="s">
        <v>83</v>
      </c>
      <c r="C87" s="2">
        <v>2017</v>
      </c>
      <c r="D87">
        <v>30.700001</v>
      </c>
      <c r="E87">
        <v>-0.49492059999999999</v>
      </c>
      <c r="F87">
        <v>3.5175836089999999</v>
      </c>
      <c r="G87">
        <v>23.018609999999999</v>
      </c>
      <c r="H87">
        <v>8.9145260000000004</v>
      </c>
      <c r="I87">
        <v>20.528473000000002</v>
      </c>
      <c r="J87">
        <v>101.25163000000001</v>
      </c>
      <c r="Q87" s="2"/>
      <c r="V87" s="2"/>
      <c r="AI87" s="13"/>
    </row>
    <row r="88" spans="1:35" x14ac:dyDescent="0.25">
      <c r="A88" s="1">
        <f t="shared" si="1"/>
        <v>5</v>
      </c>
      <c r="B88" s="2" t="s">
        <v>83</v>
      </c>
      <c r="C88" s="2">
        <v>2018</v>
      </c>
      <c r="D88">
        <v>29.600002</v>
      </c>
      <c r="E88">
        <v>-0.33686189999999999</v>
      </c>
      <c r="F88">
        <v>3.5404527190000001</v>
      </c>
      <c r="G88">
        <v>22.202511000000001</v>
      </c>
      <c r="H88">
        <v>9.8260021000000002</v>
      </c>
      <c r="I88">
        <v>22.940010000000001</v>
      </c>
      <c r="J88">
        <v>88.984108000000006</v>
      </c>
      <c r="Q88" s="2"/>
      <c r="V88" s="2"/>
      <c r="AI88" s="13"/>
    </row>
    <row r="89" spans="1:35" x14ac:dyDescent="0.25">
      <c r="A89" s="1">
        <f t="shared" si="1"/>
        <v>5</v>
      </c>
      <c r="B89" s="2" t="s">
        <v>83</v>
      </c>
      <c r="C89" s="2">
        <v>2019</v>
      </c>
      <c r="D89">
        <v>28.500004000000001</v>
      </c>
      <c r="E89">
        <v>0.1189602</v>
      </c>
      <c r="F89">
        <v>3.3924520610000002</v>
      </c>
      <c r="G89">
        <v>23.712364000000001</v>
      </c>
      <c r="H89">
        <v>9.4707793999999996</v>
      </c>
      <c r="I89">
        <v>26.427277</v>
      </c>
      <c r="J89">
        <v>78.415313999999995</v>
      </c>
      <c r="Q89" s="2"/>
      <c r="V89" s="2"/>
      <c r="AI89" s="13"/>
    </row>
    <row r="90" spans="1:35" x14ac:dyDescent="0.25">
      <c r="A90" s="1">
        <f t="shared" si="1"/>
        <v>5</v>
      </c>
      <c r="B90" s="2" t="s">
        <v>83</v>
      </c>
      <c r="C90" s="2">
        <v>2020</v>
      </c>
      <c r="D90">
        <v>27.400005</v>
      </c>
      <c r="E90">
        <v>0.63114269999999995</v>
      </c>
      <c r="F90">
        <v>3.4475345019999999</v>
      </c>
      <c r="G90">
        <v>26.508641999999998</v>
      </c>
      <c r="H90">
        <v>10.60186</v>
      </c>
      <c r="I90">
        <v>25.821985000000002</v>
      </c>
      <c r="J90">
        <v>132.38251</v>
      </c>
      <c r="Q90" s="2"/>
      <c r="V90" s="2"/>
      <c r="AI90" s="13"/>
    </row>
    <row r="91" spans="1:35" x14ac:dyDescent="0.25">
      <c r="A91" s="1">
        <f t="shared" si="1"/>
        <v>5</v>
      </c>
      <c r="B91" s="2" t="s">
        <v>83</v>
      </c>
      <c r="C91" s="2">
        <v>2021</v>
      </c>
      <c r="D91">
        <v>26.300007000000001</v>
      </c>
      <c r="E91">
        <v>1.9058349999999999</v>
      </c>
      <c r="F91">
        <v>3.4961273670000002</v>
      </c>
      <c r="G91">
        <v>29.304919999999999</v>
      </c>
      <c r="H91">
        <v>12.59707</v>
      </c>
      <c r="I91">
        <v>25.821985000000002</v>
      </c>
      <c r="J91">
        <v>132.38251</v>
      </c>
      <c r="Q91" s="2"/>
      <c r="V91" s="2"/>
      <c r="AI91" s="13"/>
    </row>
    <row r="92" spans="1:35" x14ac:dyDescent="0.25">
      <c r="A92" s="1">
        <f t="shared" si="1"/>
        <v>6</v>
      </c>
      <c r="B92" s="2" t="s">
        <v>131</v>
      </c>
      <c r="C92" s="2">
        <v>2004</v>
      </c>
      <c r="D92">
        <v>38.299999</v>
      </c>
      <c r="E92">
        <v>-1.7610730000000001</v>
      </c>
      <c r="F92">
        <v>3.1775775550000001</v>
      </c>
      <c r="G92">
        <v>25.177676999999999</v>
      </c>
      <c r="H92">
        <v>-3.0997813000000001</v>
      </c>
      <c r="I92">
        <v>30.015511</v>
      </c>
      <c r="J92">
        <v>55.311619</v>
      </c>
      <c r="Q92" s="2"/>
      <c r="V92" s="2"/>
      <c r="AI92" s="13"/>
    </row>
    <row r="93" spans="1:35" x14ac:dyDescent="0.25">
      <c r="A93" s="1">
        <f t="shared" si="1"/>
        <v>6</v>
      </c>
      <c r="B93" s="2" t="s">
        <v>131</v>
      </c>
      <c r="C93" s="2">
        <v>2005</v>
      </c>
      <c r="D93">
        <v>36.599997999999999</v>
      </c>
      <c r="E93">
        <v>-1.6312759999999999</v>
      </c>
      <c r="F93">
        <v>3.00025326</v>
      </c>
      <c r="G93">
        <v>24.568235000000001</v>
      </c>
      <c r="H93">
        <v>6.3978828999999999</v>
      </c>
      <c r="I93">
        <v>32.378483000000003</v>
      </c>
      <c r="J93">
        <v>54.125323999999999</v>
      </c>
      <c r="Q93" s="2"/>
      <c r="V93" s="2"/>
      <c r="AI93" s="13"/>
    </row>
    <row r="94" spans="1:35" x14ac:dyDescent="0.25">
      <c r="A94" s="1">
        <f t="shared" si="1"/>
        <v>6</v>
      </c>
      <c r="B94" s="2" t="s">
        <v>131</v>
      </c>
      <c r="C94" s="2">
        <v>2006</v>
      </c>
      <c r="D94">
        <v>34.799999</v>
      </c>
      <c r="E94">
        <v>-1.3218240000000001</v>
      </c>
      <c r="F94">
        <v>2.9792062339999998</v>
      </c>
      <c r="G94">
        <v>24.637573</v>
      </c>
      <c r="H94">
        <v>1.5435258999999999</v>
      </c>
      <c r="I94">
        <v>29.790507999999999</v>
      </c>
      <c r="J94">
        <v>60.976672999999998</v>
      </c>
      <c r="Q94" s="2"/>
      <c r="V94" s="2"/>
      <c r="AI94" s="13"/>
    </row>
    <row r="95" spans="1:35" x14ac:dyDescent="0.25">
      <c r="A95" s="1">
        <f t="shared" si="1"/>
        <v>6</v>
      </c>
      <c r="B95" s="2" t="s">
        <v>131</v>
      </c>
      <c r="C95" s="2">
        <v>2007</v>
      </c>
      <c r="D95">
        <v>34.599997999999999</v>
      </c>
      <c r="E95">
        <v>-1.1122080000000001</v>
      </c>
      <c r="F95">
        <v>2.9262117449999998</v>
      </c>
      <c r="G95">
        <v>22.484112</v>
      </c>
      <c r="H95">
        <v>1.412002</v>
      </c>
      <c r="I95">
        <v>31.352875000000001</v>
      </c>
      <c r="J95">
        <v>56.649746</v>
      </c>
      <c r="Q95" s="2"/>
      <c r="V95" s="2"/>
      <c r="AI95" s="13"/>
    </row>
    <row r="96" spans="1:35" x14ac:dyDescent="0.25">
      <c r="A96" s="1">
        <f t="shared" si="1"/>
        <v>6</v>
      </c>
      <c r="B96" s="2" t="s">
        <v>131</v>
      </c>
      <c r="C96" s="2">
        <v>2008</v>
      </c>
      <c r="D96">
        <v>33.099997999999999</v>
      </c>
      <c r="E96">
        <v>-1.0461210000000001</v>
      </c>
      <c r="F96">
        <v>3.0372647640000001</v>
      </c>
      <c r="G96">
        <v>17.393753</v>
      </c>
      <c r="H96">
        <v>9.1709881000000006</v>
      </c>
      <c r="I96">
        <v>32.970322000000003</v>
      </c>
      <c r="J96">
        <v>63.476016999999999</v>
      </c>
      <c r="Q96" s="2"/>
      <c r="V96" s="2"/>
      <c r="AI96" s="13"/>
    </row>
    <row r="97" spans="1:35" x14ac:dyDescent="0.25">
      <c r="A97" s="1">
        <f t="shared" si="1"/>
        <v>6</v>
      </c>
      <c r="B97" s="2" t="s">
        <v>131</v>
      </c>
      <c r="C97" s="2">
        <v>2009</v>
      </c>
      <c r="D97">
        <v>34.700001</v>
      </c>
      <c r="E97">
        <v>-1.0520320000000001</v>
      </c>
      <c r="F97">
        <v>3.1808934209999999</v>
      </c>
      <c r="G97">
        <v>22.542971000000001</v>
      </c>
      <c r="H97">
        <v>2.4637517999999901</v>
      </c>
      <c r="I97">
        <v>31.735706</v>
      </c>
      <c r="J97">
        <v>50.519191999999997</v>
      </c>
      <c r="Q97" s="2"/>
      <c r="V97" s="2"/>
      <c r="AI97" s="13"/>
    </row>
    <row r="98" spans="1:35" x14ac:dyDescent="0.25">
      <c r="A98" s="1">
        <f t="shared" si="1"/>
        <v>6</v>
      </c>
      <c r="B98" s="2" t="s">
        <v>131</v>
      </c>
      <c r="C98" s="2">
        <v>2010</v>
      </c>
      <c r="D98">
        <v>34.099997999999999</v>
      </c>
      <c r="E98">
        <v>-0.80093110000000001</v>
      </c>
      <c r="F98">
        <v>3.1768087149999999</v>
      </c>
      <c r="G98">
        <v>23.85989</v>
      </c>
      <c r="H98">
        <v>1.1089268999999999</v>
      </c>
      <c r="I98">
        <v>33.016829999999999</v>
      </c>
      <c r="J98">
        <v>57.985298</v>
      </c>
      <c r="Q98" s="2"/>
      <c r="V98" s="2"/>
      <c r="AI98" s="13"/>
    </row>
    <row r="99" spans="1:35" x14ac:dyDescent="0.25">
      <c r="A99" s="1">
        <f t="shared" si="1"/>
        <v>6</v>
      </c>
      <c r="B99" s="2" t="s">
        <v>131</v>
      </c>
      <c r="C99" s="2">
        <v>2011</v>
      </c>
      <c r="D99">
        <v>34.799999</v>
      </c>
      <c r="E99">
        <v>-0.59784999999999999</v>
      </c>
      <c r="F99">
        <v>3.1480090619999999</v>
      </c>
      <c r="G99">
        <v>23.268716999999999</v>
      </c>
      <c r="H99">
        <v>2.9556439000000001</v>
      </c>
      <c r="I99">
        <v>34.558632000000003</v>
      </c>
      <c r="J99">
        <v>53.913558999999999</v>
      </c>
      <c r="Q99" s="2"/>
      <c r="V99" s="2"/>
      <c r="AI99" s="13"/>
    </row>
    <row r="100" spans="1:35" x14ac:dyDescent="0.25">
      <c r="A100" s="1">
        <f t="shared" si="1"/>
        <v>6</v>
      </c>
      <c r="B100" s="2" t="s">
        <v>131</v>
      </c>
      <c r="C100" s="2">
        <v>2012</v>
      </c>
      <c r="D100">
        <v>33.299999</v>
      </c>
      <c r="E100">
        <v>-0.3979994</v>
      </c>
      <c r="F100">
        <v>3.3312121029999999</v>
      </c>
      <c r="G100">
        <v>25.905774999999998</v>
      </c>
      <c r="H100">
        <v>5.3231286999999998</v>
      </c>
      <c r="I100">
        <v>38.114100999999998</v>
      </c>
      <c r="J100">
        <v>59.120593999999997</v>
      </c>
      <c r="Q100" s="2"/>
      <c r="V100" s="2"/>
      <c r="AI100" s="13"/>
    </row>
    <row r="101" spans="1:35" x14ac:dyDescent="0.25">
      <c r="A101" s="1">
        <f t="shared" si="1"/>
        <v>6</v>
      </c>
      <c r="B101" s="2" t="s">
        <v>131</v>
      </c>
      <c r="C101" s="2">
        <v>2013</v>
      </c>
      <c r="D101">
        <v>32.700001</v>
      </c>
      <c r="E101">
        <v>-0.13580680000000001</v>
      </c>
      <c r="F101">
        <v>3.292035818</v>
      </c>
      <c r="G101">
        <v>27.222819999999999</v>
      </c>
      <c r="H101">
        <v>-0.60673635999999997</v>
      </c>
      <c r="I101">
        <v>36.752814999999998</v>
      </c>
      <c r="J101">
        <v>64.817656999999997</v>
      </c>
      <c r="Q101" s="2"/>
      <c r="V101" s="2"/>
      <c r="AI101" s="13"/>
    </row>
    <row r="102" spans="1:35" x14ac:dyDescent="0.25">
      <c r="A102" s="1">
        <f t="shared" si="1"/>
        <v>6</v>
      </c>
      <c r="B102" s="2" t="s">
        <v>131</v>
      </c>
      <c r="C102" s="2">
        <v>2014</v>
      </c>
      <c r="D102">
        <v>32.200001</v>
      </c>
      <c r="E102">
        <v>0.1763873</v>
      </c>
      <c r="F102">
        <v>3.2509019970000002</v>
      </c>
      <c r="G102">
        <v>26.557383000000002</v>
      </c>
      <c r="H102">
        <v>0.88381456999999997</v>
      </c>
      <c r="I102">
        <v>37.456767999999997</v>
      </c>
      <c r="J102">
        <v>60.638705999999999</v>
      </c>
      <c r="Q102" s="2"/>
      <c r="V102" s="2"/>
      <c r="AI102" s="13"/>
    </row>
    <row r="103" spans="1:35" x14ac:dyDescent="0.25">
      <c r="A103" s="1">
        <f t="shared" si="1"/>
        <v>6</v>
      </c>
      <c r="B103" s="2" t="s">
        <v>131</v>
      </c>
      <c r="C103" s="2">
        <v>2015</v>
      </c>
      <c r="D103">
        <v>33.599997999999999</v>
      </c>
      <c r="E103">
        <v>0.51871310000000004</v>
      </c>
      <c r="F103">
        <v>3.1806338429999998</v>
      </c>
      <c r="G103">
        <v>26.839331000000001</v>
      </c>
      <c r="H103">
        <v>1.4506905999999999</v>
      </c>
      <c r="I103">
        <v>37.723255000000002</v>
      </c>
      <c r="J103">
        <v>63.639640999999997</v>
      </c>
      <c r="Q103" s="2"/>
      <c r="V103" s="2"/>
      <c r="AI103" s="13"/>
    </row>
    <row r="104" spans="1:35" x14ac:dyDescent="0.25">
      <c r="A104" s="1">
        <f t="shared" si="1"/>
        <v>6</v>
      </c>
      <c r="B104" s="2" t="s">
        <v>131</v>
      </c>
      <c r="C104" s="2">
        <v>2016</v>
      </c>
      <c r="D104">
        <v>33.400002000000001</v>
      </c>
      <c r="E104">
        <v>0.75586410000000004</v>
      </c>
      <c r="F104">
        <v>3.1552012559999998</v>
      </c>
      <c r="G104">
        <v>27.705438999999998</v>
      </c>
      <c r="H104">
        <v>-1.7996471000000001</v>
      </c>
      <c r="I104">
        <v>37.403702000000003</v>
      </c>
      <c r="J104">
        <v>63.763297999999999</v>
      </c>
      <c r="Q104" s="2"/>
      <c r="V104" s="2"/>
      <c r="AI104" s="13"/>
    </row>
    <row r="105" spans="1:35" x14ac:dyDescent="0.25">
      <c r="A105" s="1">
        <f t="shared" si="1"/>
        <v>6</v>
      </c>
      <c r="B105" s="2" t="s">
        <v>131</v>
      </c>
      <c r="C105" s="2">
        <v>2017</v>
      </c>
      <c r="D105">
        <v>33.099997999999999</v>
      </c>
      <c r="E105">
        <v>0.68088630000000006</v>
      </c>
      <c r="F105">
        <v>3.1436131</v>
      </c>
      <c r="G105">
        <v>26.927042</v>
      </c>
      <c r="H105">
        <v>1.7598574</v>
      </c>
      <c r="I105">
        <v>37.432437999999998</v>
      </c>
      <c r="J105">
        <v>58.068446999999999</v>
      </c>
      <c r="Q105" s="2"/>
      <c r="V105" s="2"/>
      <c r="AI105" s="13"/>
    </row>
    <row r="106" spans="1:35" x14ac:dyDescent="0.25">
      <c r="A106" s="1">
        <f t="shared" si="1"/>
        <v>6</v>
      </c>
      <c r="B106" s="2" t="s">
        <v>131</v>
      </c>
      <c r="C106" s="2">
        <v>2018</v>
      </c>
      <c r="D106">
        <v>32.799995000000003</v>
      </c>
      <c r="E106">
        <v>0.68098610000000004</v>
      </c>
      <c r="F106">
        <v>3.1906903980000001</v>
      </c>
      <c r="G106">
        <v>28.943729000000001</v>
      </c>
      <c r="H106">
        <v>0.29954650999999999</v>
      </c>
      <c r="I106">
        <v>37.612442000000001</v>
      </c>
      <c r="J106">
        <v>60.144782999999997</v>
      </c>
      <c r="Q106" s="2"/>
      <c r="V106" s="2"/>
      <c r="AI106" s="13"/>
    </row>
    <row r="107" spans="1:35" x14ac:dyDescent="0.25">
      <c r="A107" s="1">
        <f t="shared" si="1"/>
        <v>6</v>
      </c>
      <c r="B107" s="2" t="s">
        <v>131</v>
      </c>
      <c r="C107" s="2">
        <v>2019</v>
      </c>
      <c r="D107">
        <v>32.499991999999999</v>
      </c>
      <c r="E107">
        <v>1.1172139999999999</v>
      </c>
      <c r="F107">
        <v>3.1918932199999999</v>
      </c>
      <c r="G107">
        <v>29.549101</v>
      </c>
      <c r="H107">
        <v>-1.6582669000000001</v>
      </c>
      <c r="I107">
        <v>37.307796000000003</v>
      </c>
      <c r="J107">
        <v>63.658703000000003</v>
      </c>
      <c r="Q107" s="2"/>
      <c r="V107" s="2"/>
      <c r="AI107" s="13"/>
    </row>
    <row r="108" spans="1:35" x14ac:dyDescent="0.25">
      <c r="A108" s="1">
        <f t="shared" si="1"/>
        <v>6</v>
      </c>
      <c r="B108" s="2" t="s">
        <v>131</v>
      </c>
      <c r="C108" s="2">
        <v>2020</v>
      </c>
      <c r="D108">
        <v>32.199989000000002</v>
      </c>
      <c r="E108">
        <v>1.499889</v>
      </c>
      <c r="F108">
        <v>3.283605337</v>
      </c>
      <c r="G108">
        <v>36.378540000000001</v>
      </c>
      <c r="H108">
        <v>0.43808894999999998</v>
      </c>
      <c r="I108">
        <v>36.188046</v>
      </c>
      <c r="J108">
        <v>66.990577999999999</v>
      </c>
      <c r="Q108" s="2"/>
      <c r="V108" s="2"/>
      <c r="AI108" s="13"/>
    </row>
    <row r="109" spans="1:35" x14ac:dyDescent="0.25">
      <c r="A109" s="1">
        <f t="shared" si="1"/>
        <v>6</v>
      </c>
      <c r="B109" s="2" t="s">
        <v>131</v>
      </c>
      <c r="C109" s="2">
        <v>2021</v>
      </c>
      <c r="D109">
        <v>31.899985999999998</v>
      </c>
      <c r="E109">
        <v>1.767074</v>
      </c>
      <c r="F109">
        <v>3.3670070170000002</v>
      </c>
      <c r="G109">
        <v>43.207979000000002</v>
      </c>
      <c r="H109">
        <v>3.9256028999999999</v>
      </c>
      <c r="I109">
        <v>35.690418000000001</v>
      </c>
      <c r="J109">
        <v>69.803595999999999</v>
      </c>
      <c r="Q109" s="2"/>
      <c r="V109" s="2"/>
      <c r="AI109" s="13"/>
    </row>
    <row r="110" spans="1:35" x14ac:dyDescent="0.25">
      <c r="A110" s="1">
        <f t="shared" si="1"/>
        <v>7</v>
      </c>
      <c r="B110" s="2" t="s">
        <v>146</v>
      </c>
      <c r="C110" s="2">
        <v>2004</v>
      </c>
      <c r="D110">
        <v>41.799999</v>
      </c>
      <c r="E110">
        <v>-1.254081</v>
      </c>
      <c r="F110">
        <v>3.3873201009999998</v>
      </c>
      <c r="G110">
        <v>10.049992</v>
      </c>
      <c r="H110">
        <v>0.26254377000000001</v>
      </c>
      <c r="I110">
        <v>37.371727</v>
      </c>
      <c r="J110">
        <v>36.964103999999999</v>
      </c>
      <c r="Q110" s="2"/>
      <c r="V110" s="2"/>
      <c r="AI110" s="13"/>
    </row>
    <row r="111" spans="1:35" x14ac:dyDescent="0.25">
      <c r="A111" s="1">
        <f t="shared" si="1"/>
        <v>7</v>
      </c>
      <c r="B111" s="2" t="s">
        <v>146</v>
      </c>
      <c r="C111" s="2">
        <v>2005</v>
      </c>
      <c r="D111">
        <v>40.799999</v>
      </c>
      <c r="E111">
        <v>-1.2798590000000001</v>
      </c>
      <c r="F111">
        <v>3.2245509619999999</v>
      </c>
      <c r="G111">
        <v>9.0343169999999997</v>
      </c>
      <c r="H111">
        <v>7.7974977000000001</v>
      </c>
      <c r="I111">
        <v>39.280521</v>
      </c>
      <c r="J111">
        <v>38.347740000000002</v>
      </c>
      <c r="Q111" s="2"/>
      <c r="V111" s="2"/>
      <c r="AI111" s="13"/>
    </row>
    <row r="112" spans="1:35" x14ac:dyDescent="0.25">
      <c r="A112" s="1">
        <f t="shared" si="1"/>
        <v>7</v>
      </c>
      <c r="B112" s="2" t="s">
        <v>146</v>
      </c>
      <c r="C112" s="2">
        <v>2006</v>
      </c>
      <c r="D112">
        <v>39.5</v>
      </c>
      <c r="E112">
        <v>-1.228448</v>
      </c>
      <c r="F112">
        <v>3.3489225509999998</v>
      </c>
      <c r="G112">
        <v>9.3844709000000002</v>
      </c>
      <c r="H112">
        <v>4.048583E-2</v>
      </c>
      <c r="I112">
        <v>39.745078999999997</v>
      </c>
      <c r="J112">
        <v>36.531371999999998</v>
      </c>
      <c r="Q112" s="2"/>
      <c r="V112" s="2"/>
      <c r="AI112" s="13"/>
    </row>
    <row r="113" spans="1:35" x14ac:dyDescent="0.25">
      <c r="A113" s="1">
        <f t="shared" si="1"/>
        <v>7</v>
      </c>
      <c r="B113" s="2" t="s">
        <v>146</v>
      </c>
      <c r="C113" s="2">
        <v>2007</v>
      </c>
      <c r="D113">
        <v>39.099997999999999</v>
      </c>
      <c r="E113">
        <v>-1.2066330000000001</v>
      </c>
      <c r="F113">
        <v>3.2610827090000001</v>
      </c>
      <c r="G113">
        <v>12.427591</v>
      </c>
      <c r="H113">
        <v>5.3959260000000002E-2</v>
      </c>
      <c r="I113">
        <v>37.094504999999998</v>
      </c>
      <c r="J113">
        <v>35.502803999999998</v>
      </c>
      <c r="Q113" s="2"/>
      <c r="V113" s="2"/>
      <c r="AI113" s="13"/>
    </row>
    <row r="114" spans="1:35" x14ac:dyDescent="0.25">
      <c r="A114" s="1">
        <f t="shared" si="1"/>
        <v>7</v>
      </c>
      <c r="B114" s="2" t="s">
        <v>146</v>
      </c>
      <c r="C114" s="2">
        <v>2008</v>
      </c>
      <c r="D114">
        <v>37.5</v>
      </c>
      <c r="E114">
        <v>-1.185827</v>
      </c>
      <c r="F114">
        <v>3.2303936480000002</v>
      </c>
      <c r="G114">
        <v>11.457518</v>
      </c>
      <c r="H114">
        <v>11.305110000000001</v>
      </c>
      <c r="I114">
        <v>38.775005</v>
      </c>
      <c r="J114">
        <v>39.711243000000003</v>
      </c>
      <c r="Q114" s="2"/>
      <c r="V114" s="2"/>
      <c r="AI114" s="13"/>
    </row>
    <row r="115" spans="1:35" x14ac:dyDescent="0.25">
      <c r="A115" s="1">
        <f t="shared" si="1"/>
        <v>7</v>
      </c>
      <c r="B115" s="2" t="s">
        <v>146</v>
      </c>
      <c r="C115" s="2">
        <v>2009</v>
      </c>
      <c r="D115">
        <v>36.900002000000001</v>
      </c>
      <c r="E115">
        <v>-1.174213</v>
      </c>
      <c r="F115">
        <v>3.1111985450000001</v>
      </c>
      <c r="G115">
        <v>13.016875000000001</v>
      </c>
      <c r="H115">
        <v>0.58290660000000005</v>
      </c>
      <c r="I115">
        <v>34.784809000000003</v>
      </c>
      <c r="J115">
        <v>49.512256999999998</v>
      </c>
      <c r="Q115" s="2"/>
      <c r="V115" s="2"/>
      <c r="AI115" s="13"/>
    </row>
    <row r="116" spans="1:35" x14ac:dyDescent="0.25">
      <c r="A116" s="1">
        <f t="shared" si="1"/>
        <v>7</v>
      </c>
      <c r="B116" s="2" t="s">
        <v>146</v>
      </c>
      <c r="C116" s="2">
        <v>2010</v>
      </c>
      <c r="D116">
        <v>34</v>
      </c>
      <c r="E116">
        <v>-1.2126429999999999</v>
      </c>
      <c r="F116">
        <v>3.1582491990000001</v>
      </c>
      <c r="G116">
        <v>14.205804000000001</v>
      </c>
      <c r="H116">
        <v>0.80407309999999999</v>
      </c>
      <c r="I116">
        <v>35.821387999999999</v>
      </c>
      <c r="J116">
        <v>51.945988</v>
      </c>
      <c r="Q116" s="2"/>
      <c r="V116" s="2"/>
      <c r="AI116" s="13"/>
    </row>
    <row r="117" spans="1:35" x14ac:dyDescent="0.25">
      <c r="A117" s="1">
        <f t="shared" si="1"/>
        <v>7</v>
      </c>
      <c r="B117" s="2" t="s">
        <v>146</v>
      </c>
      <c r="C117" s="2">
        <v>2011</v>
      </c>
      <c r="D117">
        <v>33.700001</v>
      </c>
      <c r="E117">
        <v>-1.2168049999999999</v>
      </c>
      <c r="F117">
        <v>3.152857542</v>
      </c>
      <c r="G117">
        <v>14.261475000000001</v>
      </c>
      <c r="H117">
        <v>2.9423851999999999</v>
      </c>
      <c r="I117">
        <v>33.646763</v>
      </c>
      <c r="J117">
        <v>50.246395</v>
      </c>
      <c r="Q117" s="2"/>
      <c r="V117" s="2"/>
      <c r="AI117" s="13"/>
    </row>
    <row r="118" spans="1:35" x14ac:dyDescent="0.25">
      <c r="A118" s="1">
        <f t="shared" si="1"/>
        <v>7</v>
      </c>
      <c r="B118" s="2" t="s">
        <v>146</v>
      </c>
      <c r="C118" s="2">
        <v>2012</v>
      </c>
      <c r="D118">
        <v>34</v>
      </c>
      <c r="E118">
        <v>-1.2423960000000001</v>
      </c>
      <c r="F118">
        <v>3.1476857069999999</v>
      </c>
      <c r="G118">
        <v>16.135666000000001</v>
      </c>
      <c r="H118">
        <v>0.45508980999999998</v>
      </c>
      <c r="I118">
        <v>33.680992000000003</v>
      </c>
      <c r="J118">
        <v>45.085963999999997</v>
      </c>
      <c r="Q118" s="2"/>
      <c r="V118" s="2"/>
      <c r="AI118" s="13"/>
    </row>
    <row r="119" spans="1:35" x14ac:dyDescent="0.25">
      <c r="A119" s="1">
        <f t="shared" si="1"/>
        <v>7</v>
      </c>
      <c r="B119" s="2" t="s">
        <v>146</v>
      </c>
      <c r="C119" s="2">
        <v>2013</v>
      </c>
      <c r="D119">
        <v>33.400002000000001</v>
      </c>
      <c r="E119">
        <v>-1.2450870000000001</v>
      </c>
      <c r="F119">
        <v>3.1188684699999998</v>
      </c>
      <c r="G119">
        <v>16.876363999999999</v>
      </c>
      <c r="H119">
        <v>2.2972312000000001</v>
      </c>
      <c r="I119">
        <v>32.235011999999998</v>
      </c>
      <c r="J119">
        <v>46.295150999999997</v>
      </c>
      <c r="Q119" s="2"/>
      <c r="V119" s="2"/>
      <c r="AI119" s="13"/>
    </row>
    <row r="120" spans="1:35" x14ac:dyDescent="0.25">
      <c r="A120" s="1">
        <f t="shared" si="1"/>
        <v>7</v>
      </c>
      <c r="B120" s="2" t="s">
        <v>146</v>
      </c>
      <c r="C120" s="2">
        <v>2014</v>
      </c>
      <c r="D120">
        <v>34.099997999999999</v>
      </c>
      <c r="E120">
        <v>-1.229941</v>
      </c>
      <c r="F120">
        <v>3.1952176689999998</v>
      </c>
      <c r="G120">
        <v>19.848348999999999</v>
      </c>
      <c r="H120">
        <v>-0.93028723999999996</v>
      </c>
      <c r="I120">
        <v>33.429043</v>
      </c>
      <c r="J120">
        <v>45.741599999999998</v>
      </c>
      <c r="Q120" s="2"/>
      <c r="V120" s="2"/>
      <c r="AI120" s="13"/>
    </row>
    <row r="121" spans="1:35" x14ac:dyDescent="0.25">
      <c r="A121" s="1">
        <f t="shared" si="1"/>
        <v>7</v>
      </c>
      <c r="B121" s="2" t="s">
        <v>146</v>
      </c>
      <c r="C121" s="2">
        <v>2015</v>
      </c>
      <c r="D121">
        <v>37.700001</v>
      </c>
      <c r="E121">
        <v>-1.253592</v>
      </c>
      <c r="F121">
        <v>3.1508665680000001</v>
      </c>
      <c r="G121">
        <v>19.447507999999999</v>
      </c>
      <c r="H121">
        <v>-0.5760904</v>
      </c>
      <c r="I121">
        <v>32.416995999999997</v>
      </c>
      <c r="J121">
        <v>44.727432</v>
      </c>
      <c r="Q121" s="2"/>
      <c r="V121" s="2"/>
      <c r="AI121" s="13"/>
    </row>
    <row r="122" spans="1:35" x14ac:dyDescent="0.25">
      <c r="A122" s="1">
        <f t="shared" si="1"/>
        <v>7</v>
      </c>
      <c r="B122" s="2" t="s">
        <v>146</v>
      </c>
      <c r="C122" s="2">
        <v>2016</v>
      </c>
      <c r="D122">
        <v>38</v>
      </c>
      <c r="E122">
        <v>-1.2661180000000001</v>
      </c>
      <c r="F122">
        <v>3.1436159610000001</v>
      </c>
      <c r="G122">
        <v>19.634326999999999</v>
      </c>
      <c r="H122">
        <v>1.6538892000000001</v>
      </c>
      <c r="I122">
        <v>35.262959000000002</v>
      </c>
      <c r="J122">
        <v>36.488109999999999</v>
      </c>
      <c r="Q122" s="2"/>
      <c r="V122" s="2"/>
      <c r="AI122" s="13"/>
    </row>
    <row r="123" spans="1:35" x14ac:dyDescent="0.25">
      <c r="A123" s="1">
        <f t="shared" si="1"/>
        <v>7</v>
      </c>
      <c r="B123" s="2" t="s">
        <v>146</v>
      </c>
      <c r="C123" s="2">
        <v>2017</v>
      </c>
      <c r="D123">
        <v>36.700001</v>
      </c>
      <c r="E123">
        <v>-1.316659</v>
      </c>
      <c r="F123">
        <v>3.1655124429999999</v>
      </c>
      <c r="G123">
        <v>17.713021999999999</v>
      </c>
      <c r="H123">
        <v>2.7963730999999901</v>
      </c>
      <c r="I123">
        <v>35.816875000000003</v>
      </c>
      <c r="J123">
        <v>39.559260999999999</v>
      </c>
      <c r="Q123" s="2"/>
      <c r="V123" s="2"/>
      <c r="AI123" s="13"/>
    </row>
    <row r="124" spans="1:35" x14ac:dyDescent="0.25">
      <c r="A124" s="1">
        <f t="shared" si="1"/>
        <v>7</v>
      </c>
      <c r="B124" s="2" t="s">
        <v>146</v>
      </c>
      <c r="C124" s="2">
        <v>2018</v>
      </c>
      <c r="D124">
        <v>35.400002000000001</v>
      </c>
      <c r="E124">
        <v>-1.302522</v>
      </c>
      <c r="F124">
        <v>3.0705490709999999</v>
      </c>
      <c r="G124">
        <v>15.829637999999999</v>
      </c>
      <c r="H124">
        <v>2.9676037000000002</v>
      </c>
      <c r="I124">
        <v>37.661662999999997</v>
      </c>
      <c r="J124">
        <v>38.134112999999999</v>
      </c>
      <c r="Q124" s="2"/>
      <c r="V124" s="2"/>
      <c r="AI124" s="13"/>
    </row>
    <row r="125" spans="1:35" x14ac:dyDescent="0.25">
      <c r="A125" s="1">
        <f t="shared" si="1"/>
        <v>7</v>
      </c>
      <c r="B125" s="2" t="s">
        <v>146</v>
      </c>
      <c r="C125" s="2">
        <v>2019</v>
      </c>
      <c r="D125">
        <v>34.100002000000003</v>
      </c>
      <c r="E125">
        <v>-1.26898</v>
      </c>
      <c r="F125">
        <v>3.0259087089999999</v>
      </c>
      <c r="G125">
        <v>17.122025000000001</v>
      </c>
      <c r="H125">
        <v>-2.4897925999999999</v>
      </c>
      <c r="I125">
        <v>36.914883000000003</v>
      </c>
      <c r="J125">
        <v>37.714367000000003</v>
      </c>
      <c r="Q125" s="2"/>
      <c r="V125" s="2"/>
      <c r="AI125" s="13"/>
    </row>
    <row r="126" spans="1:35" x14ac:dyDescent="0.25">
      <c r="A126" s="1">
        <f t="shared" si="1"/>
        <v>7</v>
      </c>
      <c r="B126" s="2" t="s">
        <v>146</v>
      </c>
      <c r="C126" s="2">
        <v>2020</v>
      </c>
      <c r="D126">
        <v>32.800002999999997</v>
      </c>
      <c r="E126">
        <v>-1.171054</v>
      </c>
      <c r="F126">
        <v>3.1176682109999998</v>
      </c>
      <c r="G126">
        <v>19.166418</v>
      </c>
      <c r="H126">
        <v>2.8981938</v>
      </c>
      <c r="I126">
        <v>38.376914999999997</v>
      </c>
      <c r="J126">
        <v>36.061905000000003</v>
      </c>
      <c r="Q126" s="2"/>
      <c r="V126" s="2"/>
      <c r="AI126" s="13"/>
    </row>
    <row r="127" spans="1:35" x14ac:dyDescent="0.25">
      <c r="A127" s="1">
        <f t="shared" si="1"/>
        <v>7</v>
      </c>
      <c r="B127" s="2" t="s">
        <v>146</v>
      </c>
      <c r="C127" s="2">
        <v>2021</v>
      </c>
      <c r="D127">
        <v>31.500004000000001</v>
      </c>
      <c r="E127">
        <v>-0.98108359999999994</v>
      </c>
      <c r="F127">
        <v>3.0466746090000001</v>
      </c>
      <c r="G127">
        <v>21.210812000000001</v>
      </c>
      <c r="H127">
        <v>3.8378679999999998</v>
      </c>
      <c r="I127">
        <v>36.481026</v>
      </c>
      <c r="J127">
        <v>37.511105000000001</v>
      </c>
      <c r="Q127" s="2"/>
      <c r="V127" s="2"/>
      <c r="AI127" s="13"/>
    </row>
    <row r="128" spans="1:35" x14ac:dyDescent="0.25">
      <c r="A128" s="1">
        <f t="shared" si="1"/>
        <v>8</v>
      </c>
      <c r="B128" s="2" t="s">
        <v>161</v>
      </c>
      <c r="C128" s="2">
        <v>2004</v>
      </c>
      <c r="D128">
        <v>61.400002000000001</v>
      </c>
      <c r="E128">
        <v>-1.5867119999999999</v>
      </c>
      <c r="F128">
        <v>3.8833729030000002</v>
      </c>
      <c r="G128">
        <v>11.758786000000001</v>
      </c>
      <c r="H128">
        <v>14.998034000000001</v>
      </c>
      <c r="I128">
        <v>27.230453000000001</v>
      </c>
      <c r="J128">
        <v>31.895869999999999</v>
      </c>
      <c r="Q128" s="2"/>
      <c r="V128" s="2"/>
      <c r="AI128" s="13"/>
    </row>
    <row r="129" spans="1:35" x14ac:dyDescent="0.25">
      <c r="A129" s="1">
        <f t="shared" si="1"/>
        <v>8</v>
      </c>
      <c r="B129" s="2" t="s">
        <v>161</v>
      </c>
      <c r="C129" s="2">
        <v>2005</v>
      </c>
      <c r="D129">
        <v>59.099997999999999</v>
      </c>
      <c r="E129">
        <v>-1.4327030000000001</v>
      </c>
      <c r="F129">
        <v>3.6807755229999999</v>
      </c>
      <c r="G129">
        <v>11.300514</v>
      </c>
      <c r="H129">
        <v>17.863492999999899</v>
      </c>
      <c r="I129">
        <v>26.089283000000002</v>
      </c>
      <c r="J129">
        <v>33.059460000000001</v>
      </c>
      <c r="Q129" s="2"/>
      <c r="V129" s="2"/>
      <c r="AI129" s="13"/>
    </row>
    <row r="130" spans="1:35" x14ac:dyDescent="0.25">
      <c r="A130" s="1">
        <f t="shared" si="1"/>
        <v>8</v>
      </c>
      <c r="B130" s="2" t="s">
        <v>161</v>
      </c>
      <c r="C130" s="2">
        <v>2006</v>
      </c>
      <c r="D130">
        <v>54.200001</v>
      </c>
      <c r="E130">
        <v>-1.3038400000000001</v>
      </c>
      <c r="F130">
        <v>3.6263943909999998</v>
      </c>
      <c r="G130">
        <v>11.728971</v>
      </c>
      <c r="H130">
        <v>8.2252215999999905</v>
      </c>
      <c r="I130">
        <v>24.734991000000001</v>
      </c>
      <c r="J130">
        <v>42.566566000000002</v>
      </c>
      <c r="Q130" s="2"/>
      <c r="V130" s="2"/>
      <c r="AI130" s="13"/>
    </row>
    <row r="131" spans="1:35" x14ac:dyDescent="0.25">
      <c r="A131" s="1">
        <f t="shared" si="1"/>
        <v>8</v>
      </c>
      <c r="B131" s="2" t="s">
        <v>161</v>
      </c>
      <c r="C131" s="2">
        <v>2007</v>
      </c>
      <c r="D131">
        <v>56.299999</v>
      </c>
      <c r="E131">
        <v>-0.78064690000000003</v>
      </c>
      <c r="F131">
        <v>3.566939831</v>
      </c>
      <c r="G131">
        <v>19.291086</v>
      </c>
      <c r="H131">
        <v>5.3880081000000004</v>
      </c>
      <c r="I131">
        <v>24.662576999999999</v>
      </c>
      <c r="J131">
        <v>39.336933000000002</v>
      </c>
      <c r="Q131" s="2"/>
      <c r="V131" s="2"/>
      <c r="AI131" s="13"/>
    </row>
    <row r="132" spans="1:35" x14ac:dyDescent="0.25">
      <c r="A132" s="1">
        <f t="shared" ref="A132:A181" si="2">IF(B132=B131, A131, A131+1)</f>
        <v>8</v>
      </c>
      <c r="B132" s="2" t="s">
        <v>161</v>
      </c>
      <c r="C132" s="2">
        <v>2008</v>
      </c>
      <c r="D132">
        <v>53.799999</v>
      </c>
      <c r="E132">
        <v>-0.10437200000000001</v>
      </c>
      <c r="F132">
        <v>3.4009489419999999</v>
      </c>
      <c r="G132">
        <v>23.811871</v>
      </c>
      <c r="H132">
        <v>11.581075</v>
      </c>
      <c r="I132">
        <v>25.279751000000001</v>
      </c>
      <c r="J132">
        <v>40.796836999999996</v>
      </c>
      <c r="Q132" s="2"/>
      <c r="V132" s="2"/>
      <c r="AI132" s="13"/>
    </row>
    <row r="133" spans="1:35" x14ac:dyDescent="0.25">
      <c r="A133" s="1">
        <f t="shared" si="2"/>
        <v>8</v>
      </c>
      <c r="B133" s="2" t="s">
        <v>161</v>
      </c>
      <c r="C133" s="2">
        <v>2009</v>
      </c>
      <c r="D133">
        <v>56.700001</v>
      </c>
      <c r="E133">
        <v>0.42849100000000001</v>
      </c>
      <c r="F133">
        <v>3.5418858530000001</v>
      </c>
      <c r="G133">
        <v>25.144155999999999</v>
      </c>
      <c r="H133">
        <v>12.554959999999999</v>
      </c>
      <c r="I133">
        <v>26.748854000000001</v>
      </c>
      <c r="J133">
        <v>36.058712</v>
      </c>
      <c r="Q133" s="2"/>
      <c r="V133" s="2"/>
      <c r="AI133" s="13"/>
    </row>
    <row r="134" spans="1:35" x14ac:dyDescent="0.25">
      <c r="A134" s="1">
        <f t="shared" si="2"/>
        <v>8</v>
      </c>
      <c r="B134" s="2" t="s">
        <v>161</v>
      </c>
      <c r="C134" s="2">
        <v>2010</v>
      </c>
      <c r="D134">
        <v>53.200001</v>
      </c>
      <c r="E134">
        <v>0.24961410000000001</v>
      </c>
      <c r="F134">
        <v>3.551508546</v>
      </c>
      <c r="G134">
        <v>21.355848000000002</v>
      </c>
      <c r="H134">
        <v>13.720200999999999</v>
      </c>
      <c r="I134">
        <v>23.893702999999999</v>
      </c>
      <c r="J134">
        <v>43.320754999999998</v>
      </c>
      <c r="Q134" s="2"/>
      <c r="V134" s="2"/>
      <c r="AI134" s="13"/>
    </row>
    <row r="135" spans="1:35" x14ac:dyDescent="0.25">
      <c r="A135" s="1">
        <f t="shared" si="2"/>
        <v>8</v>
      </c>
      <c r="B135" s="2" t="s">
        <v>161</v>
      </c>
      <c r="C135" s="2">
        <v>2011</v>
      </c>
      <c r="D135">
        <v>50.200001</v>
      </c>
      <c r="E135">
        <v>0.29024660000000002</v>
      </c>
      <c r="F135">
        <v>3.6893614530000001</v>
      </c>
      <c r="G135">
        <v>22.479046</v>
      </c>
      <c r="H135">
        <v>10.840028</v>
      </c>
      <c r="I135">
        <v>22.234711000000001</v>
      </c>
      <c r="J135">
        <v>53.277957999999998</v>
      </c>
      <c r="Q135" s="2"/>
      <c r="V135" s="2"/>
      <c r="AI135" s="13"/>
    </row>
    <row r="136" spans="1:35" x14ac:dyDescent="0.25">
      <c r="A136" s="1">
        <f t="shared" si="2"/>
        <v>8</v>
      </c>
      <c r="B136" s="2" t="s">
        <v>161</v>
      </c>
      <c r="C136" s="2">
        <v>2012</v>
      </c>
      <c r="D136">
        <v>49.900002000000001</v>
      </c>
      <c r="E136">
        <v>0.45310479999999997</v>
      </c>
      <c r="F136">
        <v>3.6759332420000002</v>
      </c>
      <c r="G136">
        <v>24.928229999999999</v>
      </c>
      <c r="H136">
        <v>12.217782</v>
      </c>
      <c r="I136">
        <v>21.859959</v>
      </c>
      <c r="J136">
        <v>44.532367999999998</v>
      </c>
      <c r="Q136" s="2"/>
      <c r="V136" s="2"/>
      <c r="AI136" s="13"/>
    </row>
    <row r="137" spans="1:35" x14ac:dyDescent="0.25">
      <c r="A137" s="1">
        <f t="shared" si="2"/>
        <v>8</v>
      </c>
      <c r="B137" s="2" t="s">
        <v>161</v>
      </c>
      <c r="C137" s="2">
        <v>2013</v>
      </c>
      <c r="D137">
        <v>49.700001</v>
      </c>
      <c r="E137">
        <v>0.78589279999999995</v>
      </c>
      <c r="F137">
        <v>3.7268692259999998</v>
      </c>
      <c r="G137">
        <v>25.448046000000001</v>
      </c>
      <c r="H137">
        <v>8.4758271999999995</v>
      </c>
      <c r="I137">
        <v>20.758623</v>
      </c>
      <c r="J137">
        <v>31.048860999999999</v>
      </c>
      <c r="Q137" s="2"/>
      <c r="V137" s="2"/>
      <c r="AI137" s="13"/>
    </row>
    <row r="138" spans="1:35" x14ac:dyDescent="0.25">
      <c r="A138" s="1">
        <f t="shared" si="2"/>
        <v>8</v>
      </c>
      <c r="B138" s="2" t="s">
        <v>161</v>
      </c>
      <c r="C138" s="2">
        <v>2014</v>
      </c>
      <c r="D138">
        <v>47.599997999999999</v>
      </c>
      <c r="E138">
        <v>0.96248009999999995</v>
      </c>
      <c r="F138">
        <v>3.78350389</v>
      </c>
      <c r="G138">
        <v>22.689610999999999</v>
      </c>
      <c r="H138">
        <v>8.0624856999999999</v>
      </c>
      <c r="I138">
        <v>19.990255000000001</v>
      </c>
      <c r="J138">
        <v>30.885193000000001</v>
      </c>
      <c r="Q138" s="2"/>
      <c r="V138" s="2"/>
      <c r="AI138" s="13"/>
    </row>
    <row r="139" spans="1:35" x14ac:dyDescent="0.25">
      <c r="A139" s="1">
        <f t="shared" si="2"/>
        <v>8</v>
      </c>
      <c r="B139" s="2" t="s">
        <v>161</v>
      </c>
      <c r="C139" s="2">
        <v>2015</v>
      </c>
      <c r="D139">
        <v>51.799999</v>
      </c>
      <c r="E139">
        <v>0.9359748</v>
      </c>
      <c r="F139">
        <v>3.5702208280000001</v>
      </c>
      <c r="G139">
        <v>22.366827000000001</v>
      </c>
      <c r="H139">
        <v>9.0093870000000003</v>
      </c>
      <c r="I139">
        <v>20.631893000000002</v>
      </c>
      <c r="J139">
        <v>21.332650999999998</v>
      </c>
      <c r="Q139" s="2"/>
      <c r="V139" s="2"/>
      <c r="AI139" s="13"/>
    </row>
    <row r="140" spans="1:35" x14ac:dyDescent="0.25">
      <c r="A140" s="1">
        <f t="shared" si="2"/>
        <v>8</v>
      </c>
      <c r="B140" s="2" t="s">
        <v>161</v>
      </c>
      <c r="C140" s="2">
        <v>2016</v>
      </c>
      <c r="D140">
        <v>54.900002000000001</v>
      </c>
      <c r="E140">
        <v>1.182075</v>
      </c>
      <c r="F140">
        <v>3.5219066140000002</v>
      </c>
      <c r="G140">
        <v>27.378788</v>
      </c>
      <c r="H140">
        <v>15.675341</v>
      </c>
      <c r="I140">
        <v>20.98311</v>
      </c>
      <c r="J140">
        <v>20.722518999999998</v>
      </c>
      <c r="Q140" s="2"/>
      <c r="V140" s="2"/>
      <c r="AI140" s="13"/>
    </row>
    <row r="141" spans="1:35" x14ac:dyDescent="0.25">
      <c r="A141" s="1">
        <f t="shared" si="2"/>
        <v>8</v>
      </c>
      <c r="B141" s="2" t="s">
        <v>161</v>
      </c>
      <c r="C141" s="2">
        <v>2017</v>
      </c>
      <c r="D141">
        <v>53.799999</v>
      </c>
      <c r="E141">
        <v>1.18346</v>
      </c>
      <c r="F141">
        <v>3.577942014</v>
      </c>
      <c r="G141">
        <v>24.781417999999999</v>
      </c>
      <c r="H141">
        <v>16.523540000000001</v>
      </c>
      <c r="I141">
        <v>20.846571000000001</v>
      </c>
      <c r="J141">
        <v>26.347598999999999</v>
      </c>
      <c r="Q141" s="2"/>
      <c r="V141" s="2"/>
      <c r="AI141" s="13"/>
    </row>
    <row r="142" spans="1:35" x14ac:dyDescent="0.25">
      <c r="A142" s="1">
        <f t="shared" si="2"/>
        <v>8</v>
      </c>
      <c r="B142" s="2" t="s">
        <v>161</v>
      </c>
      <c r="C142" s="2">
        <v>2018</v>
      </c>
      <c r="D142">
        <v>52.699997000000003</v>
      </c>
      <c r="E142">
        <v>1.3107420000000001</v>
      </c>
      <c r="F142">
        <v>3.5647181269999999</v>
      </c>
      <c r="G142">
        <v>25.362463000000002</v>
      </c>
      <c r="H142">
        <v>12.094730999999999</v>
      </c>
      <c r="I142">
        <v>21.203773000000002</v>
      </c>
      <c r="J142">
        <v>33.007835</v>
      </c>
      <c r="Q142" s="2"/>
      <c r="V142" s="2"/>
      <c r="AI142" s="13"/>
    </row>
    <row r="143" spans="1:35" x14ac:dyDescent="0.25">
      <c r="A143" s="1">
        <f t="shared" si="2"/>
        <v>8</v>
      </c>
      <c r="B143" s="2" t="s">
        <v>161</v>
      </c>
      <c r="C143" s="2">
        <v>2019</v>
      </c>
      <c r="D143">
        <v>51.599995</v>
      </c>
      <c r="E143">
        <v>1.600884</v>
      </c>
      <c r="F143">
        <v>3.579277754</v>
      </c>
      <c r="G143">
        <v>23.929608999999999</v>
      </c>
      <c r="H143">
        <v>11.396794999999999</v>
      </c>
      <c r="I143">
        <v>21.906296000000001</v>
      </c>
      <c r="J143">
        <v>34.023876000000001</v>
      </c>
      <c r="Q143" s="2"/>
      <c r="V143" s="2"/>
      <c r="AI143" s="13"/>
    </row>
    <row r="144" spans="1:35" x14ac:dyDescent="0.25">
      <c r="A144" s="1">
        <f t="shared" si="2"/>
        <v>8</v>
      </c>
      <c r="B144" s="2" t="s">
        <v>161</v>
      </c>
      <c r="C144" s="2">
        <v>2020</v>
      </c>
      <c r="D144">
        <v>50.499991999999999</v>
      </c>
      <c r="E144">
        <v>1.93773</v>
      </c>
      <c r="F144">
        <v>3.5827186110000002</v>
      </c>
      <c r="G144">
        <v>25.221610999999999</v>
      </c>
      <c r="H144">
        <v>13.246022999999999</v>
      </c>
      <c r="I144">
        <v>24.143307</v>
      </c>
      <c r="J144">
        <v>16.352188000000002</v>
      </c>
      <c r="Q144" s="2"/>
      <c r="V144" s="2"/>
      <c r="AI144" s="13"/>
    </row>
    <row r="145" spans="1:35" x14ac:dyDescent="0.25">
      <c r="A145" s="1">
        <f t="shared" si="2"/>
        <v>8</v>
      </c>
      <c r="B145" s="2" t="s">
        <v>161</v>
      </c>
      <c r="C145" s="2">
        <v>2021</v>
      </c>
      <c r="D145">
        <v>49.399990000000003</v>
      </c>
      <c r="E145">
        <v>2.5431339999999998</v>
      </c>
      <c r="F145">
        <v>3.5701168779999999</v>
      </c>
      <c r="G145">
        <v>26.513612999999999</v>
      </c>
      <c r="H145">
        <v>16.952846999999998</v>
      </c>
      <c r="I145">
        <v>23.357059</v>
      </c>
      <c r="J145">
        <v>22.576537999999999</v>
      </c>
      <c r="Q145" s="2"/>
      <c r="V145" s="2"/>
      <c r="AI145" s="13"/>
    </row>
    <row r="146" spans="1:35" x14ac:dyDescent="0.25">
      <c r="A146" s="1">
        <f t="shared" si="2"/>
        <v>9</v>
      </c>
      <c r="B146" s="2" t="s">
        <v>182</v>
      </c>
      <c r="C146" s="2">
        <v>2004</v>
      </c>
      <c r="D146">
        <v>40.400002000000001</v>
      </c>
      <c r="E146">
        <v>-1.0346930000000001</v>
      </c>
      <c r="F146">
        <v>2.4767776060000002</v>
      </c>
      <c r="G146">
        <v>22.262357999999999</v>
      </c>
      <c r="H146">
        <v>0.51478177000000003</v>
      </c>
      <c r="I146">
        <v>14.201798999999999</v>
      </c>
      <c r="J146">
        <v>53.659202999999998</v>
      </c>
      <c r="Q146" s="2"/>
      <c r="V146" s="2"/>
      <c r="AI146" s="13"/>
    </row>
    <row r="147" spans="1:35" x14ac:dyDescent="0.25">
      <c r="A147" s="1">
        <f t="shared" si="2"/>
        <v>9</v>
      </c>
      <c r="B147" s="2" t="s">
        <v>182</v>
      </c>
      <c r="C147" s="2">
        <v>2005</v>
      </c>
      <c r="D147">
        <v>39.200001</v>
      </c>
      <c r="E147">
        <v>-0.81661249999999996</v>
      </c>
      <c r="F147">
        <v>2.5353756619999999</v>
      </c>
      <c r="G147">
        <v>22.280342000000001</v>
      </c>
      <c r="H147">
        <v>1.7113332999999999</v>
      </c>
      <c r="I147">
        <v>15.180396</v>
      </c>
      <c r="J147">
        <v>54.903244000000001</v>
      </c>
      <c r="Q147" s="2"/>
      <c r="V147" s="2"/>
      <c r="AI147" s="13"/>
    </row>
    <row r="148" spans="1:35" x14ac:dyDescent="0.25">
      <c r="A148" s="1">
        <f t="shared" si="2"/>
        <v>9</v>
      </c>
      <c r="B148" s="2" t="s">
        <v>182</v>
      </c>
      <c r="C148" s="2">
        <v>2006</v>
      </c>
      <c r="D148">
        <v>39.599997999999999</v>
      </c>
      <c r="E148">
        <v>-0.69808009999999998</v>
      </c>
      <c r="F148">
        <v>2.8730942900000001</v>
      </c>
      <c r="G148">
        <v>23.755372999999999</v>
      </c>
      <c r="H148">
        <v>2.1122858999999901</v>
      </c>
      <c r="I148">
        <v>13.395151</v>
      </c>
      <c r="J148">
        <v>54.136237999999999</v>
      </c>
      <c r="Q148" s="2"/>
      <c r="V148" s="2"/>
      <c r="AI148" s="13"/>
    </row>
    <row r="149" spans="1:35" x14ac:dyDescent="0.25">
      <c r="A149" s="1">
        <f t="shared" si="2"/>
        <v>9</v>
      </c>
      <c r="B149" s="2" t="s">
        <v>182</v>
      </c>
      <c r="C149" s="2">
        <v>2007</v>
      </c>
      <c r="D149">
        <v>38.900002000000001</v>
      </c>
      <c r="E149">
        <v>-0.54839640000000001</v>
      </c>
      <c r="F149">
        <v>3.0142994519999999</v>
      </c>
      <c r="G149">
        <v>24.476641000000001</v>
      </c>
      <c r="H149">
        <v>5.8533043999999999</v>
      </c>
      <c r="I149">
        <v>12.245911</v>
      </c>
      <c r="J149">
        <v>59.271304999999998</v>
      </c>
      <c r="Q149" s="2"/>
      <c r="V149" s="2"/>
      <c r="AI149" s="13"/>
    </row>
    <row r="150" spans="1:35" x14ac:dyDescent="0.25">
      <c r="A150" s="1">
        <f t="shared" si="2"/>
        <v>9</v>
      </c>
      <c r="B150" s="2" t="s">
        <v>182</v>
      </c>
      <c r="C150" s="2">
        <v>2008</v>
      </c>
      <c r="D150">
        <v>36.799999</v>
      </c>
      <c r="E150">
        <v>-0.45467370000000001</v>
      </c>
      <c r="F150">
        <v>3.000159681</v>
      </c>
      <c r="G150">
        <v>23.867228000000001</v>
      </c>
      <c r="H150">
        <v>7.3472023000000002</v>
      </c>
      <c r="I150">
        <v>14.686627</v>
      </c>
      <c r="J150">
        <v>62.761768000000004</v>
      </c>
      <c r="Q150" s="2"/>
      <c r="V150" s="2"/>
      <c r="AI150" s="13"/>
    </row>
    <row r="151" spans="1:35" x14ac:dyDescent="0.25">
      <c r="A151" s="1">
        <f t="shared" si="2"/>
        <v>9</v>
      </c>
      <c r="B151" s="2" t="s">
        <v>182</v>
      </c>
      <c r="C151" s="2">
        <v>2009</v>
      </c>
      <c r="D151">
        <v>40.5</v>
      </c>
      <c r="E151">
        <v>-0.25746550000000001</v>
      </c>
      <c r="F151">
        <v>2.9900490940000002</v>
      </c>
      <c r="G151">
        <v>26.748358</v>
      </c>
      <c r="H151">
        <v>-2.2480213999999901</v>
      </c>
      <c r="I151">
        <v>16.107733</v>
      </c>
      <c r="J151">
        <v>52.307288999999997</v>
      </c>
      <c r="Q151" s="2"/>
      <c r="V151" s="2"/>
      <c r="AI151" s="13"/>
    </row>
    <row r="152" spans="1:35" x14ac:dyDescent="0.25">
      <c r="A152" s="1">
        <f t="shared" si="2"/>
        <v>9</v>
      </c>
      <c r="B152" s="2" t="s">
        <v>182</v>
      </c>
      <c r="C152" s="2">
        <v>2010</v>
      </c>
      <c r="D152">
        <v>41.099997999999999</v>
      </c>
      <c r="E152">
        <v>0.26244820000000002</v>
      </c>
      <c r="F152">
        <v>3.1413860919999999</v>
      </c>
      <c r="G152">
        <v>28.37067</v>
      </c>
      <c r="H152">
        <v>1.2286812</v>
      </c>
      <c r="I152">
        <v>15.945262</v>
      </c>
      <c r="J152">
        <v>52.457855000000002</v>
      </c>
      <c r="Q152" s="2"/>
      <c r="V152" s="2"/>
      <c r="AI152" s="13"/>
    </row>
    <row r="153" spans="1:35" x14ac:dyDescent="0.25">
      <c r="A153" s="1">
        <f t="shared" si="2"/>
        <v>9</v>
      </c>
      <c r="B153" s="2" t="s">
        <v>182</v>
      </c>
      <c r="C153" s="2">
        <v>2011</v>
      </c>
      <c r="D153">
        <v>39.299999</v>
      </c>
      <c r="E153">
        <v>0.41509249999999998</v>
      </c>
      <c r="F153">
        <v>3.0037292240000002</v>
      </c>
      <c r="G153">
        <v>28.978556000000001</v>
      </c>
      <c r="H153">
        <v>3.4032282999999999</v>
      </c>
      <c r="I153">
        <v>12.947061</v>
      </c>
      <c r="J153">
        <v>57.576878000000001</v>
      </c>
      <c r="Q153" s="2"/>
      <c r="V153" s="2"/>
      <c r="AI153" s="13"/>
    </row>
    <row r="154" spans="1:35" x14ac:dyDescent="0.25">
      <c r="A154" s="1">
        <f t="shared" si="2"/>
        <v>9</v>
      </c>
      <c r="B154" s="2" t="s">
        <v>182</v>
      </c>
      <c r="C154" s="2">
        <v>2012</v>
      </c>
      <c r="D154">
        <v>38.299999</v>
      </c>
      <c r="E154">
        <v>0.52143079999999997</v>
      </c>
      <c r="F154">
        <v>2.7584227320000001</v>
      </c>
      <c r="G154">
        <v>28.651437999999999</v>
      </c>
      <c r="H154">
        <v>1.4182287</v>
      </c>
      <c r="I154">
        <v>14.097692</v>
      </c>
      <c r="J154">
        <v>61.975304000000001</v>
      </c>
      <c r="Q154" s="2"/>
      <c r="V154" s="2"/>
      <c r="AI154" s="13"/>
    </row>
    <row r="155" spans="1:35" x14ac:dyDescent="0.25">
      <c r="A155" s="1">
        <f t="shared" si="2"/>
        <v>9</v>
      </c>
      <c r="B155" s="2" t="s">
        <v>182</v>
      </c>
      <c r="C155" s="2">
        <v>2013</v>
      </c>
      <c r="D155">
        <v>37.599997999999999</v>
      </c>
      <c r="E155">
        <v>0.67003520000000005</v>
      </c>
      <c r="F155">
        <v>2.6888672260000002</v>
      </c>
      <c r="G155">
        <v>29.871297999999999</v>
      </c>
      <c r="H155">
        <v>0.71024549000000003</v>
      </c>
      <c r="I155">
        <v>13.724880000000001</v>
      </c>
      <c r="J155">
        <v>60.626766000000003</v>
      </c>
      <c r="Q155" s="2"/>
      <c r="V155" s="2"/>
      <c r="AI155" s="13"/>
    </row>
    <row r="156" spans="1:35" x14ac:dyDescent="0.25">
      <c r="A156" s="1">
        <f t="shared" si="2"/>
        <v>9</v>
      </c>
      <c r="B156" s="2" t="s">
        <v>182</v>
      </c>
      <c r="C156" s="2">
        <v>2014</v>
      </c>
      <c r="D156">
        <v>40.700001</v>
      </c>
      <c r="E156">
        <v>1.0299130000000001</v>
      </c>
      <c r="F156">
        <v>2.4411694929999999</v>
      </c>
      <c r="G156">
        <v>31.728973</v>
      </c>
      <c r="H156">
        <v>-1.090255</v>
      </c>
      <c r="I156">
        <v>13.368765</v>
      </c>
      <c r="J156">
        <v>58.442528000000003</v>
      </c>
      <c r="Q156" s="2"/>
      <c r="V156" s="2"/>
      <c r="AI156" s="13"/>
    </row>
    <row r="157" spans="1:35" x14ac:dyDescent="0.25">
      <c r="A157" s="1">
        <f t="shared" si="2"/>
        <v>9</v>
      </c>
      <c r="B157" s="2" t="s">
        <v>182</v>
      </c>
      <c r="C157" s="2">
        <v>2015</v>
      </c>
      <c r="D157">
        <v>43.200001</v>
      </c>
      <c r="E157">
        <v>1.020872</v>
      </c>
      <c r="F157">
        <v>2.4446088819999998</v>
      </c>
      <c r="G157">
        <v>35.289825</v>
      </c>
      <c r="H157">
        <v>0.13521193000000001</v>
      </c>
      <c r="I157">
        <v>14.282577</v>
      </c>
      <c r="J157">
        <v>58.110335999999997</v>
      </c>
      <c r="Q157" s="2"/>
      <c r="V157" s="2"/>
      <c r="AI157" s="13"/>
    </row>
    <row r="158" spans="1:35" x14ac:dyDescent="0.25">
      <c r="A158" s="1">
        <f t="shared" si="2"/>
        <v>9</v>
      </c>
      <c r="B158" s="2" t="s">
        <v>182</v>
      </c>
      <c r="C158" s="2">
        <v>2016</v>
      </c>
      <c r="D158">
        <v>43.299999</v>
      </c>
      <c r="E158">
        <v>1.1822569999999999</v>
      </c>
      <c r="F158">
        <v>2.500139189</v>
      </c>
      <c r="G158">
        <v>37.377482999999998</v>
      </c>
      <c r="H158">
        <v>0.83728491999999999</v>
      </c>
      <c r="I158">
        <v>14.414021</v>
      </c>
      <c r="J158">
        <v>54.108170000000001</v>
      </c>
      <c r="Q158" s="2"/>
      <c r="V158" s="2"/>
      <c r="AI158" s="13"/>
    </row>
    <row r="159" spans="1:35" x14ac:dyDescent="0.25">
      <c r="A159" s="1">
        <f t="shared" si="2"/>
        <v>9</v>
      </c>
      <c r="B159" s="2" t="s">
        <v>182</v>
      </c>
      <c r="C159" s="2">
        <v>2017</v>
      </c>
      <c r="D159">
        <v>36.799999</v>
      </c>
      <c r="E159">
        <v>1.515137</v>
      </c>
      <c r="F159">
        <v>2.5885057749999998</v>
      </c>
      <c r="G159">
        <v>37.793419</v>
      </c>
      <c r="H159">
        <v>1.3181531</v>
      </c>
      <c r="I159">
        <v>14.982034000000001</v>
      </c>
      <c r="J159">
        <v>57.705280000000002</v>
      </c>
      <c r="Q159" s="2"/>
      <c r="V159" s="2"/>
      <c r="AI159" s="13"/>
    </row>
    <row r="160" spans="1:35" x14ac:dyDescent="0.25">
      <c r="A160" s="1">
        <f t="shared" si="2"/>
        <v>9</v>
      </c>
      <c r="B160" s="2" t="s">
        <v>182</v>
      </c>
      <c r="C160" s="2">
        <v>2018</v>
      </c>
      <c r="D160">
        <v>30.299999</v>
      </c>
      <c r="E160">
        <v>1.8217270000000001</v>
      </c>
      <c r="F160">
        <v>2.5220895969999999</v>
      </c>
      <c r="G160">
        <v>40.962482000000001</v>
      </c>
      <c r="H160">
        <v>0.46098562999999998</v>
      </c>
      <c r="I160">
        <v>14.988248</v>
      </c>
      <c r="J160">
        <v>61.78931</v>
      </c>
      <c r="Q160" s="2"/>
      <c r="V160" s="2"/>
      <c r="AI160" s="13"/>
    </row>
    <row r="161" spans="1:35" x14ac:dyDescent="0.25">
      <c r="A161" s="1">
        <f t="shared" si="2"/>
        <v>9</v>
      </c>
      <c r="B161" s="2" t="s">
        <v>182</v>
      </c>
      <c r="C161" s="2">
        <v>2019</v>
      </c>
      <c r="D161">
        <v>23.799999</v>
      </c>
      <c r="E161">
        <v>2.1427659999999999</v>
      </c>
      <c r="F161">
        <v>2.4893642819999999</v>
      </c>
      <c r="G161">
        <v>41.518146999999999</v>
      </c>
      <c r="H161">
        <v>1.7585652000000001</v>
      </c>
      <c r="I161">
        <v>14.899573</v>
      </c>
      <c r="J161">
        <v>64.249747999999997</v>
      </c>
      <c r="Q161" s="2"/>
      <c r="V161" s="2"/>
      <c r="AI161" s="13"/>
    </row>
    <row r="162" spans="1:35" x14ac:dyDescent="0.25">
      <c r="A162" s="1">
        <f t="shared" si="2"/>
        <v>9</v>
      </c>
      <c r="B162" s="2" t="s">
        <v>182</v>
      </c>
      <c r="C162" s="2">
        <v>2020</v>
      </c>
      <c r="D162">
        <v>17.299999</v>
      </c>
      <c r="E162">
        <v>2.781812</v>
      </c>
      <c r="F162">
        <v>2.4921085610000002</v>
      </c>
      <c r="G162">
        <v>45.356254999999997</v>
      </c>
      <c r="H162">
        <v>2.5474345999999999</v>
      </c>
      <c r="I162">
        <v>16.215855000000001</v>
      </c>
      <c r="J162">
        <v>60.004730000000002</v>
      </c>
      <c r="Q162" s="2"/>
      <c r="V162" s="2"/>
      <c r="AI162" s="13"/>
    </row>
    <row r="163" spans="1:35" x14ac:dyDescent="0.25">
      <c r="A163" s="1">
        <f t="shared" si="2"/>
        <v>9</v>
      </c>
      <c r="B163" s="2" t="s">
        <v>182</v>
      </c>
      <c r="C163" s="2">
        <v>2021</v>
      </c>
      <c r="D163">
        <v>10.799999</v>
      </c>
      <c r="E163">
        <v>3.8600029999999999</v>
      </c>
      <c r="F163">
        <v>2.4415799859999998</v>
      </c>
      <c r="G163">
        <v>49.194363000000003</v>
      </c>
      <c r="H163">
        <v>3.3363038999999999</v>
      </c>
      <c r="I163">
        <v>15.32368</v>
      </c>
      <c r="J163">
        <v>63.263584000000002</v>
      </c>
      <c r="Q163" s="2"/>
      <c r="V163" s="2"/>
      <c r="AI163" s="13"/>
    </row>
    <row r="164" spans="1:35" x14ac:dyDescent="0.25">
      <c r="A164" s="1">
        <f t="shared" si="2"/>
        <v>10</v>
      </c>
      <c r="B164" s="2" t="s">
        <v>198</v>
      </c>
      <c r="C164" s="2">
        <v>2004</v>
      </c>
      <c r="D164">
        <v>33.599997999999999</v>
      </c>
      <c r="E164">
        <v>-1.3941330000000001</v>
      </c>
      <c r="F164">
        <v>3.443994403</v>
      </c>
      <c r="G164">
        <v>24.607330000000001</v>
      </c>
      <c r="H164">
        <v>0.39307868000000001</v>
      </c>
      <c r="I164">
        <v>31.111889000000001</v>
      </c>
      <c r="J164">
        <v>81.716842999999997</v>
      </c>
      <c r="Q164" s="2"/>
      <c r="V164" s="2"/>
      <c r="AI164" s="13"/>
    </row>
    <row r="165" spans="1:35" x14ac:dyDescent="0.25">
      <c r="A165" s="1">
        <f t="shared" si="2"/>
        <v>10</v>
      </c>
      <c r="B165" s="2" t="s">
        <v>198</v>
      </c>
      <c r="C165" s="2">
        <v>2005</v>
      </c>
      <c r="D165">
        <v>33.900002000000001</v>
      </c>
      <c r="E165">
        <v>-1.2598320000000001</v>
      </c>
      <c r="F165">
        <v>3.3737712499999999</v>
      </c>
      <c r="G165">
        <v>25.013784000000001</v>
      </c>
      <c r="H165">
        <v>6.7829288999999999</v>
      </c>
      <c r="I165">
        <v>36.550060000000002</v>
      </c>
      <c r="J165">
        <v>86.775299000000004</v>
      </c>
      <c r="Q165" s="2"/>
      <c r="V165" s="2"/>
      <c r="AI165" s="13"/>
    </row>
    <row r="166" spans="1:35" x14ac:dyDescent="0.25">
      <c r="A166" s="1">
        <f t="shared" si="2"/>
        <v>10</v>
      </c>
      <c r="B166" s="2" t="s">
        <v>198</v>
      </c>
      <c r="C166" s="2">
        <v>2006</v>
      </c>
      <c r="D166">
        <v>33.599997999999999</v>
      </c>
      <c r="E166">
        <v>-0.96887440000000002</v>
      </c>
      <c r="F166">
        <v>3.5496067999999998</v>
      </c>
      <c r="G166">
        <v>30.341652</v>
      </c>
      <c r="H166">
        <v>2.2289777000000002</v>
      </c>
      <c r="I166">
        <v>33.643371999999999</v>
      </c>
      <c r="J166">
        <v>87.005996999999894</v>
      </c>
      <c r="Q166" s="2"/>
      <c r="V166" s="2"/>
      <c r="AI166" s="13"/>
    </row>
    <row r="167" spans="1:35" x14ac:dyDescent="0.25">
      <c r="A167" s="1">
        <f t="shared" si="2"/>
        <v>10</v>
      </c>
      <c r="B167" s="2" t="s">
        <v>198</v>
      </c>
      <c r="C167" s="2">
        <v>2007</v>
      </c>
      <c r="D167">
        <v>33.799999</v>
      </c>
      <c r="E167">
        <v>-0.55791829999999998</v>
      </c>
      <c r="F167">
        <v>3.4972733859999998</v>
      </c>
      <c r="G167">
        <v>32.350845</v>
      </c>
      <c r="H167">
        <v>0.94567329</v>
      </c>
      <c r="I167">
        <v>29.139724999999999</v>
      </c>
      <c r="J167">
        <v>85.880745000000005</v>
      </c>
      <c r="Q167" s="2"/>
      <c r="V167" s="2"/>
      <c r="AI167" s="13"/>
    </row>
    <row r="168" spans="1:35" x14ac:dyDescent="0.25">
      <c r="A168" s="1">
        <f t="shared" si="2"/>
        <v>10</v>
      </c>
      <c r="B168" s="2" t="s">
        <v>198</v>
      </c>
      <c r="C168" s="2">
        <v>2008</v>
      </c>
      <c r="D168">
        <v>30.5</v>
      </c>
      <c r="E168">
        <v>-0.13688049999999999</v>
      </c>
      <c r="F168">
        <v>3.475757539</v>
      </c>
      <c r="G168">
        <v>34.733040000000003</v>
      </c>
      <c r="H168">
        <v>8.6948279999999905</v>
      </c>
      <c r="I168">
        <v>38.902068999999997</v>
      </c>
      <c r="J168">
        <v>84.648871999999997</v>
      </c>
      <c r="Q168" s="2"/>
      <c r="V168" s="2"/>
      <c r="AI168" s="13"/>
    </row>
    <row r="169" spans="1:35" x14ac:dyDescent="0.25">
      <c r="A169" s="1">
        <f t="shared" si="2"/>
        <v>10</v>
      </c>
      <c r="B169" s="2" t="s">
        <v>198</v>
      </c>
      <c r="C169" s="2">
        <v>2009</v>
      </c>
      <c r="D169">
        <v>30.700001</v>
      </c>
      <c r="E169">
        <v>-5.2477900000000001E-2</v>
      </c>
      <c r="F169">
        <v>3.5323096509999998</v>
      </c>
      <c r="G169">
        <v>37.063091</v>
      </c>
      <c r="H169">
        <v>3.7136059000000001</v>
      </c>
      <c r="I169">
        <v>30.929608999999999</v>
      </c>
      <c r="J169">
        <v>85.760765000000006</v>
      </c>
      <c r="Q169" s="2"/>
      <c r="V169" s="2"/>
      <c r="AI169" s="13"/>
    </row>
    <row r="170" spans="1:35" x14ac:dyDescent="0.25">
      <c r="A170" s="1">
        <f t="shared" si="2"/>
        <v>10</v>
      </c>
      <c r="B170" s="2" t="s">
        <v>198</v>
      </c>
      <c r="C170" s="2">
        <v>2010</v>
      </c>
      <c r="D170">
        <v>29.799999</v>
      </c>
      <c r="E170">
        <v>0.1133381</v>
      </c>
      <c r="F170">
        <v>3.4674230810000002</v>
      </c>
      <c r="G170">
        <v>39.827587000000001</v>
      </c>
      <c r="H170">
        <v>1.4459451000000001</v>
      </c>
      <c r="I170">
        <v>28.7393</v>
      </c>
      <c r="J170">
        <v>91.203666999999996</v>
      </c>
      <c r="Q170" s="2"/>
      <c r="V170" s="2"/>
      <c r="AI170" s="13"/>
    </row>
    <row r="171" spans="1:35" x14ac:dyDescent="0.25">
      <c r="A171" s="1">
        <f t="shared" si="2"/>
        <v>10</v>
      </c>
      <c r="B171" s="2" t="s">
        <v>198</v>
      </c>
      <c r="C171" s="2">
        <v>2011</v>
      </c>
      <c r="D171">
        <v>28.700001</v>
      </c>
      <c r="E171">
        <v>0.44775609999999999</v>
      </c>
      <c r="F171">
        <v>3.526531458</v>
      </c>
      <c r="G171">
        <v>43.430453999999997</v>
      </c>
      <c r="H171">
        <v>3.5635146999999998</v>
      </c>
      <c r="I171">
        <v>29.875074000000001</v>
      </c>
      <c r="J171">
        <v>108.10673</v>
      </c>
      <c r="Q171" s="2"/>
      <c r="V171" s="2"/>
      <c r="AI171" s="13"/>
    </row>
    <row r="172" spans="1:35" x14ac:dyDescent="0.25">
      <c r="A172" s="1">
        <f t="shared" si="2"/>
        <v>10</v>
      </c>
      <c r="B172" s="2" t="s">
        <v>198</v>
      </c>
      <c r="C172" s="2">
        <v>2012</v>
      </c>
      <c r="D172">
        <v>29.9</v>
      </c>
      <c r="E172">
        <v>0.8181581</v>
      </c>
      <c r="F172">
        <v>3.5077183249999999</v>
      </c>
      <c r="G172">
        <v>44.137604000000003</v>
      </c>
      <c r="H172">
        <v>2.5771818</v>
      </c>
      <c r="I172">
        <v>42.523918000000002</v>
      </c>
      <c r="J172">
        <v>104.41083</v>
      </c>
      <c r="Q172" s="2"/>
      <c r="V172" s="2"/>
      <c r="AI172" s="13"/>
    </row>
    <row r="173" spans="1:35" x14ac:dyDescent="0.25">
      <c r="A173" s="1">
        <f t="shared" si="2"/>
        <v>10</v>
      </c>
      <c r="B173" s="2" t="s">
        <v>198</v>
      </c>
      <c r="C173" s="2">
        <v>2013</v>
      </c>
      <c r="D173">
        <v>29.200001</v>
      </c>
      <c r="E173">
        <v>1.098071</v>
      </c>
      <c r="F173">
        <v>3.5346916909999999</v>
      </c>
      <c r="G173">
        <v>47.820984000000003</v>
      </c>
      <c r="H173">
        <v>1.8253946999999999</v>
      </c>
      <c r="I173">
        <v>37.514842999999999</v>
      </c>
      <c r="J173">
        <v>112.761</v>
      </c>
      <c r="Q173" s="2"/>
      <c r="V173" s="2"/>
      <c r="AI173" s="13"/>
    </row>
    <row r="174" spans="1:35" x14ac:dyDescent="0.25">
      <c r="A174" s="1">
        <f t="shared" si="2"/>
        <v>10</v>
      </c>
      <c r="B174" s="2" t="s">
        <v>198</v>
      </c>
      <c r="C174" s="2">
        <v>2014</v>
      </c>
      <c r="D174">
        <v>28.700001</v>
      </c>
      <c r="E174">
        <v>1.4538390000000001</v>
      </c>
      <c r="F174">
        <v>3.3999132510000001</v>
      </c>
      <c r="G174">
        <v>46.822780999999999</v>
      </c>
      <c r="H174">
        <v>0.19087508</v>
      </c>
      <c r="I174">
        <v>25.68487</v>
      </c>
      <c r="J174">
        <v>97.464423999999994</v>
      </c>
      <c r="Q174" s="2"/>
      <c r="V174" s="2"/>
      <c r="AI174" s="13"/>
    </row>
    <row r="175" spans="1:35" x14ac:dyDescent="0.25">
      <c r="A175" s="1">
        <f t="shared" si="2"/>
        <v>10</v>
      </c>
      <c r="B175" s="2" t="s">
        <v>198</v>
      </c>
      <c r="C175" s="2">
        <v>2015</v>
      </c>
      <c r="D175">
        <v>30.4</v>
      </c>
      <c r="E175">
        <v>1.5799339999999999</v>
      </c>
      <c r="F175">
        <v>3.233909905</v>
      </c>
      <c r="G175">
        <v>51.682209</v>
      </c>
      <c r="H175">
        <v>2.5839051999999998</v>
      </c>
      <c r="I175">
        <v>24.374002000000001</v>
      </c>
      <c r="J175">
        <v>93.659782000000007</v>
      </c>
      <c r="Q175" s="2"/>
      <c r="V175" s="2"/>
      <c r="AI175" s="13"/>
    </row>
    <row r="176" spans="1:35" x14ac:dyDescent="0.25">
      <c r="A176" s="1">
        <f t="shared" si="2"/>
        <v>10</v>
      </c>
      <c r="B176" s="2" t="s">
        <v>198</v>
      </c>
      <c r="C176" s="2">
        <v>2016</v>
      </c>
      <c r="D176">
        <v>31.6</v>
      </c>
      <c r="E176">
        <v>1.3012269999999999</v>
      </c>
      <c r="F176">
        <v>3.1883683199999999</v>
      </c>
      <c r="G176">
        <v>40.166930999999998</v>
      </c>
      <c r="H176">
        <v>1.2852466</v>
      </c>
      <c r="I176">
        <v>20.757984</v>
      </c>
      <c r="J176">
        <v>66.880568999999994</v>
      </c>
      <c r="Q176" s="2"/>
      <c r="V176" s="2"/>
      <c r="AI176" s="13"/>
    </row>
    <row r="177" spans="1:35" x14ac:dyDescent="0.25">
      <c r="A177" s="1">
        <f t="shared" si="2"/>
        <v>10</v>
      </c>
      <c r="B177" s="2" t="s">
        <v>198</v>
      </c>
      <c r="C177" s="2">
        <v>2017</v>
      </c>
      <c r="D177">
        <v>32.099997999999999</v>
      </c>
      <c r="E177">
        <v>1.263954</v>
      </c>
      <c r="F177">
        <v>3.2124158739999999</v>
      </c>
      <c r="G177">
        <v>42.510871999999999</v>
      </c>
      <c r="H177">
        <v>-0.98028952000000003</v>
      </c>
      <c r="I177">
        <v>20.638608999999999</v>
      </c>
      <c r="J177">
        <v>58.135612000000002</v>
      </c>
      <c r="Q177" s="2"/>
      <c r="V177" s="2"/>
      <c r="AI177" s="13"/>
    </row>
    <row r="178" spans="1:35" x14ac:dyDescent="0.25">
      <c r="A178" s="1">
        <f t="shared" si="2"/>
        <v>10</v>
      </c>
      <c r="B178" s="2" t="s">
        <v>198</v>
      </c>
      <c r="C178" s="2">
        <v>2018</v>
      </c>
      <c r="D178">
        <v>32.599997000000002</v>
      </c>
      <c r="E178">
        <v>1.6340190000000001</v>
      </c>
      <c r="F178">
        <v>3.2277297969999998</v>
      </c>
      <c r="G178">
        <v>43.692295000000001</v>
      </c>
      <c r="H178">
        <v>0.92817050000000001</v>
      </c>
      <c r="I178">
        <v>20.440488999999999</v>
      </c>
      <c r="J178">
        <v>56.688934000000003</v>
      </c>
      <c r="Q178" s="2"/>
      <c r="V178" s="2"/>
      <c r="AI178" s="13"/>
    </row>
    <row r="179" spans="1:35" x14ac:dyDescent="0.25">
      <c r="A179" s="1">
        <f t="shared" si="2"/>
        <v>10</v>
      </c>
      <c r="B179" s="2" t="s">
        <v>198</v>
      </c>
      <c r="C179" s="2">
        <v>2019</v>
      </c>
      <c r="D179">
        <v>33.099995</v>
      </c>
      <c r="E179">
        <v>1.7823709999999999</v>
      </c>
      <c r="F179">
        <v>3.2255581019999999</v>
      </c>
      <c r="G179">
        <v>42.648761999999998</v>
      </c>
      <c r="H179">
        <v>0.68589758999999995</v>
      </c>
      <c r="I179">
        <v>19.755206999999999</v>
      </c>
      <c r="J179">
        <v>54.372070000000001</v>
      </c>
      <c r="Q179" s="2"/>
      <c r="V179" s="2"/>
      <c r="AI179" s="13"/>
    </row>
    <row r="180" spans="1:35" x14ac:dyDescent="0.25">
      <c r="A180" s="1">
        <f t="shared" si="2"/>
        <v>10</v>
      </c>
      <c r="B180" s="2" t="s">
        <v>198</v>
      </c>
      <c r="C180" s="2">
        <v>2020</v>
      </c>
      <c r="D180">
        <v>33.599992999999998</v>
      </c>
      <c r="E180">
        <v>2.097226</v>
      </c>
      <c r="F180">
        <v>3.2075247170000001</v>
      </c>
      <c r="G180">
        <v>46.177791999999997</v>
      </c>
      <c r="H180">
        <v>1.8275404</v>
      </c>
      <c r="I180">
        <v>18.776648000000002</v>
      </c>
      <c r="J180">
        <v>54.841273999999999</v>
      </c>
      <c r="Q180" s="2"/>
      <c r="V180" s="2"/>
      <c r="AI180" s="13"/>
    </row>
    <row r="181" spans="1:35" x14ac:dyDescent="0.25">
      <c r="A181" s="1">
        <f t="shared" si="2"/>
        <v>10</v>
      </c>
      <c r="B181" s="2" t="s">
        <v>198</v>
      </c>
      <c r="C181" s="2">
        <v>2021</v>
      </c>
      <c r="D181">
        <v>34.099991000000003</v>
      </c>
      <c r="E181">
        <v>2.4506019999999999</v>
      </c>
      <c r="F181">
        <v>3.1680025459999999</v>
      </c>
      <c r="G181">
        <v>49.706820999999998</v>
      </c>
      <c r="H181">
        <v>2.9691831999999998</v>
      </c>
      <c r="I181">
        <v>19.278438999999999</v>
      </c>
      <c r="J181">
        <v>57.541938999999999</v>
      </c>
      <c r="Q181" s="2"/>
      <c r="V181" s="2"/>
      <c r="AI181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2"/>
  <sheetViews>
    <sheetView workbookViewId="0">
      <selection activeCell="C9" sqref="C9:J12"/>
    </sheetView>
  </sheetViews>
  <sheetFormatPr defaultRowHeight="15" x14ac:dyDescent="0.25"/>
  <sheetData>
    <row r="3" spans="3:13" x14ac:dyDescent="0.25">
      <c r="C3" t="s">
        <v>3883</v>
      </c>
    </row>
    <row r="4" spans="3:13" x14ac:dyDescent="0.25">
      <c r="C4" t="s">
        <v>3884</v>
      </c>
    </row>
    <row r="6" spans="3:13" x14ac:dyDescent="0.25">
      <c r="D6" t="s">
        <v>1233</v>
      </c>
      <c r="E6" t="s">
        <v>3880</v>
      </c>
      <c r="F6" t="s">
        <v>3877</v>
      </c>
      <c r="G6" t="s">
        <v>3879</v>
      </c>
      <c r="H6" t="s">
        <v>2489</v>
      </c>
      <c r="I6" t="s">
        <v>2477</v>
      </c>
      <c r="J6" t="s">
        <v>3878</v>
      </c>
    </row>
    <row r="8" spans="3:13" x14ac:dyDescent="0.25">
      <c r="C8" t="s">
        <v>3885</v>
      </c>
      <c r="D8">
        <v>37.281109999999998</v>
      </c>
      <c r="E8" s="13">
        <v>1.1100000000000001E-9</v>
      </c>
      <c r="F8">
        <v>3.1307900000000002</v>
      </c>
      <c r="G8">
        <v>26.724409999999999</v>
      </c>
      <c r="H8">
        <v>5.4505109999999997</v>
      </c>
      <c r="I8">
        <v>24.794319999999999</v>
      </c>
      <c r="J8">
        <v>59.128189999999996</v>
      </c>
      <c r="M8">
        <v>1.1100000000000001E-9</v>
      </c>
    </row>
    <row r="9" spans="3:13" x14ac:dyDescent="0.25">
      <c r="C9" t="s">
        <v>3886</v>
      </c>
      <c r="D9">
        <v>34.549999999999997</v>
      </c>
      <c r="E9">
        <v>-0.16072500000000001</v>
      </c>
      <c r="F9">
        <v>3.1518619999999999</v>
      </c>
      <c r="G9">
        <v>25.46819</v>
      </c>
      <c r="H9">
        <v>2.6562079999999999</v>
      </c>
      <c r="I9">
        <v>23.678740000000001</v>
      </c>
      <c r="J9">
        <v>58.244149999999998</v>
      </c>
    </row>
    <row r="10" spans="3:13" x14ac:dyDescent="0.25">
      <c r="C10" t="s">
        <v>3887</v>
      </c>
      <c r="D10">
        <v>61.4</v>
      </c>
      <c r="E10">
        <v>5.0663200000000002</v>
      </c>
      <c r="F10">
        <v>3.8833730000000002</v>
      </c>
      <c r="G10">
        <v>51.682209999999998</v>
      </c>
      <c r="H10">
        <v>34.695270000000001</v>
      </c>
      <c r="I10">
        <v>42.523919999999997</v>
      </c>
      <c r="J10">
        <v>132.38249999999999</v>
      </c>
    </row>
    <row r="11" spans="3:13" x14ac:dyDescent="0.25">
      <c r="C11" t="s">
        <v>3888</v>
      </c>
      <c r="D11">
        <v>10.8</v>
      </c>
      <c r="E11">
        <v>-3.0205380000000002</v>
      </c>
      <c r="F11">
        <v>2.4411689999999999</v>
      </c>
      <c r="G11">
        <v>9.0343169999999997</v>
      </c>
      <c r="H11">
        <v>-3.2333889999999998</v>
      </c>
      <c r="I11">
        <v>12.24591</v>
      </c>
      <c r="J11">
        <v>16.35219</v>
      </c>
    </row>
    <row r="12" spans="3:13" x14ac:dyDescent="0.25">
      <c r="C12" t="s">
        <v>3889</v>
      </c>
      <c r="D12">
        <v>7.750839</v>
      </c>
      <c r="E12">
        <v>1.5381549999999999</v>
      </c>
      <c r="F12">
        <v>0.37755</v>
      </c>
      <c r="G12">
        <v>9.0412970000000001</v>
      </c>
      <c r="H12">
        <v>6.5834349999999997</v>
      </c>
      <c r="I12">
        <v>7.5890750000000002</v>
      </c>
      <c r="J12">
        <v>19.699249999999999</v>
      </c>
    </row>
    <row r="13" spans="3:13" x14ac:dyDescent="0.25">
      <c r="C13" t="s">
        <v>3890</v>
      </c>
      <c r="D13">
        <v>0.67283199999999999</v>
      </c>
      <c r="E13">
        <v>0.535721</v>
      </c>
      <c r="F13">
        <v>-0.1399</v>
      </c>
      <c r="G13">
        <v>0.64279299999999995</v>
      </c>
      <c r="H13">
        <v>1.558708</v>
      </c>
      <c r="I13">
        <v>0.40834900000000002</v>
      </c>
      <c r="J13">
        <v>0.90368700000000002</v>
      </c>
    </row>
    <row r="14" spans="3:13" x14ac:dyDescent="0.25">
      <c r="C14" t="s">
        <v>3891</v>
      </c>
      <c r="D14">
        <v>3.964188</v>
      </c>
      <c r="E14">
        <v>3.0969890000000002</v>
      </c>
      <c r="F14">
        <v>1.97783</v>
      </c>
      <c r="G14">
        <v>3.209892</v>
      </c>
      <c r="H14">
        <v>5.8819549999999996</v>
      </c>
      <c r="I14">
        <v>2.079644</v>
      </c>
      <c r="J14">
        <v>4.6201420000000004</v>
      </c>
    </row>
    <row r="16" spans="3:13" x14ac:dyDescent="0.25">
      <c r="C16" t="s">
        <v>3892</v>
      </c>
      <c r="D16">
        <v>20.553509999999999</v>
      </c>
      <c r="E16">
        <v>8.6804760000000005</v>
      </c>
      <c r="F16">
        <v>8.4233969999999996</v>
      </c>
      <c r="G16">
        <v>12.725899999999999</v>
      </c>
      <c r="H16">
        <v>135.17959999999999</v>
      </c>
      <c r="I16">
        <v>11.35539</v>
      </c>
      <c r="J16">
        <v>44.185969999999998</v>
      </c>
    </row>
    <row r="17" spans="3:10" x14ac:dyDescent="0.25">
      <c r="C17" t="s">
        <v>3893</v>
      </c>
      <c r="D17">
        <v>3.4E-5</v>
      </c>
      <c r="E17">
        <v>1.3032999999999999E-2</v>
      </c>
      <c r="F17">
        <v>1.4821000000000001E-2</v>
      </c>
      <c r="G17">
        <v>1.7240000000000001E-3</v>
      </c>
      <c r="H17">
        <v>0</v>
      </c>
      <c r="I17">
        <v>3.421E-3</v>
      </c>
      <c r="J17">
        <v>0</v>
      </c>
    </row>
    <row r="19" spans="3:10" x14ac:dyDescent="0.25">
      <c r="C19" t="s">
        <v>3894</v>
      </c>
      <c r="D19">
        <v>6710.6</v>
      </c>
      <c r="E19" s="13">
        <v>1.9999999999999999E-7</v>
      </c>
      <c r="F19">
        <v>563.5421</v>
      </c>
      <c r="G19">
        <v>4810.3940000000002</v>
      </c>
      <c r="H19">
        <v>981.09199999999998</v>
      </c>
      <c r="I19">
        <v>4462.9780000000001</v>
      </c>
      <c r="J19">
        <v>10643.07</v>
      </c>
    </row>
    <row r="20" spans="3:10" x14ac:dyDescent="0.25">
      <c r="C20" t="s">
        <v>3895</v>
      </c>
      <c r="D20">
        <v>10753.52</v>
      </c>
      <c r="E20">
        <v>423.49959999999999</v>
      </c>
      <c r="F20">
        <v>25.515370000000001</v>
      </c>
      <c r="G20">
        <v>14632.36</v>
      </c>
      <c r="H20">
        <v>7758.15</v>
      </c>
      <c r="I20">
        <v>10309.34</v>
      </c>
      <c r="J20">
        <v>69462.820000000007</v>
      </c>
    </row>
    <row r="22" spans="3:10" x14ac:dyDescent="0.25">
      <c r="C22" t="s">
        <v>3896</v>
      </c>
      <c r="D22">
        <v>180</v>
      </c>
      <c r="E22">
        <v>180</v>
      </c>
      <c r="F22">
        <v>180</v>
      </c>
      <c r="G22">
        <v>180</v>
      </c>
      <c r="H22">
        <v>180</v>
      </c>
      <c r="I22">
        <v>180</v>
      </c>
      <c r="J22">
        <v>180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8" workbookViewId="0">
      <selection activeCell="B33" sqref="B33:G33"/>
    </sheetView>
  </sheetViews>
  <sheetFormatPr defaultRowHeight="15" x14ac:dyDescent="0.25"/>
  <sheetData>
    <row r="1" spans="1:8" x14ac:dyDescent="0.25">
      <c r="A1" t="s">
        <v>3897</v>
      </c>
    </row>
    <row r="2" spans="1:8" x14ac:dyDescent="0.25">
      <c r="A2" t="s">
        <v>3898</v>
      </c>
    </row>
    <row r="3" spans="1:8" x14ac:dyDescent="0.25">
      <c r="A3" t="s">
        <v>3884</v>
      </c>
    </row>
    <row r="4" spans="1:8" x14ac:dyDescent="0.25">
      <c r="A4" t="s">
        <v>3899</v>
      </c>
    </row>
    <row r="6" spans="1:8" x14ac:dyDescent="0.25">
      <c r="A6" t="s">
        <v>3900</v>
      </c>
    </row>
    <row r="7" spans="1:8" x14ac:dyDescent="0.25">
      <c r="A7" t="s">
        <v>3901</v>
      </c>
    </row>
    <row r="8" spans="1:8" x14ac:dyDescent="0.25">
      <c r="A8" t="s">
        <v>3902</v>
      </c>
      <c r="B8" t="s">
        <v>3903</v>
      </c>
      <c r="C8" t="s">
        <v>3904</v>
      </c>
      <c r="D8" t="s">
        <v>3905</v>
      </c>
      <c r="E8" t="s">
        <v>3906</v>
      </c>
      <c r="F8" t="s">
        <v>3907</v>
      </c>
      <c r="G8" t="s">
        <v>3908</v>
      </c>
      <c r="H8" t="s">
        <v>3909</v>
      </c>
    </row>
    <row r="9" spans="1:8" x14ac:dyDescent="0.25">
      <c r="A9" t="s">
        <v>3903</v>
      </c>
      <c r="B9">
        <v>1</v>
      </c>
    </row>
    <row r="10" spans="1:8" x14ac:dyDescent="0.25">
      <c r="B10" t="s">
        <v>3910</v>
      </c>
    </row>
    <row r="11" spans="1:8" x14ac:dyDescent="0.25">
      <c r="B11" t="s">
        <v>3910</v>
      </c>
    </row>
    <row r="13" spans="1:8" x14ac:dyDescent="0.25">
      <c r="A13" t="s">
        <v>3904</v>
      </c>
      <c r="B13">
        <v>-0.196045</v>
      </c>
      <c r="C13">
        <v>1</v>
      </c>
    </row>
    <row r="14" spans="1:8" x14ac:dyDescent="0.25">
      <c r="B14">
        <v>-2.6673249999999999</v>
      </c>
      <c r="C14" t="s">
        <v>3910</v>
      </c>
    </row>
    <row r="15" spans="1:8" x14ac:dyDescent="0.25">
      <c r="B15">
        <v>8.3999999999999995E-3</v>
      </c>
      <c r="C15" t="s">
        <v>3910</v>
      </c>
    </row>
    <row r="17" spans="1:7" x14ac:dyDescent="0.25">
      <c r="A17" t="s">
        <v>3905</v>
      </c>
      <c r="B17">
        <v>0.27557300000000001</v>
      </c>
      <c r="C17">
        <v>-0.37550800000000001</v>
      </c>
      <c r="D17">
        <v>1</v>
      </c>
    </row>
    <row r="18" spans="1:7" x14ac:dyDescent="0.25">
      <c r="B18">
        <v>3.8246929999999999</v>
      </c>
      <c r="C18">
        <v>-5.4054770000000003</v>
      </c>
      <c r="D18" t="s">
        <v>3910</v>
      </c>
    </row>
    <row r="19" spans="1:7" x14ac:dyDescent="0.25">
      <c r="B19">
        <v>2.0000000000000001E-4</v>
      </c>
      <c r="C19">
        <v>0</v>
      </c>
      <c r="D19" t="s">
        <v>3910</v>
      </c>
    </row>
    <row r="21" spans="1:7" x14ac:dyDescent="0.25">
      <c r="A21" t="s">
        <v>3906</v>
      </c>
      <c r="B21">
        <v>-0.39941500000000002</v>
      </c>
      <c r="C21">
        <v>0.67751799999999995</v>
      </c>
      <c r="D21">
        <v>-0.32837300000000003</v>
      </c>
      <c r="E21">
        <v>1</v>
      </c>
    </row>
    <row r="22" spans="1:7" x14ac:dyDescent="0.25">
      <c r="B22">
        <v>-5.8126470000000001</v>
      </c>
      <c r="C22">
        <v>12.28978</v>
      </c>
      <c r="D22">
        <v>-4.6382469999999998</v>
      </c>
      <c r="E22" t="s">
        <v>3910</v>
      </c>
    </row>
    <row r="23" spans="1:7" x14ac:dyDescent="0.25">
      <c r="B23">
        <v>0</v>
      </c>
      <c r="C23">
        <v>0</v>
      </c>
      <c r="D23">
        <v>0</v>
      </c>
      <c r="E23" t="s">
        <v>3910</v>
      </c>
    </row>
    <row r="25" spans="1:7" x14ac:dyDescent="0.25">
      <c r="A25" t="s">
        <v>3907</v>
      </c>
      <c r="B25">
        <v>0.217086</v>
      </c>
      <c r="C25">
        <v>-9.1410000000000005E-2</v>
      </c>
      <c r="D25">
        <v>0.25580599999999998</v>
      </c>
      <c r="E25">
        <v>-0.24490400000000001</v>
      </c>
      <c r="F25">
        <v>1</v>
      </c>
    </row>
    <row r="26" spans="1:7" x14ac:dyDescent="0.25">
      <c r="B26">
        <v>2.9670429999999999</v>
      </c>
      <c r="C26">
        <v>-1.224685</v>
      </c>
      <c r="D26">
        <v>3.5303429999999998</v>
      </c>
      <c r="E26">
        <v>-3.3700519999999998</v>
      </c>
      <c r="F26" t="s">
        <v>3910</v>
      </c>
    </row>
    <row r="27" spans="1:7" x14ac:dyDescent="0.25">
      <c r="B27">
        <v>3.3999999999999998E-3</v>
      </c>
      <c r="C27">
        <v>0.2223</v>
      </c>
      <c r="D27">
        <v>5.0000000000000001E-4</v>
      </c>
      <c r="E27">
        <v>8.9999999999999998E-4</v>
      </c>
      <c r="F27" t="s">
        <v>3910</v>
      </c>
    </row>
    <row r="29" spans="1:7" x14ac:dyDescent="0.25">
      <c r="A29" t="s">
        <v>3908</v>
      </c>
      <c r="B29">
        <v>2.5878999999999999E-2</v>
      </c>
      <c r="C29">
        <v>-0.18965899999999999</v>
      </c>
      <c r="D29">
        <v>0.115424</v>
      </c>
      <c r="E29">
        <v>-0.179868</v>
      </c>
      <c r="F29">
        <v>-0.133075</v>
      </c>
      <c r="G29">
        <v>1</v>
      </c>
    </row>
    <row r="30" spans="1:7" x14ac:dyDescent="0.25">
      <c r="B30">
        <v>0.34538999999999997</v>
      </c>
      <c r="C30">
        <v>-2.5771350000000002</v>
      </c>
      <c r="D30">
        <v>1.550303</v>
      </c>
      <c r="E30">
        <v>-2.4395190000000002</v>
      </c>
      <c r="F30">
        <v>-1.791371</v>
      </c>
      <c r="G30" t="s">
        <v>3910</v>
      </c>
    </row>
    <row r="31" spans="1:7" x14ac:dyDescent="0.25">
      <c r="B31">
        <v>0.73019999999999996</v>
      </c>
      <c r="C31">
        <v>1.0800000000000001E-2</v>
      </c>
      <c r="D31">
        <v>0.12280000000000001</v>
      </c>
      <c r="E31">
        <v>1.5699999999999999E-2</v>
      </c>
      <c r="F31">
        <v>7.4899999999999994E-2</v>
      </c>
      <c r="G31" t="s">
        <v>3910</v>
      </c>
    </row>
    <row r="33" spans="1:8" x14ac:dyDescent="0.25">
      <c r="A33" t="s">
        <v>3909</v>
      </c>
      <c r="B33">
        <v>-0.506714</v>
      </c>
      <c r="C33">
        <v>0.10642699999999999</v>
      </c>
      <c r="D33">
        <v>5.0072999999999999E-2</v>
      </c>
      <c r="E33">
        <v>0.36718000000000001</v>
      </c>
      <c r="F33">
        <v>0.112176</v>
      </c>
      <c r="G33">
        <v>-1.4899999999999999E-4</v>
      </c>
      <c r="H33">
        <v>1</v>
      </c>
    </row>
    <row r="34" spans="1:8" x14ac:dyDescent="0.25">
      <c r="B34">
        <v>-7.8416649999999999</v>
      </c>
      <c r="C34">
        <v>1.428023</v>
      </c>
      <c r="D34">
        <v>0.66890300000000003</v>
      </c>
      <c r="E34">
        <v>5.2666719999999998</v>
      </c>
      <c r="F34">
        <v>1.5061169999999999</v>
      </c>
      <c r="G34">
        <v>-1.9940000000000001E-3</v>
      </c>
      <c r="H34" t="s">
        <v>3910</v>
      </c>
    </row>
    <row r="35" spans="1:8" x14ac:dyDescent="0.25">
      <c r="B35">
        <v>0</v>
      </c>
      <c r="C35">
        <v>0.155</v>
      </c>
      <c r="D35">
        <v>0.50439999999999996</v>
      </c>
      <c r="E35">
        <v>0</v>
      </c>
      <c r="F35">
        <v>0.1338</v>
      </c>
      <c r="G35">
        <v>0.99839999999999995</v>
      </c>
      <c r="H35" t="s">
        <v>3910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4"/>
  <sheetViews>
    <sheetView topLeftCell="A13" workbookViewId="0">
      <selection activeCell="AW11" sqref="AW11"/>
    </sheetView>
  </sheetViews>
  <sheetFormatPr defaultRowHeight="15" x14ac:dyDescent="0.25"/>
  <cols>
    <col min="2" max="2" width="23.28515625" customWidth="1"/>
    <col min="3" max="3" width="11.28515625" customWidth="1"/>
    <col min="16" max="16" width="17.28515625" customWidth="1"/>
  </cols>
  <sheetData>
    <row r="2" spans="2:51" x14ac:dyDescent="0.25">
      <c r="B2" s="14" t="s">
        <v>1233</v>
      </c>
      <c r="H2" s="14" t="s">
        <v>3880</v>
      </c>
      <c r="P2" s="14" t="s">
        <v>3877</v>
      </c>
      <c r="X2" s="14" t="s">
        <v>3879</v>
      </c>
      <c r="AF2" s="14" t="s">
        <v>2489</v>
      </c>
      <c r="AN2" s="14" t="s">
        <v>2477</v>
      </c>
      <c r="AV2" s="14" t="s">
        <v>3878</v>
      </c>
    </row>
    <row r="3" spans="2:51" x14ac:dyDescent="0.25">
      <c r="B3" t="s">
        <v>3911</v>
      </c>
      <c r="H3" t="s">
        <v>3911</v>
      </c>
      <c r="P3" t="s">
        <v>3911</v>
      </c>
      <c r="X3" t="s">
        <v>3911</v>
      </c>
      <c r="AF3" t="s">
        <v>3911</v>
      </c>
      <c r="AN3" t="s">
        <v>3911</v>
      </c>
      <c r="AV3" t="s">
        <v>3911</v>
      </c>
    </row>
    <row r="4" spans="2:51" x14ac:dyDescent="0.25">
      <c r="B4" t="s">
        <v>3912</v>
      </c>
      <c r="H4" t="s">
        <v>3970</v>
      </c>
      <c r="P4" t="s">
        <v>3977</v>
      </c>
      <c r="X4" t="s">
        <v>3978</v>
      </c>
      <c r="AF4" t="s">
        <v>3979</v>
      </c>
      <c r="AN4" t="s">
        <v>3991</v>
      </c>
      <c r="AV4" t="s">
        <v>3995</v>
      </c>
    </row>
    <row r="5" spans="2:51" x14ac:dyDescent="0.25">
      <c r="B5" t="s">
        <v>3913</v>
      </c>
      <c r="H5" t="s">
        <v>3913</v>
      </c>
      <c r="P5" t="s">
        <v>3913</v>
      </c>
      <c r="X5" t="s">
        <v>3913</v>
      </c>
      <c r="AF5" t="s">
        <v>3913</v>
      </c>
      <c r="AN5" t="s">
        <v>3913</v>
      </c>
      <c r="AV5" t="s">
        <v>3913</v>
      </c>
    </row>
    <row r="6" spans="2:51" x14ac:dyDescent="0.25">
      <c r="B6" t="s">
        <v>3884</v>
      </c>
      <c r="H6" t="s">
        <v>3884</v>
      </c>
      <c r="P6" t="s">
        <v>3884</v>
      </c>
      <c r="X6" t="s">
        <v>3884</v>
      </c>
      <c r="AF6" t="s">
        <v>3884</v>
      </c>
      <c r="AN6" t="s">
        <v>3884</v>
      </c>
      <c r="AV6" t="s">
        <v>3884</v>
      </c>
    </row>
    <row r="7" spans="2:51" x14ac:dyDescent="0.25">
      <c r="B7" t="s">
        <v>3914</v>
      </c>
      <c r="H7" t="s">
        <v>3914</v>
      </c>
      <c r="P7" t="s">
        <v>3914</v>
      </c>
      <c r="X7" t="s">
        <v>3914</v>
      </c>
      <c r="AF7" t="s">
        <v>3914</v>
      </c>
      <c r="AN7" t="s">
        <v>3914</v>
      </c>
      <c r="AV7" t="s">
        <v>3914</v>
      </c>
    </row>
    <row r="8" spans="2:51" x14ac:dyDescent="0.25">
      <c r="B8" t="s">
        <v>3915</v>
      </c>
      <c r="H8" t="s">
        <v>3915</v>
      </c>
      <c r="P8" t="s">
        <v>3915</v>
      </c>
      <c r="X8" t="s">
        <v>3915</v>
      </c>
      <c r="AF8" t="s">
        <v>3915</v>
      </c>
      <c r="AN8" t="s">
        <v>3915</v>
      </c>
      <c r="AV8" t="s">
        <v>3915</v>
      </c>
    </row>
    <row r="9" spans="2:51" x14ac:dyDescent="0.25">
      <c r="B9" t="s">
        <v>3916</v>
      </c>
      <c r="H9" t="s">
        <v>3916</v>
      </c>
      <c r="P9" t="s">
        <v>3916</v>
      </c>
      <c r="X9" t="s">
        <v>3916</v>
      </c>
      <c r="AF9" t="s">
        <v>3916</v>
      </c>
      <c r="AN9" t="s">
        <v>3916</v>
      </c>
      <c r="AV9" t="s">
        <v>3916</v>
      </c>
    </row>
    <row r="10" spans="2:51" x14ac:dyDescent="0.25">
      <c r="B10" t="s">
        <v>3917</v>
      </c>
      <c r="H10" t="s">
        <v>3917</v>
      </c>
      <c r="P10" t="s">
        <v>3917</v>
      </c>
      <c r="X10" t="s">
        <v>3917</v>
      </c>
      <c r="AF10" t="s">
        <v>3917</v>
      </c>
      <c r="AN10" t="s">
        <v>3917</v>
      </c>
      <c r="AV10" t="s">
        <v>3917</v>
      </c>
    </row>
    <row r="11" spans="2:51" x14ac:dyDescent="0.25">
      <c r="B11" t="s">
        <v>3918</v>
      </c>
      <c r="H11" t="s">
        <v>3918</v>
      </c>
      <c r="P11" t="s">
        <v>3918</v>
      </c>
      <c r="X11" t="s">
        <v>3918</v>
      </c>
      <c r="AF11" t="s">
        <v>3918</v>
      </c>
      <c r="AN11" t="s">
        <v>3918</v>
      </c>
      <c r="AV11" t="s">
        <v>3918</v>
      </c>
    </row>
    <row r="13" spans="2:51" x14ac:dyDescent="0.25">
      <c r="B13" t="s">
        <v>3919</v>
      </c>
      <c r="C13" t="s">
        <v>3920</v>
      </c>
      <c r="D13" t="s">
        <v>3921</v>
      </c>
      <c r="E13" t="s">
        <v>3922</v>
      </c>
      <c r="H13" t="s">
        <v>3919</v>
      </c>
      <c r="I13" t="s">
        <v>3920</v>
      </c>
      <c r="J13" t="s">
        <v>3921</v>
      </c>
      <c r="K13" t="s">
        <v>3922</v>
      </c>
      <c r="P13" t="s">
        <v>3919</v>
      </c>
      <c r="Q13" t="s">
        <v>3920</v>
      </c>
      <c r="R13" t="s">
        <v>3921</v>
      </c>
      <c r="S13" t="s">
        <v>3922</v>
      </c>
      <c r="X13" t="s">
        <v>3919</v>
      </c>
      <c r="Y13" t="s">
        <v>3920</v>
      </c>
      <c r="Z13" t="s">
        <v>3921</v>
      </c>
      <c r="AA13" t="s">
        <v>3922</v>
      </c>
      <c r="AF13" t="s">
        <v>3919</v>
      </c>
      <c r="AG13" t="s">
        <v>3920</v>
      </c>
      <c r="AH13" t="s">
        <v>3921</v>
      </c>
      <c r="AI13" t="s">
        <v>3922</v>
      </c>
      <c r="AN13" t="s">
        <v>3919</v>
      </c>
      <c r="AO13" t="s">
        <v>3920</v>
      </c>
      <c r="AP13" t="s">
        <v>3921</v>
      </c>
      <c r="AQ13" t="s">
        <v>3922</v>
      </c>
      <c r="AV13" t="s">
        <v>3919</v>
      </c>
      <c r="AW13" t="s">
        <v>3920</v>
      </c>
      <c r="AX13" t="s">
        <v>3921</v>
      </c>
      <c r="AY13" t="s">
        <v>3922</v>
      </c>
    </row>
    <row r="15" spans="2:51" x14ac:dyDescent="0.25">
      <c r="B15" t="s">
        <v>3923</v>
      </c>
      <c r="C15">
        <v>332.35050000000001</v>
      </c>
      <c r="D15">
        <v>45</v>
      </c>
      <c r="E15">
        <v>0</v>
      </c>
      <c r="H15" s="17" t="s">
        <v>3923</v>
      </c>
      <c r="I15">
        <v>617.85900000000004</v>
      </c>
      <c r="J15">
        <v>45</v>
      </c>
      <c r="K15">
        <v>0</v>
      </c>
      <c r="P15" t="s">
        <v>3923</v>
      </c>
      <c r="Q15">
        <v>177.14429999999999</v>
      </c>
      <c r="R15">
        <v>45</v>
      </c>
      <c r="S15">
        <v>0</v>
      </c>
      <c r="X15" t="s">
        <v>3923</v>
      </c>
      <c r="Y15">
        <v>399.40370000000001</v>
      </c>
      <c r="Z15">
        <v>45</v>
      </c>
      <c r="AA15">
        <v>0</v>
      </c>
      <c r="AF15" t="s">
        <v>3923</v>
      </c>
      <c r="AG15">
        <v>233.54599999999999</v>
      </c>
      <c r="AH15">
        <v>45</v>
      </c>
      <c r="AI15">
        <v>0</v>
      </c>
      <c r="AN15" t="s">
        <v>3923</v>
      </c>
      <c r="AO15">
        <v>197.46279999999999</v>
      </c>
      <c r="AP15">
        <v>45</v>
      </c>
      <c r="AQ15">
        <v>0</v>
      </c>
      <c r="AV15" t="s">
        <v>3923</v>
      </c>
      <c r="AW15">
        <v>187.02440000000001</v>
      </c>
      <c r="AX15">
        <v>45</v>
      </c>
      <c r="AY15">
        <v>0</v>
      </c>
    </row>
    <row r="16" spans="2:51" x14ac:dyDescent="0.25">
      <c r="B16" t="s">
        <v>3924</v>
      </c>
      <c r="C16">
        <v>30.289400000000001</v>
      </c>
      <c r="E16">
        <v>0</v>
      </c>
      <c r="H16" s="17" t="s">
        <v>3924</v>
      </c>
      <c r="I16">
        <v>60.384639999999997</v>
      </c>
      <c r="K16">
        <v>0</v>
      </c>
      <c r="P16" t="s">
        <v>3924</v>
      </c>
      <c r="Q16">
        <v>13.92923</v>
      </c>
      <c r="S16">
        <v>0</v>
      </c>
      <c r="X16" t="s">
        <v>3924</v>
      </c>
      <c r="Y16">
        <v>37.357430000000001</v>
      </c>
      <c r="AA16">
        <v>0</v>
      </c>
      <c r="AF16" t="s">
        <v>3924</v>
      </c>
      <c r="AG16">
        <v>19.874490000000002</v>
      </c>
      <c r="AI16">
        <v>0</v>
      </c>
      <c r="AN16" t="s">
        <v>3924</v>
      </c>
      <c r="AO16">
        <v>16.070989999999998</v>
      </c>
      <c r="AQ16">
        <v>0</v>
      </c>
      <c r="AV16" t="s">
        <v>3924</v>
      </c>
      <c r="AW16">
        <v>14.970689999999999</v>
      </c>
      <c r="AY16">
        <v>0</v>
      </c>
    </row>
    <row r="17" spans="2:51" x14ac:dyDescent="0.25">
      <c r="B17" t="s">
        <v>3925</v>
      </c>
      <c r="C17">
        <v>29.995280000000001</v>
      </c>
      <c r="E17">
        <v>0</v>
      </c>
      <c r="H17" s="17" t="s">
        <v>3925</v>
      </c>
      <c r="I17">
        <v>60.090530000000001</v>
      </c>
      <c r="K17">
        <v>0</v>
      </c>
      <c r="P17" t="s">
        <v>3925</v>
      </c>
      <c r="Q17">
        <v>13.635120000000001</v>
      </c>
      <c r="S17">
        <v>0</v>
      </c>
      <c r="X17" t="s">
        <v>3925</v>
      </c>
      <c r="Y17">
        <v>37.063310000000001</v>
      </c>
      <c r="AA17">
        <v>0</v>
      </c>
      <c r="AF17" t="s">
        <v>3925</v>
      </c>
      <c r="AG17">
        <v>19.580369999999998</v>
      </c>
      <c r="AI17">
        <v>0</v>
      </c>
      <c r="AN17" t="s">
        <v>3925</v>
      </c>
      <c r="AO17">
        <v>15.776870000000001</v>
      </c>
      <c r="AQ17">
        <v>0</v>
      </c>
      <c r="AV17" t="s">
        <v>3925</v>
      </c>
      <c r="AW17">
        <v>14.67657</v>
      </c>
      <c r="AY17">
        <v>0</v>
      </c>
    </row>
    <row r="18" spans="2:51" x14ac:dyDescent="0.25">
      <c r="B18" t="s">
        <v>3926</v>
      </c>
      <c r="C18">
        <v>16.132459999999998</v>
      </c>
      <c r="E18">
        <v>0</v>
      </c>
      <c r="H18" s="17" t="s">
        <v>3926</v>
      </c>
      <c r="I18">
        <v>23.62378</v>
      </c>
      <c r="K18">
        <v>0</v>
      </c>
      <c r="P18" t="s">
        <v>3926</v>
      </c>
      <c r="Q18">
        <v>4.907616</v>
      </c>
      <c r="S18">
        <v>0</v>
      </c>
      <c r="X18" t="s">
        <v>3926</v>
      </c>
      <c r="Y18">
        <v>17.753689999999999</v>
      </c>
      <c r="AA18">
        <v>0</v>
      </c>
      <c r="AF18" t="s">
        <v>3926</v>
      </c>
      <c r="AG18">
        <v>12.46617</v>
      </c>
      <c r="AI18">
        <v>0</v>
      </c>
      <c r="AN18" t="s">
        <v>3926</v>
      </c>
      <c r="AO18">
        <v>0.64630399999999999</v>
      </c>
      <c r="AQ18">
        <v>0.5181</v>
      </c>
      <c r="AV18" t="s">
        <v>3926</v>
      </c>
      <c r="AW18">
        <v>1.068174</v>
      </c>
      <c r="AY18">
        <v>0.28539999999999999</v>
      </c>
    </row>
    <row r="21" spans="2:51" x14ac:dyDescent="0.25">
      <c r="B21" s="18" t="s">
        <v>3941</v>
      </c>
    </row>
    <row r="22" spans="2:51" x14ac:dyDescent="0.25">
      <c r="B22" s="18" t="s">
        <v>3942</v>
      </c>
    </row>
    <row r="23" spans="2:51" x14ac:dyDescent="0.25">
      <c r="B23" s="18" t="s">
        <v>3943</v>
      </c>
    </row>
    <row r="24" spans="2:51" x14ac:dyDescent="0.25">
      <c r="B24" s="18" t="s">
        <v>3944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103"/>
  <sheetViews>
    <sheetView topLeftCell="AP25" workbookViewId="0">
      <selection activeCell="BA43" sqref="BA43"/>
    </sheetView>
  </sheetViews>
  <sheetFormatPr defaultRowHeight="15" x14ac:dyDescent="0.25"/>
  <cols>
    <col min="4" max="4" width="29.85546875" customWidth="1"/>
  </cols>
  <sheetData>
    <row r="2" spans="2:57" x14ac:dyDescent="0.25">
      <c r="D2" s="32" t="s">
        <v>1233</v>
      </c>
      <c r="E2" s="32"/>
      <c r="F2" s="32"/>
      <c r="G2" s="32"/>
      <c r="H2" s="32"/>
      <c r="I2" s="32"/>
      <c r="J2" s="32"/>
      <c r="M2" s="32" t="s">
        <v>3880</v>
      </c>
      <c r="N2" s="32"/>
      <c r="O2" s="32"/>
      <c r="P2" s="32"/>
      <c r="Q2" s="32"/>
      <c r="R2" s="32"/>
      <c r="S2" s="29"/>
      <c r="T2" s="32" t="s">
        <v>3877</v>
      </c>
      <c r="U2" s="32"/>
      <c r="V2" s="32"/>
      <c r="W2" s="32"/>
      <c r="X2" s="32"/>
      <c r="Y2" s="32"/>
      <c r="AB2" s="32" t="s">
        <v>3879</v>
      </c>
      <c r="AC2" s="32"/>
      <c r="AD2" s="32"/>
      <c r="AE2" s="32"/>
      <c r="AF2" s="32"/>
      <c r="AG2" s="32"/>
      <c r="AJ2" s="32" t="s">
        <v>2489</v>
      </c>
      <c r="AK2" s="32"/>
      <c r="AL2" s="32"/>
      <c r="AM2" s="32"/>
      <c r="AN2" s="32"/>
      <c r="AO2" s="32"/>
      <c r="AR2" s="32" t="s">
        <v>2477</v>
      </c>
      <c r="AS2" s="32"/>
      <c r="AT2" s="32"/>
      <c r="AU2" s="32"/>
      <c r="AV2" s="32"/>
      <c r="AW2" s="32"/>
      <c r="AZ2" s="32" t="s">
        <v>3878</v>
      </c>
      <c r="BA2" s="32"/>
      <c r="BB2" s="32"/>
      <c r="BC2" s="32"/>
      <c r="BD2" s="32"/>
      <c r="BE2" s="32"/>
    </row>
    <row r="4" spans="2:57" x14ac:dyDescent="0.25">
      <c r="B4" s="15"/>
      <c r="D4" t="s">
        <v>3945</v>
      </c>
      <c r="M4" t="s">
        <v>3945</v>
      </c>
      <c r="T4" t="s">
        <v>3945</v>
      </c>
      <c r="AB4" t="s">
        <v>3945</v>
      </c>
      <c r="AJ4" t="s">
        <v>3945</v>
      </c>
      <c r="AR4" t="s">
        <v>3945</v>
      </c>
      <c r="AZ4" t="s">
        <v>3945</v>
      </c>
    </row>
    <row r="5" spans="2:57" x14ac:dyDescent="0.25">
      <c r="B5" s="15"/>
      <c r="D5" t="s">
        <v>3927</v>
      </c>
      <c r="M5" t="s">
        <v>3967</v>
      </c>
      <c r="T5" t="s">
        <v>3975</v>
      </c>
      <c r="AB5" t="s">
        <v>3980</v>
      </c>
      <c r="AJ5" t="s">
        <v>3987</v>
      </c>
      <c r="AR5" t="s">
        <v>3992</v>
      </c>
      <c r="AZ5" t="s">
        <v>3996</v>
      </c>
    </row>
    <row r="6" spans="2:57" x14ac:dyDescent="0.25">
      <c r="B6" s="15"/>
      <c r="D6" t="s">
        <v>3946</v>
      </c>
      <c r="M6" t="s">
        <v>3968</v>
      </c>
      <c r="T6" t="s">
        <v>3976</v>
      </c>
      <c r="AB6" t="s">
        <v>3981</v>
      </c>
      <c r="AJ6" t="s">
        <v>3981</v>
      </c>
      <c r="AR6" t="s">
        <v>3993</v>
      </c>
      <c r="AZ6" t="s">
        <v>3997</v>
      </c>
    </row>
    <row r="7" spans="2:57" x14ac:dyDescent="0.25">
      <c r="B7" s="15"/>
      <c r="D7" t="s">
        <v>3884</v>
      </c>
      <c r="M7" t="s">
        <v>3884</v>
      </c>
      <c r="T7" t="s">
        <v>3884</v>
      </c>
      <c r="AB7" t="s">
        <v>3884</v>
      </c>
      <c r="AJ7" t="s">
        <v>3884</v>
      </c>
      <c r="AR7" t="s">
        <v>3884</v>
      </c>
      <c r="AZ7" t="s">
        <v>3884</v>
      </c>
    </row>
    <row r="8" spans="2:57" x14ac:dyDescent="0.25">
      <c r="B8" s="15"/>
      <c r="D8" t="s">
        <v>3928</v>
      </c>
      <c r="M8" t="s">
        <v>3928</v>
      </c>
      <c r="T8" t="s">
        <v>3928</v>
      </c>
      <c r="AB8" t="s">
        <v>3928</v>
      </c>
      <c r="AJ8" t="s">
        <v>3928</v>
      </c>
      <c r="AR8" t="s">
        <v>3928</v>
      </c>
      <c r="AZ8" t="s">
        <v>3928</v>
      </c>
    </row>
    <row r="9" spans="2:57" x14ac:dyDescent="0.25">
      <c r="B9" s="15"/>
      <c r="D9" t="s">
        <v>3929</v>
      </c>
      <c r="M9" t="s">
        <v>3929</v>
      </c>
      <c r="T9" t="s">
        <v>3929</v>
      </c>
      <c r="AB9" t="s">
        <v>3929</v>
      </c>
      <c r="AJ9" t="s">
        <v>3929</v>
      </c>
      <c r="AR9" t="s">
        <v>3929</v>
      </c>
      <c r="AZ9" t="s">
        <v>3929</v>
      </c>
    </row>
    <row r="10" spans="2:57" x14ac:dyDescent="0.25">
      <c r="B10" s="15"/>
      <c r="D10" t="s">
        <v>3930</v>
      </c>
      <c r="M10" t="s">
        <v>3930</v>
      </c>
      <c r="T10" t="s">
        <v>3930</v>
      </c>
      <c r="AB10" t="s">
        <v>3930</v>
      </c>
      <c r="AJ10" t="s">
        <v>3988</v>
      </c>
      <c r="AR10" t="s">
        <v>3930</v>
      </c>
      <c r="AZ10" t="s">
        <v>3930</v>
      </c>
    </row>
    <row r="11" spans="2:57" x14ac:dyDescent="0.25">
      <c r="B11" s="15"/>
      <c r="D11" t="s">
        <v>3931</v>
      </c>
      <c r="M11" t="s">
        <v>3931</v>
      </c>
      <c r="T11" t="s">
        <v>3931</v>
      </c>
      <c r="AB11" t="s">
        <v>3931</v>
      </c>
      <c r="AJ11" t="s">
        <v>3931</v>
      </c>
      <c r="AR11" t="s">
        <v>3931</v>
      </c>
      <c r="AZ11" t="s">
        <v>3931</v>
      </c>
    </row>
    <row r="12" spans="2:57" x14ac:dyDescent="0.25">
      <c r="B12" s="15"/>
    </row>
    <row r="13" spans="2:57" x14ac:dyDescent="0.25">
      <c r="B13" s="15"/>
      <c r="G13" t="s">
        <v>3947</v>
      </c>
      <c r="P13" t="s">
        <v>3947</v>
      </c>
      <c r="W13" t="s">
        <v>3947</v>
      </c>
      <c r="AE13" t="s">
        <v>3947</v>
      </c>
      <c r="AM13" t="s">
        <v>3947</v>
      </c>
      <c r="AU13" t="s">
        <v>3947</v>
      </c>
      <c r="BC13" t="s">
        <v>3947</v>
      </c>
    </row>
    <row r="14" spans="2:57" x14ac:dyDescent="0.25">
      <c r="B14" s="15"/>
      <c r="D14" t="s">
        <v>3932</v>
      </c>
      <c r="E14" t="s">
        <v>3933</v>
      </c>
      <c r="F14" t="s">
        <v>3934</v>
      </c>
      <c r="G14" t="s">
        <v>3948</v>
      </c>
      <c r="H14" t="s">
        <v>3949</v>
      </c>
      <c r="M14" t="s">
        <v>3932</v>
      </c>
      <c r="N14" t="s">
        <v>3933</v>
      </c>
      <c r="O14" t="s">
        <v>3934</v>
      </c>
      <c r="P14" t="s">
        <v>3948</v>
      </c>
      <c r="Q14" t="s">
        <v>3949</v>
      </c>
      <c r="T14" t="s">
        <v>3932</v>
      </c>
      <c r="U14" t="s">
        <v>3933</v>
      </c>
      <c r="V14" t="s">
        <v>3934</v>
      </c>
      <c r="W14" t="s">
        <v>3948</v>
      </c>
      <c r="X14" t="s">
        <v>3949</v>
      </c>
      <c r="AB14" t="s">
        <v>3932</v>
      </c>
      <c r="AC14" t="s">
        <v>3933</v>
      </c>
      <c r="AD14" t="s">
        <v>3934</v>
      </c>
      <c r="AE14" t="s">
        <v>3948</v>
      </c>
      <c r="AF14" t="s">
        <v>3949</v>
      </c>
      <c r="AJ14" t="s">
        <v>3932</v>
      </c>
      <c r="AK14" t="s">
        <v>3933</v>
      </c>
      <c r="AL14" t="s">
        <v>3934</v>
      </c>
      <c r="AM14" t="s">
        <v>3948</v>
      </c>
      <c r="AN14" t="s">
        <v>3949</v>
      </c>
      <c r="AR14" t="s">
        <v>3932</v>
      </c>
      <c r="AS14" t="s">
        <v>3933</v>
      </c>
      <c r="AT14" t="s">
        <v>3934</v>
      </c>
      <c r="AU14" t="s">
        <v>3948</v>
      </c>
      <c r="AV14" t="s">
        <v>3949</v>
      </c>
      <c r="AZ14" t="s">
        <v>3932</v>
      </c>
      <c r="BA14" t="s">
        <v>3933</v>
      </c>
      <c r="BB14" t="s">
        <v>3934</v>
      </c>
      <c r="BC14" t="s">
        <v>3948</v>
      </c>
      <c r="BD14" t="s">
        <v>3949</v>
      </c>
    </row>
    <row r="15" spans="2:57" x14ac:dyDescent="0.25">
      <c r="B15" s="15"/>
      <c r="D15" t="s">
        <v>3950</v>
      </c>
      <c r="M15" t="s">
        <v>3950</v>
      </c>
      <c r="T15" t="s">
        <v>3950</v>
      </c>
      <c r="AB15" t="s">
        <v>3950</v>
      </c>
      <c r="AJ15" t="s">
        <v>3950</v>
      </c>
      <c r="AR15" t="s">
        <v>3950</v>
      </c>
      <c r="AZ15" t="s">
        <v>3950</v>
      </c>
    </row>
    <row r="16" spans="2:57" x14ac:dyDescent="0.25">
      <c r="B16" s="15"/>
      <c r="D16" t="s">
        <v>3935</v>
      </c>
      <c r="E16">
        <v>-0.24551000000000001</v>
      </c>
      <c r="F16">
        <v>0.40300000000000002</v>
      </c>
      <c r="G16">
        <v>10</v>
      </c>
      <c r="H16">
        <v>155</v>
      </c>
      <c r="M16" t="s">
        <v>3935</v>
      </c>
      <c r="N16">
        <v>6.28017</v>
      </c>
      <c r="O16">
        <v>1</v>
      </c>
      <c r="P16">
        <v>10</v>
      </c>
      <c r="Q16">
        <v>156</v>
      </c>
      <c r="T16" t="s">
        <v>3935</v>
      </c>
      <c r="U16">
        <v>-0.22409999999999999</v>
      </c>
      <c r="V16">
        <v>0.4113</v>
      </c>
      <c r="W16">
        <v>10</v>
      </c>
      <c r="X16">
        <v>163</v>
      </c>
      <c r="AB16" t="s">
        <v>3935</v>
      </c>
      <c r="AC16">
        <v>2.8267000000000002</v>
      </c>
      <c r="AD16">
        <v>0.99760000000000004</v>
      </c>
      <c r="AE16">
        <v>10</v>
      </c>
      <c r="AF16">
        <v>163</v>
      </c>
      <c r="AJ16" t="s">
        <v>3935</v>
      </c>
      <c r="AK16">
        <v>-5.7272800000000004</v>
      </c>
      <c r="AL16">
        <v>0</v>
      </c>
      <c r="AM16">
        <v>10</v>
      </c>
      <c r="AN16">
        <v>162</v>
      </c>
      <c r="AR16" t="s">
        <v>3935</v>
      </c>
      <c r="AS16">
        <v>-1.1303700000000001</v>
      </c>
      <c r="AT16">
        <v>0.12920000000000001</v>
      </c>
      <c r="AU16">
        <v>10</v>
      </c>
      <c r="AV16">
        <v>161</v>
      </c>
      <c r="AZ16" t="s">
        <v>3935</v>
      </c>
      <c r="BA16">
        <v>-1.8860600000000001</v>
      </c>
      <c r="BB16">
        <v>2.9600000000000001E-2</v>
      </c>
      <c r="BC16">
        <v>10</v>
      </c>
      <c r="BD16">
        <v>160</v>
      </c>
    </row>
    <row r="17" spans="2:56" x14ac:dyDescent="0.25">
      <c r="B17" s="15"/>
    </row>
    <row r="18" spans="2:56" x14ac:dyDescent="0.25">
      <c r="B18" s="15"/>
      <c r="D18" t="s">
        <v>3951</v>
      </c>
      <c r="M18" t="s">
        <v>3951</v>
      </c>
      <c r="T18" t="s">
        <v>3951</v>
      </c>
      <c r="AB18" t="s">
        <v>3951</v>
      </c>
      <c r="AJ18" t="s">
        <v>3951</v>
      </c>
      <c r="AR18" t="s">
        <v>3951</v>
      </c>
      <c r="AZ18" t="s">
        <v>3951</v>
      </c>
    </row>
    <row r="19" spans="2:56" x14ac:dyDescent="0.25">
      <c r="B19" s="15"/>
      <c r="D19" t="s">
        <v>3937</v>
      </c>
      <c r="E19">
        <v>0.14099999999999999</v>
      </c>
      <c r="F19">
        <v>0.55610000000000004</v>
      </c>
      <c r="G19">
        <v>10</v>
      </c>
      <c r="H19">
        <v>155</v>
      </c>
      <c r="M19" t="s">
        <v>3937</v>
      </c>
      <c r="N19">
        <v>6.8545800000000003</v>
      </c>
      <c r="O19">
        <v>1</v>
      </c>
      <c r="P19">
        <v>10</v>
      </c>
      <c r="Q19">
        <v>156</v>
      </c>
      <c r="T19" t="s">
        <v>3937</v>
      </c>
      <c r="U19">
        <v>-0.44636999999999999</v>
      </c>
      <c r="V19">
        <v>0.32769999999999999</v>
      </c>
      <c r="W19">
        <v>10</v>
      </c>
      <c r="X19">
        <v>163</v>
      </c>
      <c r="AB19" t="s">
        <v>3937</v>
      </c>
      <c r="AC19">
        <v>2.6059800000000002</v>
      </c>
      <c r="AD19">
        <v>0.99539999999999995</v>
      </c>
      <c r="AE19">
        <v>10</v>
      </c>
      <c r="AF19">
        <v>163</v>
      </c>
      <c r="AJ19" t="s">
        <v>3937</v>
      </c>
      <c r="AK19">
        <v>-4.6490900000000002</v>
      </c>
      <c r="AL19">
        <v>0</v>
      </c>
      <c r="AM19">
        <v>10</v>
      </c>
      <c r="AN19">
        <v>162</v>
      </c>
      <c r="AR19" t="s">
        <v>3937</v>
      </c>
      <c r="AS19">
        <v>0.35341</v>
      </c>
      <c r="AT19">
        <v>0.6381</v>
      </c>
      <c r="AU19">
        <v>10</v>
      </c>
      <c r="AV19">
        <v>161</v>
      </c>
      <c r="AZ19" t="s">
        <v>3937</v>
      </c>
      <c r="BA19">
        <v>-0.44667000000000001</v>
      </c>
      <c r="BB19">
        <v>0.3276</v>
      </c>
      <c r="BC19">
        <v>10</v>
      </c>
      <c r="BD19">
        <v>160</v>
      </c>
    </row>
    <row r="20" spans="2:56" x14ac:dyDescent="0.25">
      <c r="B20" s="15"/>
      <c r="D20" t="s">
        <v>3938</v>
      </c>
      <c r="E20">
        <v>25.2363</v>
      </c>
      <c r="F20">
        <v>0.1925</v>
      </c>
      <c r="G20">
        <v>10</v>
      </c>
      <c r="H20">
        <v>155</v>
      </c>
      <c r="M20" t="s">
        <v>3938</v>
      </c>
      <c r="N20">
        <v>4.2680800000000003</v>
      </c>
      <c r="O20">
        <v>0.99990000000000001</v>
      </c>
      <c r="P20">
        <v>10</v>
      </c>
      <c r="Q20">
        <v>156</v>
      </c>
      <c r="T20" t="s">
        <v>3938</v>
      </c>
      <c r="U20">
        <v>22.779599999999999</v>
      </c>
      <c r="V20">
        <v>0.29970000000000002</v>
      </c>
      <c r="W20">
        <v>10</v>
      </c>
      <c r="X20">
        <v>163</v>
      </c>
      <c r="AB20" t="s">
        <v>3938</v>
      </c>
      <c r="AC20">
        <v>22.929200000000002</v>
      </c>
      <c r="AD20">
        <v>0.2923</v>
      </c>
      <c r="AE20">
        <v>10</v>
      </c>
      <c r="AF20">
        <v>163</v>
      </c>
      <c r="AJ20" t="s">
        <v>3938</v>
      </c>
      <c r="AK20">
        <v>61.846400000000003</v>
      </c>
      <c r="AL20">
        <v>0</v>
      </c>
      <c r="AM20">
        <v>10</v>
      </c>
      <c r="AN20">
        <v>162</v>
      </c>
      <c r="AR20" t="s">
        <v>3938</v>
      </c>
      <c r="AS20">
        <v>20.886199999999999</v>
      </c>
      <c r="AT20">
        <v>0.40389999999999998</v>
      </c>
      <c r="AU20">
        <v>10</v>
      </c>
      <c r="AV20">
        <v>161</v>
      </c>
      <c r="AZ20" t="s">
        <v>3938</v>
      </c>
      <c r="BA20">
        <v>23.4191</v>
      </c>
      <c r="BB20">
        <v>0.26869999999999999</v>
      </c>
      <c r="BC20">
        <v>10</v>
      </c>
      <c r="BD20">
        <v>160</v>
      </c>
    </row>
    <row r="21" spans="2:56" x14ac:dyDescent="0.25">
      <c r="B21" s="15"/>
      <c r="D21" t="s">
        <v>3952</v>
      </c>
      <c r="E21">
        <v>25.947099999999999</v>
      </c>
      <c r="F21">
        <v>0.1676</v>
      </c>
      <c r="G21">
        <v>10</v>
      </c>
      <c r="H21">
        <v>170</v>
      </c>
      <c r="M21" t="s">
        <v>3952</v>
      </c>
      <c r="N21">
        <v>1.6957599999999999</v>
      </c>
      <c r="O21">
        <v>1</v>
      </c>
      <c r="P21">
        <v>10</v>
      </c>
      <c r="Q21">
        <v>170</v>
      </c>
      <c r="T21" t="s">
        <v>3952</v>
      </c>
      <c r="U21">
        <v>24.428599999999999</v>
      </c>
      <c r="V21">
        <v>0.22420000000000001</v>
      </c>
      <c r="W21">
        <v>10</v>
      </c>
      <c r="X21">
        <v>170</v>
      </c>
      <c r="AB21" t="s">
        <v>3952</v>
      </c>
      <c r="AC21">
        <v>14.694699999999999</v>
      </c>
      <c r="AD21">
        <v>0.79359999999999997</v>
      </c>
      <c r="AE21">
        <v>10</v>
      </c>
      <c r="AF21">
        <v>170</v>
      </c>
      <c r="AJ21" t="s">
        <v>3952</v>
      </c>
      <c r="AK21">
        <v>80.619699999999995</v>
      </c>
      <c r="AL21">
        <v>0</v>
      </c>
      <c r="AM21">
        <v>10</v>
      </c>
      <c r="AN21">
        <v>170</v>
      </c>
      <c r="AR21" t="s">
        <v>3952</v>
      </c>
      <c r="AS21">
        <v>20.719000000000001</v>
      </c>
      <c r="AT21">
        <v>0.4138</v>
      </c>
      <c r="AU21">
        <v>10</v>
      </c>
      <c r="AV21">
        <v>170</v>
      </c>
      <c r="AZ21" t="s">
        <v>3952</v>
      </c>
      <c r="BA21">
        <v>21.320699999999999</v>
      </c>
      <c r="BB21">
        <v>0.3785</v>
      </c>
      <c r="BC21">
        <v>10</v>
      </c>
      <c r="BD21">
        <v>170</v>
      </c>
    </row>
    <row r="22" spans="2:56" x14ac:dyDescent="0.25">
      <c r="B22" s="15"/>
    </row>
    <row r="23" spans="2:56" x14ac:dyDescent="0.25">
      <c r="B23" s="15"/>
      <c r="D23" t="s">
        <v>3939</v>
      </c>
      <c r="M23" t="s">
        <v>3939</v>
      </c>
      <c r="T23" t="s">
        <v>3939</v>
      </c>
      <c r="AB23" t="s">
        <v>3939</v>
      </c>
      <c r="AJ23" t="s">
        <v>3939</v>
      </c>
      <c r="AR23" t="s">
        <v>3939</v>
      </c>
      <c r="AZ23" t="s">
        <v>3939</v>
      </c>
    </row>
    <row r="24" spans="2:56" x14ac:dyDescent="0.25">
      <c r="B24" s="15"/>
      <c r="D24" t="s">
        <v>3940</v>
      </c>
      <c r="M24" t="s">
        <v>3940</v>
      </c>
      <c r="T24" t="s">
        <v>3940</v>
      </c>
      <c r="AB24" t="s">
        <v>3940</v>
      </c>
      <c r="AJ24" t="s">
        <v>3940</v>
      </c>
      <c r="AR24" t="s">
        <v>3940</v>
      </c>
      <c r="AZ24" t="s">
        <v>3940</v>
      </c>
    </row>
    <row r="25" spans="2:56" x14ac:dyDescent="0.25">
      <c r="B25" s="15"/>
    </row>
    <row r="26" spans="2:56" x14ac:dyDescent="0.25">
      <c r="B26" s="15"/>
    </row>
    <row r="27" spans="2:56" x14ac:dyDescent="0.25">
      <c r="B27" s="15"/>
      <c r="D27" t="s">
        <v>3945</v>
      </c>
      <c r="M27" t="s">
        <v>3945</v>
      </c>
      <c r="T27" t="s">
        <v>3945</v>
      </c>
      <c r="AB27" t="s">
        <v>3945</v>
      </c>
      <c r="AJ27" t="s">
        <v>3945</v>
      </c>
      <c r="AR27" t="s">
        <v>3945</v>
      </c>
      <c r="AZ27" t="s">
        <v>3945</v>
      </c>
    </row>
    <row r="28" spans="2:56" x14ac:dyDescent="0.25">
      <c r="B28" s="15"/>
      <c r="D28" t="s">
        <v>3936</v>
      </c>
      <c r="M28" t="s">
        <v>3969</v>
      </c>
      <c r="T28" t="s">
        <v>3984</v>
      </c>
      <c r="AB28" t="s">
        <v>3982</v>
      </c>
      <c r="AJ28" t="s">
        <v>3989</v>
      </c>
      <c r="AR28" t="s">
        <v>3994</v>
      </c>
      <c r="AZ28" t="s">
        <v>3998</v>
      </c>
    </row>
    <row r="29" spans="2:56" x14ac:dyDescent="0.25">
      <c r="B29" s="15"/>
      <c r="D29" t="s">
        <v>3953</v>
      </c>
      <c r="M29" t="s">
        <v>3968</v>
      </c>
      <c r="T29" t="s">
        <v>3985</v>
      </c>
      <c r="AB29" t="s">
        <v>3983</v>
      </c>
      <c r="AJ29" t="s">
        <v>3990</v>
      </c>
      <c r="AR29" t="s">
        <v>3993</v>
      </c>
      <c r="AZ29" t="s">
        <v>3997</v>
      </c>
    </row>
    <row r="30" spans="2:56" x14ac:dyDescent="0.25">
      <c r="B30" s="15"/>
      <c r="D30" t="s">
        <v>3884</v>
      </c>
      <c r="M30" t="s">
        <v>3884</v>
      </c>
      <c r="T30" t="s">
        <v>3884</v>
      </c>
      <c r="AB30" t="s">
        <v>3884</v>
      </c>
      <c r="AJ30" t="s">
        <v>3884</v>
      </c>
      <c r="AR30" t="s">
        <v>3884</v>
      </c>
      <c r="AZ30" t="s">
        <v>3884</v>
      </c>
    </row>
    <row r="31" spans="2:56" x14ac:dyDescent="0.25">
      <c r="B31" s="15"/>
      <c r="D31" t="s">
        <v>3928</v>
      </c>
      <c r="M31" t="s">
        <v>3928</v>
      </c>
      <c r="T31" t="s">
        <v>3928</v>
      </c>
      <c r="AB31" t="s">
        <v>3928</v>
      </c>
      <c r="AJ31" t="s">
        <v>3928</v>
      </c>
      <c r="AR31" t="s">
        <v>3928</v>
      </c>
      <c r="AZ31" t="s">
        <v>3928</v>
      </c>
    </row>
    <row r="32" spans="2:56" x14ac:dyDescent="0.25">
      <c r="B32" s="15"/>
      <c r="D32" t="s">
        <v>3929</v>
      </c>
      <c r="M32" t="s">
        <v>3929</v>
      </c>
      <c r="T32" t="s">
        <v>3929</v>
      </c>
      <c r="AB32" t="s">
        <v>3929</v>
      </c>
      <c r="AJ32" t="s">
        <v>3929</v>
      </c>
      <c r="AR32" t="s">
        <v>3929</v>
      </c>
      <c r="AZ32" t="s">
        <v>3929</v>
      </c>
    </row>
    <row r="33" spans="2:56" x14ac:dyDescent="0.25">
      <c r="B33" s="15"/>
      <c r="D33" t="s">
        <v>3930</v>
      </c>
      <c r="M33" t="s">
        <v>3930</v>
      </c>
      <c r="T33" t="s">
        <v>3986</v>
      </c>
      <c r="AB33" t="s">
        <v>3930</v>
      </c>
      <c r="AJ33" t="s">
        <v>3930</v>
      </c>
      <c r="AR33" t="s">
        <v>3986</v>
      </c>
      <c r="AZ33" t="s">
        <v>3988</v>
      </c>
    </row>
    <row r="34" spans="2:56" x14ac:dyDescent="0.25">
      <c r="B34" s="15"/>
      <c r="D34" t="s">
        <v>3931</v>
      </c>
      <c r="M34" t="s">
        <v>3931</v>
      </c>
      <c r="T34" t="s">
        <v>3931</v>
      </c>
      <c r="AB34" t="s">
        <v>3931</v>
      </c>
      <c r="AJ34" t="s">
        <v>3931</v>
      </c>
      <c r="AR34" t="s">
        <v>3931</v>
      </c>
      <c r="AZ34" t="s">
        <v>3931</v>
      </c>
    </row>
    <row r="35" spans="2:56" x14ac:dyDescent="0.25">
      <c r="B35" s="15"/>
    </row>
    <row r="36" spans="2:56" x14ac:dyDescent="0.25">
      <c r="G36" t="s">
        <v>3947</v>
      </c>
      <c r="P36" t="s">
        <v>3947</v>
      </c>
      <c r="W36" t="s">
        <v>3947</v>
      </c>
      <c r="AE36" t="s">
        <v>3947</v>
      </c>
      <c r="AM36" t="s">
        <v>3947</v>
      </c>
      <c r="AU36" t="s">
        <v>3947</v>
      </c>
      <c r="BC36" t="s">
        <v>3947</v>
      </c>
    </row>
    <row r="37" spans="2:56" x14ac:dyDescent="0.25">
      <c r="D37" t="s">
        <v>3932</v>
      </c>
      <c r="E37" t="s">
        <v>3933</v>
      </c>
      <c r="F37" t="s">
        <v>3934</v>
      </c>
      <c r="G37" t="s">
        <v>3948</v>
      </c>
      <c r="H37" t="s">
        <v>3949</v>
      </c>
      <c r="M37" t="s">
        <v>3932</v>
      </c>
      <c r="N37" t="s">
        <v>3933</v>
      </c>
      <c r="O37" t="s">
        <v>3934</v>
      </c>
      <c r="P37" t="s">
        <v>3948</v>
      </c>
      <c r="Q37" t="s">
        <v>3949</v>
      </c>
      <c r="T37" t="s">
        <v>3932</v>
      </c>
      <c r="U37" t="s">
        <v>3933</v>
      </c>
      <c r="V37" t="s">
        <v>3934</v>
      </c>
      <c r="W37" t="s">
        <v>3948</v>
      </c>
      <c r="X37" t="s">
        <v>3949</v>
      </c>
      <c r="AB37" t="s">
        <v>3932</v>
      </c>
      <c r="AC37" t="s">
        <v>3933</v>
      </c>
      <c r="AD37" t="s">
        <v>3934</v>
      </c>
      <c r="AE37" t="s">
        <v>3948</v>
      </c>
      <c r="AF37" t="s">
        <v>3949</v>
      </c>
      <c r="AJ37" t="s">
        <v>3932</v>
      </c>
      <c r="AK37" t="s">
        <v>3933</v>
      </c>
      <c r="AL37" t="s">
        <v>3934</v>
      </c>
      <c r="AM37" t="s">
        <v>3948</v>
      </c>
      <c r="AN37" t="s">
        <v>3949</v>
      </c>
      <c r="AR37" t="s">
        <v>3932</v>
      </c>
      <c r="AS37" t="s">
        <v>3933</v>
      </c>
      <c r="AT37" t="s">
        <v>3934</v>
      </c>
      <c r="AU37" t="s">
        <v>3948</v>
      </c>
      <c r="AV37" t="s">
        <v>3949</v>
      </c>
      <c r="AZ37" t="s">
        <v>3932</v>
      </c>
      <c r="BA37" t="s">
        <v>3933</v>
      </c>
      <c r="BB37" t="s">
        <v>3934</v>
      </c>
      <c r="BC37" t="s">
        <v>3948</v>
      </c>
      <c r="BD37" t="s">
        <v>3949</v>
      </c>
    </row>
    <row r="38" spans="2:56" x14ac:dyDescent="0.25">
      <c r="B38" s="15"/>
      <c r="D38" t="s">
        <v>3950</v>
      </c>
      <c r="M38" t="s">
        <v>3950</v>
      </c>
      <c r="T38" t="s">
        <v>3950</v>
      </c>
      <c r="AB38" t="s">
        <v>3950</v>
      </c>
      <c r="AJ38" t="s">
        <v>3950</v>
      </c>
      <c r="AR38" t="s">
        <v>3950</v>
      </c>
      <c r="AZ38" t="s">
        <v>3950</v>
      </c>
    </row>
    <row r="39" spans="2:56" x14ac:dyDescent="0.25">
      <c r="B39" s="15"/>
      <c r="D39" t="s">
        <v>3935</v>
      </c>
      <c r="E39">
        <v>-4.7930200000000003</v>
      </c>
      <c r="F39">
        <v>0</v>
      </c>
      <c r="G39">
        <v>10</v>
      </c>
      <c r="H39">
        <v>151</v>
      </c>
      <c r="M39" t="s">
        <v>3935</v>
      </c>
      <c r="N39">
        <v>0.32312999999999997</v>
      </c>
      <c r="O39">
        <v>0.62670000000000003</v>
      </c>
      <c r="P39">
        <v>10</v>
      </c>
      <c r="Q39">
        <v>146</v>
      </c>
      <c r="T39" t="s">
        <v>3935</v>
      </c>
      <c r="U39">
        <v>-11.6615</v>
      </c>
      <c r="V39">
        <v>0</v>
      </c>
      <c r="W39">
        <v>10</v>
      </c>
      <c r="X39">
        <v>159</v>
      </c>
      <c r="AB39" t="s">
        <v>3935</v>
      </c>
      <c r="AC39">
        <v>-7.4817299999999998</v>
      </c>
      <c r="AD39">
        <v>0</v>
      </c>
      <c r="AE39">
        <v>10</v>
      </c>
      <c r="AF39">
        <v>154</v>
      </c>
      <c r="AJ39" t="s">
        <v>3935</v>
      </c>
      <c r="AK39">
        <v>-6.06257</v>
      </c>
      <c r="AL39">
        <v>0</v>
      </c>
      <c r="AM39">
        <v>10</v>
      </c>
      <c r="AN39">
        <v>142</v>
      </c>
      <c r="AR39" t="s">
        <v>3935</v>
      </c>
      <c r="AS39">
        <v>-12.4945</v>
      </c>
      <c r="AT39">
        <v>0</v>
      </c>
      <c r="AU39">
        <v>10</v>
      </c>
      <c r="AV39">
        <v>157</v>
      </c>
      <c r="AZ39" t="s">
        <v>3935</v>
      </c>
      <c r="BA39">
        <v>-9.3843300000000003</v>
      </c>
      <c r="BB39">
        <v>0</v>
      </c>
      <c r="BC39">
        <v>10</v>
      </c>
      <c r="BD39">
        <v>154</v>
      </c>
    </row>
    <row r="40" spans="2:56" x14ac:dyDescent="0.25">
      <c r="B40" s="15"/>
    </row>
    <row r="41" spans="2:56" x14ac:dyDescent="0.25">
      <c r="B41" s="15"/>
      <c r="D41" t="s">
        <v>3951</v>
      </c>
      <c r="M41" t="s">
        <v>3951</v>
      </c>
      <c r="T41" t="s">
        <v>3951</v>
      </c>
      <c r="AB41" t="s">
        <v>3951</v>
      </c>
      <c r="AJ41" t="s">
        <v>3951</v>
      </c>
      <c r="AR41" t="s">
        <v>3951</v>
      </c>
      <c r="AZ41" t="s">
        <v>3951</v>
      </c>
    </row>
    <row r="42" spans="2:56" x14ac:dyDescent="0.25">
      <c r="B42" s="15"/>
      <c r="D42" t="s">
        <v>3937</v>
      </c>
      <c r="E42">
        <v>-4.2055199999999999</v>
      </c>
      <c r="F42">
        <v>0</v>
      </c>
      <c r="G42">
        <v>10</v>
      </c>
      <c r="H42">
        <v>151</v>
      </c>
      <c r="M42" t="s">
        <v>3937</v>
      </c>
      <c r="N42">
        <v>0.13378000000000001</v>
      </c>
      <c r="O42">
        <v>0.55320000000000003</v>
      </c>
      <c r="P42">
        <v>10</v>
      </c>
      <c r="Q42">
        <v>146</v>
      </c>
      <c r="T42" t="s">
        <v>3937</v>
      </c>
      <c r="U42">
        <v>-9.20078</v>
      </c>
      <c r="V42">
        <v>0</v>
      </c>
      <c r="W42">
        <v>10</v>
      </c>
      <c r="X42">
        <v>159</v>
      </c>
      <c r="AB42" t="s">
        <v>3937</v>
      </c>
      <c r="AC42">
        <v>-6.2482499999999996</v>
      </c>
      <c r="AD42">
        <v>0</v>
      </c>
      <c r="AE42">
        <v>10</v>
      </c>
      <c r="AF42">
        <v>154</v>
      </c>
      <c r="AJ42" t="s">
        <v>3937</v>
      </c>
      <c r="AK42">
        <v>-9.9438999999999993</v>
      </c>
      <c r="AL42">
        <v>0</v>
      </c>
      <c r="AM42">
        <v>10</v>
      </c>
      <c r="AN42">
        <v>142</v>
      </c>
      <c r="AR42" t="s">
        <v>3937</v>
      </c>
      <c r="AS42">
        <v>-9.4872599999999991</v>
      </c>
      <c r="AT42">
        <v>0</v>
      </c>
      <c r="AU42">
        <v>10</v>
      </c>
      <c r="AV42">
        <v>157</v>
      </c>
      <c r="AZ42" t="s">
        <v>3937</v>
      </c>
      <c r="BA42">
        <v>-9.7845600000000008</v>
      </c>
      <c r="BB42">
        <v>0</v>
      </c>
      <c r="BC42">
        <v>10</v>
      </c>
      <c r="BD42">
        <v>154</v>
      </c>
    </row>
    <row r="43" spans="2:56" x14ac:dyDescent="0.25">
      <c r="B43" s="15"/>
      <c r="D43" t="s">
        <v>3938</v>
      </c>
      <c r="E43">
        <v>55.749000000000002</v>
      </c>
      <c r="F43">
        <v>0</v>
      </c>
      <c r="G43">
        <v>10</v>
      </c>
      <c r="H43">
        <v>151</v>
      </c>
      <c r="M43" t="s">
        <v>3938</v>
      </c>
      <c r="N43">
        <v>28.918700000000001</v>
      </c>
      <c r="O43">
        <v>8.9399999999999993E-2</v>
      </c>
      <c r="P43">
        <v>10</v>
      </c>
      <c r="Q43">
        <v>146</v>
      </c>
      <c r="T43" t="s">
        <v>3938</v>
      </c>
      <c r="U43">
        <v>106.849</v>
      </c>
      <c r="V43">
        <v>0</v>
      </c>
      <c r="W43">
        <v>10</v>
      </c>
      <c r="X43">
        <v>159</v>
      </c>
      <c r="AB43" t="s">
        <v>3938</v>
      </c>
      <c r="AC43">
        <v>74.332300000000004</v>
      </c>
      <c r="AD43">
        <v>0</v>
      </c>
      <c r="AE43">
        <v>10</v>
      </c>
      <c r="AF43">
        <v>154</v>
      </c>
      <c r="AJ43" t="s">
        <v>3938</v>
      </c>
      <c r="AK43">
        <v>120.468</v>
      </c>
      <c r="AL43">
        <v>0</v>
      </c>
      <c r="AM43">
        <v>10</v>
      </c>
      <c r="AN43">
        <v>142</v>
      </c>
      <c r="AR43" t="s">
        <v>3938</v>
      </c>
      <c r="AS43">
        <v>112.27500000000001</v>
      </c>
      <c r="AT43">
        <v>0</v>
      </c>
      <c r="AU43">
        <v>10</v>
      </c>
      <c r="AV43">
        <v>157</v>
      </c>
      <c r="AZ43" t="s">
        <v>3938</v>
      </c>
      <c r="BA43">
        <v>114.559</v>
      </c>
      <c r="BB43">
        <v>0</v>
      </c>
      <c r="BC43">
        <v>10</v>
      </c>
      <c r="BD43">
        <v>154</v>
      </c>
    </row>
    <row r="44" spans="2:56" x14ac:dyDescent="0.25">
      <c r="B44" s="15"/>
      <c r="D44" t="s">
        <v>3952</v>
      </c>
      <c r="E44">
        <v>87.427099999999996</v>
      </c>
      <c r="F44">
        <v>0</v>
      </c>
      <c r="G44">
        <v>10</v>
      </c>
      <c r="H44">
        <v>160</v>
      </c>
      <c r="M44" t="s">
        <v>3952</v>
      </c>
      <c r="N44">
        <v>35.159399999999998</v>
      </c>
      <c r="O44">
        <v>1.9300000000000001E-2</v>
      </c>
      <c r="P44">
        <v>10</v>
      </c>
      <c r="Q44">
        <v>160</v>
      </c>
      <c r="T44" t="s">
        <v>3952</v>
      </c>
      <c r="U44">
        <v>135.774</v>
      </c>
      <c r="V44">
        <v>0</v>
      </c>
      <c r="W44">
        <v>10</v>
      </c>
      <c r="X44">
        <v>160</v>
      </c>
      <c r="AB44" t="s">
        <v>3952</v>
      </c>
      <c r="AC44">
        <v>70.771100000000004</v>
      </c>
      <c r="AD44">
        <v>0</v>
      </c>
      <c r="AE44">
        <v>10</v>
      </c>
      <c r="AF44">
        <v>160</v>
      </c>
      <c r="AJ44" t="s">
        <v>3952</v>
      </c>
      <c r="AK44">
        <v>670.12099999999998</v>
      </c>
      <c r="AL44">
        <v>0</v>
      </c>
      <c r="AM44">
        <v>10</v>
      </c>
      <c r="AN44">
        <v>160</v>
      </c>
      <c r="AR44" t="s">
        <v>3952</v>
      </c>
      <c r="AS44">
        <v>167.55600000000001</v>
      </c>
      <c r="AT44">
        <v>0</v>
      </c>
      <c r="AU44">
        <v>10</v>
      </c>
      <c r="AV44">
        <v>160</v>
      </c>
      <c r="AZ44" t="s">
        <v>3952</v>
      </c>
      <c r="BA44">
        <v>138.94200000000001</v>
      </c>
      <c r="BB44">
        <v>0</v>
      </c>
      <c r="BC44">
        <v>10</v>
      </c>
      <c r="BD44">
        <v>160</v>
      </c>
    </row>
    <row r="45" spans="2:56" x14ac:dyDescent="0.25">
      <c r="B45" s="15"/>
    </row>
    <row r="46" spans="2:56" x14ac:dyDescent="0.25">
      <c r="B46" s="15"/>
      <c r="D46" t="s">
        <v>3939</v>
      </c>
      <c r="M46" t="s">
        <v>3939</v>
      </c>
      <c r="T46" t="s">
        <v>3939</v>
      </c>
      <c r="AB46" t="s">
        <v>3939</v>
      </c>
      <c r="AJ46" t="s">
        <v>3939</v>
      </c>
      <c r="AR46" t="s">
        <v>3939</v>
      </c>
      <c r="AZ46" t="s">
        <v>3939</v>
      </c>
    </row>
    <row r="47" spans="2:56" x14ac:dyDescent="0.25">
      <c r="B47" s="15"/>
      <c r="D47" t="s">
        <v>3940</v>
      </c>
      <c r="M47" t="s">
        <v>3940</v>
      </c>
      <c r="T47" t="s">
        <v>3940</v>
      </c>
      <c r="AB47" t="s">
        <v>3940</v>
      </c>
      <c r="AJ47" t="s">
        <v>3940</v>
      </c>
      <c r="AR47" t="s">
        <v>3940</v>
      </c>
      <c r="AZ47" t="s">
        <v>3940</v>
      </c>
    </row>
    <row r="48" spans="2:56" x14ac:dyDescent="0.25">
      <c r="B48" s="15"/>
    </row>
    <row r="49" spans="2:2" x14ac:dyDescent="0.25">
      <c r="B49" s="15"/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  <row r="56" spans="2:2" x14ac:dyDescent="0.25">
      <c r="B56" s="15"/>
    </row>
    <row r="57" spans="2:2" x14ac:dyDescent="0.25">
      <c r="B57" s="15"/>
    </row>
    <row r="58" spans="2:2" x14ac:dyDescent="0.25">
      <c r="B58" s="15"/>
    </row>
    <row r="59" spans="2:2" x14ac:dyDescent="0.25">
      <c r="B59" s="15"/>
    </row>
    <row r="60" spans="2:2" x14ac:dyDescent="0.25">
      <c r="B60" s="15"/>
    </row>
    <row r="61" spans="2:2" x14ac:dyDescent="0.25">
      <c r="B61" s="15"/>
    </row>
    <row r="62" spans="2:2" x14ac:dyDescent="0.25">
      <c r="B62" s="15"/>
    </row>
    <row r="63" spans="2:2" x14ac:dyDescent="0.25">
      <c r="B63" s="15"/>
    </row>
    <row r="64" spans="2:2" x14ac:dyDescent="0.25">
      <c r="B64" s="15"/>
    </row>
    <row r="65" spans="2:2" x14ac:dyDescent="0.25">
      <c r="B65" s="15"/>
    </row>
    <row r="66" spans="2:2" x14ac:dyDescent="0.25">
      <c r="B66" s="15"/>
    </row>
    <row r="67" spans="2:2" x14ac:dyDescent="0.25">
      <c r="B67" s="15"/>
    </row>
    <row r="68" spans="2:2" x14ac:dyDescent="0.25">
      <c r="B68" s="15"/>
    </row>
    <row r="69" spans="2:2" x14ac:dyDescent="0.25">
      <c r="B69" s="15"/>
    </row>
    <row r="70" spans="2:2" x14ac:dyDescent="0.25">
      <c r="B70" s="19"/>
    </row>
    <row r="71" spans="2:2" x14ac:dyDescent="0.25">
      <c r="B71" s="19"/>
    </row>
    <row r="72" spans="2:2" x14ac:dyDescent="0.25">
      <c r="B72" s="19"/>
    </row>
    <row r="73" spans="2:2" x14ac:dyDescent="0.25">
      <c r="B73" s="19"/>
    </row>
    <row r="74" spans="2:2" x14ac:dyDescent="0.25">
      <c r="B74" s="19"/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</sheetData>
  <mergeCells count="7">
    <mergeCell ref="D2:J2"/>
    <mergeCell ref="AZ2:BE2"/>
    <mergeCell ref="M2:R2"/>
    <mergeCell ref="T2:Y2"/>
    <mergeCell ref="AB2:AG2"/>
    <mergeCell ref="AJ2:AO2"/>
    <mergeCell ref="AR2:AW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38"/>
  <sheetViews>
    <sheetView topLeftCell="Z18" workbookViewId="0">
      <selection activeCell="BD31" sqref="BD31"/>
    </sheetView>
  </sheetViews>
  <sheetFormatPr defaultRowHeight="15" x14ac:dyDescent="0.25"/>
  <cols>
    <col min="1" max="1" width="28" customWidth="1"/>
  </cols>
  <sheetData>
    <row r="2" spans="1:60" ht="30" x14ac:dyDescent="0.25">
      <c r="A2" s="30" t="s">
        <v>4145</v>
      </c>
      <c r="C2" s="32" t="s">
        <v>1233</v>
      </c>
      <c r="D2" s="32"/>
      <c r="E2" s="32"/>
      <c r="F2" s="32"/>
      <c r="L2" s="32" t="s">
        <v>3880</v>
      </c>
      <c r="M2" s="32"/>
      <c r="N2" s="32"/>
      <c r="O2" s="32"/>
      <c r="T2" s="32" t="s">
        <v>3877</v>
      </c>
      <c r="U2" s="32"/>
      <c r="V2" s="32"/>
      <c r="W2" s="32"/>
      <c r="AC2" s="32" t="s">
        <v>3879</v>
      </c>
      <c r="AD2" s="32"/>
      <c r="AE2" s="32"/>
      <c r="AF2" s="32"/>
      <c r="AL2" s="32" t="s">
        <v>2489</v>
      </c>
      <c r="AM2" s="32"/>
      <c r="AN2" s="32"/>
      <c r="AO2" s="32"/>
      <c r="AU2" s="32" t="s">
        <v>2477</v>
      </c>
      <c r="AV2" s="32"/>
      <c r="AW2" s="32"/>
      <c r="AX2" s="32"/>
      <c r="BD2" s="32" t="s">
        <v>3878</v>
      </c>
      <c r="BE2" s="32"/>
      <c r="BF2" s="32"/>
      <c r="BG2" s="32"/>
    </row>
    <row r="3" spans="1:60" x14ac:dyDescent="0.25">
      <c r="A3" s="30"/>
      <c r="C3" t="s">
        <v>3954</v>
      </c>
      <c r="L3" t="s">
        <v>3971</v>
      </c>
      <c r="T3" t="s">
        <v>3999</v>
      </c>
      <c r="AC3" t="s">
        <v>4008</v>
      </c>
      <c r="AL3" t="s">
        <v>4027</v>
      </c>
      <c r="AU3" t="s">
        <v>4022</v>
      </c>
      <c r="BD3" t="s">
        <v>4018</v>
      </c>
    </row>
    <row r="4" spans="1:60" x14ac:dyDescent="0.25">
      <c r="A4" s="30"/>
    </row>
    <row r="5" spans="1:60" x14ac:dyDescent="0.25">
      <c r="C5" t="s">
        <v>3955</v>
      </c>
      <c r="D5" t="s">
        <v>3956</v>
      </c>
      <c r="E5" t="s">
        <v>216</v>
      </c>
      <c r="L5" t="s">
        <v>3955</v>
      </c>
      <c r="M5" t="s">
        <v>3956</v>
      </c>
      <c r="N5" t="s">
        <v>4028</v>
      </c>
      <c r="T5" t="s">
        <v>3955</v>
      </c>
      <c r="U5" t="s">
        <v>3956</v>
      </c>
      <c r="V5" t="s">
        <v>4004</v>
      </c>
      <c r="AC5" t="s">
        <v>3955</v>
      </c>
      <c r="AD5" t="s">
        <v>3956</v>
      </c>
      <c r="AE5" t="s">
        <v>4009</v>
      </c>
      <c r="AL5" t="s">
        <v>3955</v>
      </c>
      <c r="AM5" t="s">
        <v>3956</v>
      </c>
      <c r="AN5" t="s">
        <v>2473</v>
      </c>
      <c r="AU5" t="s">
        <v>3955</v>
      </c>
      <c r="AV5" t="s">
        <v>3956</v>
      </c>
      <c r="AW5" t="s">
        <v>4023</v>
      </c>
      <c r="BD5" t="s">
        <v>3955</v>
      </c>
      <c r="BE5" t="s">
        <v>3956</v>
      </c>
      <c r="BF5" t="s">
        <v>4019</v>
      </c>
    </row>
    <row r="6" spans="1:60" x14ac:dyDescent="0.25">
      <c r="C6" t="s">
        <v>3957</v>
      </c>
      <c r="L6" t="s">
        <v>3957</v>
      </c>
      <c r="T6" t="s">
        <v>3957</v>
      </c>
      <c r="AC6" t="s">
        <v>3957</v>
      </c>
      <c r="AL6" t="s">
        <v>3957</v>
      </c>
      <c r="AU6" t="s">
        <v>3957</v>
      </c>
      <c r="BD6" t="s">
        <v>3957</v>
      </c>
    </row>
    <row r="8" spans="1:60" x14ac:dyDescent="0.25">
      <c r="C8" t="s">
        <v>3958</v>
      </c>
      <c r="L8" t="s">
        <v>3958</v>
      </c>
      <c r="T8" t="s">
        <v>3958</v>
      </c>
      <c r="AC8" t="s">
        <v>3958</v>
      </c>
      <c r="AL8" t="s">
        <v>3958</v>
      </c>
      <c r="AU8" t="s">
        <v>3958</v>
      </c>
      <c r="BD8" t="s">
        <v>3958</v>
      </c>
    </row>
    <row r="10" spans="1:60" x14ac:dyDescent="0.25">
      <c r="C10" t="s">
        <v>3959</v>
      </c>
      <c r="L10" t="s">
        <v>3959</v>
      </c>
      <c r="T10" t="s">
        <v>3959</v>
      </c>
      <c r="AC10" t="s">
        <v>3959</v>
      </c>
      <c r="AL10" t="s">
        <v>3959</v>
      </c>
      <c r="AU10" t="s">
        <v>3959</v>
      </c>
      <c r="BD10" t="s">
        <v>3959</v>
      </c>
    </row>
    <row r="12" spans="1:60" x14ac:dyDescent="0.25">
      <c r="C12" s="22" t="s">
        <v>3960</v>
      </c>
      <c r="D12" s="23"/>
      <c r="E12" s="23"/>
      <c r="F12" s="24"/>
      <c r="L12" s="22" t="s">
        <v>3972</v>
      </c>
      <c r="M12" s="23"/>
      <c r="N12" s="23"/>
      <c r="O12" s="24"/>
      <c r="T12" s="22" t="s">
        <v>4000</v>
      </c>
      <c r="U12" s="23"/>
      <c r="V12" s="23"/>
      <c r="W12" s="24"/>
      <c r="AC12" s="22" t="s">
        <v>4006</v>
      </c>
      <c r="AD12" s="23"/>
      <c r="AE12" s="23"/>
      <c r="AF12" s="23"/>
      <c r="AG12" s="24"/>
      <c r="AL12" s="22" t="s">
        <v>4012</v>
      </c>
      <c r="AM12" s="23"/>
      <c r="AN12" s="23"/>
      <c r="AO12" s="23"/>
      <c r="AP12" s="24"/>
      <c r="AU12" s="22" t="s">
        <v>4015</v>
      </c>
      <c r="AV12" s="23"/>
      <c r="AW12" s="23"/>
      <c r="AX12" s="23"/>
      <c r="AY12" s="24"/>
      <c r="BD12" s="22" t="s">
        <v>4006</v>
      </c>
      <c r="BE12" s="23"/>
      <c r="BF12" s="23"/>
      <c r="BG12" s="23"/>
      <c r="BH12" s="24"/>
    </row>
    <row r="13" spans="1:60" x14ac:dyDescent="0.25">
      <c r="C13" s="25"/>
      <c r="D13" s="20"/>
      <c r="E13" s="20"/>
      <c r="F13" s="26"/>
      <c r="L13" s="25"/>
      <c r="M13" s="20"/>
      <c r="N13" s="20"/>
      <c r="O13" s="26"/>
      <c r="T13" s="25"/>
      <c r="U13" s="20"/>
      <c r="V13" s="20"/>
      <c r="W13" s="26"/>
      <c r="AC13" s="25"/>
      <c r="AD13" s="20"/>
      <c r="AE13" s="20"/>
      <c r="AF13" s="20"/>
      <c r="AG13" s="26"/>
      <c r="AL13" s="25"/>
      <c r="AM13" s="20"/>
      <c r="AN13" s="20"/>
      <c r="AO13" s="20"/>
      <c r="AP13" s="26"/>
      <c r="AU13" s="25"/>
      <c r="AV13" s="20"/>
      <c r="AW13" s="20"/>
      <c r="AX13" s="20"/>
      <c r="AY13" s="26"/>
      <c r="BD13" s="25"/>
      <c r="BE13" s="20"/>
      <c r="BF13" s="20"/>
      <c r="BG13" s="20"/>
      <c r="BH13" s="26"/>
    </row>
    <row r="14" spans="1:60" x14ac:dyDescent="0.25">
      <c r="C14" s="25" t="s">
        <v>3961</v>
      </c>
      <c r="D14" s="20"/>
      <c r="E14" s="20"/>
      <c r="F14" s="26"/>
      <c r="L14" s="25" t="s">
        <v>3961</v>
      </c>
      <c r="M14" s="20"/>
      <c r="N14" s="20"/>
      <c r="O14" s="26"/>
      <c r="T14" s="25" t="s">
        <v>3961</v>
      </c>
      <c r="U14" s="20"/>
      <c r="V14" s="20"/>
      <c r="W14" s="26"/>
      <c r="AC14" s="25" t="s">
        <v>3961</v>
      </c>
      <c r="AD14" s="20"/>
      <c r="AE14" s="20"/>
      <c r="AF14" s="20"/>
      <c r="AG14" s="26"/>
      <c r="AL14" s="25" t="s">
        <v>3961</v>
      </c>
      <c r="AM14" s="20"/>
      <c r="AN14" s="20"/>
      <c r="AO14" s="20"/>
      <c r="AP14" s="26"/>
      <c r="AU14" s="25" t="s">
        <v>3961</v>
      </c>
      <c r="AV14" s="20"/>
      <c r="AW14" s="20"/>
      <c r="AX14" s="20"/>
      <c r="AY14" s="26"/>
      <c r="BD14" s="25" t="s">
        <v>3961</v>
      </c>
      <c r="BE14" s="20"/>
      <c r="BF14" s="20"/>
      <c r="BG14" s="20"/>
      <c r="BH14" s="26"/>
    </row>
    <row r="15" spans="1:60" x14ac:dyDescent="0.25">
      <c r="C15" s="25"/>
      <c r="D15" s="20"/>
      <c r="E15" s="20"/>
      <c r="F15" s="26"/>
      <c r="L15" s="25"/>
      <c r="M15" s="20"/>
      <c r="N15" s="20"/>
      <c r="O15" s="26"/>
      <c r="T15" s="25"/>
      <c r="U15" s="20"/>
      <c r="V15" s="20"/>
      <c r="W15" s="26"/>
      <c r="AC15" s="25"/>
      <c r="AD15" s="20"/>
      <c r="AE15" s="20"/>
      <c r="AF15" s="20"/>
      <c r="AG15" s="26"/>
      <c r="AL15" s="25"/>
      <c r="AM15" s="20"/>
      <c r="AN15" s="20"/>
      <c r="AO15" s="20"/>
      <c r="AP15" s="26"/>
      <c r="AU15" s="25"/>
      <c r="AV15" s="20"/>
      <c r="AW15" s="20"/>
      <c r="AX15" s="20"/>
      <c r="AY15" s="26"/>
      <c r="BD15" s="25"/>
      <c r="BE15" s="20"/>
      <c r="BF15" s="20"/>
      <c r="BG15" s="20"/>
      <c r="BH15" s="26"/>
    </row>
    <row r="16" spans="1:60" x14ac:dyDescent="0.25">
      <c r="C16" s="27" t="s">
        <v>3962</v>
      </c>
      <c r="D16" s="21"/>
      <c r="E16" s="21"/>
      <c r="F16" s="28"/>
      <c r="L16" s="27" t="s">
        <v>3962</v>
      </c>
      <c r="M16" s="21"/>
      <c r="N16" s="21"/>
      <c r="O16" s="28"/>
      <c r="T16" s="27" t="s">
        <v>3962</v>
      </c>
      <c r="U16" s="21"/>
      <c r="V16" s="21"/>
      <c r="W16" s="28"/>
      <c r="AC16" s="27" t="s">
        <v>3962</v>
      </c>
      <c r="AD16" s="21"/>
      <c r="AE16" s="21"/>
      <c r="AF16" s="21"/>
      <c r="AG16" s="28"/>
      <c r="AL16" s="27" t="s">
        <v>3962</v>
      </c>
      <c r="AM16" s="21"/>
      <c r="AN16" s="21"/>
      <c r="AO16" s="21"/>
      <c r="AP16" s="28"/>
      <c r="AU16" s="27" t="s">
        <v>3962</v>
      </c>
      <c r="AV16" s="21"/>
      <c r="AW16" s="21"/>
      <c r="AX16" s="21"/>
      <c r="AY16" s="28"/>
      <c r="BD16" s="27" t="s">
        <v>3962</v>
      </c>
      <c r="BE16" s="21"/>
      <c r="BF16" s="21"/>
      <c r="BG16" s="21"/>
      <c r="BH16" s="28"/>
    </row>
    <row r="19" spans="3:60" x14ac:dyDescent="0.25">
      <c r="C19" t="s">
        <v>3963</v>
      </c>
      <c r="D19" s="16"/>
      <c r="L19" t="s">
        <v>3973</v>
      </c>
      <c r="T19" t="s">
        <v>4001</v>
      </c>
      <c r="AC19" t="s">
        <v>4001</v>
      </c>
      <c r="AL19" t="s">
        <v>4001</v>
      </c>
      <c r="AU19" t="s">
        <v>4001</v>
      </c>
      <c r="BD19" t="s">
        <v>4001</v>
      </c>
    </row>
    <row r="20" spans="3:60" x14ac:dyDescent="0.25">
      <c r="D20" s="16"/>
      <c r="T20" t="s">
        <v>4002</v>
      </c>
      <c r="AC20" t="s">
        <v>4011</v>
      </c>
      <c r="AL20" t="s">
        <v>4026</v>
      </c>
      <c r="AU20" t="s">
        <v>4025</v>
      </c>
      <c r="BD20" t="s">
        <v>4020</v>
      </c>
    </row>
    <row r="21" spans="3:60" x14ac:dyDescent="0.25">
      <c r="C21" t="s">
        <v>3955</v>
      </c>
      <c r="D21" s="16" t="s">
        <v>3956</v>
      </c>
      <c r="E21" t="s">
        <v>3964</v>
      </c>
      <c r="L21" t="s">
        <v>3955</v>
      </c>
      <c r="M21" t="s">
        <v>3956</v>
      </c>
      <c r="N21" t="s">
        <v>4029</v>
      </c>
    </row>
    <row r="22" spans="3:60" x14ac:dyDescent="0.25">
      <c r="C22" t="s">
        <v>3957</v>
      </c>
      <c r="L22" t="s">
        <v>3957</v>
      </c>
      <c r="T22" t="s">
        <v>3955</v>
      </c>
      <c r="U22" t="s">
        <v>3956</v>
      </c>
      <c r="V22" t="s">
        <v>4005</v>
      </c>
      <c r="AC22" t="s">
        <v>3955</v>
      </c>
      <c r="AD22" t="s">
        <v>3956</v>
      </c>
      <c r="AE22" t="s">
        <v>4010</v>
      </c>
      <c r="AL22" t="s">
        <v>3955</v>
      </c>
      <c r="AM22" t="s">
        <v>3956</v>
      </c>
      <c r="AN22" t="s">
        <v>4013</v>
      </c>
      <c r="AU22" t="s">
        <v>3955</v>
      </c>
      <c r="AV22" t="s">
        <v>3956</v>
      </c>
      <c r="AW22" t="s">
        <v>4024</v>
      </c>
      <c r="BD22" t="s">
        <v>3955</v>
      </c>
      <c r="BE22" t="s">
        <v>3956</v>
      </c>
      <c r="BF22" t="s">
        <v>4021</v>
      </c>
    </row>
    <row r="23" spans="3:60" x14ac:dyDescent="0.25">
      <c r="T23" t="s">
        <v>3957</v>
      </c>
      <c r="AC23" t="s">
        <v>3957</v>
      </c>
      <c r="AL23" t="s">
        <v>3957</v>
      </c>
      <c r="AU23" t="s">
        <v>3957</v>
      </c>
      <c r="BD23" t="s">
        <v>3957</v>
      </c>
    </row>
    <row r="24" spans="3:60" x14ac:dyDescent="0.25">
      <c r="C24" t="s">
        <v>3958</v>
      </c>
      <c r="L24" t="s">
        <v>3958</v>
      </c>
    </row>
    <row r="25" spans="3:60" x14ac:dyDescent="0.25">
      <c r="T25" t="s">
        <v>3958</v>
      </c>
      <c r="AC25" t="s">
        <v>3958</v>
      </c>
      <c r="AL25" t="s">
        <v>3958</v>
      </c>
      <c r="AU25" t="s">
        <v>3958</v>
      </c>
      <c r="BD25" t="s">
        <v>3958</v>
      </c>
    </row>
    <row r="26" spans="3:60" x14ac:dyDescent="0.25">
      <c r="C26" t="s">
        <v>3965</v>
      </c>
      <c r="L26" t="s">
        <v>3959</v>
      </c>
    </row>
    <row r="27" spans="3:60" x14ac:dyDescent="0.25">
      <c r="T27" t="s">
        <v>3965</v>
      </c>
      <c r="AC27" t="s">
        <v>3959</v>
      </c>
      <c r="AL27" t="s">
        <v>3965</v>
      </c>
      <c r="AU27" t="s">
        <v>3959</v>
      </c>
      <c r="BD27" t="s">
        <v>3965</v>
      </c>
    </row>
    <row r="28" spans="3:60" x14ac:dyDescent="0.25">
      <c r="C28" t="s">
        <v>3959</v>
      </c>
      <c r="L28" s="22" t="s">
        <v>3974</v>
      </c>
      <c r="M28" s="23"/>
      <c r="N28" s="23"/>
      <c r="O28" s="24"/>
    </row>
    <row r="29" spans="3:60" x14ac:dyDescent="0.25">
      <c r="L29" s="25"/>
      <c r="M29" s="20"/>
      <c r="N29" s="20"/>
      <c r="O29" s="26"/>
      <c r="T29" t="s">
        <v>3959</v>
      </c>
      <c r="AC29" s="22" t="s">
        <v>4007</v>
      </c>
      <c r="AD29" s="23"/>
      <c r="AE29" s="23"/>
      <c r="AF29" s="24"/>
      <c r="AL29" t="s">
        <v>3959</v>
      </c>
      <c r="AU29" s="22" t="s">
        <v>4016</v>
      </c>
      <c r="AV29" s="23"/>
      <c r="AW29" s="23"/>
      <c r="AX29" s="24"/>
      <c r="BD29" t="s">
        <v>3959</v>
      </c>
    </row>
    <row r="30" spans="3:60" x14ac:dyDescent="0.25">
      <c r="C30" s="22" t="s">
        <v>3966</v>
      </c>
      <c r="D30" s="23"/>
      <c r="E30" s="23"/>
      <c r="F30" s="24"/>
      <c r="L30" s="25" t="s">
        <v>3961</v>
      </c>
      <c r="M30" s="20"/>
      <c r="N30" s="20"/>
      <c r="O30" s="26"/>
      <c r="AC30" s="25"/>
      <c r="AD30" s="20"/>
      <c r="AE30" s="20"/>
      <c r="AF30" s="26"/>
      <c r="AU30" s="25"/>
      <c r="AV30" s="20"/>
      <c r="AW30" s="20"/>
      <c r="AX30" s="26"/>
    </row>
    <row r="31" spans="3:60" x14ac:dyDescent="0.25">
      <c r="C31" s="25"/>
      <c r="D31" s="20"/>
      <c r="E31" s="20"/>
      <c r="F31" s="26"/>
      <c r="L31" s="25"/>
      <c r="M31" s="20"/>
      <c r="N31" s="20"/>
      <c r="O31" s="26"/>
      <c r="T31" s="22" t="s">
        <v>4003</v>
      </c>
      <c r="U31" s="23"/>
      <c r="V31" s="23"/>
      <c r="W31" s="24"/>
      <c r="AC31" s="25" t="s">
        <v>3961</v>
      </c>
      <c r="AD31" s="20"/>
      <c r="AE31" s="20"/>
      <c r="AF31" s="26"/>
      <c r="AL31" s="22" t="s">
        <v>4014</v>
      </c>
      <c r="AM31" s="23"/>
      <c r="AN31" s="23"/>
      <c r="AO31" s="24"/>
      <c r="AU31" s="25" t="s">
        <v>3961</v>
      </c>
      <c r="AV31" s="20"/>
      <c r="AW31" s="20"/>
      <c r="AX31" s="26"/>
      <c r="BD31" s="22" t="s">
        <v>4017</v>
      </c>
      <c r="BE31" s="23"/>
      <c r="BF31" s="23"/>
      <c r="BG31" s="23"/>
      <c r="BH31" s="24"/>
    </row>
    <row r="32" spans="3:60" x14ac:dyDescent="0.25">
      <c r="C32" s="25" t="s">
        <v>3961</v>
      </c>
      <c r="D32" s="20"/>
      <c r="E32" s="20"/>
      <c r="F32" s="26"/>
      <c r="L32" s="27" t="s">
        <v>3962</v>
      </c>
      <c r="M32" s="21"/>
      <c r="N32" s="21"/>
      <c r="O32" s="28"/>
      <c r="T32" s="25"/>
      <c r="U32" s="20"/>
      <c r="V32" s="20"/>
      <c r="W32" s="26"/>
      <c r="AC32" s="25"/>
      <c r="AD32" s="20"/>
      <c r="AE32" s="20"/>
      <c r="AF32" s="26"/>
      <c r="AL32" s="25"/>
      <c r="AM32" s="20"/>
      <c r="AN32" s="20"/>
      <c r="AO32" s="26"/>
      <c r="AU32" s="25"/>
      <c r="AV32" s="20"/>
      <c r="AW32" s="20"/>
      <c r="AX32" s="26"/>
      <c r="BD32" s="25"/>
      <c r="BE32" s="20"/>
      <c r="BF32" s="20"/>
      <c r="BG32" s="20"/>
      <c r="BH32" s="26"/>
    </row>
    <row r="33" spans="3:60" x14ac:dyDescent="0.25">
      <c r="C33" s="25"/>
      <c r="D33" s="20"/>
      <c r="E33" s="20"/>
      <c r="F33" s="26"/>
      <c r="T33" s="25" t="s">
        <v>3961</v>
      </c>
      <c r="U33" s="20"/>
      <c r="V33" s="20"/>
      <c r="W33" s="26"/>
      <c r="AC33" s="27" t="s">
        <v>3962</v>
      </c>
      <c r="AD33" s="21"/>
      <c r="AE33" s="21"/>
      <c r="AF33" s="28"/>
      <c r="AL33" s="25" t="s">
        <v>3961</v>
      </c>
      <c r="AM33" s="20"/>
      <c r="AN33" s="20"/>
      <c r="AO33" s="26"/>
      <c r="AU33" s="27" t="s">
        <v>3962</v>
      </c>
      <c r="AV33" s="21"/>
      <c r="AW33" s="21"/>
      <c r="AX33" s="28"/>
      <c r="BD33" s="25" t="s">
        <v>3961</v>
      </c>
      <c r="BE33" s="20"/>
      <c r="BF33" s="20"/>
      <c r="BG33" s="20"/>
      <c r="BH33" s="26"/>
    </row>
    <row r="34" spans="3:60" x14ac:dyDescent="0.25">
      <c r="C34" s="27" t="s">
        <v>3962</v>
      </c>
      <c r="D34" s="21"/>
      <c r="E34" s="21"/>
      <c r="F34" s="28"/>
      <c r="T34" s="25"/>
      <c r="U34" s="20"/>
      <c r="V34" s="20"/>
      <c r="W34" s="26"/>
      <c r="AL34" s="25"/>
      <c r="AM34" s="20"/>
      <c r="AN34" s="20"/>
      <c r="AO34" s="26"/>
      <c r="BD34" s="25"/>
      <c r="BE34" s="20"/>
      <c r="BF34" s="20"/>
      <c r="BG34" s="20"/>
      <c r="BH34" s="26"/>
    </row>
    <row r="35" spans="3:60" x14ac:dyDescent="0.25">
      <c r="T35" s="27" t="s">
        <v>3962</v>
      </c>
      <c r="U35" s="21"/>
      <c r="V35" s="21"/>
      <c r="W35" s="28"/>
      <c r="AL35" s="27" t="s">
        <v>3962</v>
      </c>
      <c r="AM35" s="21"/>
      <c r="AN35" s="21"/>
      <c r="AO35" s="28"/>
      <c r="BD35" s="27" t="s">
        <v>3962</v>
      </c>
      <c r="BE35" s="21"/>
      <c r="BF35" s="21"/>
      <c r="BG35" s="21"/>
      <c r="BH35" s="28"/>
    </row>
    <row r="36" spans="3:60" x14ac:dyDescent="0.25">
      <c r="AC36" t="s">
        <v>4001</v>
      </c>
    </row>
    <row r="38" spans="3:60" x14ac:dyDescent="0.25">
      <c r="T38" t="s">
        <v>4001</v>
      </c>
    </row>
  </sheetData>
  <mergeCells count="7">
    <mergeCell ref="BD2:BG2"/>
    <mergeCell ref="C2:F2"/>
    <mergeCell ref="L2:O2"/>
    <mergeCell ref="T2:W2"/>
    <mergeCell ref="AC2:AF2"/>
    <mergeCell ref="AL2:AO2"/>
    <mergeCell ref="AU2:AX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1"/>
  <sheetViews>
    <sheetView workbookViewId="0">
      <selection activeCell="E7" sqref="E7"/>
    </sheetView>
  </sheetViews>
  <sheetFormatPr defaultRowHeight="15" x14ac:dyDescent="0.25"/>
  <cols>
    <col min="3" max="3" width="26.7109375" customWidth="1"/>
  </cols>
  <sheetData>
    <row r="4" spans="3:3" x14ac:dyDescent="0.25">
      <c r="C4" t="s">
        <v>4146</v>
      </c>
    </row>
    <row r="5" spans="3:3" x14ac:dyDescent="0.25">
      <c r="C5" t="s">
        <v>4147</v>
      </c>
    </row>
    <row r="6" spans="3:3" x14ac:dyDescent="0.25">
      <c r="C6" t="s">
        <v>4148</v>
      </c>
    </row>
    <row r="7" spans="3:3" x14ac:dyDescent="0.25">
      <c r="C7" t="s">
        <v>4149</v>
      </c>
    </row>
    <row r="10" spans="3:3" x14ac:dyDescent="0.25">
      <c r="C10" t="s">
        <v>4150</v>
      </c>
    </row>
    <row r="12" spans="3:3" x14ac:dyDescent="0.25">
      <c r="C12" t="s">
        <v>4151</v>
      </c>
    </row>
    <row r="13" spans="3:3" x14ac:dyDescent="0.25">
      <c r="C13" t="s">
        <v>4152</v>
      </c>
    </row>
    <row r="14" spans="3:3" x14ac:dyDescent="0.25">
      <c r="C14" t="s">
        <v>4153</v>
      </c>
    </row>
    <row r="15" spans="3:3" x14ac:dyDescent="0.25">
      <c r="C15" t="s">
        <v>4154</v>
      </c>
    </row>
    <row r="17" spans="3:6" x14ac:dyDescent="0.25">
      <c r="C17" t="s">
        <v>4155</v>
      </c>
      <c r="D17" t="s">
        <v>4156</v>
      </c>
      <c r="E17" t="s">
        <v>4157</v>
      </c>
      <c r="F17" t="s">
        <v>4158</v>
      </c>
    </row>
    <row r="18" spans="3:6" x14ac:dyDescent="0.25">
      <c r="C18" t="s">
        <v>4159</v>
      </c>
    </row>
    <row r="20" spans="3:6" x14ac:dyDescent="0.25">
      <c r="C20" t="s">
        <v>4001</v>
      </c>
    </row>
    <row r="21" spans="3:6" x14ac:dyDescent="0.25">
      <c r="C21" t="s">
        <v>4160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M39"/>
  <sheetViews>
    <sheetView topLeftCell="A7" workbookViewId="0">
      <selection activeCell="L39" sqref="L39"/>
    </sheetView>
  </sheetViews>
  <sheetFormatPr defaultRowHeight="15" x14ac:dyDescent="0.25"/>
  <cols>
    <col min="12" max="12" width="46.28515625" customWidth="1"/>
  </cols>
  <sheetData>
    <row r="4" spans="12:13" x14ac:dyDescent="0.25">
      <c r="L4" t="s">
        <v>4033</v>
      </c>
    </row>
    <row r="5" spans="12:13" x14ac:dyDescent="0.25">
      <c r="L5" t="s">
        <v>4034</v>
      </c>
    </row>
    <row r="8" spans="12:13" x14ac:dyDescent="0.25">
      <c r="L8" t="s">
        <v>4083</v>
      </c>
      <c r="M8" t="s">
        <v>4084</v>
      </c>
    </row>
    <row r="10" spans="12:13" x14ac:dyDescent="0.25">
      <c r="L10" t="s">
        <v>4082</v>
      </c>
    </row>
    <row r="11" spans="12:13" x14ac:dyDescent="0.25">
      <c r="L11" t="s">
        <v>4085</v>
      </c>
      <c r="M11">
        <v>11.981170000000001</v>
      </c>
    </row>
    <row r="12" spans="12:13" x14ac:dyDescent="0.25">
      <c r="L12" t="s">
        <v>4086</v>
      </c>
      <c r="M12">
        <v>60.241520000000001</v>
      </c>
    </row>
    <row r="13" spans="12:13" x14ac:dyDescent="0.25">
      <c r="L13" t="s">
        <v>4087</v>
      </c>
      <c r="M13">
        <v>2.94895</v>
      </c>
    </row>
    <row r="14" spans="12:13" x14ac:dyDescent="0.25">
      <c r="L14" t="s">
        <v>4088</v>
      </c>
      <c r="M14">
        <v>4.5312320000000001</v>
      </c>
    </row>
    <row r="15" spans="12:13" x14ac:dyDescent="0.25">
      <c r="L15" t="s">
        <v>4089</v>
      </c>
      <c r="M15">
        <v>3.2034850000000001</v>
      </c>
    </row>
    <row r="16" spans="12:13" x14ac:dyDescent="0.25">
      <c r="L16" t="s">
        <v>4090</v>
      </c>
      <c r="M16">
        <v>0.87983860000000003</v>
      </c>
    </row>
    <row r="18" spans="12:13" x14ac:dyDescent="0.25">
      <c r="L18" t="s">
        <v>4035</v>
      </c>
    </row>
    <row r="19" spans="12:13" x14ac:dyDescent="0.25">
      <c r="L19" t="s">
        <v>4091</v>
      </c>
      <c r="M19">
        <v>8.3888900000000002E-2</v>
      </c>
    </row>
    <row r="21" spans="12:13" x14ac:dyDescent="0.25">
      <c r="L21" t="s">
        <v>4036</v>
      </c>
    </row>
    <row r="22" spans="12:13" x14ac:dyDescent="0.25">
      <c r="L22" t="s">
        <v>4092</v>
      </c>
      <c r="M22">
        <v>0.38305850000000002</v>
      </c>
    </row>
    <row r="24" spans="12:13" x14ac:dyDescent="0.25">
      <c r="L24" t="s">
        <v>4037</v>
      </c>
    </row>
    <row r="25" spans="12:13" x14ac:dyDescent="0.25">
      <c r="L25" t="s">
        <v>4093</v>
      </c>
      <c r="M25">
        <v>3.835518</v>
      </c>
    </row>
    <row r="27" spans="12:13" x14ac:dyDescent="0.25">
      <c r="L27" t="s">
        <v>4038</v>
      </c>
    </row>
    <row r="28" spans="12:13" x14ac:dyDescent="0.25">
      <c r="L28" t="s">
        <v>4094</v>
      </c>
      <c r="M28">
        <v>0.39356669999999999</v>
      </c>
    </row>
    <row r="30" spans="12:13" x14ac:dyDescent="0.25">
      <c r="L30" t="s">
        <v>4039</v>
      </c>
    </row>
    <row r="31" spans="12:13" x14ac:dyDescent="0.25">
      <c r="L31" t="s">
        <v>4095</v>
      </c>
      <c r="M31">
        <v>0.1042524</v>
      </c>
    </row>
    <row r="33" spans="10:13" x14ac:dyDescent="0.25">
      <c r="L33" t="s">
        <v>4040</v>
      </c>
    </row>
    <row r="34" spans="10:13" x14ac:dyDescent="0.25">
      <c r="L34" t="s">
        <v>4096</v>
      </c>
      <c r="M34">
        <v>0.16896069999999999</v>
      </c>
    </row>
    <row r="35" spans="10:13" x14ac:dyDescent="0.25">
      <c r="J35" s="1"/>
    </row>
    <row r="36" spans="10:13" x14ac:dyDescent="0.25">
      <c r="L36" t="s">
        <v>4041</v>
      </c>
    </row>
    <row r="37" spans="10:13" x14ac:dyDescent="0.25">
      <c r="L37" t="s">
        <v>4097</v>
      </c>
      <c r="M37">
        <v>1.4135200000000001E-2</v>
      </c>
    </row>
    <row r="39" spans="10:13" x14ac:dyDescent="0.25">
      <c r="L39" t="s">
        <v>4098</v>
      </c>
      <c r="M39">
        <v>14.38955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:Q38"/>
  <sheetViews>
    <sheetView topLeftCell="A18" workbookViewId="0">
      <selection activeCell="M38" sqref="M38"/>
    </sheetView>
  </sheetViews>
  <sheetFormatPr defaultRowHeight="15" x14ac:dyDescent="0.25"/>
  <cols>
    <col min="13" max="13" width="26.140625" customWidth="1"/>
  </cols>
  <sheetData>
    <row r="3" spans="13:17" x14ac:dyDescent="0.25">
      <c r="M3" t="s">
        <v>4125</v>
      </c>
      <c r="N3" t="s">
        <v>4126</v>
      </c>
    </row>
    <row r="4" spans="13:17" x14ac:dyDescent="0.25">
      <c r="M4" t="s">
        <v>4043</v>
      </c>
    </row>
    <row r="7" spans="13:17" x14ac:dyDescent="0.25">
      <c r="M7" t="s">
        <v>4127</v>
      </c>
      <c r="N7" t="s">
        <v>4128</v>
      </c>
      <c r="O7" t="s">
        <v>4129</v>
      </c>
      <c r="P7" t="s">
        <v>4130</v>
      </c>
      <c r="Q7" t="s">
        <v>4084</v>
      </c>
    </row>
    <row r="9" spans="13:17" x14ac:dyDescent="0.25">
      <c r="M9" t="s">
        <v>4082</v>
      </c>
    </row>
    <row r="10" spans="13:17" x14ac:dyDescent="0.25">
      <c r="M10" t="s">
        <v>4131</v>
      </c>
      <c r="N10">
        <v>0.12</v>
      </c>
      <c r="O10">
        <v>0.90500000000000003</v>
      </c>
      <c r="P10">
        <v>-7.3780029999999996</v>
      </c>
      <c r="Q10">
        <v>8.3361610000000006</v>
      </c>
    </row>
    <row r="11" spans="13:17" x14ac:dyDescent="0.25">
      <c r="M11" t="s">
        <v>4132</v>
      </c>
      <c r="N11">
        <v>0.42</v>
      </c>
      <c r="O11">
        <v>0.67400000000000004</v>
      </c>
      <c r="P11">
        <v>-28.004190000000001</v>
      </c>
      <c r="Q11">
        <v>43.288260000000001</v>
      </c>
    </row>
    <row r="12" spans="13:17" x14ac:dyDescent="0.25">
      <c r="M12" t="s">
        <v>4133</v>
      </c>
      <c r="N12">
        <v>0.05</v>
      </c>
      <c r="O12">
        <v>0.96299999999999997</v>
      </c>
      <c r="P12">
        <v>-1.7928139999999999</v>
      </c>
      <c r="Q12">
        <v>1.879008</v>
      </c>
    </row>
    <row r="13" spans="13:17" x14ac:dyDescent="0.25">
      <c r="M13" t="s">
        <v>4134</v>
      </c>
      <c r="N13">
        <v>-1.17</v>
      </c>
      <c r="O13">
        <v>0.24199999999999999</v>
      </c>
      <c r="P13">
        <v>-1.281434</v>
      </c>
      <c r="Q13">
        <v>0.32373780000000002</v>
      </c>
    </row>
    <row r="14" spans="13:17" x14ac:dyDescent="0.25">
      <c r="M14" t="s">
        <v>4135</v>
      </c>
      <c r="N14">
        <v>-1.5</v>
      </c>
      <c r="O14">
        <v>0.13300000000000001</v>
      </c>
      <c r="P14">
        <v>-5.3304749999999999</v>
      </c>
      <c r="Q14">
        <v>0.70701499999999995</v>
      </c>
    </row>
    <row r="15" spans="13:17" x14ac:dyDescent="0.25">
      <c r="M15" t="s">
        <v>4136</v>
      </c>
      <c r="N15">
        <v>-1.62</v>
      </c>
      <c r="O15">
        <v>0.105</v>
      </c>
      <c r="P15">
        <v>-1.9889030000000001</v>
      </c>
      <c r="Q15">
        <v>0.18929879999999999</v>
      </c>
    </row>
    <row r="17" spans="13:17" x14ac:dyDescent="0.25">
      <c r="M17" t="s">
        <v>4035</v>
      </c>
    </row>
    <row r="18" spans="13:17" x14ac:dyDescent="0.25">
      <c r="M18" t="s">
        <v>4137</v>
      </c>
      <c r="N18">
        <v>-4.05</v>
      </c>
      <c r="O18">
        <v>0</v>
      </c>
      <c r="P18">
        <v>-1.286716</v>
      </c>
      <c r="Q18">
        <v>-0.44790609999999997</v>
      </c>
    </row>
    <row r="20" spans="13:17" x14ac:dyDescent="0.25">
      <c r="M20" t="s">
        <v>4036</v>
      </c>
    </row>
    <row r="21" spans="13:17" x14ac:dyDescent="0.25">
      <c r="M21" t="s">
        <v>4138</v>
      </c>
      <c r="N21">
        <v>0.25</v>
      </c>
      <c r="O21">
        <v>0.80400000000000005</v>
      </c>
      <c r="P21">
        <v>-2.8586369999999999</v>
      </c>
      <c r="Q21">
        <v>3.6865730000000001</v>
      </c>
    </row>
    <row r="23" spans="13:17" x14ac:dyDescent="0.25">
      <c r="M23" t="s">
        <v>4037</v>
      </c>
    </row>
    <row r="24" spans="13:17" x14ac:dyDescent="0.25">
      <c r="M24" t="s">
        <v>4139</v>
      </c>
      <c r="N24">
        <v>0.34</v>
      </c>
      <c r="O24">
        <v>0.73499999999999999</v>
      </c>
      <c r="P24">
        <v>-6.0204069999999996</v>
      </c>
      <c r="Q24">
        <v>8.5348839999999999</v>
      </c>
    </row>
    <row r="26" spans="13:17" x14ac:dyDescent="0.25">
      <c r="M26" t="s">
        <v>4038</v>
      </c>
    </row>
    <row r="27" spans="13:17" x14ac:dyDescent="0.25">
      <c r="M27" t="s">
        <v>4140</v>
      </c>
      <c r="N27">
        <v>0.7</v>
      </c>
      <c r="O27">
        <v>0.48699999999999999</v>
      </c>
      <c r="P27">
        <v>-0.34284940000000003</v>
      </c>
      <c r="Q27">
        <v>0.72002659999999996</v>
      </c>
    </row>
    <row r="29" spans="13:17" x14ac:dyDescent="0.25">
      <c r="M29" t="s">
        <v>4039</v>
      </c>
    </row>
    <row r="30" spans="13:17" x14ac:dyDescent="0.25">
      <c r="M30" t="s">
        <v>4141</v>
      </c>
      <c r="N30">
        <v>-0.09</v>
      </c>
      <c r="O30">
        <v>0.93200000000000005</v>
      </c>
      <c r="P30">
        <v>-0.21017440000000001</v>
      </c>
      <c r="Q30">
        <v>0.19262480000000001</v>
      </c>
    </row>
    <row r="32" spans="13:17" x14ac:dyDescent="0.25">
      <c r="M32" t="s">
        <v>4040</v>
      </c>
    </row>
    <row r="33" spans="13:17" x14ac:dyDescent="0.25">
      <c r="M33" t="s">
        <v>4142</v>
      </c>
      <c r="N33">
        <v>0.8</v>
      </c>
      <c r="O33">
        <v>0.42199999999999999</v>
      </c>
      <c r="P33">
        <v>-0.27735530000000003</v>
      </c>
      <c r="Q33">
        <v>0.66181719999999999</v>
      </c>
    </row>
    <row r="35" spans="13:17" x14ac:dyDescent="0.25">
      <c r="M35" t="s">
        <v>4041</v>
      </c>
    </row>
    <row r="36" spans="13:17" x14ac:dyDescent="0.25">
      <c r="M36" t="s">
        <v>4143</v>
      </c>
      <c r="N36">
        <v>0.93</v>
      </c>
      <c r="O36">
        <v>0.35199999999999998</v>
      </c>
      <c r="P36">
        <v>-7.6739500000000002E-2</v>
      </c>
      <c r="Q36">
        <v>0.21533050000000001</v>
      </c>
    </row>
    <row r="38" spans="13:17" x14ac:dyDescent="0.25">
      <c r="M38" t="s">
        <v>4144</v>
      </c>
      <c r="N38">
        <v>2.64</v>
      </c>
      <c r="O38">
        <v>8.0000000000000002E-3</v>
      </c>
      <c r="P38">
        <v>24.632159999999999</v>
      </c>
      <c r="Q38">
        <v>167.07230000000001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O45"/>
  <sheetViews>
    <sheetView topLeftCell="AD8" workbookViewId="0">
      <selection activeCell="AK16" sqref="AK16"/>
    </sheetView>
  </sheetViews>
  <sheetFormatPr defaultRowHeight="15" x14ac:dyDescent="0.25"/>
  <sheetData>
    <row r="3" spans="3:41" x14ac:dyDescent="0.25">
      <c r="C3" t="s">
        <v>4044</v>
      </c>
    </row>
    <row r="4" spans="3:41" x14ac:dyDescent="0.25">
      <c r="C4" t="s">
        <v>4045</v>
      </c>
      <c r="M4" t="s">
        <v>4056</v>
      </c>
      <c r="N4" t="s">
        <v>4057</v>
      </c>
      <c r="O4" t="s">
        <v>4058</v>
      </c>
      <c r="P4" t="s">
        <v>3901</v>
      </c>
      <c r="Q4" t="s">
        <v>4081</v>
      </c>
      <c r="S4" t="s">
        <v>4056</v>
      </c>
      <c r="T4" t="s">
        <v>4057</v>
      </c>
      <c r="U4" t="s">
        <v>4058</v>
      </c>
      <c r="V4" t="s">
        <v>3901</v>
      </c>
      <c r="W4" t="s">
        <v>4081</v>
      </c>
      <c r="Y4" t="s">
        <v>4056</v>
      </c>
      <c r="Z4" t="s">
        <v>4057</v>
      </c>
      <c r="AA4" t="s">
        <v>4058</v>
      </c>
      <c r="AB4" t="s">
        <v>3901</v>
      </c>
      <c r="AC4" t="s">
        <v>4081</v>
      </c>
      <c r="AE4" t="s">
        <v>4056</v>
      </c>
      <c r="AF4" t="s">
        <v>4057</v>
      </c>
      <c r="AG4" t="s">
        <v>4058</v>
      </c>
      <c r="AH4" t="s">
        <v>3901</v>
      </c>
      <c r="AI4" t="s">
        <v>4081</v>
      </c>
      <c r="AK4" t="s">
        <v>4056</v>
      </c>
      <c r="AL4" t="s">
        <v>4057</v>
      </c>
      <c r="AM4" t="s">
        <v>4058</v>
      </c>
      <c r="AN4" t="s">
        <v>3901</v>
      </c>
      <c r="AO4" t="s">
        <v>4081</v>
      </c>
    </row>
    <row r="5" spans="3:41" x14ac:dyDescent="0.25">
      <c r="C5" t="s">
        <v>4046</v>
      </c>
    </row>
    <row r="6" spans="3:41" x14ac:dyDescent="0.25">
      <c r="C6" t="s">
        <v>4047</v>
      </c>
      <c r="M6" t="s">
        <v>4062</v>
      </c>
      <c r="N6">
        <v>-0.46404299999999998</v>
      </c>
      <c r="O6">
        <v>2.6852000000000001E-2</v>
      </c>
      <c r="P6">
        <v>-17.281590000000001</v>
      </c>
      <c r="Q6">
        <v>4.0000000000000002E-4</v>
      </c>
      <c r="S6" t="s">
        <v>4062</v>
      </c>
      <c r="T6">
        <v>-9.5195000000000002E-2</v>
      </c>
      <c r="U6">
        <v>1.013E-3</v>
      </c>
      <c r="V6">
        <v>-93.976119999999995</v>
      </c>
      <c r="W6">
        <v>0</v>
      </c>
      <c r="Y6" t="s">
        <v>4062</v>
      </c>
      <c r="Z6">
        <v>-2.9613E-2</v>
      </c>
      <c r="AA6">
        <v>7.6369999999999997E-3</v>
      </c>
      <c r="AB6">
        <v>-3.8777159999999999</v>
      </c>
      <c r="AC6">
        <v>3.04E-2</v>
      </c>
      <c r="AE6" t="s">
        <v>4062</v>
      </c>
      <c r="AF6">
        <v>-0.105323</v>
      </c>
      <c r="AG6">
        <v>2.5184999999999999E-2</v>
      </c>
      <c r="AH6">
        <v>-4.1819699999999997</v>
      </c>
      <c r="AI6">
        <v>2.4899999999999999E-2</v>
      </c>
      <c r="AK6" t="s">
        <v>4062</v>
      </c>
      <c r="AL6">
        <v>0.20963499999999999</v>
      </c>
      <c r="AM6">
        <v>1.5468000000000001E-2</v>
      </c>
      <c r="AN6">
        <v>13.55308</v>
      </c>
      <c r="AO6">
        <v>8.9999999999999998E-4</v>
      </c>
    </row>
    <row r="7" spans="3:41" x14ac:dyDescent="0.25">
      <c r="C7" t="s">
        <v>4048</v>
      </c>
      <c r="M7" t="s">
        <v>4063</v>
      </c>
      <c r="N7">
        <v>-3.0322439999999999</v>
      </c>
      <c r="O7">
        <v>5.6244550000000002</v>
      </c>
      <c r="P7">
        <v>-0.53911799999999999</v>
      </c>
      <c r="Q7">
        <v>0.62719999999999998</v>
      </c>
      <c r="S7" t="s">
        <v>4063</v>
      </c>
      <c r="T7">
        <v>-0.94289199999999995</v>
      </c>
      <c r="U7">
        <v>1.711419</v>
      </c>
      <c r="V7">
        <v>-0.55094200000000004</v>
      </c>
      <c r="W7">
        <v>0.62</v>
      </c>
      <c r="Y7" t="s">
        <v>4063</v>
      </c>
      <c r="Z7">
        <v>-0.81418999999999997</v>
      </c>
      <c r="AA7">
        <v>0.84930000000000005</v>
      </c>
      <c r="AB7">
        <v>-0.95866099999999999</v>
      </c>
      <c r="AC7">
        <v>0.40849999999999997</v>
      </c>
      <c r="AE7" t="s">
        <v>4063</v>
      </c>
      <c r="AF7">
        <v>-8.7582120000000003</v>
      </c>
      <c r="AG7">
        <v>42.506489999999999</v>
      </c>
      <c r="AH7">
        <v>-0.206044</v>
      </c>
      <c r="AI7">
        <v>0.84989999999999999</v>
      </c>
      <c r="AK7" t="s">
        <v>4063</v>
      </c>
      <c r="AL7">
        <v>-2.438663</v>
      </c>
      <c r="AM7">
        <v>13.250249999999999</v>
      </c>
      <c r="AN7">
        <v>-0.18404699999999999</v>
      </c>
      <c r="AO7">
        <v>0.86570000000000003</v>
      </c>
    </row>
    <row r="8" spans="3:41" x14ac:dyDescent="0.25">
      <c r="C8" t="s">
        <v>4049</v>
      </c>
      <c r="M8" t="s">
        <v>4064</v>
      </c>
      <c r="N8">
        <v>8.0898979999999998</v>
      </c>
      <c r="O8">
        <v>16.110749999999999</v>
      </c>
      <c r="P8">
        <v>0.50214300000000001</v>
      </c>
      <c r="Q8">
        <v>0.65010000000000001</v>
      </c>
      <c r="S8" t="s">
        <v>4064</v>
      </c>
      <c r="T8">
        <v>2.1175839999999999</v>
      </c>
      <c r="U8">
        <v>1.7303390000000001</v>
      </c>
      <c r="V8">
        <v>1.223797</v>
      </c>
      <c r="W8">
        <v>0.30840000000000001</v>
      </c>
      <c r="Y8" t="s">
        <v>4064</v>
      </c>
      <c r="Z8">
        <v>-3.429322</v>
      </c>
      <c r="AA8">
        <v>6.6738080000000002</v>
      </c>
      <c r="AB8">
        <v>-0.51384799999999997</v>
      </c>
      <c r="AC8">
        <v>0.64280000000000004</v>
      </c>
      <c r="AE8" t="s">
        <v>4064</v>
      </c>
      <c r="AF8">
        <v>-1.604374</v>
      </c>
      <c r="AG8">
        <v>18.478480000000001</v>
      </c>
      <c r="AH8">
        <v>-8.6823999999999998E-2</v>
      </c>
      <c r="AI8">
        <v>0.93630000000000002</v>
      </c>
      <c r="AK8" t="s">
        <v>4064</v>
      </c>
      <c r="AL8">
        <v>-5.0807589999999996</v>
      </c>
      <c r="AM8">
        <v>19.710170000000002</v>
      </c>
      <c r="AN8">
        <v>-0.25777299999999997</v>
      </c>
      <c r="AO8">
        <v>0.81330000000000002</v>
      </c>
    </row>
    <row r="9" spans="3:41" x14ac:dyDescent="0.25">
      <c r="C9" t="s">
        <v>4050</v>
      </c>
      <c r="M9" t="s">
        <v>4065</v>
      </c>
      <c r="N9">
        <v>0.48955300000000002</v>
      </c>
      <c r="O9">
        <v>0.14496000000000001</v>
      </c>
      <c r="P9">
        <v>3.3771689999999999</v>
      </c>
      <c r="Q9">
        <v>4.3200000000000002E-2</v>
      </c>
      <c r="S9" t="s">
        <v>4065</v>
      </c>
      <c r="T9">
        <v>0.138547</v>
      </c>
      <c r="U9">
        <v>6.0350000000000004E-3</v>
      </c>
      <c r="V9">
        <v>22.958570000000002</v>
      </c>
      <c r="W9">
        <v>2.0000000000000001E-4</v>
      </c>
      <c r="Y9" t="s">
        <v>4065</v>
      </c>
      <c r="Z9">
        <v>0.28456599999999999</v>
      </c>
      <c r="AA9">
        <v>8.6870000000000003E-3</v>
      </c>
      <c r="AB9">
        <v>32.757570000000001</v>
      </c>
      <c r="AC9">
        <v>1E-4</v>
      </c>
      <c r="AE9" t="s">
        <v>4065</v>
      </c>
      <c r="AF9">
        <v>-7.979E-3</v>
      </c>
      <c r="AG9">
        <v>5.6215000000000001E-2</v>
      </c>
      <c r="AH9">
        <v>-0.14194000000000001</v>
      </c>
      <c r="AI9">
        <v>0.89610000000000001</v>
      </c>
      <c r="AK9" t="s">
        <v>4065</v>
      </c>
      <c r="AL9">
        <v>2.1090999999999999E-2</v>
      </c>
      <c r="AM9">
        <v>0.28254800000000002</v>
      </c>
      <c r="AN9">
        <v>7.4647000000000005E-2</v>
      </c>
      <c r="AO9">
        <v>0.94520000000000004</v>
      </c>
    </row>
    <row r="10" spans="3:41" x14ac:dyDescent="0.25">
      <c r="C10" t="s">
        <v>4051</v>
      </c>
      <c r="M10" t="s">
        <v>4066</v>
      </c>
      <c r="N10">
        <v>-0.34391100000000002</v>
      </c>
      <c r="O10">
        <v>2.7490000000000001E-2</v>
      </c>
      <c r="P10">
        <v>-12.51057</v>
      </c>
      <c r="Q10">
        <v>1.1000000000000001E-3</v>
      </c>
      <c r="S10" t="s">
        <v>4066</v>
      </c>
      <c r="T10">
        <v>-7.7586000000000002E-2</v>
      </c>
      <c r="U10">
        <v>2.9979999999999998E-3</v>
      </c>
      <c r="V10">
        <v>-25.882059999999999</v>
      </c>
      <c r="W10">
        <v>1E-4</v>
      </c>
      <c r="Y10" t="s">
        <v>4066</v>
      </c>
      <c r="Z10">
        <v>-1.9307000000000001E-2</v>
      </c>
      <c r="AA10">
        <v>1.9629999999999999E-3</v>
      </c>
      <c r="AB10">
        <v>-9.8375240000000002</v>
      </c>
      <c r="AC10">
        <v>2.2000000000000001E-3</v>
      </c>
      <c r="AE10" t="s">
        <v>4066</v>
      </c>
      <c r="AF10">
        <v>-3.1322000000000003E-2</v>
      </c>
      <c r="AG10">
        <v>6.9470000000000001E-3</v>
      </c>
      <c r="AH10">
        <v>-4.5083700000000002</v>
      </c>
      <c r="AI10">
        <v>2.0400000000000001E-2</v>
      </c>
      <c r="AK10" t="s">
        <v>4066</v>
      </c>
      <c r="AL10">
        <v>0.17638599999999999</v>
      </c>
      <c r="AM10">
        <v>7.7956999999999999E-2</v>
      </c>
      <c r="AN10">
        <v>2.262597</v>
      </c>
      <c r="AO10">
        <v>0.1087</v>
      </c>
    </row>
    <row r="11" spans="3:41" x14ac:dyDescent="0.25">
      <c r="C11" t="s">
        <v>4052</v>
      </c>
      <c r="M11" t="s">
        <v>4067</v>
      </c>
      <c r="N11">
        <v>-0.37831900000000002</v>
      </c>
      <c r="O11">
        <v>0.46774100000000002</v>
      </c>
      <c r="P11">
        <v>-0.80881999999999998</v>
      </c>
      <c r="Q11">
        <v>0.4778</v>
      </c>
      <c r="S11" t="s">
        <v>4067</v>
      </c>
      <c r="T11">
        <v>0.11683300000000001</v>
      </c>
      <c r="U11">
        <v>1.2208999999999999E-2</v>
      </c>
      <c r="V11">
        <v>9.5695239999999995</v>
      </c>
      <c r="W11">
        <v>2.3999999999999998E-3</v>
      </c>
      <c r="Y11" t="s">
        <v>4067</v>
      </c>
      <c r="Z11">
        <v>9.0173000000000003E-2</v>
      </c>
      <c r="AA11">
        <v>2.0743000000000001E-2</v>
      </c>
      <c r="AB11">
        <v>4.3471650000000004</v>
      </c>
      <c r="AC11">
        <v>2.2499999999999999E-2</v>
      </c>
      <c r="AE11" t="s">
        <v>4067</v>
      </c>
      <c r="AF11">
        <v>-0.29105799999999998</v>
      </c>
      <c r="AG11">
        <v>5.1075000000000002E-2</v>
      </c>
      <c r="AH11">
        <v>-5.6986920000000003</v>
      </c>
      <c r="AI11">
        <v>1.0699999999999999E-2</v>
      </c>
      <c r="AK11" t="s">
        <v>4067</v>
      </c>
      <c r="AL11">
        <v>-0.47959200000000002</v>
      </c>
      <c r="AM11">
        <v>0.200348</v>
      </c>
      <c r="AN11">
        <v>-2.3937930000000001</v>
      </c>
      <c r="AO11">
        <v>9.64E-2</v>
      </c>
    </row>
    <row r="12" spans="3:41" x14ac:dyDescent="0.25">
      <c r="C12" t="s">
        <v>4053</v>
      </c>
      <c r="M12" t="s">
        <v>4068</v>
      </c>
      <c r="N12">
        <v>-0.152777</v>
      </c>
      <c r="O12">
        <v>7.0109999999999999E-3</v>
      </c>
      <c r="P12">
        <v>-21.792200000000001</v>
      </c>
      <c r="Q12">
        <v>2.0000000000000001E-4</v>
      </c>
      <c r="S12" t="s">
        <v>4068</v>
      </c>
      <c r="T12">
        <v>4.0695000000000002E-2</v>
      </c>
      <c r="U12">
        <v>1.127E-3</v>
      </c>
      <c r="V12">
        <v>36.114620000000002</v>
      </c>
      <c r="W12">
        <v>0</v>
      </c>
      <c r="Y12" t="s">
        <v>4068</v>
      </c>
      <c r="Z12">
        <v>5.0980000000000001E-3</v>
      </c>
      <c r="AA12">
        <v>3.2499999999999999E-4</v>
      </c>
      <c r="AB12">
        <v>15.67872</v>
      </c>
      <c r="AC12">
        <v>5.9999999999999995E-4</v>
      </c>
      <c r="AE12" t="s">
        <v>4068</v>
      </c>
      <c r="AF12">
        <v>-0.18811</v>
      </c>
      <c r="AG12">
        <v>6.9109999999999996E-3</v>
      </c>
      <c r="AH12">
        <v>-27.220189999999999</v>
      </c>
      <c r="AI12">
        <v>1E-4</v>
      </c>
      <c r="AK12" t="s">
        <v>4068</v>
      </c>
      <c r="AL12">
        <v>-0.544543</v>
      </c>
      <c r="AM12">
        <v>4.6389E-2</v>
      </c>
      <c r="AN12">
        <v>-11.738519999999999</v>
      </c>
      <c r="AO12">
        <v>1.2999999999999999E-3</v>
      </c>
    </row>
    <row r="13" spans="3:41" x14ac:dyDescent="0.25">
      <c r="C13" t="s">
        <v>4054</v>
      </c>
      <c r="M13" t="s">
        <v>4069</v>
      </c>
      <c r="N13">
        <v>38.677549999999997</v>
      </c>
      <c r="O13">
        <v>174.30250000000001</v>
      </c>
      <c r="P13">
        <v>0.22189900000000001</v>
      </c>
      <c r="Q13">
        <v>0.83860000000000001</v>
      </c>
      <c r="S13" t="s">
        <v>4069</v>
      </c>
      <c r="T13">
        <v>6.6821710000000003</v>
      </c>
      <c r="U13">
        <v>6.04216</v>
      </c>
      <c r="V13">
        <v>1.1059239999999999</v>
      </c>
      <c r="W13">
        <v>0.34949999999999998</v>
      </c>
      <c r="Y13" t="s">
        <v>4069</v>
      </c>
      <c r="Z13">
        <v>1.370271</v>
      </c>
      <c r="AA13">
        <v>36.74062</v>
      </c>
      <c r="AB13">
        <v>3.7296000000000003E-2</v>
      </c>
      <c r="AC13">
        <v>0.97260000000000002</v>
      </c>
      <c r="AE13" t="s">
        <v>4069</v>
      </c>
      <c r="AF13">
        <v>6.9798679999999997</v>
      </c>
      <c r="AG13">
        <v>128.55629999999999</v>
      </c>
      <c r="AH13">
        <v>5.4294000000000002E-2</v>
      </c>
      <c r="AI13">
        <v>0.96009999999999995</v>
      </c>
      <c r="AK13" t="s">
        <v>4069</v>
      </c>
      <c r="AL13">
        <v>-15.484719999999999</v>
      </c>
      <c r="AM13">
        <v>96.268680000000003</v>
      </c>
      <c r="AN13">
        <v>-0.16084899999999999</v>
      </c>
      <c r="AO13">
        <v>0.88239999999999996</v>
      </c>
    </row>
    <row r="14" spans="3:41" x14ac:dyDescent="0.25">
      <c r="C14" t="s">
        <v>4055</v>
      </c>
    </row>
    <row r="16" spans="3:41" x14ac:dyDescent="0.25">
      <c r="C16" t="s">
        <v>4056</v>
      </c>
      <c r="D16" t="s">
        <v>4057</v>
      </c>
      <c r="E16" t="s">
        <v>4058</v>
      </c>
      <c r="F16" t="s">
        <v>3901</v>
      </c>
      <c r="G16" t="s">
        <v>4059</v>
      </c>
    </row>
    <row r="17" spans="3:41" x14ac:dyDescent="0.25">
      <c r="M17" t="s">
        <v>4056</v>
      </c>
      <c r="N17" t="s">
        <v>4057</v>
      </c>
      <c r="O17" t="s">
        <v>4058</v>
      </c>
      <c r="P17" t="s">
        <v>3901</v>
      </c>
      <c r="Q17" t="s">
        <v>4081</v>
      </c>
      <c r="S17" t="s">
        <v>4056</v>
      </c>
      <c r="T17" t="s">
        <v>4057</v>
      </c>
      <c r="U17" t="s">
        <v>4058</v>
      </c>
      <c r="V17" t="s">
        <v>3901</v>
      </c>
      <c r="W17" t="s">
        <v>4081</v>
      </c>
      <c r="Y17" t="s">
        <v>4056</v>
      </c>
      <c r="Z17" t="s">
        <v>4057</v>
      </c>
      <c r="AA17" t="s">
        <v>4058</v>
      </c>
      <c r="AB17" t="s">
        <v>3901</v>
      </c>
      <c r="AC17" t="s">
        <v>4081</v>
      </c>
      <c r="AE17" t="s">
        <v>4056</v>
      </c>
      <c r="AF17" t="s">
        <v>4057</v>
      </c>
      <c r="AG17" t="s">
        <v>4058</v>
      </c>
      <c r="AH17" t="s">
        <v>3901</v>
      </c>
      <c r="AI17" t="s">
        <v>4081</v>
      </c>
      <c r="AK17" t="s">
        <v>4056</v>
      </c>
      <c r="AL17" t="s">
        <v>4057</v>
      </c>
      <c r="AM17" t="s">
        <v>4058</v>
      </c>
      <c r="AN17" t="s">
        <v>3901</v>
      </c>
      <c r="AO17" t="s">
        <v>4081</v>
      </c>
    </row>
    <row r="18" spans="3:41" x14ac:dyDescent="0.25">
      <c r="D18" t="s">
        <v>4060</v>
      </c>
    </row>
    <row r="19" spans="3:41" x14ac:dyDescent="0.25">
      <c r="M19" t="s">
        <v>4062</v>
      </c>
      <c r="N19">
        <v>-3.4969E-2</v>
      </c>
      <c r="O19">
        <v>2.3477999999999999E-2</v>
      </c>
      <c r="P19">
        <v>-1.4894229999999999</v>
      </c>
      <c r="Q19">
        <v>0.2331</v>
      </c>
      <c r="S19" t="s">
        <v>4062</v>
      </c>
      <c r="T19">
        <v>4.0459000000000002E-2</v>
      </c>
      <c r="U19">
        <v>3.0300000000000001E-3</v>
      </c>
      <c r="V19">
        <v>13.352550000000001</v>
      </c>
      <c r="W19">
        <v>8.9999999999999998E-4</v>
      </c>
      <c r="Y19" t="s">
        <v>4062</v>
      </c>
      <c r="Z19">
        <v>-0.66139499999999996</v>
      </c>
      <c r="AA19">
        <v>5.5999999999999999E-3</v>
      </c>
      <c r="AB19">
        <v>-118.102</v>
      </c>
      <c r="AC19">
        <v>0</v>
      </c>
      <c r="AE19" t="s">
        <v>4062</v>
      </c>
      <c r="AF19">
        <v>-0.14637800000000001</v>
      </c>
      <c r="AG19">
        <v>9.6740000000000003E-3</v>
      </c>
      <c r="AH19">
        <v>-15.130879999999999</v>
      </c>
      <c r="AI19">
        <v>5.9999999999999995E-4</v>
      </c>
      <c r="AK19" t="s">
        <v>4062</v>
      </c>
      <c r="AL19">
        <v>-0.120631</v>
      </c>
      <c r="AM19">
        <v>4.6189999999999998E-3</v>
      </c>
      <c r="AN19">
        <v>-26.118960000000001</v>
      </c>
      <c r="AO19">
        <v>1E-4</v>
      </c>
    </row>
    <row r="20" spans="3:41" x14ac:dyDescent="0.25">
      <c r="C20" t="s">
        <v>3880</v>
      </c>
      <c r="D20">
        <v>1.742346</v>
      </c>
      <c r="E20">
        <v>0.58305099999999999</v>
      </c>
      <c r="F20">
        <v>2.9883229999999998</v>
      </c>
      <c r="G20">
        <v>3.5999999999999999E-3</v>
      </c>
      <c r="M20" t="s">
        <v>4063</v>
      </c>
      <c r="N20">
        <v>-1.6657599999999999</v>
      </c>
      <c r="O20">
        <v>8.9686979999999998</v>
      </c>
      <c r="P20">
        <v>-0.18573000000000001</v>
      </c>
      <c r="Q20">
        <v>0.86450000000000005</v>
      </c>
      <c r="S20" t="s">
        <v>4063</v>
      </c>
      <c r="T20">
        <v>0.34024100000000002</v>
      </c>
      <c r="U20">
        <v>1.8033980000000001</v>
      </c>
      <c r="V20">
        <v>0.188667</v>
      </c>
      <c r="W20">
        <v>0.86240000000000006</v>
      </c>
      <c r="Y20" t="s">
        <v>4063</v>
      </c>
      <c r="Z20">
        <v>1.1363639999999999</v>
      </c>
      <c r="AA20">
        <v>0.14138200000000001</v>
      </c>
      <c r="AB20">
        <v>8.0375230000000002</v>
      </c>
      <c r="AC20">
        <v>4.0000000000000001E-3</v>
      </c>
      <c r="AE20" t="s">
        <v>4063</v>
      </c>
      <c r="AF20">
        <v>-3.4729000000000001</v>
      </c>
      <c r="AG20">
        <v>5.8125080000000002</v>
      </c>
      <c r="AH20">
        <v>-0.59748699999999999</v>
      </c>
      <c r="AI20">
        <v>0.59230000000000005</v>
      </c>
      <c r="AK20" t="s">
        <v>4063</v>
      </c>
      <c r="AL20">
        <v>-1.2152769999999999</v>
      </c>
      <c r="AM20">
        <v>2.1929259999999999</v>
      </c>
      <c r="AN20">
        <v>-0.55418100000000003</v>
      </c>
      <c r="AO20">
        <v>0.61809999999999998</v>
      </c>
    </row>
    <row r="21" spans="3:41" x14ac:dyDescent="0.25">
      <c r="C21" t="s">
        <v>3877</v>
      </c>
      <c r="D21">
        <v>-6.9218770000000003</v>
      </c>
      <c r="E21">
        <v>1.211452</v>
      </c>
      <c r="F21">
        <v>-5.7137029999999998</v>
      </c>
      <c r="G21">
        <v>0</v>
      </c>
      <c r="M21" t="s">
        <v>4064</v>
      </c>
      <c r="N21">
        <v>-5.2799800000000001</v>
      </c>
      <c r="O21">
        <v>12.027240000000001</v>
      </c>
      <c r="P21">
        <v>-0.439002</v>
      </c>
      <c r="Q21">
        <v>0.69040000000000001</v>
      </c>
      <c r="S21" t="s">
        <v>4064</v>
      </c>
      <c r="T21">
        <v>9.0195950000000007</v>
      </c>
      <c r="U21">
        <v>20.02477</v>
      </c>
      <c r="V21">
        <v>0.45042199999999999</v>
      </c>
      <c r="W21">
        <v>0.68300000000000005</v>
      </c>
      <c r="Y21" t="s">
        <v>4064</v>
      </c>
      <c r="Z21">
        <v>-9.8718500000000002</v>
      </c>
      <c r="AA21">
        <v>1.0008539999999999</v>
      </c>
      <c r="AB21">
        <v>-9.8634299999999993</v>
      </c>
      <c r="AC21">
        <v>2.2000000000000001E-3</v>
      </c>
      <c r="AE21" t="s">
        <v>4064</v>
      </c>
      <c r="AF21">
        <v>0.82621800000000001</v>
      </c>
      <c r="AG21">
        <v>18.68028</v>
      </c>
      <c r="AH21">
        <v>4.4228999999999997E-2</v>
      </c>
      <c r="AI21">
        <v>0.96750000000000003</v>
      </c>
      <c r="AK21" t="s">
        <v>4064</v>
      </c>
      <c r="AL21">
        <v>-6.850244</v>
      </c>
      <c r="AM21">
        <v>10.53706</v>
      </c>
      <c r="AN21">
        <v>-0.65010999999999997</v>
      </c>
      <c r="AO21">
        <v>0.56200000000000006</v>
      </c>
    </row>
    <row r="22" spans="3:41" x14ac:dyDescent="0.25">
      <c r="C22" t="s">
        <v>3879</v>
      </c>
      <c r="D22">
        <v>-0.22350100000000001</v>
      </c>
      <c r="E22">
        <v>7.1222999999999995E-2</v>
      </c>
      <c r="F22">
        <v>-3.1380330000000001</v>
      </c>
      <c r="G22">
        <v>2.3E-3</v>
      </c>
      <c r="M22" t="s">
        <v>4065</v>
      </c>
      <c r="N22">
        <v>0.110261</v>
      </c>
      <c r="O22">
        <v>2.4274E-2</v>
      </c>
      <c r="P22">
        <v>4.5423090000000004</v>
      </c>
      <c r="Q22">
        <v>0.02</v>
      </c>
      <c r="S22" t="s">
        <v>4065</v>
      </c>
      <c r="T22">
        <v>0.26375300000000002</v>
      </c>
      <c r="U22">
        <v>2.4150999999999999E-2</v>
      </c>
      <c r="V22">
        <v>10.921060000000001</v>
      </c>
      <c r="W22">
        <v>1.6000000000000001E-3</v>
      </c>
      <c r="Y22" t="s">
        <v>4065</v>
      </c>
      <c r="Z22">
        <v>0.30683199999999999</v>
      </c>
      <c r="AA22">
        <v>1.407E-3</v>
      </c>
      <c r="AB22">
        <v>218.13</v>
      </c>
      <c r="AC22">
        <v>0</v>
      </c>
      <c r="AE22" t="s">
        <v>4065</v>
      </c>
      <c r="AF22">
        <v>0.45590900000000001</v>
      </c>
      <c r="AG22">
        <v>3.7130000000000003E-2</v>
      </c>
      <c r="AH22">
        <v>12.278700000000001</v>
      </c>
      <c r="AI22">
        <v>1.1999999999999999E-3</v>
      </c>
      <c r="AK22" t="s">
        <v>4065</v>
      </c>
      <c r="AL22">
        <v>1.2314E-2</v>
      </c>
      <c r="AM22">
        <v>7.9340000000000001E-3</v>
      </c>
      <c r="AN22">
        <v>1.5519620000000001</v>
      </c>
      <c r="AO22">
        <v>0.2185</v>
      </c>
    </row>
    <row r="23" spans="3:41" x14ac:dyDescent="0.25">
      <c r="C23" t="s">
        <v>2489</v>
      </c>
      <c r="D23">
        <v>0.62722599999999995</v>
      </c>
      <c r="E23">
        <v>0.121174</v>
      </c>
      <c r="F23">
        <v>5.1762560000000004</v>
      </c>
      <c r="G23">
        <v>0</v>
      </c>
      <c r="M23" t="s">
        <v>4066</v>
      </c>
      <c r="N23">
        <v>-0.22711100000000001</v>
      </c>
      <c r="O23">
        <v>1.1450999999999999E-2</v>
      </c>
      <c r="P23">
        <v>-19.833349999999999</v>
      </c>
      <c r="Q23">
        <v>2.9999999999999997E-4</v>
      </c>
      <c r="S23" t="s">
        <v>4066</v>
      </c>
      <c r="T23">
        <v>5.5028000000000001E-2</v>
      </c>
      <c r="U23">
        <v>1.4308E-2</v>
      </c>
      <c r="V23">
        <v>3.8458700000000001</v>
      </c>
      <c r="W23">
        <v>3.1E-2</v>
      </c>
      <c r="Y23" t="s">
        <v>4066</v>
      </c>
      <c r="Z23">
        <v>-0.199875</v>
      </c>
      <c r="AA23">
        <v>1.034E-3</v>
      </c>
      <c r="AB23">
        <v>-193.26230000000001</v>
      </c>
      <c r="AC23">
        <v>0</v>
      </c>
      <c r="AE23" t="s">
        <v>4066</v>
      </c>
      <c r="AF23">
        <v>3.4694999999999997E-2</v>
      </c>
      <c r="AG23">
        <v>1.6351999999999998E-2</v>
      </c>
      <c r="AH23">
        <v>2.1217540000000001</v>
      </c>
      <c r="AI23">
        <v>0.124</v>
      </c>
      <c r="AK23" t="s">
        <v>4066</v>
      </c>
      <c r="AL23">
        <v>-0.26288699999999998</v>
      </c>
      <c r="AM23">
        <v>9.3779999999999992E-3</v>
      </c>
      <c r="AN23">
        <v>-28.03107</v>
      </c>
      <c r="AO23">
        <v>1E-4</v>
      </c>
    </row>
    <row r="24" spans="3:41" x14ac:dyDescent="0.25">
      <c r="C24" t="s">
        <v>2477</v>
      </c>
      <c r="D24">
        <v>-5.1541999999999998E-2</v>
      </c>
      <c r="E24">
        <v>8.1765000000000004E-2</v>
      </c>
      <c r="F24">
        <v>-0.63036800000000004</v>
      </c>
      <c r="G24">
        <v>0.53</v>
      </c>
      <c r="M24" t="s">
        <v>4067</v>
      </c>
      <c r="N24">
        <v>8.2282999999999995E-2</v>
      </c>
      <c r="O24">
        <v>3.0700999999999999E-2</v>
      </c>
      <c r="P24">
        <v>2.680161</v>
      </c>
      <c r="Q24">
        <v>7.4999999999999997E-2</v>
      </c>
      <c r="S24" t="s">
        <v>4067</v>
      </c>
      <c r="T24">
        <v>-0.145486</v>
      </c>
      <c r="U24">
        <v>6.1523000000000001E-2</v>
      </c>
      <c r="V24">
        <v>-2.364757</v>
      </c>
      <c r="W24">
        <v>9.9000000000000005E-2</v>
      </c>
      <c r="Y24" t="s">
        <v>4067</v>
      </c>
      <c r="Z24">
        <v>0.18768899999999999</v>
      </c>
      <c r="AA24">
        <v>3.0079999999999998E-3</v>
      </c>
      <c r="AB24">
        <v>62.392319999999998</v>
      </c>
      <c r="AC24">
        <v>0</v>
      </c>
      <c r="AE24" t="s">
        <v>4067</v>
      </c>
      <c r="AF24">
        <v>0.459673</v>
      </c>
      <c r="AG24">
        <v>0.20760600000000001</v>
      </c>
      <c r="AH24">
        <v>2.2141579999999998</v>
      </c>
      <c r="AI24">
        <v>0.1137</v>
      </c>
      <c r="AK24" t="s">
        <v>4067</v>
      </c>
      <c r="AL24">
        <v>6.3709000000000002E-2</v>
      </c>
      <c r="AM24">
        <v>1.9780000000000002E-3</v>
      </c>
      <c r="AN24">
        <v>32.211680000000001</v>
      </c>
      <c r="AO24">
        <v>1E-4</v>
      </c>
    </row>
    <row r="25" spans="3:41" x14ac:dyDescent="0.25">
      <c r="C25" t="s">
        <v>3878</v>
      </c>
      <c r="D25">
        <v>-0.15650800000000001</v>
      </c>
      <c r="E25">
        <v>3.5503E-2</v>
      </c>
      <c r="F25">
        <v>-4.4083240000000004</v>
      </c>
      <c r="G25">
        <v>0</v>
      </c>
      <c r="M25" t="s">
        <v>4068</v>
      </c>
      <c r="N25">
        <v>-0.13139500000000001</v>
      </c>
      <c r="O25">
        <v>4.117E-3</v>
      </c>
      <c r="P25">
        <v>-31.918659999999999</v>
      </c>
      <c r="Q25">
        <v>1E-4</v>
      </c>
      <c r="S25" t="s">
        <v>4068</v>
      </c>
      <c r="T25">
        <v>1.7755E-2</v>
      </c>
      <c r="U25">
        <v>7.4700000000000005E-4</v>
      </c>
      <c r="V25">
        <v>23.784659999999999</v>
      </c>
      <c r="W25">
        <v>2.0000000000000001E-4</v>
      </c>
      <c r="Y25" t="s">
        <v>4068</v>
      </c>
      <c r="Z25">
        <v>4.9620000000000003E-3</v>
      </c>
      <c r="AA25">
        <v>1.9100000000000001E-4</v>
      </c>
      <c r="AB25">
        <v>25.913509999999999</v>
      </c>
      <c r="AC25">
        <v>1E-4</v>
      </c>
      <c r="AE25" t="s">
        <v>4068</v>
      </c>
      <c r="AF25">
        <v>-7.3192999999999994E-2</v>
      </c>
      <c r="AG25">
        <v>3.6310000000000001E-3</v>
      </c>
      <c r="AH25">
        <v>-20.158190000000001</v>
      </c>
      <c r="AI25">
        <v>2.9999999999999997E-4</v>
      </c>
      <c r="AK25" t="s">
        <v>4068</v>
      </c>
      <c r="AL25">
        <v>1.9115E-2</v>
      </c>
      <c r="AM25">
        <v>1.4109999999999999E-3</v>
      </c>
      <c r="AN25">
        <v>13.54327</v>
      </c>
      <c r="AO25">
        <v>8.9999999999999998E-4</v>
      </c>
    </row>
    <row r="26" spans="3:41" x14ac:dyDescent="0.25">
      <c r="M26" t="s">
        <v>4069</v>
      </c>
      <c r="N26">
        <v>2.2894730000000001</v>
      </c>
      <c r="O26">
        <v>115.3445</v>
      </c>
      <c r="P26">
        <v>1.9848999999999999E-2</v>
      </c>
      <c r="Q26">
        <v>0.98540000000000005</v>
      </c>
      <c r="S26" t="s">
        <v>4069</v>
      </c>
      <c r="T26">
        <v>-3.6960280000000001</v>
      </c>
      <c r="U26">
        <v>12.699759999999999</v>
      </c>
      <c r="V26">
        <v>-0.29103099999999998</v>
      </c>
      <c r="W26">
        <v>0.79</v>
      </c>
      <c r="Y26" t="s">
        <v>4069</v>
      </c>
      <c r="Z26">
        <v>46.773589999999999</v>
      </c>
      <c r="AA26">
        <v>16.18571</v>
      </c>
      <c r="AB26">
        <v>2.8898090000000001</v>
      </c>
      <c r="AC26">
        <v>6.3E-2</v>
      </c>
      <c r="AE26" t="s">
        <v>4069</v>
      </c>
      <c r="AF26">
        <v>11.70323</v>
      </c>
      <c r="AG26">
        <v>62.194339999999997</v>
      </c>
      <c r="AH26">
        <v>0.18817200000000001</v>
      </c>
      <c r="AI26">
        <v>0.86280000000000001</v>
      </c>
      <c r="AK26" t="s">
        <v>4069</v>
      </c>
      <c r="AL26">
        <v>9.3801240000000004</v>
      </c>
      <c r="AM26">
        <v>24.011009999999999</v>
      </c>
      <c r="AN26">
        <v>0.39065899999999998</v>
      </c>
      <c r="AO26">
        <v>0.72209999999999996</v>
      </c>
    </row>
    <row r="27" spans="3:41" x14ac:dyDescent="0.25">
      <c r="D27" t="s">
        <v>4061</v>
      </c>
    </row>
    <row r="29" spans="3:41" x14ac:dyDescent="0.25">
      <c r="C29" t="s">
        <v>4062</v>
      </c>
      <c r="D29">
        <v>-0.14074500000000001</v>
      </c>
      <c r="E29">
        <v>7.8775999999999999E-2</v>
      </c>
      <c r="F29">
        <v>-1.7866610000000001</v>
      </c>
      <c r="G29">
        <v>7.7200000000000005E-2</v>
      </c>
    </row>
    <row r="30" spans="3:41" x14ac:dyDescent="0.25">
      <c r="C30" t="s">
        <v>4063</v>
      </c>
      <c r="D30">
        <v>-2.0863529999999999</v>
      </c>
      <c r="E30">
        <v>0.86660800000000004</v>
      </c>
      <c r="F30">
        <v>-2.4074930000000001</v>
      </c>
      <c r="G30">
        <v>1.7999999999999999E-2</v>
      </c>
    </row>
    <row r="31" spans="3:41" x14ac:dyDescent="0.25">
      <c r="C31" t="s">
        <v>4064</v>
      </c>
      <c r="D31">
        <v>-1.206323</v>
      </c>
      <c r="E31">
        <v>1.971519</v>
      </c>
      <c r="F31">
        <v>-0.61187499999999995</v>
      </c>
      <c r="G31">
        <v>0.54210000000000003</v>
      </c>
    </row>
    <row r="32" spans="3:41" x14ac:dyDescent="0.25">
      <c r="C32" t="s">
        <v>4065</v>
      </c>
      <c r="D32">
        <v>0.207485</v>
      </c>
      <c r="E32">
        <v>5.7126999999999997E-2</v>
      </c>
      <c r="F32">
        <v>3.631964</v>
      </c>
      <c r="G32">
        <v>5.0000000000000001E-4</v>
      </c>
    </row>
    <row r="33" spans="3:7" x14ac:dyDescent="0.25">
      <c r="C33" t="s">
        <v>4066</v>
      </c>
      <c r="D33">
        <v>-8.9589000000000002E-2</v>
      </c>
      <c r="E33">
        <v>5.1787E-2</v>
      </c>
      <c r="F33">
        <v>-1.7299519999999999</v>
      </c>
      <c r="G33">
        <v>8.6900000000000005E-2</v>
      </c>
    </row>
    <row r="34" spans="3:7" x14ac:dyDescent="0.25">
      <c r="C34" t="s">
        <v>4067</v>
      </c>
      <c r="D34">
        <v>-2.9409000000000001E-2</v>
      </c>
      <c r="E34">
        <v>9.1257000000000005E-2</v>
      </c>
      <c r="F34">
        <v>-0.32227099999999997</v>
      </c>
      <c r="G34">
        <v>0.748</v>
      </c>
    </row>
    <row r="35" spans="3:7" x14ac:dyDescent="0.25">
      <c r="C35" t="s">
        <v>4068</v>
      </c>
      <c r="D35">
        <v>-0.10023899999999999</v>
      </c>
      <c r="E35">
        <v>5.5756E-2</v>
      </c>
      <c r="F35">
        <v>-1.7978270000000001</v>
      </c>
      <c r="G35">
        <v>7.5399999999999995E-2</v>
      </c>
    </row>
    <row r="36" spans="3:7" x14ac:dyDescent="0.25">
      <c r="C36" t="s">
        <v>4069</v>
      </c>
      <c r="D36">
        <v>10.467549999999999</v>
      </c>
      <c r="E36">
        <v>5.9319319999999998</v>
      </c>
      <c r="F36">
        <v>1.7646109999999999</v>
      </c>
      <c r="G36">
        <v>8.09E-2</v>
      </c>
    </row>
    <row r="38" spans="3:7" x14ac:dyDescent="0.25">
      <c r="C38" t="s">
        <v>4070</v>
      </c>
      <c r="D38">
        <v>1.244014</v>
      </c>
      <c r="E38" t="s">
        <v>4071</v>
      </c>
      <c r="G38">
        <v>-0.61353000000000002</v>
      </c>
    </row>
    <row r="39" spans="3:7" x14ac:dyDescent="0.25">
      <c r="C39" t="s">
        <v>4072</v>
      </c>
      <c r="D39">
        <v>2.0300389999999999</v>
      </c>
      <c r="E39" t="s">
        <v>4073</v>
      </c>
      <c r="G39">
        <v>1.721462</v>
      </c>
    </row>
    <row r="40" spans="3:7" x14ac:dyDescent="0.25">
      <c r="C40" t="s">
        <v>4074</v>
      </c>
      <c r="D40">
        <v>3.465071</v>
      </c>
      <c r="E40" t="s">
        <v>4075</v>
      </c>
      <c r="G40">
        <v>278.56270000000001</v>
      </c>
    </row>
    <row r="41" spans="3:7" x14ac:dyDescent="0.25">
      <c r="C41" t="s">
        <v>4076</v>
      </c>
      <c r="D41">
        <v>4.9905949999999999</v>
      </c>
      <c r="E41" t="s">
        <v>4077</v>
      </c>
      <c r="G41">
        <v>-225.85640000000001</v>
      </c>
    </row>
    <row r="42" spans="3:7" x14ac:dyDescent="0.25">
      <c r="C42" t="s">
        <v>4078</v>
      </c>
      <c r="D42">
        <v>4.0836050000000004</v>
      </c>
    </row>
    <row r="44" spans="3:7" x14ac:dyDescent="0.25">
      <c r="C44" t="s">
        <v>4079</v>
      </c>
    </row>
    <row r="45" spans="3:7" x14ac:dyDescent="0.25">
      <c r="C45" t="s">
        <v>4080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"/>
  <sheetViews>
    <sheetView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A3" sqref="A3"/>
    </sheetView>
  </sheetViews>
  <sheetFormatPr defaultRowHeight="15" x14ac:dyDescent="0.25"/>
  <cols>
    <col min="2" max="2" width="22" customWidth="1"/>
  </cols>
  <sheetData>
    <row r="1" spans="1:18" x14ac:dyDescent="0.25">
      <c r="A1" s="1" t="s">
        <v>213</v>
      </c>
      <c r="B1" s="2" t="s">
        <v>0</v>
      </c>
      <c r="C1" s="2" t="s">
        <v>1</v>
      </c>
      <c r="D1" s="4" t="s">
        <v>997</v>
      </c>
      <c r="E1" s="4" t="s">
        <v>998</v>
      </c>
      <c r="F1" s="4" t="s">
        <v>999</v>
      </c>
      <c r="G1" s="8" t="s">
        <v>1000</v>
      </c>
      <c r="H1" s="8" t="s">
        <v>1001</v>
      </c>
      <c r="I1" s="8" t="s">
        <v>1000</v>
      </c>
      <c r="L1" t="s">
        <v>1222</v>
      </c>
      <c r="M1" t="s">
        <v>1223</v>
      </c>
      <c r="N1" t="s">
        <v>1224</v>
      </c>
      <c r="O1" t="s">
        <v>1225</v>
      </c>
      <c r="Q1" t="s">
        <v>1226</v>
      </c>
      <c r="R1" t="s">
        <v>1000</v>
      </c>
    </row>
    <row r="2" spans="1:18" x14ac:dyDescent="0.25">
      <c r="A2" s="1">
        <v>1</v>
      </c>
      <c r="B2" s="2" t="s">
        <v>11</v>
      </c>
      <c r="C2" s="2">
        <v>2004</v>
      </c>
      <c r="D2" s="4">
        <v>46.713695000000001</v>
      </c>
      <c r="E2" s="4"/>
      <c r="F2" s="4"/>
      <c r="G2" s="4"/>
      <c r="H2" s="4">
        <f>D2+E2+F2</f>
        <v>46.713695000000001</v>
      </c>
      <c r="I2" s="4">
        <f>G2</f>
        <v>0</v>
      </c>
      <c r="L2">
        <v>46.713695999999999</v>
      </c>
      <c r="O2">
        <v>-2664.1743000000001</v>
      </c>
      <c r="Q2">
        <f>L2+M2+N2</f>
        <v>46.713695999999999</v>
      </c>
      <c r="R2">
        <f>O2</f>
        <v>-2664.1743000000001</v>
      </c>
    </row>
    <row r="3" spans="1:18" x14ac:dyDescent="0.25">
      <c r="A3" s="1">
        <f>IF(B3=B2, A2, A2+1)</f>
        <v>1</v>
      </c>
      <c r="B3" s="2" t="s">
        <v>11</v>
      </c>
      <c r="C3" s="2">
        <v>2005</v>
      </c>
      <c r="D3" s="4">
        <v>60.252204999999996</v>
      </c>
      <c r="E3" s="4"/>
      <c r="F3" s="4"/>
      <c r="G3" s="4"/>
      <c r="H3" s="4">
        <f t="shared" ref="H3:H66" si="0">D3+E3+F3</f>
        <v>60.252204999999996</v>
      </c>
      <c r="I3" s="4">
        <f t="shared" ref="I3:I66" si="1">G3</f>
        <v>0</v>
      </c>
      <c r="L3">
        <v>60.252204999999996</v>
      </c>
      <c r="O3">
        <v>-2383.6999000000001</v>
      </c>
      <c r="Q3">
        <f t="shared" ref="Q3:Q66" si="2">L3+M3+N3</f>
        <v>60.252204999999996</v>
      </c>
      <c r="R3">
        <f t="shared" ref="R3:R66" si="3">O3</f>
        <v>-2383.6999000000001</v>
      </c>
    </row>
    <row r="4" spans="1:18" x14ac:dyDescent="0.25">
      <c r="A4" s="1">
        <f t="shared" ref="A4:A67" si="4">IF(B4=B3, A3, A3+1)</f>
        <v>1</v>
      </c>
      <c r="B4" s="2" t="s">
        <v>11</v>
      </c>
      <c r="C4" s="2">
        <v>2006</v>
      </c>
      <c r="D4" s="4">
        <v>59.994661999999998</v>
      </c>
      <c r="E4" s="4"/>
      <c r="F4" s="4"/>
      <c r="G4" s="4"/>
      <c r="H4" s="4">
        <f t="shared" si="0"/>
        <v>59.994661999999998</v>
      </c>
      <c r="I4" s="4">
        <f t="shared" si="1"/>
        <v>0</v>
      </c>
      <c r="L4">
        <v>59.994663000000003</v>
      </c>
      <c r="O4">
        <v>-2103.2255</v>
      </c>
      <c r="Q4">
        <f t="shared" si="2"/>
        <v>59.994663000000003</v>
      </c>
      <c r="R4">
        <f t="shared" si="3"/>
        <v>-2103.2255</v>
      </c>
    </row>
    <row r="5" spans="1:18" x14ac:dyDescent="0.25">
      <c r="A5" s="1">
        <f t="shared" si="4"/>
        <v>1</v>
      </c>
      <c r="B5" s="2" t="s">
        <v>11</v>
      </c>
      <c r="C5" s="2">
        <v>2007</v>
      </c>
      <c r="D5" s="4">
        <v>52.513786000000003</v>
      </c>
      <c r="E5" s="4"/>
      <c r="F5" s="4"/>
      <c r="G5" s="4"/>
      <c r="H5" s="4">
        <f t="shared" si="0"/>
        <v>52.513786000000003</v>
      </c>
      <c r="I5" s="4">
        <f t="shared" si="1"/>
        <v>0</v>
      </c>
      <c r="L5">
        <v>52.513786000000003</v>
      </c>
      <c r="O5">
        <v>-1822.7511</v>
      </c>
      <c r="Q5">
        <f t="shared" si="2"/>
        <v>52.513786000000003</v>
      </c>
      <c r="R5">
        <f t="shared" si="3"/>
        <v>-1822.7511</v>
      </c>
    </row>
    <row r="6" spans="1:18" x14ac:dyDescent="0.25">
      <c r="A6" s="1">
        <f t="shared" si="4"/>
        <v>1</v>
      </c>
      <c r="B6" s="2" t="s">
        <v>11</v>
      </c>
      <c r="C6" s="2">
        <v>2008</v>
      </c>
      <c r="D6" s="4">
        <v>77.366020000000006</v>
      </c>
      <c r="E6" s="4"/>
      <c r="F6" s="4"/>
      <c r="G6" s="4"/>
      <c r="H6" s="4">
        <f t="shared" si="0"/>
        <v>77.366020000000006</v>
      </c>
      <c r="I6" s="4">
        <f t="shared" si="1"/>
        <v>0</v>
      </c>
      <c r="L6">
        <v>77.366020000000006</v>
      </c>
      <c r="O6">
        <v>-1542.2766999999999</v>
      </c>
      <c r="Q6">
        <f t="shared" si="2"/>
        <v>77.366020000000006</v>
      </c>
      <c r="R6">
        <f t="shared" si="3"/>
        <v>-1542.2766999999999</v>
      </c>
    </row>
    <row r="7" spans="1:18" x14ac:dyDescent="0.25">
      <c r="A7" s="1">
        <f t="shared" si="4"/>
        <v>1</v>
      </c>
      <c r="B7" s="2" t="s">
        <v>11</v>
      </c>
      <c r="C7" s="2">
        <v>2009</v>
      </c>
      <c r="D7" s="4">
        <v>95.188372999999999</v>
      </c>
      <c r="E7" s="4"/>
      <c r="F7" s="4"/>
      <c r="G7" s="4"/>
      <c r="H7" s="4">
        <f t="shared" si="0"/>
        <v>95.188372999999999</v>
      </c>
      <c r="I7" s="4">
        <f t="shared" si="1"/>
        <v>0</v>
      </c>
      <c r="L7">
        <v>95.188370000000006</v>
      </c>
      <c r="O7">
        <v>-1261.8023000000001</v>
      </c>
      <c r="Q7">
        <f t="shared" si="2"/>
        <v>95.188370000000006</v>
      </c>
      <c r="R7">
        <f t="shared" si="3"/>
        <v>-1261.8023000000001</v>
      </c>
    </row>
    <row r="8" spans="1:18" x14ac:dyDescent="0.25">
      <c r="A8" s="1">
        <f t="shared" si="4"/>
        <v>1</v>
      </c>
      <c r="B8" s="2" t="s">
        <v>11</v>
      </c>
      <c r="C8" s="2">
        <v>2010</v>
      </c>
      <c r="D8" s="4">
        <v>110.91753</v>
      </c>
      <c r="E8" s="4"/>
      <c r="F8" s="4"/>
      <c r="G8" s="4"/>
      <c r="H8" s="4">
        <f t="shared" si="0"/>
        <v>110.91753</v>
      </c>
      <c r="I8" s="4">
        <f t="shared" si="1"/>
        <v>0</v>
      </c>
      <c r="L8">
        <v>110.91753</v>
      </c>
      <c r="O8">
        <v>-981.32788000000005</v>
      </c>
      <c r="Q8">
        <f t="shared" si="2"/>
        <v>110.91753</v>
      </c>
      <c r="R8">
        <f t="shared" si="3"/>
        <v>-981.32788000000005</v>
      </c>
    </row>
    <row r="9" spans="1:18" x14ac:dyDescent="0.25">
      <c r="A9" s="1">
        <f t="shared" si="4"/>
        <v>1</v>
      </c>
      <c r="B9" s="2" t="s">
        <v>11</v>
      </c>
      <c r="C9" s="2">
        <v>2011</v>
      </c>
      <c r="D9" s="4">
        <v>124.02385</v>
      </c>
      <c r="E9" s="4"/>
      <c r="F9" s="4"/>
      <c r="G9" s="4"/>
      <c r="H9" s="4">
        <f t="shared" si="0"/>
        <v>124.02385</v>
      </c>
      <c r="I9" s="4">
        <f t="shared" si="1"/>
        <v>0</v>
      </c>
      <c r="L9">
        <v>124.02385</v>
      </c>
      <c r="O9">
        <v>-700.85348999999997</v>
      </c>
      <c r="Q9">
        <f t="shared" si="2"/>
        <v>124.02385</v>
      </c>
      <c r="R9">
        <f t="shared" si="3"/>
        <v>-700.85348999999997</v>
      </c>
    </row>
    <row r="10" spans="1:18" x14ac:dyDescent="0.25">
      <c r="A10" s="1">
        <f t="shared" si="4"/>
        <v>1</v>
      </c>
      <c r="B10" s="2" t="s">
        <v>11</v>
      </c>
      <c r="C10" s="2">
        <v>2012</v>
      </c>
      <c r="D10" s="4">
        <v>134.03998000000001</v>
      </c>
      <c r="E10" s="4"/>
      <c r="F10" s="4"/>
      <c r="G10" s="4"/>
      <c r="H10" s="4">
        <f t="shared" si="0"/>
        <v>134.03998000000001</v>
      </c>
      <c r="I10" s="4">
        <f t="shared" si="1"/>
        <v>0</v>
      </c>
      <c r="L10">
        <v>134.03998000000001</v>
      </c>
      <c r="O10">
        <v>-420.37909000000002</v>
      </c>
      <c r="Q10">
        <f t="shared" si="2"/>
        <v>134.03998000000001</v>
      </c>
      <c r="R10">
        <f t="shared" si="3"/>
        <v>-420.37909000000002</v>
      </c>
    </row>
    <row r="11" spans="1:18" x14ac:dyDescent="0.25">
      <c r="A11" s="1">
        <f t="shared" si="4"/>
        <v>1</v>
      </c>
      <c r="B11" s="2" t="s">
        <v>11</v>
      </c>
      <c r="C11" s="2">
        <v>2013</v>
      </c>
      <c r="D11" s="4">
        <v>148.54259999999999</v>
      </c>
      <c r="E11" s="4"/>
      <c r="F11" s="4"/>
      <c r="G11" s="4"/>
      <c r="H11" s="4">
        <f t="shared" si="0"/>
        <v>148.54259999999999</v>
      </c>
      <c r="I11" s="4">
        <f t="shared" si="1"/>
        <v>0</v>
      </c>
      <c r="L11">
        <v>148.54259999999999</v>
      </c>
      <c r="O11">
        <v>-139.90468999999999</v>
      </c>
      <c r="Q11">
        <f t="shared" si="2"/>
        <v>148.54259999999999</v>
      </c>
      <c r="R11">
        <f t="shared" si="3"/>
        <v>-139.90468999999999</v>
      </c>
    </row>
    <row r="12" spans="1:18" x14ac:dyDescent="0.25">
      <c r="A12" s="1">
        <f t="shared" si="4"/>
        <v>1</v>
      </c>
      <c r="B12" s="2" t="s">
        <v>11</v>
      </c>
      <c r="C12" s="2">
        <v>2014</v>
      </c>
      <c r="D12" s="4">
        <v>162.25220999999999</v>
      </c>
      <c r="E12" s="4"/>
      <c r="F12" s="4"/>
      <c r="G12" s="4"/>
      <c r="H12" s="4">
        <f t="shared" si="0"/>
        <v>162.25220999999999</v>
      </c>
      <c r="I12" s="4">
        <f t="shared" si="1"/>
        <v>0</v>
      </c>
      <c r="L12">
        <v>162.25220999999999</v>
      </c>
      <c r="O12">
        <v>140.56970000000001</v>
      </c>
      <c r="Q12">
        <f t="shared" si="2"/>
        <v>162.25220999999999</v>
      </c>
      <c r="R12">
        <f t="shared" si="3"/>
        <v>140.56970000000001</v>
      </c>
    </row>
    <row r="13" spans="1:18" x14ac:dyDescent="0.25">
      <c r="A13" s="1">
        <f t="shared" si="4"/>
        <v>1</v>
      </c>
      <c r="B13" s="2" t="s">
        <v>11</v>
      </c>
      <c r="C13" s="2">
        <v>2015</v>
      </c>
      <c r="D13" s="4">
        <v>168.26407</v>
      </c>
      <c r="E13" s="4"/>
      <c r="F13" s="4"/>
      <c r="G13" s="4" t="s">
        <v>1002</v>
      </c>
      <c r="H13" s="4">
        <f t="shared" si="0"/>
        <v>168.26407</v>
      </c>
      <c r="I13" s="4" t="str">
        <f t="shared" si="1"/>
        <v>421.0441</v>
      </c>
      <c r="L13">
        <v>168.26407</v>
      </c>
      <c r="O13">
        <v>421.04410000000001</v>
      </c>
      <c r="Q13">
        <f t="shared" si="2"/>
        <v>168.26407</v>
      </c>
      <c r="R13">
        <f t="shared" si="3"/>
        <v>421.04410000000001</v>
      </c>
    </row>
    <row r="14" spans="1:18" x14ac:dyDescent="0.25">
      <c r="A14" s="1">
        <f t="shared" si="4"/>
        <v>1</v>
      </c>
      <c r="B14" s="2" t="s">
        <v>11</v>
      </c>
      <c r="C14" s="2">
        <v>2016</v>
      </c>
      <c r="D14" s="4">
        <v>182.62191999999999</v>
      </c>
      <c r="E14" s="4"/>
      <c r="F14" s="4"/>
      <c r="G14" s="4" t="s">
        <v>1003</v>
      </c>
      <c r="H14" s="4">
        <f t="shared" si="0"/>
        <v>182.62191999999999</v>
      </c>
      <c r="I14" s="4" t="str">
        <f t="shared" si="1"/>
        <v>701.5185</v>
      </c>
      <c r="L14">
        <v>182.62191999999999</v>
      </c>
      <c r="O14">
        <v>701.51849000000004</v>
      </c>
      <c r="Q14">
        <f t="shared" si="2"/>
        <v>182.62191999999999</v>
      </c>
      <c r="R14">
        <f t="shared" si="3"/>
        <v>701.51849000000004</v>
      </c>
    </row>
    <row r="15" spans="1:18" x14ac:dyDescent="0.25">
      <c r="A15" s="1">
        <f t="shared" si="4"/>
        <v>1</v>
      </c>
      <c r="B15" s="2" t="s">
        <v>11</v>
      </c>
      <c r="C15" s="2">
        <v>2017</v>
      </c>
      <c r="D15" s="4">
        <v>205.05106000000001</v>
      </c>
      <c r="E15" s="4"/>
      <c r="F15" s="4"/>
      <c r="G15" s="4" t="s">
        <v>1004</v>
      </c>
      <c r="H15" s="4">
        <f t="shared" si="0"/>
        <v>205.05106000000001</v>
      </c>
      <c r="I15" s="4" t="str">
        <f t="shared" si="1"/>
        <v>1025.741</v>
      </c>
      <c r="L15">
        <v>205.05106000000001</v>
      </c>
      <c r="O15">
        <v>1025.741</v>
      </c>
      <c r="Q15">
        <f t="shared" si="2"/>
        <v>205.05106000000001</v>
      </c>
      <c r="R15">
        <f t="shared" si="3"/>
        <v>1025.741</v>
      </c>
    </row>
    <row r="16" spans="1:18" x14ac:dyDescent="0.25">
      <c r="A16" s="1">
        <f t="shared" si="4"/>
        <v>1</v>
      </c>
      <c r="B16" s="2" t="s">
        <v>11</v>
      </c>
      <c r="C16" s="2">
        <v>2018</v>
      </c>
      <c r="D16" s="4">
        <v>237.05367000000001</v>
      </c>
      <c r="E16" s="4"/>
      <c r="F16" s="4"/>
      <c r="G16" s="4" t="s">
        <v>1005</v>
      </c>
      <c r="H16" s="4">
        <f t="shared" si="0"/>
        <v>237.05367000000001</v>
      </c>
      <c r="I16" s="4" t="str">
        <f t="shared" si="1"/>
        <v>1347.474</v>
      </c>
      <c r="L16">
        <v>237.05367000000001</v>
      </c>
      <c r="O16">
        <v>1347.4739999999999</v>
      </c>
      <c r="Q16">
        <f t="shared" si="2"/>
        <v>237.05367000000001</v>
      </c>
      <c r="R16">
        <f t="shared" si="3"/>
        <v>1347.4739999999999</v>
      </c>
    </row>
    <row r="17" spans="1:18" x14ac:dyDescent="0.25">
      <c r="A17" s="1">
        <f t="shared" si="4"/>
        <v>1</v>
      </c>
      <c r="B17" s="2" t="s">
        <v>11</v>
      </c>
      <c r="C17" s="2">
        <v>2019</v>
      </c>
      <c r="D17" s="4">
        <v>289.31587000000002</v>
      </c>
      <c r="E17" s="4"/>
      <c r="F17" s="4"/>
      <c r="G17" s="4" t="s">
        <v>1006</v>
      </c>
      <c r="H17" s="4">
        <f t="shared" si="0"/>
        <v>289.31587000000002</v>
      </c>
      <c r="I17" s="4" t="str">
        <f t="shared" si="1"/>
        <v>1684.614</v>
      </c>
      <c r="L17">
        <v>289.31585999999999</v>
      </c>
      <c r="O17">
        <v>1684.614</v>
      </c>
      <c r="Q17">
        <f t="shared" si="2"/>
        <v>289.31585999999999</v>
      </c>
      <c r="R17">
        <f t="shared" si="3"/>
        <v>1684.614</v>
      </c>
    </row>
    <row r="18" spans="1:18" x14ac:dyDescent="0.25">
      <c r="A18" s="1">
        <f t="shared" si="4"/>
        <v>1</v>
      </c>
      <c r="B18" s="2" t="s">
        <v>11</v>
      </c>
      <c r="C18" s="2">
        <v>2020</v>
      </c>
      <c r="D18" s="4">
        <v>322.96643999999998</v>
      </c>
      <c r="E18" s="4"/>
      <c r="F18" s="4"/>
      <c r="G18" s="4" t="s">
        <v>1007</v>
      </c>
      <c r="H18" s="4">
        <f t="shared" si="0"/>
        <v>322.96643999999998</v>
      </c>
      <c r="I18" s="4" t="str">
        <f t="shared" si="1"/>
        <v>2194.051</v>
      </c>
      <c r="L18">
        <v>322.96643</v>
      </c>
      <c r="O18">
        <v>2194.0509999999999</v>
      </c>
      <c r="Q18">
        <f t="shared" si="2"/>
        <v>322.96643</v>
      </c>
      <c r="R18">
        <f t="shared" si="3"/>
        <v>2194.0509999999999</v>
      </c>
    </row>
    <row r="19" spans="1:18" x14ac:dyDescent="0.25">
      <c r="A19" s="1">
        <f t="shared" si="4"/>
        <v>1</v>
      </c>
      <c r="B19" s="2" t="s">
        <v>11</v>
      </c>
      <c r="C19" s="2">
        <v>2021</v>
      </c>
      <c r="D19" s="4"/>
      <c r="E19" s="4"/>
      <c r="F19" s="4"/>
      <c r="G19" s="4" t="s">
        <v>1008</v>
      </c>
      <c r="H19" s="4"/>
      <c r="I19" s="4" t="str">
        <f t="shared" si="1"/>
        <v>2563.954</v>
      </c>
      <c r="L19">
        <v>356.61700000000002</v>
      </c>
      <c r="O19">
        <v>2563.9540999999999</v>
      </c>
      <c r="Q19">
        <f t="shared" si="2"/>
        <v>356.61700000000002</v>
      </c>
      <c r="R19">
        <f t="shared" si="3"/>
        <v>2563.9540999999999</v>
      </c>
    </row>
    <row r="20" spans="1:18" x14ac:dyDescent="0.25">
      <c r="A20" s="1">
        <f t="shared" si="4"/>
        <v>2</v>
      </c>
      <c r="B20" s="2" t="s">
        <v>26</v>
      </c>
      <c r="C20" s="2">
        <v>2004</v>
      </c>
      <c r="D20" s="4">
        <v>54.405219000000002</v>
      </c>
      <c r="E20" s="4"/>
      <c r="F20" s="4"/>
      <c r="G20" s="4"/>
      <c r="H20" s="4">
        <f t="shared" si="0"/>
        <v>54.405219000000002</v>
      </c>
      <c r="I20" s="4">
        <f t="shared" si="1"/>
        <v>0</v>
      </c>
      <c r="L20">
        <v>54.40522</v>
      </c>
      <c r="O20">
        <v>-1770.7646999999999</v>
      </c>
      <c r="Q20">
        <f t="shared" si="2"/>
        <v>54.40522</v>
      </c>
      <c r="R20">
        <f t="shared" si="3"/>
        <v>-1770.7646999999999</v>
      </c>
    </row>
    <row r="21" spans="1:18" x14ac:dyDescent="0.25">
      <c r="A21" s="1">
        <f t="shared" si="4"/>
        <v>2</v>
      </c>
      <c r="B21" s="2" t="s">
        <v>26</v>
      </c>
      <c r="C21" s="2">
        <v>2005</v>
      </c>
      <c r="D21" s="4">
        <v>108.44709</v>
      </c>
      <c r="E21" s="4"/>
      <c r="F21" s="4"/>
      <c r="G21" s="4"/>
      <c r="H21" s="4">
        <f t="shared" si="0"/>
        <v>108.44709</v>
      </c>
      <c r="I21" s="4">
        <f t="shared" si="1"/>
        <v>0</v>
      </c>
      <c r="L21">
        <v>108.44709</v>
      </c>
      <c r="O21">
        <v>-1589.4351999999999</v>
      </c>
      <c r="Q21">
        <f t="shared" si="2"/>
        <v>108.44709</v>
      </c>
      <c r="R21">
        <f t="shared" si="3"/>
        <v>-1589.4351999999999</v>
      </c>
    </row>
    <row r="22" spans="1:18" x14ac:dyDescent="0.25">
      <c r="A22" s="1">
        <f t="shared" si="4"/>
        <v>2</v>
      </c>
      <c r="B22" s="2" t="s">
        <v>26</v>
      </c>
      <c r="C22" s="2">
        <v>2006</v>
      </c>
      <c r="D22" s="4">
        <v>57.732311000000003</v>
      </c>
      <c r="E22" s="4"/>
      <c r="F22" s="4"/>
      <c r="G22" s="4"/>
      <c r="H22" s="4">
        <f t="shared" si="0"/>
        <v>57.732311000000003</v>
      </c>
      <c r="I22" s="4">
        <f t="shared" si="1"/>
        <v>0</v>
      </c>
      <c r="L22">
        <v>57.732311000000003</v>
      </c>
      <c r="O22">
        <v>-1408.1057000000001</v>
      </c>
      <c r="Q22">
        <f t="shared" si="2"/>
        <v>57.732311000000003</v>
      </c>
      <c r="R22">
        <f t="shared" si="3"/>
        <v>-1408.1057000000001</v>
      </c>
    </row>
    <row r="23" spans="1:18" x14ac:dyDescent="0.25">
      <c r="A23" s="1">
        <f t="shared" si="4"/>
        <v>2</v>
      </c>
      <c r="B23" s="2" t="s">
        <v>26</v>
      </c>
      <c r="C23" s="2">
        <v>2007</v>
      </c>
      <c r="D23" s="4">
        <v>61.502063999999997</v>
      </c>
      <c r="E23" s="4"/>
      <c r="F23" s="4"/>
      <c r="G23" s="4"/>
      <c r="H23" s="4">
        <f t="shared" si="0"/>
        <v>61.502063999999997</v>
      </c>
      <c r="I23" s="4">
        <f t="shared" si="1"/>
        <v>0</v>
      </c>
      <c r="L23">
        <v>61.502063999999997</v>
      </c>
      <c r="O23">
        <v>-1226.7762</v>
      </c>
      <c r="Q23">
        <f t="shared" si="2"/>
        <v>61.502063999999997</v>
      </c>
      <c r="R23">
        <f t="shared" si="3"/>
        <v>-1226.7762</v>
      </c>
    </row>
    <row r="24" spans="1:18" x14ac:dyDescent="0.25">
      <c r="A24" s="1">
        <f t="shared" si="4"/>
        <v>2</v>
      </c>
      <c r="B24" s="2" t="s">
        <v>26</v>
      </c>
      <c r="C24" s="2">
        <v>2008</v>
      </c>
      <c r="D24" s="4">
        <v>69.035531000000006</v>
      </c>
      <c r="E24" s="4"/>
      <c r="F24" s="4"/>
      <c r="G24" s="4"/>
      <c r="H24" s="4">
        <f t="shared" si="0"/>
        <v>69.035531000000006</v>
      </c>
      <c r="I24" s="4">
        <f t="shared" si="1"/>
        <v>0</v>
      </c>
      <c r="L24">
        <v>69.035529999999994</v>
      </c>
      <c r="O24">
        <v>-1045.4467</v>
      </c>
      <c r="Q24">
        <f t="shared" si="2"/>
        <v>69.035529999999994</v>
      </c>
      <c r="R24">
        <f t="shared" si="3"/>
        <v>-1045.4467</v>
      </c>
    </row>
    <row r="25" spans="1:18" x14ac:dyDescent="0.25">
      <c r="A25" s="1">
        <f t="shared" si="4"/>
        <v>2</v>
      </c>
      <c r="B25" s="2" t="s">
        <v>26</v>
      </c>
      <c r="C25" s="2">
        <v>2009</v>
      </c>
      <c r="D25" s="4">
        <v>71.013056000000006</v>
      </c>
      <c r="E25" s="4"/>
      <c r="F25" s="4"/>
      <c r="G25" s="4"/>
      <c r="H25" s="4">
        <f t="shared" si="0"/>
        <v>71.013056000000006</v>
      </c>
      <c r="I25" s="4">
        <f t="shared" si="1"/>
        <v>0</v>
      </c>
      <c r="L25">
        <v>71.013053999999997</v>
      </c>
      <c r="O25">
        <v>-864.11719000000005</v>
      </c>
      <c r="Q25">
        <f t="shared" si="2"/>
        <v>71.013053999999997</v>
      </c>
      <c r="R25">
        <f t="shared" si="3"/>
        <v>-864.11719000000005</v>
      </c>
    </row>
    <row r="26" spans="1:18" x14ac:dyDescent="0.25">
      <c r="A26" s="1">
        <f t="shared" si="4"/>
        <v>2</v>
      </c>
      <c r="B26" s="2" t="s">
        <v>26</v>
      </c>
      <c r="C26" s="2">
        <v>2010</v>
      </c>
      <c r="D26" s="4">
        <v>78.637539000000004</v>
      </c>
      <c r="E26" s="4"/>
      <c r="F26" s="4"/>
      <c r="G26" s="4"/>
      <c r="H26" s="4">
        <f t="shared" si="0"/>
        <v>78.637539000000004</v>
      </c>
      <c r="I26" s="4">
        <f t="shared" si="1"/>
        <v>0</v>
      </c>
      <c r="L26">
        <v>78.637542999999994</v>
      </c>
      <c r="O26">
        <v>-682.78769</v>
      </c>
      <c r="Q26">
        <f t="shared" si="2"/>
        <v>78.637542999999994</v>
      </c>
      <c r="R26">
        <f t="shared" si="3"/>
        <v>-682.78769</v>
      </c>
    </row>
    <row r="27" spans="1:18" x14ac:dyDescent="0.25">
      <c r="A27" s="1">
        <f t="shared" si="4"/>
        <v>2</v>
      </c>
      <c r="B27" s="2" t="s">
        <v>26</v>
      </c>
      <c r="C27" s="2">
        <v>2011</v>
      </c>
      <c r="D27" s="4">
        <v>90.510738000000003</v>
      </c>
      <c r="E27" s="4"/>
      <c r="F27" s="4"/>
      <c r="G27" s="4"/>
      <c r="H27" s="4">
        <f t="shared" si="0"/>
        <v>90.510738000000003</v>
      </c>
      <c r="I27" s="4">
        <f t="shared" si="1"/>
        <v>0</v>
      </c>
      <c r="L27">
        <v>90.510734999999997</v>
      </c>
      <c r="O27">
        <v>-501.45819</v>
      </c>
      <c r="Q27">
        <f t="shared" si="2"/>
        <v>90.510734999999997</v>
      </c>
      <c r="R27">
        <f t="shared" si="3"/>
        <v>-501.45819</v>
      </c>
    </row>
    <row r="28" spans="1:18" x14ac:dyDescent="0.25">
      <c r="A28" s="1">
        <f t="shared" si="4"/>
        <v>2</v>
      </c>
      <c r="B28" s="2" t="s">
        <v>26</v>
      </c>
      <c r="C28" s="2">
        <v>2012</v>
      </c>
      <c r="D28" s="4">
        <v>105.43404</v>
      </c>
      <c r="E28" s="4"/>
      <c r="F28" s="4"/>
      <c r="G28" s="4"/>
      <c r="H28" s="4">
        <f t="shared" si="0"/>
        <v>105.43404</v>
      </c>
      <c r="I28" s="4">
        <f t="shared" si="1"/>
        <v>0</v>
      </c>
      <c r="L28">
        <v>105.43404</v>
      </c>
      <c r="O28">
        <v>-320.12869000000001</v>
      </c>
      <c r="Q28">
        <f t="shared" si="2"/>
        <v>105.43404</v>
      </c>
      <c r="R28">
        <f t="shared" si="3"/>
        <v>-320.12869000000001</v>
      </c>
    </row>
    <row r="29" spans="1:18" x14ac:dyDescent="0.25">
      <c r="A29" s="1">
        <f t="shared" si="4"/>
        <v>2</v>
      </c>
      <c r="B29" s="2" t="s">
        <v>26</v>
      </c>
      <c r="C29" s="2">
        <v>2013</v>
      </c>
      <c r="D29" s="4">
        <v>112.24035000000001</v>
      </c>
      <c r="E29" s="4"/>
      <c r="F29" s="4"/>
      <c r="G29" s="4"/>
      <c r="H29" s="4">
        <f t="shared" si="0"/>
        <v>112.24035000000001</v>
      </c>
      <c r="I29" s="4">
        <f t="shared" si="1"/>
        <v>0</v>
      </c>
      <c r="L29">
        <v>112.24035000000001</v>
      </c>
      <c r="O29">
        <v>-138.79919000000001</v>
      </c>
      <c r="Q29">
        <f t="shared" si="2"/>
        <v>112.24035000000001</v>
      </c>
      <c r="R29">
        <f t="shared" si="3"/>
        <v>-138.79919000000001</v>
      </c>
    </row>
    <row r="30" spans="1:18" x14ac:dyDescent="0.25">
      <c r="A30" s="1">
        <f t="shared" si="4"/>
        <v>2</v>
      </c>
      <c r="B30" s="2" t="s">
        <v>26</v>
      </c>
      <c r="C30" s="2">
        <v>2014</v>
      </c>
      <c r="D30" s="4">
        <v>126.51052</v>
      </c>
      <c r="E30" s="4"/>
      <c r="F30" s="4"/>
      <c r="G30" s="4"/>
      <c r="H30" s="4">
        <f t="shared" si="0"/>
        <v>126.51052</v>
      </c>
      <c r="I30" s="4">
        <f t="shared" si="1"/>
        <v>0</v>
      </c>
      <c r="L30">
        <v>126.51052</v>
      </c>
      <c r="O30">
        <v>42.530304000000001</v>
      </c>
      <c r="Q30">
        <f t="shared" si="2"/>
        <v>126.51052</v>
      </c>
      <c r="R30">
        <f t="shared" si="3"/>
        <v>42.530304000000001</v>
      </c>
    </row>
    <row r="31" spans="1:18" x14ac:dyDescent="0.25">
      <c r="A31" s="1">
        <f t="shared" si="4"/>
        <v>2</v>
      </c>
      <c r="B31" s="2" t="s">
        <v>26</v>
      </c>
      <c r="C31" s="2">
        <v>2015</v>
      </c>
      <c r="D31" s="4">
        <v>141.16738000000001</v>
      </c>
      <c r="E31" s="4"/>
      <c r="F31" s="4"/>
      <c r="G31" s="4" t="s">
        <v>1009</v>
      </c>
      <c r="H31" s="4">
        <f t="shared" si="0"/>
        <v>141.16738000000001</v>
      </c>
      <c r="I31" s="4" t="str">
        <f t="shared" si="1"/>
        <v>223.8598</v>
      </c>
      <c r="L31">
        <v>141.16737000000001</v>
      </c>
      <c r="O31">
        <v>223.85980000000001</v>
      </c>
      <c r="Q31">
        <f t="shared" si="2"/>
        <v>141.16737000000001</v>
      </c>
      <c r="R31">
        <f t="shared" si="3"/>
        <v>223.85980000000001</v>
      </c>
    </row>
    <row r="32" spans="1:18" x14ac:dyDescent="0.25">
      <c r="A32" s="1">
        <f t="shared" si="4"/>
        <v>2</v>
      </c>
      <c r="B32" s="2" t="s">
        <v>26</v>
      </c>
      <c r="C32" s="2">
        <v>2016</v>
      </c>
      <c r="D32" s="4">
        <v>161.25050999999999</v>
      </c>
      <c r="E32" s="4"/>
      <c r="F32" s="4"/>
      <c r="G32" s="4" t="s">
        <v>1010</v>
      </c>
      <c r="H32" s="4">
        <f t="shared" si="0"/>
        <v>161.25050999999999</v>
      </c>
      <c r="I32" s="4" t="str">
        <f t="shared" si="1"/>
        <v>405.1893</v>
      </c>
      <c r="L32">
        <v>161.25049999999999</v>
      </c>
      <c r="O32">
        <v>405.1893</v>
      </c>
      <c r="Q32">
        <f t="shared" si="2"/>
        <v>161.25049999999999</v>
      </c>
      <c r="R32">
        <f t="shared" si="3"/>
        <v>405.1893</v>
      </c>
    </row>
    <row r="33" spans="1:18" x14ac:dyDescent="0.25">
      <c r="A33" s="1">
        <f t="shared" si="4"/>
        <v>2</v>
      </c>
      <c r="B33" s="2" t="s">
        <v>26</v>
      </c>
      <c r="C33" s="2">
        <v>2017</v>
      </c>
      <c r="D33" s="4">
        <v>174.15898999999999</v>
      </c>
      <c r="E33" s="4"/>
      <c r="F33" s="4"/>
      <c r="G33" s="4" t="s">
        <v>1011</v>
      </c>
      <c r="H33" s="4">
        <f t="shared" si="0"/>
        <v>174.15898999999999</v>
      </c>
      <c r="I33" s="4" t="str">
        <f t="shared" si="1"/>
        <v>662.051</v>
      </c>
      <c r="L33">
        <v>174.15899999999999</v>
      </c>
      <c r="O33">
        <v>662.05102999999997</v>
      </c>
      <c r="Q33">
        <f t="shared" si="2"/>
        <v>174.15899999999999</v>
      </c>
      <c r="R33">
        <f t="shared" si="3"/>
        <v>662.05102999999997</v>
      </c>
    </row>
    <row r="34" spans="1:18" x14ac:dyDescent="0.25">
      <c r="A34" s="1">
        <f t="shared" si="4"/>
        <v>2</v>
      </c>
      <c r="B34" s="2" t="s">
        <v>26</v>
      </c>
      <c r="C34" s="2">
        <v>2018</v>
      </c>
      <c r="D34" s="4">
        <v>178.34627</v>
      </c>
      <c r="E34" s="4"/>
      <c r="F34" s="4"/>
      <c r="G34" s="4" t="s">
        <v>1012</v>
      </c>
      <c r="H34" s="4">
        <f t="shared" si="0"/>
        <v>178.34627</v>
      </c>
      <c r="I34" s="4" t="str">
        <f t="shared" si="1"/>
        <v>881.2306</v>
      </c>
      <c r="L34">
        <v>178.34627</v>
      </c>
      <c r="O34">
        <v>881.23059000000001</v>
      </c>
      <c r="Q34">
        <f t="shared" si="2"/>
        <v>178.34627</v>
      </c>
      <c r="R34">
        <f t="shared" si="3"/>
        <v>881.23059000000001</v>
      </c>
    </row>
    <row r="35" spans="1:18" x14ac:dyDescent="0.25">
      <c r="A35" s="1">
        <f t="shared" si="4"/>
        <v>2</v>
      </c>
      <c r="B35" s="2" t="s">
        <v>26</v>
      </c>
      <c r="C35" s="2">
        <v>2019</v>
      </c>
      <c r="D35" s="4">
        <v>181.78774000000001</v>
      </c>
      <c r="E35" s="4"/>
      <c r="F35" s="4"/>
      <c r="G35" s="4" t="s">
        <v>1013</v>
      </c>
      <c r="H35" s="4">
        <f t="shared" si="0"/>
        <v>181.78774000000001</v>
      </c>
      <c r="I35" s="4" t="str">
        <f t="shared" si="1"/>
        <v>1049.249</v>
      </c>
      <c r="L35">
        <v>181.78773000000001</v>
      </c>
      <c r="O35">
        <v>1049.249</v>
      </c>
      <c r="Q35">
        <f t="shared" si="2"/>
        <v>181.78773000000001</v>
      </c>
      <c r="R35">
        <f t="shared" si="3"/>
        <v>1049.249</v>
      </c>
    </row>
    <row r="36" spans="1:18" x14ac:dyDescent="0.25">
      <c r="A36" s="1">
        <f t="shared" si="4"/>
        <v>2</v>
      </c>
      <c r="B36" s="2" t="s">
        <v>26</v>
      </c>
      <c r="C36" s="2">
        <v>2020</v>
      </c>
      <c r="D36" s="4">
        <v>194.05963</v>
      </c>
      <c r="E36" s="4"/>
      <c r="F36" s="4"/>
      <c r="G36" s="4" t="s">
        <v>1014</v>
      </c>
      <c r="H36" s="4">
        <f t="shared" si="0"/>
        <v>194.05963</v>
      </c>
      <c r="I36" s="4" t="str">
        <f t="shared" si="1"/>
        <v>1313.173</v>
      </c>
      <c r="L36">
        <v>194.05963</v>
      </c>
      <c r="O36">
        <v>1313.173</v>
      </c>
      <c r="Q36">
        <f t="shared" si="2"/>
        <v>194.05963</v>
      </c>
      <c r="R36">
        <f t="shared" si="3"/>
        <v>1313.173</v>
      </c>
    </row>
    <row r="37" spans="1:18" x14ac:dyDescent="0.25">
      <c r="A37" s="1">
        <f t="shared" si="4"/>
        <v>2</v>
      </c>
      <c r="B37" s="2" t="s">
        <v>26</v>
      </c>
      <c r="C37" s="2">
        <v>2021</v>
      </c>
      <c r="D37" s="4"/>
      <c r="E37" s="4"/>
      <c r="F37" s="4"/>
      <c r="G37" s="4" t="s">
        <v>1015</v>
      </c>
      <c r="H37" s="4"/>
      <c r="I37" s="4" t="str">
        <f t="shared" si="1"/>
        <v>1491.567</v>
      </c>
      <c r="L37">
        <v>206.33152999999999</v>
      </c>
      <c r="O37">
        <v>1491.567</v>
      </c>
      <c r="Q37">
        <f t="shared" si="2"/>
        <v>206.33152999999999</v>
      </c>
      <c r="R37">
        <f t="shared" si="3"/>
        <v>1491.567</v>
      </c>
    </row>
    <row r="38" spans="1:18" x14ac:dyDescent="0.25">
      <c r="A38" s="1">
        <f t="shared" si="4"/>
        <v>3</v>
      </c>
      <c r="B38" s="10" t="s">
        <v>41</v>
      </c>
      <c r="C38" s="2">
        <v>2004</v>
      </c>
      <c r="D38" s="4">
        <v>922.16372999999999</v>
      </c>
      <c r="E38" s="4"/>
      <c r="F38" s="4"/>
      <c r="G38" s="4"/>
      <c r="H38" s="4">
        <f t="shared" si="0"/>
        <v>922.16372999999999</v>
      </c>
      <c r="I38" s="4">
        <f t="shared" si="1"/>
        <v>0</v>
      </c>
      <c r="L38">
        <v>922.16376000000002</v>
      </c>
      <c r="Q38">
        <f t="shared" si="2"/>
        <v>922.16376000000002</v>
      </c>
    </row>
    <row r="39" spans="1:18" x14ac:dyDescent="0.25">
      <c r="A39" s="1">
        <f t="shared" si="4"/>
        <v>3</v>
      </c>
      <c r="B39" s="10" t="s">
        <v>41</v>
      </c>
      <c r="C39" s="2">
        <v>2005</v>
      </c>
      <c r="D39" s="4">
        <v>1103.2228</v>
      </c>
      <c r="E39" s="4"/>
      <c r="F39" s="4"/>
      <c r="G39" s="4"/>
      <c r="H39" s="4">
        <f t="shared" si="0"/>
        <v>1103.2228</v>
      </c>
      <c r="I39" s="4">
        <f t="shared" si="1"/>
        <v>0</v>
      </c>
      <c r="L39">
        <v>1103.2228</v>
      </c>
      <c r="Q39">
        <f t="shared" si="2"/>
        <v>1103.2228</v>
      </c>
    </row>
    <row r="40" spans="1:18" x14ac:dyDescent="0.25">
      <c r="A40" s="1">
        <f t="shared" si="4"/>
        <v>3</v>
      </c>
      <c r="B40" s="10" t="s">
        <v>41</v>
      </c>
      <c r="C40" s="2">
        <v>2006</v>
      </c>
      <c r="D40" s="4">
        <v>1177.9974</v>
      </c>
      <c r="E40" s="4"/>
      <c r="F40" s="4"/>
      <c r="G40" s="4"/>
      <c r="H40" s="4">
        <f t="shared" si="0"/>
        <v>1177.9974</v>
      </c>
      <c r="I40" s="4">
        <f t="shared" si="1"/>
        <v>0</v>
      </c>
      <c r="L40">
        <v>1177.9974</v>
      </c>
      <c r="Q40">
        <f t="shared" si="2"/>
        <v>1177.9974</v>
      </c>
    </row>
    <row r="41" spans="1:18" x14ac:dyDescent="0.25">
      <c r="A41" s="1">
        <f t="shared" si="4"/>
        <v>3</v>
      </c>
      <c r="B41" s="10" t="s">
        <v>41</v>
      </c>
      <c r="C41" s="2">
        <v>2007</v>
      </c>
      <c r="D41" s="4">
        <v>1271.7523000000001</v>
      </c>
      <c r="E41" s="4"/>
      <c r="F41" s="4"/>
      <c r="G41" s="4"/>
      <c r="H41" s="4">
        <f t="shared" si="0"/>
        <v>1271.7523000000001</v>
      </c>
      <c r="I41" s="4">
        <f t="shared" si="1"/>
        <v>0</v>
      </c>
      <c r="L41">
        <v>1271.7523000000001</v>
      </c>
      <c r="Q41">
        <f t="shared" si="2"/>
        <v>1271.7523000000001</v>
      </c>
    </row>
    <row r="42" spans="1:18" x14ac:dyDescent="0.25">
      <c r="A42" s="1">
        <f t="shared" si="4"/>
        <v>3</v>
      </c>
      <c r="B42" s="10" t="s">
        <v>41</v>
      </c>
      <c r="C42" s="2">
        <v>2008</v>
      </c>
      <c r="D42" s="4">
        <v>1398.9675999999999</v>
      </c>
      <c r="E42" s="4"/>
      <c r="F42" s="4"/>
      <c r="G42" s="4"/>
      <c r="H42" s="4">
        <f t="shared" si="0"/>
        <v>1398.9675999999999</v>
      </c>
      <c r="I42" s="4">
        <f t="shared" si="1"/>
        <v>0</v>
      </c>
      <c r="L42">
        <v>1398.9676999999999</v>
      </c>
      <c r="Q42">
        <f t="shared" si="2"/>
        <v>1398.9676999999999</v>
      </c>
    </row>
    <row r="43" spans="1:18" x14ac:dyDescent="0.25">
      <c r="A43" s="1">
        <f t="shared" si="4"/>
        <v>3</v>
      </c>
      <c r="B43" s="10" t="s">
        <v>41</v>
      </c>
      <c r="C43" s="2">
        <v>2009</v>
      </c>
      <c r="D43" s="4">
        <v>1234.8751999999999</v>
      </c>
      <c r="E43" s="4"/>
      <c r="F43" s="4"/>
      <c r="G43" s="4"/>
      <c r="H43" s="4">
        <f t="shared" si="0"/>
        <v>1234.8751999999999</v>
      </c>
      <c r="I43" s="4">
        <f t="shared" si="1"/>
        <v>0</v>
      </c>
      <c r="L43">
        <v>1234.8751999999999</v>
      </c>
      <c r="Q43">
        <f t="shared" si="2"/>
        <v>1234.8751999999999</v>
      </c>
    </row>
    <row r="44" spans="1:18" x14ac:dyDescent="0.25">
      <c r="A44" s="1">
        <f t="shared" si="4"/>
        <v>3</v>
      </c>
      <c r="B44" s="10" t="s">
        <v>41</v>
      </c>
      <c r="C44" s="2">
        <v>2010</v>
      </c>
      <c r="D44" s="4">
        <v>1457.4302</v>
      </c>
      <c r="E44" s="4"/>
      <c r="F44" s="4"/>
      <c r="G44" s="4"/>
      <c r="H44" s="4">
        <f t="shared" si="0"/>
        <v>1457.4302</v>
      </c>
      <c r="I44" s="4">
        <f t="shared" si="1"/>
        <v>0</v>
      </c>
      <c r="L44">
        <v>1457.4302</v>
      </c>
      <c r="Q44">
        <f t="shared" si="2"/>
        <v>1457.4302</v>
      </c>
    </row>
    <row r="45" spans="1:18" x14ac:dyDescent="0.25">
      <c r="A45" s="1">
        <f t="shared" si="4"/>
        <v>3</v>
      </c>
      <c r="B45" s="10" t="s">
        <v>41</v>
      </c>
      <c r="C45" s="2">
        <v>2011</v>
      </c>
      <c r="D45" s="4">
        <v>1554.4673</v>
      </c>
      <c r="E45" s="4"/>
      <c r="F45" s="4"/>
      <c r="G45" s="4"/>
      <c r="H45" s="4">
        <f t="shared" si="0"/>
        <v>1554.4673</v>
      </c>
      <c r="I45" s="4">
        <f t="shared" si="1"/>
        <v>0</v>
      </c>
      <c r="L45">
        <v>1554.4673</v>
      </c>
      <c r="Q45">
        <f t="shared" si="2"/>
        <v>1554.4673</v>
      </c>
    </row>
    <row r="46" spans="1:18" x14ac:dyDescent="0.25">
      <c r="A46" s="1">
        <f t="shared" si="4"/>
        <v>3</v>
      </c>
      <c r="B46" s="10" t="s">
        <v>41</v>
      </c>
      <c r="C46" s="2">
        <v>2012</v>
      </c>
      <c r="D46" s="4">
        <v>1643.6058</v>
      </c>
      <c r="E46" s="4"/>
      <c r="F46" s="4"/>
      <c r="G46" s="4"/>
      <c r="H46" s="4">
        <f t="shared" si="0"/>
        <v>1643.6058</v>
      </c>
      <c r="I46" s="4">
        <f t="shared" si="1"/>
        <v>0</v>
      </c>
      <c r="L46">
        <v>1643.6058</v>
      </c>
      <c r="Q46">
        <f t="shared" si="2"/>
        <v>1643.6058</v>
      </c>
    </row>
    <row r="47" spans="1:18" x14ac:dyDescent="0.25">
      <c r="A47" s="1">
        <f t="shared" si="4"/>
        <v>3</v>
      </c>
      <c r="B47" s="10" t="s">
        <v>41</v>
      </c>
      <c r="C47" s="2">
        <v>2013</v>
      </c>
      <c r="D47" s="4">
        <v>1704.8856000000001</v>
      </c>
      <c r="E47" s="4"/>
      <c r="F47" s="4"/>
      <c r="G47" s="4"/>
      <c r="H47" s="4">
        <f t="shared" si="0"/>
        <v>1704.8856000000001</v>
      </c>
      <c r="I47" s="4">
        <f t="shared" si="1"/>
        <v>0</v>
      </c>
      <c r="L47">
        <v>1704.8856000000001</v>
      </c>
      <c r="Q47">
        <f t="shared" si="2"/>
        <v>1704.8856000000001</v>
      </c>
    </row>
    <row r="48" spans="1:18" x14ac:dyDescent="0.25">
      <c r="A48" s="1">
        <f t="shared" si="4"/>
        <v>3</v>
      </c>
      <c r="B48" s="10" t="s">
        <v>41</v>
      </c>
      <c r="C48" s="2">
        <v>2014</v>
      </c>
      <c r="D48" s="4">
        <v>1770.7972</v>
      </c>
      <c r="E48" s="4"/>
      <c r="F48" s="4"/>
      <c r="G48" s="4"/>
      <c r="H48" s="4">
        <f t="shared" si="0"/>
        <v>1770.7972</v>
      </c>
      <c r="I48" s="4">
        <f t="shared" si="1"/>
        <v>0</v>
      </c>
      <c r="L48">
        <v>1770.7972</v>
      </c>
      <c r="Q48">
        <f t="shared" si="2"/>
        <v>1770.7972</v>
      </c>
    </row>
    <row r="49" spans="1:18" x14ac:dyDescent="0.25">
      <c r="A49" s="1">
        <f t="shared" si="4"/>
        <v>3</v>
      </c>
      <c r="B49" s="10" t="s">
        <v>41</v>
      </c>
      <c r="C49" s="2">
        <v>2015</v>
      </c>
      <c r="D49" s="4">
        <v>1856.7503999999999</v>
      </c>
      <c r="E49" s="4"/>
      <c r="F49" s="4"/>
      <c r="G49" s="4"/>
      <c r="H49" s="4">
        <f t="shared" si="0"/>
        <v>1856.7503999999999</v>
      </c>
      <c r="I49" s="4">
        <f t="shared" si="1"/>
        <v>0</v>
      </c>
      <c r="L49">
        <v>1856.7503999999999</v>
      </c>
      <c r="Q49">
        <f t="shared" si="2"/>
        <v>1856.7503999999999</v>
      </c>
    </row>
    <row r="50" spans="1:18" x14ac:dyDescent="0.25">
      <c r="A50" s="1">
        <f t="shared" si="4"/>
        <v>3</v>
      </c>
      <c r="B50" s="10" t="s">
        <v>41</v>
      </c>
      <c r="C50" s="2">
        <v>2016</v>
      </c>
      <c r="D50" s="4">
        <v>1847.2463</v>
      </c>
      <c r="E50" s="4"/>
      <c r="F50" s="4"/>
      <c r="G50" s="4"/>
      <c r="H50" s="4">
        <f t="shared" si="0"/>
        <v>1847.2463</v>
      </c>
      <c r="I50" s="4">
        <f t="shared" si="1"/>
        <v>0</v>
      </c>
      <c r="L50">
        <v>1847.2463</v>
      </c>
      <c r="Q50">
        <f t="shared" si="2"/>
        <v>1847.2463</v>
      </c>
    </row>
    <row r="51" spans="1:18" x14ac:dyDescent="0.25">
      <c r="A51" s="1">
        <f t="shared" si="4"/>
        <v>3</v>
      </c>
      <c r="B51" s="10" t="s">
        <v>41</v>
      </c>
      <c r="C51" s="2">
        <v>2017</v>
      </c>
      <c r="D51" s="4">
        <v>2054.4767000000002</v>
      </c>
      <c r="E51" s="4"/>
      <c r="F51" s="4"/>
      <c r="G51" s="4"/>
      <c r="H51" s="4">
        <f t="shared" si="0"/>
        <v>2054.4767000000002</v>
      </c>
      <c r="I51" s="4">
        <f t="shared" si="1"/>
        <v>0</v>
      </c>
      <c r="L51">
        <v>2054.4767999999999</v>
      </c>
      <c r="Q51">
        <f t="shared" si="2"/>
        <v>2054.4767999999999</v>
      </c>
    </row>
    <row r="52" spans="1:18" x14ac:dyDescent="0.25">
      <c r="A52" s="1">
        <f t="shared" si="4"/>
        <v>3</v>
      </c>
      <c r="B52" s="10" t="s">
        <v>41</v>
      </c>
      <c r="C52" s="2">
        <v>2018</v>
      </c>
      <c r="D52" s="4">
        <v>2122.3710999999998</v>
      </c>
      <c r="E52" s="4"/>
      <c r="F52" s="4"/>
      <c r="G52" s="4"/>
      <c r="H52" s="4">
        <f t="shared" si="0"/>
        <v>2122.3710999999998</v>
      </c>
      <c r="I52" s="4">
        <f t="shared" si="1"/>
        <v>0</v>
      </c>
      <c r="L52">
        <v>2122.3710999999998</v>
      </c>
      <c r="Q52">
        <f t="shared" si="2"/>
        <v>2122.3710999999998</v>
      </c>
    </row>
    <row r="53" spans="1:18" x14ac:dyDescent="0.25">
      <c r="A53" s="1">
        <f t="shared" si="4"/>
        <v>3</v>
      </c>
      <c r="B53" s="10" t="s">
        <v>41</v>
      </c>
      <c r="C53" s="2">
        <v>2019</v>
      </c>
      <c r="D53" s="4">
        <v>2187.0673999999999</v>
      </c>
      <c r="E53" s="4"/>
      <c r="F53" s="4"/>
      <c r="G53" s="4"/>
      <c r="H53" s="4">
        <f t="shared" si="0"/>
        <v>2187.0673999999999</v>
      </c>
      <c r="I53" s="4">
        <f t="shared" si="1"/>
        <v>0</v>
      </c>
      <c r="L53">
        <v>2187.0673999999999</v>
      </c>
      <c r="Q53">
        <f t="shared" si="2"/>
        <v>2187.0673999999999</v>
      </c>
    </row>
    <row r="54" spans="1:18" x14ac:dyDescent="0.25">
      <c r="A54" s="1">
        <f t="shared" si="4"/>
        <v>3</v>
      </c>
      <c r="B54" s="10" t="s">
        <v>41</v>
      </c>
      <c r="C54" s="2">
        <v>2020</v>
      </c>
      <c r="D54" s="4">
        <v>2007.5201999999999</v>
      </c>
      <c r="E54" s="4"/>
      <c r="F54" s="4"/>
      <c r="G54" s="4"/>
      <c r="H54" s="4">
        <f t="shared" si="0"/>
        <v>2007.5201999999999</v>
      </c>
      <c r="I54" s="4">
        <f t="shared" si="1"/>
        <v>0</v>
      </c>
      <c r="L54">
        <v>2007.5201</v>
      </c>
      <c r="Q54">
        <f t="shared" si="2"/>
        <v>2007.5201</v>
      </c>
    </row>
    <row r="55" spans="1:18" x14ac:dyDescent="0.25">
      <c r="A55" s="1">
        <f t="shared" si="4"/>
        <v>3</v>
      </c>
      <c r="B55" s="10" t="s">
        <v>41</v>
      </c>
      <c r="C55" s="2">
        <v>2021</v>
      </c>
      <c r="D55" s="4"/>
      <c r="E55" s="4"/>
      <c r="F55" s="4" t="s">
        <v>1016</v>
      </c>
      <c r="G55" s="4"/>
      <c r="H55" s="4"/>
      <c r="I55" s="4">
        <f t="shared" si="1"/>
        <v>0</v>
      </c>
      <c r="L55">
        <v>1827.9729</v>
      </c>
      <c r="N55">
        <v>8.3626518000000001</v>
      </c>
      <c r="Q55">
        <f t="shared" si="2"/>
        <v>1836.3355518000001</v>
      </c>
    </row>
    <row r="56" spans="1:18" x14ac:dyDescent="0.25">
      <c r="A56" s="1">
        <f t="shared" si="4"/>
        <v>4</v>
      </c>
      <c r="B56" s="2" t="s">
        <v>42</v>
      </c>
      <c r="C56" s="2">
        <v>2004</v>
      </c>
      <c r="D56" s="4">
        <v>75.564306999999999</v>
      </c>
      <c r="E56" s="4"/>
      <c r="F56" s="4"/>
      <c r="G56" s="4"/>
      <c r="H56" s="4">
        <f t="shared" si="0"/>
        <v>75.564306999999999</v>
      </c>
      <c r="I56" s="4">
        <f t="shared" si="1"/>
        <v>0</v>
      </c>
      <c r="L56">
        <v>75.564307999999997</v>
      </c>
      <c r="O56">
        <v>-951.80658000000005</v>
      </c>
      <c r="Q56">
        <f t="shared" si="2"/>
        <v>75.564307999999997</v>
      </c>
      <c r="R56">
        <f t="shared" si="3"/>
        <v>-951.80658000000005</v>
      </c>
    </row>
    <row r="57" spans="1:18" x14ac:dyDescent="0.25">
      <c r="A57" s="1">
        <f t="shared" si="4"/>
        <v>4</v>
      </c>
      <c r="B57" s="2" t="s">
        <v>42</v>
      </c>
      <c r="C57" s="2">
        <v>2005</v>
      </c>
      <c r="D57" s="4">
        <v>78.331170999999998</v>
      </c>
      <c r="E57" s="4"/>
      <c r="F57" s="4"/>
      <c r="G57" s="4"/>
      <c r="H57" s="4">
        <f t="shared" si="0"/>
        <v>78.331170999999998</v>
      </c>
      <c r="I57" s="4">
        <f t="shared" si="1"/>
        <v>0</v>
      </c>
      <c r="L57">
        <v>78.331169000000003</v>
      </c>
      <c r="O57">
        <v>-794.50103999999999</v>
      </c>
      <c r="Q57">
        <f t="shared" si="2"/>
        <v>78.331169000000003</v>
      </c>
      <c r="R57">
        <f t="shared" si="3"/>
        <v>-794.50103999999999</v>
      </c>
    </row>
    <row r="58" spans="1:18" x14ac:dyDescent="0.25">
      <c r="A58" s="1">
        <f t="shared" si="4"/>
        <v>4</v>
      </c>
      <c r="B58" s="2" t="s">
        <v>42</v>
      </c>
      <c r="C58" s="2">
        <v>2006</v>
      </c>
      <c r="D58" s="4">
        <v>71.032415999999998</v>
      </c>
      <c r="E58" s="4"/>
      <c r="F58" s="4"/>
      <c r="G58" s="4"/>
      <c r="H58" s="4">
        <f t="shared" si="0"/>
        <v>71.032415999999998</v>
      </c>
      <c r="I58" s="4">
        <f t="shared" si="1"/>
        <v>0</v>
      </c>
      <c r="L58">
        <v>71.032416999999995</v>
      </c>
      <c r="O58">
        <v>-637.19550000000004</v>
      </c>
      <c r="Q58">
        <f t="shared" si="2"/>
        <v>71.032416999999995</v>
      </c>
      <c r="R58">
        <f t="shared" si="3"/>
        <v>-637.19550000000004</v>
      </c>
    </row>
    <row r="59" spans="1:18" x14ac:dyDescent="0.25">
      <c r="A59" s="1">
        <f t="shared" si="4"/>
        <v>4</v>
      </c>
      <c r="B59" s="2" t="s">
        <v>42</v>
      </c>
      <c r="C59" s="2">
        <v>2007</v>
      </c>
      <c r="D59" s="4">
        <v>72.503359000000003</v>
      </c>
      <c r="E59" s="4"/>
      <c r="F59" s="4"/>
      <c r="G59" s="4"/>
      <c r="H59" s="4">
        <f t="shared" si="0"/>
        <v>72.503359000000003</v>
      </c>
      <c r="I59" s="4">
        <f t="shared" si="1"/>
        <v>0</v>
      </c>
      <c r="L59">
        <v>72.503356999999994</v>
      </c>
      <c r="O59">
        <v>-479.88995</v>
      </c>
      <c r="Q59">
        <f t="shared" si="2"/>
        <v>72.503356999999994</v>
      </c>
      <c r="R59">
        <f t="shared" si="3"/>
        <v>-479.88995</v>
      </c>
    </row>
    <row r="60" spans="1:18" x14ac:dyDescent="0.25">
      <c r="A60" s="1">
        <f t="shared" si="4"/>
        <v>4</v>
      </c>
      <c r="B60" s="2" t="s">
        <v>42</v>
      </c>
      <c r="C60" s="2">
        <v>2008</v>
      </c>
      <c r="D60" s="4">
        <v>79.999418000000006</v>
      </c>
      <c r="E60" s="4"/>
      <c r="F60" s="4"/>
      <c r="G60" s="4"/>
      <c r="H60" s="4">
        <f t="shared" si="0"/>
        <v>79.999418000000006</v>
      </c>
      <c r="I60" s="4">
        <f t="shared" si="1"/>
        <v>0</v>
      </c>
      <c r="L60">
        <v>79.999420000000001</v>
      </c>
      <c r="O60">
        <v>-322.58440999999999</v>
      </c>
      <c r="Q60">
        <f t="shared" si="2"/>
        <v>79.999420000000001</v>
      </c>
      <c r="R60">
        <f t="shared" si="3"/>
        <v>-322.58440999999999</v>
      </c>
    </row>
    <row r="61" spans="1:18" x14ac:dyDescent="0.25">
      <c r="A61" s="1">
        <f t="shared" si="4"/>
        <v>4</v>
      </c>
      <c r="B61" s="2" t="s">
        <v>42</v>
      </c>
      <c r="C61" s="2">
        <v>2009</v>
      </c>
      <c r="D61" s="4">
        <v>101.87059000000001</v>
      </c>
      <c r="E61" s="4"/>
      <c r="F61" s="4"/>
      <c r="G61" s="4"/>
      <c r="H61" s="4">
        <f t="shared" si="0"/>
        <v>101.87059000000001</v>
      </c>
      <c r="I61" s="4">
        <f t="shared" si="1"/>
        <v>0</v>
      </c>
      <c r="L61">
        <v>101.87059000000001</v>
      </c>
      <c r="O61">
        <v>-165.27887000000001</v>
      </c>
      <c r="Q61">
        <f t="shared" si="2"/>
        <v>101.87059000000001</v>
      </c>
      <c r="R61">
        <f t="shared" si="3"/>
        <v>-165.27887000000001</v>
      </c>
    </row>
    <row r="62" spans="1:18" x14ac:dyDescent="0.25">
      <c r="A62" s="1">
        <f t="shared" si="4"/>
        <v>4</v>
      </c>
      <c r="B62" s="2" t="s">
        <v>42</v>
      </c>
      <c r="C62" s="2">
        <v>2010</v>
      </c>
      <c r="D62" s="4">
        <v>127.1056</v>
      </c>
      <c r="E62" s="4"/>
      <c r="F62" s="4"/>
      <c r="G62" s="4"/>
      <c r="H62" s="4">
        <f t="shared" si="0"/>
        <v>127.1056</v>
      </c>
      <c r="I62" s="4">
        <f t="shared" si="1"/>
        <v>0</v>
      </c>
      <c r="L62">
        <v>127.1056</v>
      </c>
      <c r="O62">
        <v>-7.9733276000000002</v>
      </c>
      <c r="Q62">
        <f t="shared" si="2"/>
        <v>127.1056</v>
      </c>
      <c r="R62">
        <f t="shared" si="3"/>
        <v>-7.9733276000000002</v>
      </c>
    </row>
    <row r="63" spans="1:18" x14ac:dyDescent="0.25">
      <c r="A63" s="1">
        <f t="shared" si="4"/>
        <v>4</v>
      </c>
      <c r="B63" s="2" t="s">
        <v>42</v>
      </c>
      <c r="C63" s="2">
        <v>2011</v>
      </c>
      <c r="D63" s="4">
        <v>213.77932000000001</v>
      </c>
      <c r="E63" s="4"/>
      <c r="F63" s="4"/>
      <c r="G63" s="4"/>
      <c r="H63" s="4">
        <f t="shared" si="0"/>
        <v>213.77932000000001</v>
      </c>
      <c r="I63" s="4">
        <f t="shared" si="1"/>
        <v>0</v>
      </c>
      <c r="L63">
        <v>213.77932999999999</v>
      </c>
      <c r="O63">
        <v>149.33221</v>
      </c>
      <c r="Q63">
        <f t="shared" si="2"/>
        <v>213.77932999999999</v>
      </c>
      <c r="R63">
        <f t="shared" si="3"/>
        <v>149.33221</v>
      </c>
    </row>
    <row r="64" spans="1:18" x14ac:dyDescent="0.25">
      <c r="A64" s="1">
        <f t="shared" si="4"/>
        <v>4</v>
      </c>
      <c r="B64" s="2" t="s">
        <v>42</v>
      </c>
      <c r="C64" s="2">
        <v>2012</v>
      </c>
      <c r="D64" s="4">
        <v>178.79213999999999</v>
      </c>
      <c r="E64" s="4"/>
      <c r="F64" s="4"/>
      <c r="G64" s="4"/>
      <c r="H64" s="4">
        <f t="shared" si="0"/>
        <v>178.79213999999999</v>
      </c>
      <c r="I64" s="4">
        <f t="shared" si="1"/>
        <v>0</v>
      </c>
      <c r="L64">
        <v>178.79213999999999</v>
      </c>
      <c r="O64">
        <v>306.63776000000001</v>
      </c>
      <c r="Q64">
        <f t="shared" si="2"/>
        <v>178.79213999999999</v>
      </c>
      <c r="R64">
        <f t="shared" si="3"/>
        <v>306.63776000000001</v>
      </c>
    </row>
    <row r="65" spans="1:18" x14ac:dyDescent="0.25">
      <c r="A65" s="1">
        <f t="shared" si="4"/>
        <v>4</v>
      </c>
      <c r="B65" s="2" t="s">
        <v>42</v>
      </c>
      <c r="C65" s="2">
        <v>2013</v>
      </c>
      <c r="D65" s="4">
        <v>181.86902000000001</v>
      </c>
      <c r="E65" s="4"/>
      <c r="F65" s="4"/>
      <c r="G65" s="4"/>
      <c r="H65" s="4">
        <f t="shared" si="0"/>
        <v>181.86902000000001</v>
      </c>
      <c r="I65" s="4">
        <f t="shared" si="1"/>
        <v>0</v>
      </c>
      <c r="L65">
        <v>181.86902000000001</v>
      </c>
      <c r="O65">
        <v>463.94330000000002</v>
      </c>
      <c r="Q65">
        <f t="shared" si="2"/>
        <v>181.86902000000001</v>
      </c>
      <c r="R65">
        <f t="shared" si="3"/>
        <v>463.94330000000002</v>
      </c>
    </row>
    <row r="66" spans="1:18" x14ac:dyDescent="0.25">
      <c r="A66" s="1">
        <f t="shared" si="4"/>
        <v>4</v>
      </c>
      <c r="B66" s="2" t="s">
        <v>42</v>
      </c>
      <c r="C66" s="2">
        <v>2014</v>
      </c>
      <c r="D66" s="4">
        <v>198.63104999999999</v>
      </c>
      <c r="E66" s="4"/>
      <c r="F66" s="4"/>
      <c r="G66" s="4"/>
      <c r="H66" s="4">
        <f t="shared" si="0"/>
        <v>198.63104999999999</v>
      </c>
      <c r="I66" s="4">
        <f t="shared" si="1"/>
        <v>0</v>
      </c>
      <c r="L66">
        <v>198.63104000000001</v>
      </c>
      <c r="O66">
        <v>621.24883999999997</v>
      </c>
      <c r="Q66">
        <f t="shared" si="2"/>
        <v>198.63104000000001</v>
      </c>
      <c r="R66">
        <f t="shared" si="3"/>
        <v>621.24883999999997</v>
      </c>
    </row>
    <row r="67" spans="1:18" x14ac:dyDescent="0.25">
      <c r="A67" s="1">
        <f t="shared" si="4"/>
        <v>4</v>
      </c>
      <c r="B67" s="2" t="s">
        <v>42</v>
      </c>
      <c r="C67" s="2">
        <v>2015</v>
      </c>
      <c r="D67" s="4">
        <v>188.55438000000001</v>
      </c>
      <c r="E67" s="4"/>
      <c r="F67" s="4"/>
      <c r="G67" s="4" t="s">
        <v>1017</v>
      </c>
      <c r="H67" s="4">
        <f t="shared" ref="H67:H130" si="5">D67+E67+F67</f>
        <v>188.55438000000001</v>
      </c>
      <c r="I67" s="4" t="str">
        <f t="shared" ref="I67:I130" si="6">G67</f>
        <v>778.5544</v>
      </c>
      <c r="L67">
        <v>188.55438000000001</v>
      </c>
      <c r="O67">
        <v>778.55438000000004</v>
      </c>
      <c r="Q67">
        <f t="shared" ref="Q67:Q130" si="7">L67+M67+N67</f>
        <v>188.55438000000001</v>
      </c>
      <c r="R67">
        <f t="shared" ref="R67:R130" si="8">O67</f>
        <v>778.55438000000004</v>
      </c>
    </row>
    <row r="68" spans="1:18" x14ac:dyDescent="0.25">
      <c r="A68" s="1">
        <f t="shared" ref="A68:A131" si="9">IF(B68=B67, A67, A67+1)</f>
        <v>4</v>
      </c>
      <c r="B68" s="2" t="s">
        <v>42</v>
      </c>
      <c r="C68" s="2">
        <v>2016</v>
      </c>
      <c r="D68" s="4">
        <v>211.67517000000001</v>
      </c>
      <c r="E68" s="4"/>
      <c r="F68" s="4"/>
      <c r="G68" s="4" t="s">
        <v>1018</v>
      </c>
      <c r="H68" s="4">
        <f t="shared" si="5"/>
        <v>211.67517000000001</v>
      </c>
      <c r="I68" s="4" t="str">
        <f t="shared" si="6"/>
        <v>935.8599</v>
      </c>
      <c r="L68">
        <v>211.67517000000001</v>
      </c>
      <c r="O68">
        <v>935.85991999999999</v>
      </c>
      <c r="Q68">
        <f t="shared" si="7"/>
        <v>211.67517000000001</v>
      </c>
      <c r="R68">
        <f t="shared" si="8"/>
        <v>935.85991999999999</v>
      </c>
    </row>
    <row r="69" spans="1:18" x14ac:dyDescent="0.25">
      <c r="A69" s="1">
        <f t="shared" si="9"/>
        <v>4</v>
      </c>
      <c r="B69" s="2" t="s">
        <v>42</v>
      </c>
      <c r="C69" s="2">
        <v>2017</v>
      </c>
      <c r="D69" s="4">
        <v>262.77193999999997</v>
      </c>
      <c r="E69" s="4"/>
      <c r="F69" s="4"/>
      <c r="G69" s="4" t="s">
        <v>1019</v>
      </c>
      <c r="H69" s="4">
        <f t="shared" si="5"/>
        <v>262.77193999999997</v>
      </c>
      <c r="I69" s="4" t="str">
        <f t="shared" si="6"/>
        <v>1354.915</v>
      </c>
      <c r="L69">
        <v>262.77193999999997</v>
      </c>
      <c r="O69">
        <v>1354.915</v>
      </c>
      <c r="Q69">
        <f t="shared" si="7"/>
        <v>262.77193999999997</v>
      </c>
      <c r="R69">
        <f t="shared" si="8"/>
        <v>1354.915</v>
      </c>
    </row>
    <row r="70" spans="1:18" x14ac:dyDescent="0.25">
      <c r="A70" s="1">
        <f t="shared" si="9"/>
        <v>4</v>
      </c>
      <c r="B70" s="2" t="s">
        <v>42</v>
      </c>
      <c r="C70" s="2">
        <v>2018</v>
      </c>
      <c r="D70" s="4">
        <v>259.95229</v>
      </c>
      <c r="E70" s="4"/>
      <c r="F70" s="4"/>
      <c r="G70" s="4" t="s">
        <v>1020</v>
      </c>
      <c r="H70" s="4">
        <f t="shared" si="5"/>
        <v>259.95229</v>
      </c>
      <c r="I70" s="4" t="str">
        <f t="shared" si="6"/>
        <v>1620.463</v>
      </c>
      <c r="L70">
        <v>259.95229999999998</v>
      </c>
      <c r="O70">
        <v>1620.463</v>
      </c>
      <c r="Q70">
        <f t="shared" si="7"/>
        <v>259.95229999999998</v>
      </c>
      <c r="R70">
        <f t="shared" si="8"/>
        <v>1620.463</v>
      </c>
    </row>
    <row r="71" spans="1:18" x14ac:dyDescent="0.25">
      <c r="A71" s="1">
        <f t="shared" si="9"/>
        <v>4</v>
      </c>
      <c r="B71" s="2" t="s">
        <v>42</v>
      </c>
      <c r="C71" s="2">
        <v>2019</v>
      </c>
      <c r="D71" s="4">
        <v>262.30815000000001</v>
      </c>
      <c r="E71" s="4"/>
      <c r="F71" s="4"/>
      <c r="G71" s="4" t="s">
        <v>1021</v>
      </c>
      <c r="H71" s="4">
        <f t="shared" si="5"/>
        <v>262.30815000000001</v>
      </c>
      <c r="I71" s="4" t="str">
        <f t="shared" si="6"/>
        <v>2014.34</v>
      </c>
      <c r="L71">
        <v>262.30813999999998</v>
      </c>
      <c r="O71">
        <v>2014.34</v>
      </c>
      <c r="Q71">
        <f t="shared" si="7"/>
        <v>262.30813999999998</v>
      </c>
      <c r="R71">
        <f t="shared" si="8"/>
        <v>2014.34</v>
      </c>
    </row>
    <row r="72" spans="1:18" x14ac:dyDescent="0.25">
      <c r="A72" s="1">
        <f t="shared" si="9"/>
        <v>4</v>
      </c>
      <c r="B72" s="2" t="s">
        <v>42</v>
      </c>
      <c r="C72" s="2">
        <v>2020</v>
      </c>
      <c r="D72" s="4">
        <v>298.13198</v>
      </c>
      <c r="E72" s="4"/>
      <c r="F72" s="4"/>
      <c r="G72" s="4" t="s">
        <v>1022</v>
      </c>
      <c r="H72" s="4">
        <f t="shared" si="5"/>
        <v>298.13198</v>
      </c>
      <c r="I72" s="4" t="str">
        <f t="shared" si="6"/>
        <v>1796.639</v>
      </c>
      <c r="L72">
        <v>298.13198999999997</v>
      </c>
      <c r="O72">
        <v>1796.6389999999999</v>
      </c>
      <c r="Q72">
        <f t="shared" si="7"/>
        <v>298.13198999999997</v>
      </c>
      <c r="R72">
        <f t="shared" si="8"/>
        <v>1796.6389999999999</v>
      </c>
    </row>
    <row r="73" spans="1:18" x14ac:dyDescent="0.25">
      <c r="A73" s="1">
        <f t="shared" si="9"/>
        <v>4</v>
      </c>
      <c r="B73" s="2" t="s">
        <v>42</v>
      </c>
      <c r="C73" s="2">
        <v>2021</v>
      </c>
      <c r="D73" s="4"/>
      <c r="E73" s="4"/>
      <c r="F73" s="4"/>
      <c r="G73" s="4" t="s">
        <v>1023</v>
      </c>
      <c r="H73" s="4"/>
      <c r="I73" s="4" t="str">
        <f t="shared" si="6"/>
        <v>2876.496</v>
      </c>
      <c r="L73">
        <v>333.95584000000002</v>
      </c>
      <c r="O73">
        <v>2876.4960999999998</v>
      </c>
      <c r="Q73">
        <f t="shared" si="7"/>
        <v>333.95584000000002</v>
      </c>
      <c r="R73">
        <f t="shared" si="8"/>
        <v>2876.4960999999998</v>
      </c>
    </row>
    <row r="74" spans="1:18" x14ac:dyDescent="0.25">
      <c r="A74" s="1">
        <f t="shared" si="9"/>
        <v>5</v>
      </c>
      <c r="B74" s="2" t="s">
        <v>57</v>
      </c>
      <c r="C74" s="2">
        <v>2004</v>
      </c>
      <c r="D74" s="4"/>
      <c r="E74" s="4" t="s">
        <v>1024</v>
      </c>
      <c r="F74" s="4" t="s">
        <v>1025</v>
      </c>
      <c r="G74" s="4"/>
      <c r="H74" s="4">
        <f t="shared" si="5"/>
        <v>162.13431</v>
      </c>
      <c r="I74" s="4">
        <f t="shared" si="6"/>
        <v>0</v>
      </c>
      <c r="M74">
        <v>136.96369999999999</v>
      </c>
      <c r="N74">
        <v>25.17061</v>
      </c>
      <c r="O74">
        <v>-4.4013901000000004</v>
      </c>
      <c r="Q74">
        <f t="shared" si="7"/>
        <v>162.13431</v>
      </c>
      <c r="R74">
        <f t="shared" si="8"/>
        <v>-4.4013901000000004</v>
      </c>
    </row>
    <row r="75" spans="1:18" x14ac:dyDescent="0.25">
      <c r="A75" s="1">
        <f t="shared" si="9"/>
        <v>5</v>
      </c>
      <c r="B75" s="2" t="s">
        <v>57</v>
      </c>
      <c r="C75" s="2">
        <v>2005</v>
      </c>
      <c r="D75" s="4"/>
      <c r="E75" s="4" t="s">
        <v>1026</v>
      </c>
      <c r="F75" s="4" t="s">
        <v>1027</v>
      </c>
      <c r="G75" s="4"/>
      <c r="H75" s="4">
        <f t="shared" si="5"/>
        <v>183.80224000000001</v>
      </c>
      <c r="I75" s="4">
        <f t="shared" si="6"/>
        <v>0</v>
      </c>
      <c r="M75">
        <v>157.35980000000001</v>
      </c>
      <c r="N75">
        <v>26.442440000000001</v>
      </c>
      <c r="O75">
        <v>-2.1219787999999999</v>
      </c>
      <c r="Q75">
        <f t="shared" si="7"/>
        <v>183.80224000000001</v>
      </c>
      <c r="R75">
        <f t="shared" si="8"/>
        <v>-2.1219787999999999</v>
      </c>
    </row>
    <row r="76" spans="1:18" x14ac:dyDescent="0.25">
      <c r="A76" s="1">
        <f t="shared" si="9"/>
        <v>5</v>
      </c>
      <c r="B76" s="2" t="s">
        <v>57</v>
      </c>
      <c r="C76" s="2">
        <v>2006</v>
      </c>
      <c r="D76" s="4"/>
      <c r="E76" s="4" t="s">
        <v>1028</v>
      </c>
      <c r="F76" s="4" t="s">
        <v>1029</v>
      </c>
      <c r="G76" s="4"/>
      <c r="H76" s="4">
        <f t="shared" si="5"/>
        <v>199.91410999999999</v>
      </c>
      <c r="I76" s="4">
        <f t="shared" si="6"/>
        <v>0</v>
      </c>
      <c r="M76">
        <v>169.64449999999999</v>
      </c>
      <c r="N76">
        <v>30.269608999999999</v>
      </c>
      <c r="O76">
        <v>0.15743256</v>
      </c>
      <c r="Q76">
        <f t="shared" si="7"/>
        <v>199.914109</v>
      </c>
      <c r="R76">
        <f t="shared" si="8"/>
        <v>0.15743256</v>
      </c>
    </row>
    <row r="77" spans="1:18" x14ac:dyDescent="0.25">
      <c r="A77" s="1">
        <f t="shared" si="9"/>
        <v>5</v>
      </c>
      <c r="B77" s="2" t="s">
        <v>57</v>
      </c>
      <c r="C77" s="2">
        <v>2007</v>
      </c>
      <c r="D77" s="4"/>
      <c r="E77" s="4" t="s">
        <v>1030</v>
      </c>
      <c r="F77" s="4" t="s">
        <v>1031</v>
      </c>
      <c r="G77" s="4"/>
      <c r="H77" s="4">
        <f t="shared" si="5"/>
        <v>227.59109000000001</v>
      </c>
      <c r="I77" s="4">
        <f t="shared" si="6"/>
        <v>0</v>
      </c>
      <c r="M77">
        <v>197.0737</v>
      </c>
      <c r="N77">
        <v>30.517389000000001</v>
      </c>
      <c r="O77">
        <v>2.4368439</v>
      </c>
      <c r="Q77">
        <f t="shared" si="7"/>
        <v>227.59108900000001</v>
      </c>
      <c r="R77">
        <f t="shared" si="8"/>
        <v>2.4368439</v>
      </c>
    </row>
    <row r="78" spans="1:18" x14ac:dyDescent="0.25">
      <c r="A78" s="1">
        <f t="shared" si="9"/>
        <v>5</v>
      </c>
      <c r="B78" s="2" t="s">
        <v>57</v>
      </c>
      <c r="C78" s="2">
        <v>2008</v>
      </c>
      <c r="D78" s="4"/>
      <c r="E78" s="4" t="s">
        <v>1032</v>
      </c>
      <c r="F78" s="4" t="s">
        <v>1033</v>
      </c>
      <c r="G78" s="4"/>
      <c r="H78" s="4">
        <f t="shared" si="5"/>
        <v>328.26139999999998</v>
      </c>
      <c r="I78" s="4">
        <f t="shared" si="6"/>
        <v>0</v>
      </c>
      <c r="M78">
        <v>296.10239000000001</v>
      </c>
      <c r="N78">
        <v>32.158999999999999</v>
      </c>
      <c r="O78">
        <v>4.7162552</v>
      </c>
      <c r="Q78">
        <f t="shared" si="7"/>
        <v>328.26139000000001</v>
      </c>
      <c r="R78">
        <f t="shared" si="8"/>
        <v>4.7162552</v>
      </c>
    </row>
    <row r="79" spans="1:18" x14ac:dyDescent="0.25">
      <c r="A79" s="1">
        <f t="shared" si="9"/>
        <v>5</v>
      </c>
      <c r="B79" s="2" t="s">
        <v>57</v>
      </c>
      <c r="C79" s="2">
        <v>2009</v>
      </c>
      <c r="D79" s="4"/>
      <c r="E79" s="4" t="s">
        <v>1034</v>
      </c>
      <c r="F79" s="4" t="s">
        <v>1035</v>
      </c>
      <c r="G79" s="4"/>
      <c r="H79" s="4">
        <f t="shared" si="5"/>
        <v>322.02161000000001</v>
      </c>
      <c r="I79" s="4">
        <f t="shared" si="6"/>
        <v>0</v>
      </c>
      <c r="M79">
        <v>284.66570999999999</v>
      </c>
      <c r="N79">
        <v>37.355910999999999</v>
      </c>
      <c r="O79">
        <v>6.9956664999999996</v>
      </c>
      <c r="Q79">
        <f t="shared" si="7"/>
        <v>322.02162099999998</v>
      </c>
      <c r="R79">
        <f t="shared" si="8"/>
        <v>6.9956664999999996</v>
      </c>
    </row>
    <row r="80" spans="1:18" x14ac:dyDescent="0.25">
      <c r="A80" s="1">
        <f t="shared" si="9"/>
        <v>5</v>
      </c>
      <c r="B80" s="2" t="s">
        <v>57</v>
      </c>
      <c r="C80" s="2">
        <v>2010</v>
      </c>
      <c r="D80" s="4"/>
      <c r="E80" s="4" t="s">
        <v>1036</v>
      </c>
      <c r="F80" s="4" t="s">
        <v>1037</v>
      </c>
      <c r="G80" s="4"/>
      <c r="H80" s="4">
        <f t="shared" si="5"/>
        <v>232.09478000000001</v>
      </c>
      <c r="I80" s="4">
        <f t="shared" si="6"/>
        <v>0</v>
      </c>
      <c r="M80">
        <v>190.875</v>
      </c>
      <c r="N80">
        <v>41.21978</v>
      </c>
      <c r="O80">
        <v>9.2750778</v>
      </c>
      <c r="Q80">
        <f t="shared" si="7"/>
        <v>232.09478000000001</v>
      </c>
      <c r="R80">
        <f t="shared" si="8"/>
        <v>9.2750778</v>
      </c>
    </row>
    <row r="81" spans="1:18" x14ac:dyDescent="0.25">
      <c r="A81" s="1">
        <f t="shared" si="9"/>
        <v>5</v>
      </c>
      <c r="B81" s="2" t="s">
        <v>57</v>
      </c>
      <c r="C81" s="2">
        <v>2011</v>
      </c>
      <c r="D81" s="4"/>
      <c r="E81" s="4" t="s">
        <v>1038</v>
      </c>
      <c r="F81" s="4" t="s">
        <v>1039</v>
      </c>
      <c r="G81" s="4"/>
      <c r="H81" s="4">
        <f t="shared" si="5"/>
        <v>387.96095000000003</v>
      </c>
      <c r="I81" s="4">
        <f t="shared" si="6"/>
        <v>0</v>
      </c>
      <c r="M81">
        <v>343.80560000000003</v>
      </c>
      <c r="N81">
        <v>44.155349999999999</v>
      </c>
      <c r="O81">
        <v>11.554489</v>
      </c>
      <c r="Q81">
        <f t="shared" si="7"/>
        <v>387.96095000000003</v>
      </c>
      <c r="R81">
        <f t="shared" si="8"/>
        <v>11.554489</v>
      </c>
    </row>
    <row r="82" spans="1:18" x14ac:dyDescent="0.25">
      <c r="A82" s="1">
        <f t="shared" si="9"/>
        <v>5</v>
      </c>
      <c r="B82" s="2" t="s">
        <v>57</v>
      </c>
      <c r="C82" s="2">
        <v>2012</v>
      </c>
      <c r="D82" s="4"/>
      <c r="E82" s="4" t="s">
        <v>1040</v>
      </c>
      <c r="F82" s="4" t="s">
        <v>1041</v>
      </c>
      <c r="G82" s="4"/>
      <c r="H82" s="4">
        <f t="shared" si="5"/>
        <v>405.37407999999999</v>
      </c>
      <c r="I82" s="4">
        <f t="shared" si="6"/>
        <v>0</v>
      </c>
      <c r="M82">
        <v>360.51900999999998</v>
      </c>
      <c r="N82">
        <v>44.855080000000001</v>
      </c>
      <c r="O82">
        <v>13.8339</v>
      </c>
      <c r="Q82">
        <f t="shared" si="7"/>
        <v>405.37408999999997</v>
      </c>
      <c r="R82">
        <f t="shared" si="8"/>
        <v>13.8339</v>
      </c>
    </row>
    <row r="83" spans="1:18" x14ac:dyDescent="0.25">
      <c r="A83" s="1">
        <f t="shared" si="9"/>
        <v>5</v>
      </c>
      <c r="B83" s="2" t="s">
        <v>57</v>
      </c>
      <c r="C83" s="2">
        <v>2013</v>
      </c>
      <c r="D83" s="4"/>
      <c r="E83" s="4" t="s">
        <v>1042</v>
      </c>
      <c r="F83" s="4" t="s">
        <v>1043</v>
      </c>
      <c r="G83" s="4"/>
      <c r="H83" s="4">
        <f t="shared" si="5"/>
        <v>403.36367000000001</v>
      </c>
      <c r="I83" s="4">
        <f t="shared" si="6"/>
        <v>0</v>
      </c>
      <c r="M83">
        <v>353.65120999999999</v>
      </c>
      <c r="N83">
        <v>49.712471000000001</v>
      </c>
      <c r="O83">
        <v>16.113312000000001</v>
      </c>
      <c r="Q83">
        <f t="shared" si="7"/>
        <v>403.36368099999999</v>
      </c>
      <c r="R83">
        <f t="shared" si="8"/>
        <v>16.113312000000001</v>
      </c>
    </row>
    <row r="84" spans="1:18" x14ac:dyDescent="0.25">
      <c r="A84" s="1">
        <f t="shared" si="9"/>
        <v>5</v>
      </c>
      <c r="B84" s="2" t="s">
        <v>57</v>
      </c>
      <c r="C84" s="2">
        <v>2014</v>
      </c>
      <c r="D84" s="4"/>
      <c r="E84" s="4" t="s">
        <v>1044</v>
      </c>
      <c r="F84" s="4" t="s">
        <v>1045</v>
      </c>
      <c r="G84" s="4"/>
      <c r="H84" s="4">
        <f t="shared" si="5"/>
        <v>418.28484000000003</v>
      </c>
      <c r="I84" s="4">
        <f t="shared" si="6"/>
        <v>0</v>
      </c>
      <c r="M84">
        <v>356.96570000000003</v>
      </c>
      <c r="N84">
        <v>61.319141000000002</v>
      </c>
      <c r="O84">
        <v>18.392723</v>
      </c>
      <c r="Q84">
        <f t="shared" si="7"/>
        <v>418.28484100000003</v>
      </c>
      <c r="R84">
        <f t="shared" si="8"/>
        <v>18.392723</v>
      </c>
    </row>
    <row r="85" spans="1:18" x14ac:dyDescent="0.25">
      <c r="A85" s="1">
        <f t="shared" si="9"/>
        <v>5</v>
      </c>
      <c r="B85" s="2" t="s">
        <v>57</v>
      </c>
      <c r="C85" s="2">
        <v>2015</v>
      </c>
      <c r="D85" s="4"/>
      <c r="E85" s="4" t="s">
        <v>1046</v>
      </c>
      <c r="F85" s="4" t="s">
        <v>1047</v>
      </c>
      <c r="G85" s="4"/>
      <c r="H85" s="4">
        <f t="shared" si="5"/>
        <v>461.30696999999998</v>
      </c>
      <c r="I85" s="4">
        <f t="shared" si="6"/>
        <v>0</v>
      </c>
      <c r="M85">
        <v>387.44558999999998</v>
      </c>
      <c r="N85">
        <v>73.861366000000004</v>
      </c>
      <c r="O85">
        <v>20.672134</v>
      </c>
      <c r="Q85">
        <f t="shared" si="7"/>
        <v>461.30695600000001</v>
      </c>
      <c r="R85">
        <f t="shared" si="8"/>
        <v>20.672134</v>
      </c>
    </row>
    <row r="86" spans="1:18" x14ac:dyDescent="0.25">
      <c r="A86" s="1">
        <f t="shared" si="9"/>
        <v>5</v>
      </c>
      <c r="B86" s="2" t="s">
        <v>57</v>
      </c>
      <c r="C86" s="2">
        <v>2016</v>
      </c>
      <c r="D86" s="4"/>
      <c r="E86" s="4" t="s">
        <v>1048</v>
      </c>
      <c r="F86" s="4" t="s">
        <v>1049</v>
      </c>
      <c r="G86" s="4"/>
      <c r="H86" s="4">
        <f t="shared" si="5"/>
        <v>471.21433000000002</v>
      </c>
      <c r="I86" s="4">
        <f t="shared" si="6"/>
        <v>0</v>
      </c>
      <c r="M86">
        <v>414.21010999999999</v>
      </c>
      <c r="N86">
        <v>57.00423</v>
      </c>
      <c r="O86">
        <v>22.951546</v>
      </c>
      <c r="Q86">
        <f t="shared" si="7"/>
        <v>471.21433999999999</v>
      </c>
      <c r="R86">
        <f t="shared" si="8"/>
        <v>22.951546</v>
      </c>
    </row>
    <row r="87" spans="1:18" x14ac:dyDescent="0.25">
      <c r="A87" s="1">
        <f t="shared" si="9"/>
        <v>5</v>
      </c>
      <c r="B87" s="2" t="s">
        <v>57</v>
      </c>
      <c r="C87" s="2">
        <v>2017</v>
      </c>
      <c r="D87" s="4"/>
      <c r="E87" s="4" t="s">
        <v>1050</v>
      </c>
      <c r="F87" s="4" t="s">
        <v>1051</v>
      </c>
      <c r="G87" s="4"/>
      <c r="H87" s="4">
        <f t="shared" si="5"/>
        <v>395.24342999999999</v>
      </c>
      <c r="I87" s="4">
        <f t="shared" si="6"/>
        <v>0</v>
      </c>
      <c r="M87">
        <v>333.06540000000001</v>
      </c>
      <c r="N87">
        <v>62.178027999999998</v>
      </c>
      <c r="O87">
        <v>25.230957</v>
      </c>
      <c r="Q87">
        <f t="shared" si="7"/>
        <v>395.24342799999999</v>
      </c>
      <c r="R87">
        <f t="shared" si="8"/>
        <v>25.230957</v>
      </c>
    </row>
    <row r="88" spans="1:18" x14ac:dyDescent="0.25">
      <c r="A88" s="1">
        <f t="shared" si="9"/>
        <v>5</v>
      </c>
      <c r="B88" s="2" t="s">
        <v>57</v>
      </c>
      <c r="C88" s="2">
        <v>2018</v>
      </c>
      <c r="D88" s="4"/>
      <c r="E88" s="4" t="s">
        <v>1052</v>
      </c>
      <c r="F88" s="4" t="s">
        <v>1053</v>
      </c>
      <c r="G88" s="4"/>
      <c r="H88" s="4">
        <f t="shared" si="5"/>
        <v>448.01705000000004</v>
      </c>
      <c r="I88" s="4">
        <f t="shared" si="6"/>
        <v>0</v>
      </c>
      <c r="M88">
        <v>386.27978999999999</v>
      </c>
      <c r="N88">
        <v>61.737251000000001</v>
      </c>
      <c r="O88">
        <v>27.510368</v>
      </c>
      <c r="Q88">
        <f t="shared" si="7"/>
        <v>448.01704100000001</v>
      </c>
      <c r="R88">
        <f t="shared" si="8"/>
        <v>27.510368</v>
      </c>
    </row>
    <row r="89" spans="1:18" x14ac:dyDescent="0.25">
      <c r="A89" s="1">
        <f t="shared" si="9"/>
        <v>5</v>
      </c>
      <c r="B89" s="2" t="s">
        <v>57</v>
      </c>
      <c r="C89" s="2">
        <v>2019</v>
      </c>
      <c r="D89" s="4"/>
      <c r="E89" s="4" t="s">
        <v>1054</v>
      </c>
      <c r="F89" s="4" t="s">
        <v>1055</v>
      </c>
      <c r="G89" s="4" t="s">
        <v>1056</v>
      </c>
      <c r="H89" s="4">
        <f t="shared" si="5"/>
        <v>504.02638999999999</v>
      </c>
      <c r="I89" s="4" t="str">
        <f t="shared" si="6"/>
        <v>29.78978</v>
      </c>
      <c r="M89">
        <v>444.81200999999999</v>
      </c>
      <c r="N89">
        <v>59.214390000000002</v>
      </c>
      <c r="O89">
        <v>29.78978</v>
      </c>
      <c r="Q89">
        <f t="shared" si="7"/>
        <v>504.02639999999997</v>
      </c>
      <c r="R89">
        <f t="shared" si="8"/>
        <v>29.78978</v>
      </c>
    </row>
    <row r="90" spans="1:18" x14ac:dyDescent="0.25">
      <c r="A90" s="1">
        <f t="shared" si="9"/>
        <v>5</v>
      </c>
      <c r="B90" s="2" t="s">
        <v>57</v>
      </c>
      <c r="C90" s="2">
        <v>2020</v>
      </c>
      <c r="D90" s="4"/>
      <c r="E90" s="4" t="s">
        <v>1057</v>
      </c>
      <c r="F90" s="4" t="s">
        <v>1058</v>
      </c>
      <c r="G90" s="4" t="s">
        <v>1059</v>
      </c>
      <c r="H90" s="4">
        <f t="shared" si="5"/>
        <v>523.32456000000002</v>
      </c>
      <c r="I90" s="4" t="str">
        <f t="shared" si="6"/>
        <v>32.06919</v>
      </c>
      <c r="M90">
        <v>461.26290999999998</v>
      </c>
      <c r="N90">
        <v>62.061661000000001</v>
      </c>
      <c r="O90">
        <v>32.069191000000004</v>
      </c>
      <c r="Q90">
        <f t="shared" si="7"/>
        <v>523.32457099999999</v>
      </c>
      <c r="R90">
        <f t="shared" si="8"/>
        <v>32.069191000000004</v>
      </c>
    </row>
    <row r="91" spans="1:18" x14ac:dyDescent="0.25">
      <c r="A91" s="1">
        <f t="shared" si="9"/>
        <v>5</v>
      </c>
      <c r="B91" s="2" t="s">
        <v>57</v>
      </c>
      <c r="C91" s="2">
        <v>2021</v>
      </c>
      <c r="D91" s="4"/>
      <c r="E91" s="4" t="s">
        <v>1060</v>
      </c>
      <c r="F91" s="4" t="s">
        <v>1061</v>
      </c>
      <c r="G91" s="4"/>
      <c r="H91" s="4">
        <f t="shared" si="5"/>
        <v>497.38085999999998</v>
      </c>
      <c r="I91" s="4">
        <f t="shared" si="6"/>
        <v>0</v>
      </c>
      <c r="M91">
        <v>437.62231000000003</v>
      </c>
      <c r="N91">
        <v>59.758560000000003</v>
      </c>
      <c r="O91">
        <v>34.348602</v>
      </c>
      <c r="Q91">
        <f t="shared" si="7"/>
        <v>497.38087000000002</v>
      </c>
      <c r="R91">
        <f t="shared" si="8"/>
        <v>34.348602</v>
      </c>
    </row>
    <row r="92" spans="1:18" x14ac:dyDescent="0.25">
      <c r="A92" s="1">
        <f t="shared" si="9"/>
        <v>6</v>
      </c>
      <c r="B92" s="2" t="s">
        <v>62</v>
      </c>
      <c r="C92" s="2">
        <v>2004</v>
      </c>
      <c r="D92" s="4"/>
      <c r="E92" s="4"/>
      <c r="F92" s="4" t="s">
        <v>1062</v>
      </c>
      <c r="G92" s="4"/>
      <c r="H92" s="4">
        <f t="shared" si="5"/>
        <v>12.538</v>
      </c>
      <c r="I92" s="4">
        <f t="shared" si="6"/>
        <v>0</v>
      </c>
      <c r="L92">
        <v>146.58681999999999</v>
      </c>
      <c r="M92">
        <v>155.78871000000001</v>
      </c>
      <c r="N92">
        <v>12.538</v>
      </c>
      <c r="O92">
        <v>-13.393890000000001</v>
      </c>
      <c r="Q92">
        <f t="shared" si="7"/>
        <v>314.91353000000004</v>
      </c>
      <c r="R92">
        <f t="shared" si="8"/>
        <v>-13.393890000000001</v>
      </c>
    </row>
    <row r="93" spans="1:18" x14ac:dyDescent="0.25">
      <c r="A93" s="1">
        <f t="shared" si="9"/>
        <v>6</v>
      </c>
      <c r="B93" s="2" t="s">
        <v>62</v>
      </c>
      <c r="C93" s="2">
        <v>2005</v>
      </c>
      <c r="D93" s="4">
        <v>176.62109000000001</v>
      </c>
      <c r="E93" s="4" t="s">
        <v>1063</v>
      </c>
      <c r="F93" s="4" t="s">
        <v>1064</v>
      </c>
      <c r="G93" s="4"/>
      <c r="H93" s="4">
        <f>E93+F93</f>
        <v>195.50138000000001</v>
      </c>
      <c r="I93" s="4">
        <f t="shared" si="6"/>
        <v>0</v>
      </c>
      <c r="L93">
        <v>176.62109000000001</v>
      </c>
      <c r="M93">
        <v>182.01060000000001</v>
      </c>
      <c r="N93">
        <v>13.490780000000001</v>
      </c>
      <c r="O93">
        <v>18.000397</v>
      </c>
      <c r="Q93">
        <f t="shared" si="7"/>
        <v>372.12247000000002</v>
      </c>
      <c r="R93">
        <f t="shared" si="8"/>
        <v>18.000397</v>
      </c>
    </row>
    <row r="94" spans="1:18" x14ac:dyDescent="0.25">
      <c r="A94" s="1">
        <f t="shared" si="9"/>
        <v>6</v>
      </c>
      <c r="B94" s="2" t="s">
        <v>62</v>
      </c>
      <c r="C94" s="2">
        <v>2006</v>
      </c>
      <c r="D94" s="4">
        <v>206.65536</v>
      </c>
      <c r="E94" s="4" t="s">
        <v>1065</v>
      </c>
      <c r="F94" s="4" t="s">
        <v>1066</v>
      </c>
      <c r="G94" s="4"/>
      <c r="H94" s="4">
        <f t="shared" ref="H94:H108" si="10">E94+F94</f>
        <v>223.43939999999998</v>
      </c>
      <c r="I94" s="4">
        <f t="shared" si="6"/>
        <v>0</v>
      </c>
      <c r="L94">
        <v>206.65536</v>
      </c>
      <c r="M94">
        <v>208.23249999999999</v>
      </c>
      <c r="N94">
        <v>15.206899999999999</v>
      </c>
      <c r="O94">
        <v>49.394683999999998</v>
      </c>
      <c r="Q94">
        <f t="shared" si="7"/>
        <v>430.09476000000001</v>
      </c>
      <c r="R94">
        <f t="shared" si="8"/>
        <v>49.394683999999998</v>
      </c>
    </row>
    <row r="95" spans="1:18" x14ac:dyDescent="0.25">
      <c r="A95" s="1">
        <f t="shared" si="9"/>
        <v>6</v>
      </c>
      <c r="B95" s="2" t="s">
        <v>62</v>
      </c>
      <c r="C95" s="2">
        <v>2007</v>
      </c>
      <c r="D95" s="4">
        <v>217.52904000000001</v>
      </c>
      <c r="E95" s="4" t="s">
        <v>1067</v>
      </c>
      <c r="F95" s="4" t="s">
        <v>1068</v>
      </c>
      <c r="G95" s="4"/>
      <c r="H95" s="4">
        <f t="shared" si="10"/>
        <v>238.40334000000001</v>
      </c>
      <c r="I95" s="4">
        <f t="shared" si="6"/>
        <v>0</v>
      </c>
      <c r="L95">
        <v>217.52904000000001</v>
      </c>
      <c r="M95">
        <v>221.65430000000001</v>
      </c>
      <c r="N95">
        <v>16.749040999999998</v>
      </c>
      <c r="O95">
        <v>80.788971000000004</v>
      </c>
      <c r="Q95">
        <f t="shared" si="7"/>
        <v>455.93238100000002</v>
      </c>
      <c r="R95">
        <f t="shared" si="8"/>
        <v>80.788971000000004</v>
      </c>
    </row>
    <row r="96" spans="1:18" x14ac:dyDescent="0.25">
      <c r="A96" s="1">
        <f t="shared" si="9"/>
        <v>6</v>
      </c>
      <c r="B96" s="2" t="s">
        <v>62</v>
      </c>
      <c r="C96" s="2">
        <v>2008</v>
      </c>
      <c r="D96" s="4">
        <v>244.01384999999999</v>
      </c>
      <c r="E96" s="4" t="s">
        <v>1069</v>
      </c>
      <c r="F96" s="4" t="s">
        <v>1070</v>
      </c>
      <c r="G96" s="4"/>
      <c r="H96" s="4">
        <f t="shared" si="10"/>
        <v>298.45080999999999</v>
      </c>
      <c r="I96" s="4">
        <f t="shared" si="6"/>
        <v>0</v>
      </c>
      <c r="L96">
        <v>244.01384999999999</v>
      </c>
      <c r="M96">
        <v>280.4982</v>
      </c>
      <c r="N96">
        <v>17.95261</v>
      </c>
      <c r="O96">
        <v>112.18326</v>
      </c>
      <c r="Q96">
        <f t="shared" si="7"/>
        <v>542.46466000000009</v>
      </c>
      <c r="R96">
        <f t="shared" si="8"/>
        <v>112.18326</v>
      </c>
    </row>
    <row r="97" spans="1:18" x14ac:dyDescent="0.25">
      <c r="A97" s="1">
        <f t="shared" si="9"/>
        <v>6</v>
      </c>
      <c r="B97" s="2" t="s">
        <v>62</v>
      </c>
      <c r="C97" s="2">
        <v>2009</v>
      </c>
      <c r="D97" s="4">
        <v>267.81106999999997</v>
      </c>
      <c r="E97" s="4" t="s">
        <v>1071</v>
      </c>
      <c r="F97" s="4" t="s">
        <v>1072</v>
      </c>
      <c r="G97" s="4"/>
      <c r="H97" s="4">
        <f t="shared" si="10"/>
        <v>311.57213999999999</v>
      </c>
      <c r="I97" s="4">
        <f t="shared" si="6"/>
        <v>0</v>
      </c>
      <c r="L97">
        <v>267.81106999999997</v>
      </c>
      <c r="M97">
        <v>291.52710000000002</v>
      </c>
      <c r="N97">
        <v>20.04504</v>
      </c>
      <c r="O97">
        <v>143.57755</v>
      </c>
      <c r="Q97">
        <f t="shared" si="7"/>
        <v>579.38320999999996</v>
      </c>
      <c r="R97">
        <f t="shared" si="8"/>
        <v>143.57755</v>
      </c>
    </row>
    <row r="98" spans="1:18" x14ac:dyDescent="0.25">
      <c r="A98" s="1">
        <f t="shared" si="9"/>
        <v>6</v>
      </c>
      <c r="B98" s="2" t="s">
        <v>62</v>
      </c>
      <c r="C98" s="2">
        <v>2010</v>
      </c>
      <c r="D98" s="4">
        <v>278.5231</v>
      </c>
      <c r="E98" s="4" t="s">
        <v>1073</v>
      </c>
      <c r="F98" s="4" t="s">
        <v>1074</v>
      </c>
      <c r="G98" s="4"/>
      <c r="H98" s="4">
        <f t="shared" si="10"/>
        <v>402.62272999999999</v>
      </c>
      <c r="I98" s="4">
        <f t="shared" si="6"/>
        <v>0</v>
      </c>
      <c r="L98">
        <v>278.5231</v>
      </c>
      <c r="M98">
        <v>380.28</v>
      </c>
      <c r="N98">
        <v>22.34273</v>
      </c>
      <c r="O98">
        <v>174.97183000000001</v>
      </c>
      <c r="Q98">
        <f t="shared" si="7"/>
        <v>681.14582999999993</v>
      </c>
      <c r="R98">
        <f t="shared" si="8"/>
        <v>174.97183000000001</v>
      </c>
    </row>
    <row r="99" spans="1:18" x14ac:dyDescent="0.25">
      <c r="A99" s="1">
        <f t="shared" si="9"/>
        <v>6</v>
      </c>
      <c r="B99" s="2" t="s">
        <v>62</v>
      </c>
      <c r="C99" s="2">
        <v>2011</v>
      </c>
      <c r="D99" s="4">
        <v>340.57666999999998</v>
      </c>
      <c r="E99" s="4" t="s">
        <v>1075</v>
      </c>
      <c r="F99" s="4" t="s">
        <v>1076</v>
      </c>
      <c r="G99" s="4"/>
      <c r="H99" s="4">
        <f t="shared" si="10"/>
        <v>453.89965000000001</v>
      </c>
      <c r="I99" s="4">
        <f t="shared" si="6"/>
        <v>0</v>
      </c>
      <c r="L99">
        <v>340.57666</v>
      </c>
      <c r="M99">
        <v>429.54888999999997</v>
      </c>
      <c r="N99">
        <v>24.350750000000001</v>
      </c>
      <c r="O99">
        <v>206.36612</v>
      </c>
      <c r="Q99">
        <f t="shared" si="7"/>
        <v>794.47629999999992</v>
      </c>
      <c r="R99">
        <f t="shared" si="8"/>
        <v>206.36612</v>
      </c>
    </row>
    <row r="100" spans="1:18" x14ac:dyDescent="0.25">
      <c r="A100" s="1">
        <f t="shared" si="9"/>
        <v>6</v>
      </c>
      <c r="B100" s="2" t="s">
        <v>62</v>
      </c>
      <c r="C100" s="2">
        <v>2012</v>
      </c>
      <c r="D100" s="4">
        <v>447.62767000000002</v>
      </c>
      <c r="E100" s="4" t="s">
        <v>1077</v>
      </c>
      <c r="F100" s="4" t="s">
        <v>1078</v>
      </c>
      <c r="G100" s="4" t="s">
        <v>1079</v>
      </c>
      <c r="H100" s="4">
        <f t="shared" si="10"/>
        <v>497.55628999999999</v>
      </c>
      <c r="I100" s="4" t="str">
        <f t="shared" si="6"/>
        <v>237.7604</v>
      </c>
      <c r="L100">
        <v>447.62765999999999</v>
      </c>
      <c r="M100">
        <v>469.97289999999998</v>
      </c>
      <c r="N100">
        <v>27.583389</v>
      </c>
      <c r="O100">
        <v>237.76041000000001</v>
      </c>
      <c r="Q100">
        <f t="shared" si="7"/>
        <v>945.18394899999998</v>
      </c>
      <c r="R100">
        <f t="shared" si="8"/>
        <v>237.76041000000001</v>
      </c>
    </row>
    <row r="101" spans="1:18" x14ac:dyDescent="0.25">
      <c r="A101" s="1">
        <f t="shared" si="9"/>
        <v>6</v>
      </c>
      <c r="B101" s="2" t="s">
        <v>62</v>
      </c>
      <c r="C101" s="2">
        <v>2013</v>
      </c>
      <c r="D101" s="4">
        <v>448.25227999999998</v>
      </c>
      <c r="E101" s="4" t="s">
        <v>1080</v>
      </c>
      <c r="F101" s="4" t="s">
        <v>1081</v>
      </c>
      <c r="G101" s="4" t="s">
        <v>1082</v>
      </c>
      <c r="H101" s="4">
        <f t="shared" si="10"/>
        <v>515.57070999999996</v>
      </c>
      <c r="I101" s="4" t="str">
        <f t="shared" si="6"/>
        <v>269.1547</v>
      </c>
      <c r="L101">
        <v>448.25229000000002</v>
      </c>
      <c r="M101">
        <v>485.5213</v>
      </c>
      <c r="N101">
        <v>30.049410000000002</v>
      </c>
      <c r="O101">
        <v>269.15469000000002</v>
      </c>
      <c r="Q101">
        <f t="shared" si="7"/>
        <v>963.82299999999998</v>
      </c>
      <c r="R101">
        <f t="shared" si="8"/>
        <v>269.15469000000002</v>
      </c>
    </row>
    <row r="102" spans="1:18" x14ac:dyDescent="0.25">
      <c r="A102" s="1">
        <f t="shared" si="9"/>
        <v>6</v>
      </c>
      <c r="B102" s="2" t="s">
        <v>62</v>
      </c>
      <c r="C102" s="2">
        <v>2014</v>
      </c>
      <c r="D102" s="4">
        <v>491.92966000000001</v>
      </c>
      <c r="E102" s="4" t="s">
        <v>1083</v>
      </c>
      <c r="F102" s="4" t="s">
        <v>1084</v>
      </c>
      <c r="G102" s="4" t="s">
        <v>1085</v>
      </c>
      <c r="H102" s="4">
        <f t="shared" si="10"/>
        <v>534.18732</v>
      </c>
      <c r="I102" s="4" t="str">
        <f t="shared" si="6"/>
        <v>427.5499</v>
      </c>
      <c r="L102">
        <v>491.92966000000001</v>
      </c>
      <c r="M102">
        <v>491.92968999999999</v>
      </c>
      <c r="N102">
        <v>42.257621999999998</v>
      </c>
      <c r="O102">
        <v>427.54989999999998</v>
      </c>
      <c r="Q102">
        <f t="shared" si="7"/>
        <v>1026.116972</v>
      </c>
      <c r="R102">
        <f t="shared" si="8"/>
        <v>427.54989999999998</v>
      </c>
    </row>
    <row r="103" spans="1:18" x14ac:dyDescent="0.25">
      <c r="A103" s="1">
        <f t="shared" si="9"/>
        <v>6</v>
      </c>
      <c r="B103" s="2" t="s">
        <v>62</v>
      </c>
      <c r="C103" s="2">
        <v>2015</v>
      </c>
      <c r="D103" s="4">
        <v>583.90782999999999</v>
      </c>
      <c r="E103" s="4" t="s">
        <v>1086</v>
      </c>
      <c r="F103" s="4" t="s">
        <v>1087</v>
      </c>
      <c r="G103" s="4" t="s">
        <v>1088</v>
      </c>
      <c r="H103" s="4">
        <f t="shared" si="10"/>
        <v>707.19685000000004</v>
      </c>
      <c r="I103" s="4" t="str">
        <f t="shared" si="6"/>
        <v>762.2309</v>
      </c>
      <c r="L103">
        <v>583.90783999999996</v>
      </c>
      <c r="M103">
        <v>667.66741999999999</v>
      </c>
      <c r="N103">
        <v>39.529449</v>
      </c>
      <c r="O103">
        <v>762.23090000000002</v>
      </c>
      <c r="Q103">
        <f t="shared" si="7"/>
        <v>1291.1047090000002</v>
      </c>
      <c r="R103">
        <f t="shared" si="8"/>
        <v>762.23090000000002</v>
      </c>
    </row>
    <row r="104" spans="1:18" x14ac:dyDescent="0.25">
      <c r="A104" s="1">
        <f t="shared" si="9"/>
        <v>6</v>
      </c>
      <c r="B104" s="2" t="s">
        <v>62</v>
      </c>
      <c r="C104" s="2">
        <v>2016</v>
      </c>
      <c r="D104" s="4">
        <v>543.56840999999997</v>
      </c>
      <c r="E104" s="4" t="s">
        <v>1089</v>
      </c>
      <c r="F104" s="4" t="s">
        <v>1090</v>
      </c>
      <c r="G104" s="4" t="s">
        <v>1091</v>
      </c>
      <c r="H104" s="4">
        <f t="shared" si="10"/>
        <v>674.80340999999999</v>
      </c>
      <c r="I104" s="4" t="str">
        <f t="shared" si="6"/>
        <v>1117.988</v>
      </c>
      <c r="L104">
        <v>543.56841999999995</v>
      </c>
      <c r="M104">
        <v>627.97711000000004</v>
      </c>
      <c r="N104">
        <v>46.826309000000002</v>
      </c>
      <c r="O104">
        <v>1117.9880000000001</v>
      </c>
      <c r="Q104">
        <f t="shared" si="7"/>
        <v>1218.3718389999999</v>
      </c>
      <c r="R104">
        <f t="shared" si="8"/>
        <v>1117.9880000000001</v>
      </c>
    </row>
    <row r="105" spans="1:18" x14ac:dyDescent="0.25">
      <c r="A105" s="1">
        <f t="shared" si="9"/>
        <v>6</v>
      </c>
      <c r="B105" s="2" t="s">
        <v>62</v>
      </c>
      <c r="C105" s="2">
        <v>2017</v>
      </c>
      <c r="D105" s="4">
        <v>614.09397999999999</v>
      </c>
      <c r="E105" s="4" t="s">
        <v>1092</v>
      </c>
      <c r="F105" s="4" t="s">
        <v>1093</v>
      </c>
      <c r="G105" s="4" t="s">
        <v>1094</v>
      </c>
      <c r="H105" s="4">
        <f t="shared" si="10"/>
        <v>797.27992000000006</v>
      </c>
      <c r="I105" s="4" t="str">
        <f t="shared" si="6"/>
        <v>1322.499</v>
      </c>
      <c r="L105">
        <v>614.09398999999996</v>
      </c>
      <c r="M105">
        <v>750.48810000000003</v>
      </c>
      <c r="N105">
        <v>46.791820999999999</v>
      </c>
      <c r="O105">
        <v>1322.499</v>
      </c>
      <c r="Q105">
        <f t="shared" si="7"/>
        <v>1411.3739109999999</v>
      </c>
      <c r="R105">
        <f t="shared" si="8"/>
        <v>1322.499</v>
      </c>
    </row>
    <row r="106" spans="1:18" x14ac:dyDescent="0.25">
      <c r="A106" s="1">
        <f t="shared" si="9"/>
        <v>6</v>
      </c>
      <c r="B106" s="2" t="s">
        <v>62</v>
      </c>
      <c r="C106" s="2">
        <v>2018</v>
      </c>
      <c r="D106" s="4">
        <v>725.21319000000005</v>
      </c>
      <c r="E106" s="4" t="s">
        <v>1095</v>
      </c>
      <c r="F106" s="4" t="s">
        <v>1096</v>
      </c>
      <c r="G106" s="4" t="s">
        <v>1097</v>
      </c>
      <c r="H106" s="4">
        <f t="shared" si="10"/>
        <v>854.97969000000001</v>
      </c>
      <c r="I106" s="4" t="str">
        <f t="shared" si="6"/>
        <v>1752.509</v>
      </c>
      <c r="L106">
        <v>725.21320000000003</v>
      </c>
      <c r="M106">
        <v>808.54102</v>
      </c>
      <c r="N106">
        <v>46.438690000000001</v>
      </c>
      <c r="O106">
        <v>1752.509</v>
      </c>
      <c r="Q106">
        <f t="shared" si="7"/>
        <v>1580.19291</v>
      </c>
      <c r="R106">
        <f t="shared" si="8"/>
        <v>1752.509</v>
      </c>
    </row>
    <row r="107" spans="1:18" x14ac:dyDescent="0.25">
      <c r="A107" s="1">
        <f t="shared" si="9"/>
        <v>6</v>
      </c>
      <c r="B107" s="2" t="s">
        <v>62</v>
      </c>
      <c r="C107" s="2">
        <v>2019</v>
      </c>
      <c r="D107" s="4">
        <v>766.70379000000003</v>
      </c>
      <c r="E107" s="4" t="s">
        <v>1098</v>
      </c>
      <c r="F107" s="4" t="s">
        <v>1099</v>
      </c>
      <c r="G107" s="4" t="s">
        <v>1100</v>
      </c>
      <c r="H107" s="4">
        <f t="shared" si="10"/>
        <v>882.28173000000004</v>
      </c>
      <c r="I107" s="4" t="str">
        <f t="shared" si="6"/>
        <v>1704.301</v>
      </c>
      <c r="L107">
        <v>766.7038</v>
      </c>
      <c r="M107">
        <v>855.32317999999998</v>
      </c>
      <c r="N107">
        <v>26.95853</v>
      </c>
      <c r="O107">
        <v>1704.3009999999999</v>
      </c>
      <c r="Q107">
        <f t="shared" si="7"/>
        <v>1648.9855100000002</v>
      </c>
      <c r="R107">
        <f t="shared" si="8"/>
        <v>1704.3009999999999</v>
      </c>
    </row>
    <row r="108" spans="1:18" x14ac:dyDescent="0.25">
      <c r="A108" s="1">
        <f t="shared" si="9"/>
        <v>6</v>
      </c>
      <c r="B108" s="2" t="s">
        <v>62</v>
      </c>
      <c r="C108" s="2">
        <v>2020</v>
      </c>
      <c r="D108" s="4">
        <v>762.37444000000005</v>
      </c>
      <c r="E108" s="4" t="s">
        <v>1101</v>
      </c>
      <c r="F108" s="4" t="s">
        <v>1102</v>
      </c>
      <c r="G108" s="4" t="s">
        <v>1103</v>
      </c>
      <c r="H108" s="4">
        <f t="shared" si="10"/>
        <v>893.66029999999989</v>
      </c>
      <c r="I108" s="4" t="str">
        <f t="shared" si="6"/>
        <v>1969.457</v>
      </c>
      <c r="L108">
        <v>762.37445000000002</v>
      </c>
      <c r="M108">
        <v>849.75518999999997</v>
      </c>
      <c r="N108">
        <v>43.905101999999999</v>
      </c>
      <c r="O108">
        <v>1969.4570000000001</v>
      </c>
      <c r="Q108">
        <f t="shared" si="7"/>
        <v>1656.0347420000001</v>
      </c>
      <c r="R108">
        <f t="shared" si="8"/>
        <v>1969.4570000000001</v>
      </c>
    </row>
    <row r="109" spans="1:18" x14ac:dyDescent="0.25">
      <c r="A109" s="1">
        <f t="shared" si="9"/>
        <v>6</v>
      </c>
      <c r="B109" s="2" t="s">
        <v>62</v>
      </c>
      <c r="C109" s="2">
        <v>2021</v>
      </c>
      <c r="D109" s="4"/>
      <c r="E109" s="4" t="s">
        <v>1104</v>
      </c>
      <c r="F109" s="4" t="s">
        <v>1105</v>
      </c>
      <c r="G109" s="4" t="s">
        <v>1106</v>
      </c>
      <c r="H109" s="4">
        <f>E109+F109</f>
        <v>860.73043000000007</v>
      </c>
      <c r="I109" s="4" t="str">
        <f t="shared" si="6"/>
        <v>2411.772</v>
      </c>
      <c r="L109">
        <v>758.04510000000005</v>
      </c>
      <c r="M109">
        <v>811.59447999999998</v>
      </c>
      <c r="N109">
        <v>49.135928999999997</v>
      </c>
      <c r="O109">
        <v>2411.7719999999999</v>
      </c>
      <c r="Q109">
        <f t="shared" si="7"/>
        <v>1618.7755090000001</v>
      </c>
      <c r="R109">
        <f t="shared" si="8"/>
        <v>2411.7719999999999</v>
      </c>
    </row>
    <row r="110" spans="1:18" x14ac:dyDescent="0.25">
      <c r="A110" s="1">
        <f t="shared" si="9"/>
        <v>7</v>
      </c>
      <c r="B110" s="2" t="s">
        <v>83</v>
      </c>
      <c r="C110" s="2">
        <v>2004</v>
      </c>
      <c r="D110" s="4">
        <v>18.763867999999999</v>
      </c>
      <c r="E110" s="4" t="s">
        <v>1107</v>
      </c>
      <c r="F110" s="4" t="s">
        <v>1108</v>
      </c>
      <c r="G110" s="4"/>
      <c r="H110" s="4">
        <f t="shared" ref="H110:H127" si="11">E110+F110</f>
        <v>28.122294999999998</v>
      </c>
      <c r="I110" s="4">
        <f t="shared" si="6"/>
        <v>0</v>
      </c>
      <c r="L110">
        <v>18.763867999999999</v>
      </c>
      <c r="M110">
        <v>20.838619000000001</v>
      </c>
      <c r="N110">
        <v>7.2836752000000002</v>
      </c>
      <c r="O110">
        <v>-155.03310999999999</v>
      </c>
      <c r="Q110">
        <f t="shared" si="7"/>
        <v>46.886162199999994</v>
      </c>
      <c r="R110">
        <f t="shared" si="8"/>
        <v>-155.03310999999999</v>
      </c>
    </row>
    <row r="111" spans="1:18" x14ac:dyDescent="0.25">
      <c r="A111" s="1">
        <f t="shared" si="9"/>
        <v>7</v>
      </c>
      <c r="B111" s="2" t="s">
        <v>83</v>
      </c>
      <c r="C111" s="2">
        <v>2005</v>
      </c>
      <c r="D111" s="4">
        <v>19.891735000000001</v>
      </c>
      <c r="E111" s="4" t="s">
        <v>1109</v>
      </c>
      <c r="F111" s="4" t="s">
        <v>1110</v>
      </c>
      <c r="G111" s="4"/>
      <c r="H111" s="4">
        <f t="shared" si="11"/>
        <v>29.752775</v>
      </c>
      <c r="I111" s="4">
        <f t="shared" si="6"/>
        <v>0</v>
      </c>
      <c r="L111">
        <v>19.891735000000001</v>
      </c>
      <c r="M111">
        <v>22.11965</v>
      </c>
      <c r="N111">
        <v>7.6331248</v>
      </c>
      <c r="O111">
        <v>-134.57185000000001</v>
      </c>
      <c r="Q111">
        <f t="shared" si="7"/>
        <v>49.644509800000002</v>
      </c>
      <c r="R111">
        <f t="shared" si="8"/>
        <v>-134.57185000000001</v>
      </c>
    </row>
    <row r="112" spans="1:18" x14ac:dyDescent="0.25">
      <c r="A112" s="1">
        <f t="shared" si="9"/>
        <v>7</v>
      </c>
      <c r="B112" s="2" t="s">
        <v>83</v>
      </c>
      <c r="C112" s="2">
        <v>2006</v>
      </c>
      <c r="D112" s="4">
        <v>28.758312</v>
      </c>
      <c r="E112" s="4" t="s">
        <v>1111</v>
      </c>
      <c r="F112" s="4" t="s">
        <v>1112</v>
      </c>
      <c r="G112" s="4"/>
      <c r="H112" s="4">
        <f t="shared" si="11"/>
        <v>38.904873000000002</v>
      </c>
      <c r="I112" s="4">
        <f t="shared" si="6"/>
        <v>0</v>
      </c>
      <c r="L112">
        <v>28.758312</v>
      </c>
      <c r="M112">
        <v>31.232558999999998</v>
      </c>
      <c r="N112">
        <v>7.6723131999999996</v>
      </c>
      <c r="O112">
        <v>-114.11059</v>
      </c>
      <c r="Q112">
        <f t="shared" si="7"/>
        <v>67.663184200000003</v>
      </c>
      <c r="R112">
        <f t="shared" si="8"/>
        <v>-114.11059</v>
      </c>
    </row>
    <row r="113" spans="1:18" x14ac:dyDescent="0.25">
      <c r="A113" s="1">
        <f t="shared" si="9"/>
        <v>7</v>
      </c>
      <c r="B113" s="2" t="s">
        <v>83</v>
      </c>
      <c r="C113" s="2">
        <v>2007</v>
      </c>
      <c r="D113" s="4">
        <v>33.565083999999999</v>
      </c>
      <c r="E113" s="4" t="s">
        <v>1113</v>
      </c>
      <c r="F113" s="4" t="s">
        <v>1114</v>
      </c>
      <c r="G113" s="4"/>
      <c r="H113" s="4">
        <f t="shared" si="11"/>
        <v>44.174318999999997</v>
      </c>
      <c r="I113" s="4">
        <f t="shared" si="6"/>
        <v>0</v>
      </c>
      <c r="L113">
        <v>33.565083000000001</v>
      </c>
      <c r="M113">
        <v>36.307732000000001</v>
      </c>
      <c r="N113">
        <v>7.8665890999999997</v>
      </c>
      <c r="O113">
        <v>-93.649327999999997</v>
      </c>
      <c r="Q113">
        <f t="shared" si="7"/>
        <v>77.739404100000002</v>
      </c>
      <c r="R113">
        <f t="shared" si="8"/>
        <v>-93.649327999999997</v>
      </c>
    </row>
    <row r="114" spans="1:18" x14ac:dyDescent="0.25">
      <c r="A114" s="1">
        <f t="shared" si="9"/>
        <v>7</v>
      </c>
      <c r="B114" s="2" t="s">
        <v>83</v>
      </c>
      <c r="C114" s="2">
        <v>2008</v>
      </c>
      <c r="D114" s="4">
        <v>36.290978000000003</v>
      </c>
      <c r="E114" s="4" t="s">
        <v>1115</v>
      </c>
      <c r="F114" s="4" t="s">
        <v>1116</v>
      </c>
      <c r="G114" s="4"/>
      <c r="H114" s="4">
        <f t="shared" si="11"/>
        <v>48.602038</v>
      </c>
      <c r="I114" s="4">
        <f t="shared" si="6"/>
        <v>0</v>
      </c>
      <c r="L114">
        <v>36.290976999999998</v>
      </c>
      <c r="M114">
        <v>40.633369000000002</v>
      </c>
      <c r="N114">
        <v>7.9686680000000001</v>
      </c>
      <c r="O114">
        <v>-73.188068000000001</v>
      </c>
      <c r="Q114">
        <f t="shared" si="7"/>
        <v>84.893013999999994</v>
      </c>
      <c r="R114">
        <f t="shared" si="8"/>
        <v>-73.188068000000001</v>
      </c>
    </row>
    <row r="115" spans="1:18" x14ac:dyDescent="0.25">
      <c r="A115" s="1">
        <f t="shared" si="9"/>
        <v>7</v>
      </c>
      <c r="B115" s="2" t="s">
        <v>83</v>
      </c>
      <c r="C115" s="2">
        <v>2009</v>
      </c>
      <c r="D115" s="4">
        <v>43.150716000000003</v>
      </c>
      <c r="E115" s="4" t="s">
        <v>1117</v>
      </c>
      <c r="F115" s="4" t="s">
        <v>1118</v>
      </c>
      <c r="G115" s="4"/>
      <c r="H115" s="4">
        <f t="shared" si="11"/>
        <v>56.992354999999996</v>
      </c>
      <c r="I115" s="4">
        <f t="shared" si="6"/>
        <v>0</v>
      </c>
      <c r="L115">
        <v>43.150714999999998</v>
      </c>
      <c r="M115">
        <v>48.648159</v>
      </c>
      <c r="N115">
        <v>8.3441954000000003</v>
      </c>
      <c r="O115">
        <v>-52.726809000000003</v>
      </c>
      <c r="Q115">
        <f t="shared" si="7"/>
        <v>100.1430694</v>
      </c>
      <c r="R115">
        <f t="shared" si="8"/>
        <v>-52.726809000000003</v>
      </c>
    </row>
    <row r="116" spans="1:18" x14ac:dyDescent="0.25">
      <c r="A116" s="1">
        <f t="shared" si="9"/>
        <v>7</v>
      </c>
      <c r="B116" s="2" t="s">
        <v>83</v>
      </c>
      <c r="C116" s="2">
        <v>2010</v>
      </c>
      <c r="D116" s="4">
        <v>50.039000000000001</v>
      </c>
      <c r="E116" s="4" t="s">
        <v>1119</v>
      </c>
      <c r="F116" s="4" t="s">
        <v>1120</v>
      </c>
      <c r="G116" s="4"/>
      <c r="H116" s="4">
        <f t="shared" si="11"/>
        <v>67.112089999999995</v>
      </c>
      <c r="I116" s="4">
        <f t="shared" si="6"/>
        <v>0</v>
      </c>
      <c r="L116">
        <v>50.039000999999999</v>
      </c>
      <c r="M116">
        <v>56.157181000000001</v>
      </c>
      <c r="N116">
        <v>10.95491</v>
      </c>
      <c r="O116">
        <v>-32.265549</v>
      </c>
      <c r="Q116">
        <f t="shared" si="7"/>
        <v>117.15109199999999</v>
      </c>
      <c r="R116">
        <f t="shared" si="8"/>
        <v>-32.265549</v>
      </c>
    </row>
    <row r="117" spans="1:18" x14ac:dyDescent="0.25">
      <c r="A117" s="1">
        <f t="shared" si="9"/>
        <v>7</v>
      </c>
      <c r="B117" s="2" t="s">
        <v>83</v>
      </c>
      <c r="C117" s="2">
        <v>2011</v>
      </c>
      <c r="D117" s="4">
        <v>55.871144000000001</v>
      </c>
      <c r="E117" s="4" t="s">
        <v>1121</v>
      </c>
      <c r="F117" s="4" t="s">
        <v>1122</v>
      </c>
      <c r="G117" s="4"/>
      <c r="H117" s="4">
        <f t="shared" si="11"/>
        <v>72.922340000000005</v>
      </c>
      <c r="I117" s="4">
        <f t="shared" si="6"/>
        <v>0</v>
      </c>
      <c r="L117">
        <v>55.871143000000004</v>
      </c>
      <c r="M117">
        <v>61.977291000000001</v>
      </c>
      <c r="N117">
        <v>10.94505</v>
      </c>
      <c r="O117">
        <v>-11.804289000000001</v>
      </c>
      <c r="Q117">
        <f t="shared" si="7"/>
        <v>128.79348400000001</v>
      </c>
      <c r="R117">
        <f t="shared" si="8"/>
        <v>-11.804289000000001</v>
      </c>
    </row>
    <row r="118" spans="1:18" x14ac:dyDescent="0.25">
      <c r="A118" s="1">
        <f t="shared" si="9"/>
        <v>7</v>
      </c>
      <c r="B118" s="2" t="s">
        <v>83</v>
      </c>
      <c r="C118" s="2">
        <v>2012</v>
      </c>
      <c r="D118" s="4">
        <v>64.564730999999995</v>
      </c>
      <c r="E118" s="4" t="s">
        <v>1123</v>
      </c>
      <c r="F118" s="4" t="s">
        <v>1124</v>
      </c>
      <c r="G118" s="4" t="s">
        <v>1125</v>
      </c>
      <c r="H118" s="4">
        <f t="shared" si="11"/>
        <v>81.884389999999996</v>
      </c>
      <c r="I118" s="4" t="str">
        <f t="shared" si="6"/>
        <v>8.656971</v>
      </c>
      <c r="L118">
        <v>64.564728000000002</v>
      </c>
      <c r="M118">
        <v>70.787018000000003</v>
      </c>
      <c r="N118">
        <v>11.09737</v>
      </c>
      <c r="O118">
        <v>8.6569710000000004</v>
      </c>
      <c r="Q118">
        <f t="shared" si="7"/>
        <v>146.449116</v>
      </c>
      <c r="R118">
        <f t="shared" si="8"/>
        <v>8.6569710000000004</v>
      </c>
    </row>
    <row r="119" spans="1:18" x14ac:dyDescent="0.25">
      <c r="A119" s="1">
        <f t="shared" si="9"/>
        <v>7</v>
      </c>
      <c r="B119" s="2" t="s">
        <v>83</v>
      </c>
      <c r="C119" s="2">
        <v>2013</v>
      </c>
      <c r="D119" s="4">
        <v>67.287367000000003</v>
      </c>
      <c r="E119" s="4" t="s">
        <v>1126</v>
      </c>
      <c r="F119" s="4" t="s">
        <v>1127</v>
      </c>
      <c r="G119" s="4" t="s">
        <v>1128</v>
      </c>
      <c r="H119" s="4">
        <f t="shared" si="11"/>
        <v>87.576709999999991</v>
      </c>
      <c r="I119" s="4" t="str">
        <f t="shared" si="6"/>
        <v>29.11823</v>
      </c>
      <c r="L119">
        <v>67.287368999999998</v>
      </c>
      <c r="M119">
        <v>74.771568000000002</v>
      </c>
      <c r="N119">
        <v>12.80514</v>
      </c>
      <c r="O119">
        <v>29.118231000000002</v>
      </c>
      <c r="Q119">
        <f t="shared" si="7"/>
        <v>154.86407700000001</v>
      </c>
      <c r="R119">
        <f t="shared" si="8"/>
        <v>29.118231000000002</v>
      </c>
    </row>
    <row r="120" spans="1:18" x14ac:dyDescent="0.25">
      <c r="A120" s="1">
        <f t="shared" si="9"/>
        <v>7</v>
      </c>
      <c r="B120" s="2" t="s">
        <v>83</v>
      </c>
      <c r="C120" s="2">
        <v>2014</v>
      </c>
      <c r="D120" s="4">
        <v>75.285613999999995</v>
      </c>
      <c r="E120" s="4" t="s">
        <v>1129</v>
      </c>
      <c r="F120" s="4" t="s">
        <v>1130</v>
      </c>
      <c r="G120" s="4" t="s">
        <v>1131</v>
      </c>
      <c r="H120" s="4">
        <f t="shared" si="11"/>
        <v>103.99253</v>
      </c>
      <c r="I120" s="4" t="str">
        <f t="shared" si="6"/>
        <v>100.4847</v>
      </c>
      <c r="L120">
        <v>75.285613999999995</v>
      </c>
      <c r="M120">
        <v>89.608092999999997</v>
      </c>
      <c r="N120">
        <v>14.38444</v>
      </c>
      <c r="O120">
        <v>100.4847</v>
      </c>
      <c r="Q120">
        <f t="shared" si="7"/>
        <v>179.27814700000002</v>
      </c>
      <c r="R120">
        <f t="shared" si="8"/>
        <v>100.4847</v>
      </c>
    </row>
    <row r="121" spans="1:18" x14ac:dyDescent="0.25">
      <c r="A121" s="1">
        <f t="shared" si="9"/>
        <v>7</v>
      </c>
      <c r="B121" s="2" t="s">
        <v>83</v>
      </c>
      <c r="C121" s="2">
        <v>2015</v>
      </c>
      <c r="D121" s="4">
        <v>71.855633999999995</v>
      </c>
      <c r="E121" s="4" t="s">
        <v>1132</v>
      </c>
      <c r="F121" s="4" t="s">
        <v>1133</v>
      </c>
      <c r="G121" s="4" t="s">
        <v>1134</v>
      </c>
      <c r="H121" s="4">
        <f>E121+F121</f>
        <v>105.59608</v>
      </c>
      <c r="I121" s="4" t="str">
        <f t="shared" si="6"/>
        <v>156.5669</v>
      </c>
      <c r="L121">
        <v>71.855637000000002</v>
      </c>
      <c r="M121">
        <v>88.335487000000001</v>
      </c>
      <c r="N121">
        <v>17.260590000000001</v>
      </c>
      <c r="O121">
        <v>156.56689</v>
      </c>
      <c r="Q121">
        <f t="shared" si="7"/>
        <v>177.45171400000001</v>
      </c>
      <c r="R121">
        <f t="shared" si="8"/>
        <v>156.56689</v>
      </c>
    </row>
    <row r="122" spans="1:18" x14ac:dyDescent="0.25">
      <c r="A122" s="1">
        <f t="shared" si="9"/>
        <v>7</v>
      </c>
      <c r="B122" s="2" t="s">
        <v>83</v>
      </c>
      <c r="C122" s="2">
        <v>2016</v>
      </c>
      <c r="D122" s="4">
        <v>69.947650999999993</v>
      </c>
      <c r="E122" s="4" t="s">
        <v>1135</v>
      </c>
      <c r="F122" s="4" t="s">
        <v>1136</v>
      </c>
      <c r="G122" s="4" t="s">
        <v>1137</v>
      </c>
      <c r="H122" s="4">
        <f t="shared" si="11"/>
        <v>103.34989</v>
      </c>
      <c r="I122" s="4" t="str">
        <f t="shared" si="6"/>
        <v>257.6953</v>
      </c>
      <c r="L122">
        <v>69.947654999999997</v>
      </c>
      <c r="M122">
        <v>82.644385999999997</v>
      </c>
      <c r="N122">
        <v>20.705500000000001</v>
      </c>
      <c r="O122">
        <v>257.69531000000001</v>
      </c>
      <c r="Q122">
        <f t="shared" si="7"/>
        <v>173.297541</v>
      </c>
      <c r="R122">
        <f t="shared" si="8"/>
        <v>257.69531000000001</v>
      </c>
    </row>
    <row r="123" spans="1:18" x14ac:dyDescent="0.25">
      <c r="A123" s="1">
        <f t="shared" si="9"/>
        <v>7</v>
      </c>
      <c r="B123" s="2" t="s">
        <v>83</v>
      </c>
      <c r="C123" s="2">
        <v>2017</v>
      </c>
      <c r="D123" s="4">
        <v>82.940476000000004</v>
      </c>
      <c r="E123" s="4" t="s">
        <v>1138</v>
      </c>
      <c r="F123" s="4" t="s">
        <v>1139</v>
      </c>
      <c r="G123" s="4" t="s">
        <v>1140</v>
      </c>
      <c r="H123" s="4">
        <f t="shared" si="11"/>
        <v>113.19076</v>
      </c>
      <c r="I123" s="4" t="str">
        <f t="shared" si="6"/>
        <v>346.2154</v>
      </c>
      <c r="L123">
        <v>82.940475000000006</v>
      </c>
      <c r="M123">
        <v>97.315230999999997</v>
      </c>
      <c r="N123">
        <v>15.875529999999999</v>
      </c>
      <c r="O123">
        <v>346.21539000000001</v>
      </c>
      <c r="Q123">
        <f t="shared" si="7"/>
        <v>196.131236</v>
      </c>
      <c r="R123">
        <f t="shared" si="8"/>
        <v>346.21539000000001</v>
      </c>
    </row>
    <row r="124" spans="1:18" x14ac:dyDescent="0.25">
      <c r="A124" s="1">
        <f t="shared" si="9"/>
        <v>7</v>
      </c>
      <c r="B124" s="2" t="s">
        <v>83</v>
      </c>
      <c r="C124" s="2">
        <v>2018</v>
      </c>
      <c r="D124" s="4">
        <v>86.201581000000004</v>
      </c>
      <c r="E124" s="4" t="s">
        <v>1141</v>
      </c>
      <c r="F124" s="4" t="s">
        <v>1142</v>
      </c>
      <c r="G124" s="4" t="s">
        <v>1143</v>
      </c>
      <c r="H124" s="4">
        <f t="shared" si="11"/>
        <v>121.70319000000001</v>
      </c>
      <c r="I124" s="4" t="str">
        <f t="shared" si="6"/>
        <v>489.8216</v>
      </c>
      <c r="L124">
        <v>86.201583999999997</v>
      </c>
      <c r="M124">
        <v>100.02200000000001</v>
      </c>
      <c r="N124">
        <v>21.681190000000001</v>
      </c>
      <c r="O124">
        <v>489.82159000000001</v>
      </c>
      <c r="Q124">
        <f t="shared" si="7"/>
        <v>207.90477400000003</v>
      </c>
      <c r="R124">
        <f t="shared" si="8"/>
        <v>489.82159000000001</v>
      </c>
    </row>
    <row r="125" spans="1:18" x14ac:dyDescent="0.25">
      <c r="A125" s="1">
        <f t="shared" si="9"/>
        <v>7</v>
      </c>
      <c r="B125" s="2" t="s">
        <v>83</v>
      </c>
      <c r="C125" s="2">
        <v>2019</v>
      </c>
      <c r="D125" s="4">
        <v>94.468800999999999</v>
      </c>
      <c r="E125" s="4" t="s">
        <v>1144</v>
      </c>
      <c r="F125" s="4" t="s">
        <v>1145</v>
      </c>
      <c r="G125" s="4" t="s">
        <v>1146</v>
      </c>
      <c r="H125" s="4">
        <f t="shared" si="11"/>
        <v>134.29881999999998</v>
      </c>
      <c r="I125" s="4" t="str">
        <f t="shared" si="6"/>
        <v>921.2614</v>
      </c>
      <c r="L125">
        <v>94.468802999999994</v>
      </c>
      <c r="M125">
        <v>98.727508999999998</v>
      </c>
      <c r="N125">
        <v>35.571308000000002</v>
      </c>
      <c r="O125">
        <v>921.26140999999996</v>
      </c>
      <c r="Q125">
        <f t="shared" si="7"/>
        <v>228.76761999999997</v>
      </c>
      <c r="R125">
        <f t="shared" si="8"/>
        <v>921.26140999999996</v>
      </c>
    </row>
    <row r="126" spans="1:18" x14ac:dyDescent="0.25">
      <c r="A126" s="1">
        <f t="shared" si="9"/>
        <v>7</v>
      </c>
      <c r="B126" s="2" t="s">
        <v>83</v>
      </c>
      <c r="C126" s="2">
        <v>2020</v>
      </c>
      <c r="D126" s="4">
        <v>95.165137999999999</v>
      </c>
      <c r="E126" s="4" t="s">
        <v>1147</v>
      </c>
      <c r="F126" s="4" t="s">
        <v>1148</v>
      </c>
      <c r="G126" s="4" t="s">
        <v>1149</v>
      </c>
      <c r="H126" s="4">
        <f t="shared" si="11"/>
        <v>134.60418999999999</v>
      </c>
      <c r="I126" s="4" t="str">
        <f t="shared" si="6"/>
        <v>1098.488</v>
      </c>
      <c r="L126">
        <v>95.165137999999999</v>
      </c>
      <c r="M126">
        <v>107.81959999999999</v>
      </c>
      <c r="N126">
        <v>26.784590000000001</v>
      </c>
      <c r="O126">
        <v>1098.4880000000001</v>
      </c>
      <c r="Q126">
        <f t="shared" si="7"/>
        <v>229.769328</v>
      </c>
      <c r="R126">
        <f t="shared" si="8"/>
        <v>1098.4880000000001</v>
      </c>
    </row>
    <row r="127" spans="1:18" x14ac:dyDescent="0.25">
      <c r="A127" s="1">
        <f t="shared" si="9"/>
        <v>7</v>
      </c>
      <c r="B127" s="2" t="s">
        <v>83</v>
      </c>
      <c r="C127" s="2">
        <v>2021</v>
      </c>
      <c r="D127" s="4"/>
      <c r="E127" s="4" t="s">
        <v>1150</v>
      </c>
      <c r="F127" s="4" t="s">
        <v>1151</v>
      </c>
      <c r="G127" s="4" t="s">
        <v>1152</v>
      </c>
      <c r="H127" s="4">
        <f t="shared" si="11"/>
        <v>140.70326</v>
      </c>
      <c r="I127" s="4" t="str">
        <f t="shared" si="6"/>
        <v>1346.25</v>
      </c>
      <c r="L127">
        <v>95.861473000000004</v>
      </c>
      <c r="M127">
        <v>113.1883</v>
      </c>
      <c r="N127">
        <v>27.514959000000001</v>
      </c>
      <c r="O127">
        <v>1346.25</v>
      </c>
      <c r="Q127">
        <f t="shared" si="7"/>
        <v>236.56473200000002</v>
      </c>
      <c r="R127">
        <f t="shared" si="8"/>
        <v>1346.25</v>
      </c>
    </row>
    <row r="128" spans="1:18" x14ac:dyDescent="0.25">
      <c r="A128" s="1">
        <f t="shared" si="9"/>
        <v>8</v>
      </c>
      <c r="B128" s="2" t="s">
        <v>102</v>
      </c>
      <c r="C128" s="2">
        <v>2004</v>
      </c>
      <c r="D128" s="4">
        <v>9.5127585000000003</v>
      </c>
      <c r="E128" s="4"/>
      <c r="F128" s="4"/>
      <c r="G128" s="4"/>
      <c r="H128" s="4">
        <f t="shared" si="5"/>
        <v>9.5127585000000003</v>
      </c>
      <c r="I128" s="4">
        <f t="shared" si="6"/>
        <v>0</v>
      </c>
      <c r="L128">
        <v>9.5127582999999998</v>
      </c>
      <c r="O128">
        <v>-1121.7190000000001</v>
      </c>
      <c r="Q128">
        <f t="shared" si="7"/>
        <v>9.5127582999999998</v>
      </c>
      <c r="R128">
        <f t="shared" si="8"/>
        <v>-1121.7190000000001</v>
      </c>
    </row>
    <row r="129" spans="1:18" x14ac:dyDescent="0.25">
      <c r="A129" s="1">
        <f t="shared" si="9"/>
        <v>8</v>
      </c>
      <c r="B129" s="2" t="s">
        <v>102</v>
      </c>
      <c r="C129" s="2">
        <v>2005</v>
      </c>
      <c r="D129" s="4">
        <v>13.793993</v>
      </c>
      <c r="E129" s="4"/>
      <c r="F129" s="4"/>
      <c r="G129" s="4"/>
      <c r="H129" s="4">
        <f t="shared" si="5"/>
        <v>13.793993</v>
      </c>
      <c r="I129" s="4">
        <f t="shared" si="6"/>
        <v>0</v>
      </c>
      <c r="L129">
        <v>13.793993</v>
      </c>
      <c r="O129">
        <v>-1008.1613</v>
      </c>
      <c r="Q129">
        <f t="shared" si="7"/>
        <v>13.793993</v>
      </c>
      <c r="R129">
        <f t="shared" si="8"/>
        <v>-1008.1613</v>
      </c>
    </row>
    <row r="130" spans="1:18" x14ac:dyDescent="0.25">
      <c r="A130" s="1">
        <f t="shared" si="9"/>
        <v>8</v>
      </c>
      <c r="B130" s="2" t="s">
        <v>102</v>
      </c>
      <c r="C130" s="2">
        <v>2006</v>
      </c>
      <c r="D130" s="4">
        <v>25.844704</v>
      </c>
      <c r="E130" s="4"/>
      <c r="F130" s="4"/>
      <c r="G130" s="4"/>
      <c r="H130" s="4">
        <f t="shared" si="5"/>
        <v>25.844704</v>
      </c>
      <c r="I130" s="4">
        <f t="shared" si="6"/>
        <v>0</v>
      </c>
      <c r="L130">
        <v>25.844704</v>
      </c>
      <c r="O130">
        <v>-894.60361</v>
      </c>
      <c r="Q130">
        <f t="shared" si="7"/>
        <v>25.844704</v>
      </c>
      <c r="R130">
        <f t="shared" si="8"/>
        <v>-894.60361</v>
      </c>
    </row>
    <row r="131" spans="1:18" x14ac:dyDescent="0.25">
      <c r="A131" s="1">
        <f t="shared" si="9"/>
        <v>8</v>
      </c>
      <c r="B131" s="2" t="s">
        <v>102</v>
      </c>
      <c r="C131" s="2">
        <v>2007</v>
      </c>
      <c r="D131" s="4">
        <v>34.884877000000003</v>
      </c>
      <c r="E131" s="4"/>
      <c r="F131" s="4"/>
      <c r="G131" s="4"/>
      <c r="H131" s="4">
        <f t="shared" ref="H131:H194" si="12">D131+E131+F131</f>
        <v>34.884877000000003</v>
      </c>
      <c r="I131" s="4">
        <f t="shared" ref="I131:I194" si="13">G131</f>
        <v>0</v>
      </c>
      <c r="L131">
        <v>34.884875999999998</v>
      </c>
      <c r="O131">
        <v>-781.04591000000005</v>
      </c>
      <c r="Q131">
        <f t="shared" ref="Q131:Q194" si="14">L131+M131+N131</f>
        <v>34.884875999999998</v>
      </c>
      <c r="R131">
        <f t="shared" ref="R131:R194" si="15">O131</f>
        <v>-781.04591000000005</v>
      </c>
    </row>
    <row r="132" spans="1:18" x14ac:dyDescent="0.25">
      <c r="A132" s="1">
        <f t="shared" ref="A132:A195" si="16">IF(B132=B131, A131, A131+1)</f>
        <v>8</v>
      </c>
      <c r="B132" s="2" t="s">
        <v>102</v>
      </c>
      <c r="C132" s="2">
        <v>2008</v>
      </c>
      <c r="D132" s="4">
        <v>44.437513000000003</v>
      </c>
      <c r="E132" s="4"/>
      <c r="F132" s="4"/>
      <c r="G132" s="4"/>
      <c r="H132" s="4">
        <f t="shared" si="12"/>
        <v>44.437513000000003</v>
      </c>
      <c r="I132" s="4">
        <f t="shared" si="13"/>
        <v>0</v>
      </c>
      <c r="L132">
        <v>44.437511000000001</v>
      </c>
      <c r="O132">
        <v>-667.48820000000001</v>
      </c>
      <c r="Q132">
        <f t="shared" si="14"/>
        <v>44.437511000000001</v>
      </c>
      <c r="R132">
        <f t="shared" si="15"/>
        <v>-667.48820000000001</v>
      </c>
    </row>
    <row r="133" spans="1:18" x14ac:dyDescent="0.25">
      <c r="A133" s="1">
        <f t="shared" si="16"/>
        <v>8</v>
      </c>
      <c r="B133" s="2" t="s">
        <v>102</v>
      </c>
      <c r="C133" s="2">
        <v>2009</v>
      </c>
      <c r="D133" s="4">
        <v>61.334223999999999</v>
      </c>
      <c r="E133" s="4"/>
      <c r="F133" s="4"/>
      <c r="G133" s="4"/>
      <c r="H133" s="4">
        <f t="shared" si="12"/>
        <v>61.334223999999999</v>
      </c>
      <c r="I133" s="4">
        <f t="shared" si="13"/>
        <v>0</v>
      </c>
      <c r="L133">
        <v>61.334225000000004</v>
      </c>
      <c r="O133">
        <v>-553.93050000000005</v>
      </c>
      <c r="Q133">
        <f t="shared" si="14"/>
        <v>61.334225000000004</v>
      </c>
      <c r="R133">
        <f t="shared" si="15"/>
        <v>-553.93050000000005</v>
      </c>
    </row>
    <row r="134" spans="1:18" x14ac:dyDescent="0.25">
      <c r="A134" s="1">
        <f t="shared" si="16"/>
        <v>8</v>
      </c>
      <c r="B134" s="2" t="s">
        <v>102</v>
      </c>
      <c r="C134" s="2">
        <v>2010</v>
      </c>
      <c r="D134" s="4">
        <v>48.035902999999998</v>
      </c>
      <c r="E134" s="4"/>
      <c r="F134" s="4"/>
      <c r="G134" s="4"/>
      <c r="H134" s="4">
        <f t="shared" si="12"/>
        <v>48.035902999999998</v>
      </c>
      <c r="I134" s="4">
        <f t="shared" si="13"/>
        <v>0</v>
      </c>
      <c r="L134">
        <v>48.035904000000002</v>
      </c>
      <c r="O134">
        <v>-440.37279999999998</v>
      </c>
      <c r="Q134">
        <f t="shared" si="14"/>
        <v>48.035904000000002</v>
      </c>
      <c r="R134">
        <f t="shared" si="15"/>
        <v>-440.37279999999998</v>
      </c>
    </row>
    <row r="135" spans="1:18" x14ac:dyDescent="0.25">
      <c r="A135" s="1">
        <f t="shared" si="16"/>
        <v>8</v>
      </c>
      <c r="B135" s="2" t="s">
        <v>102</v>
      </c>
      <c r="C135" s="2">
        <v>2011</v>
      </c>
      <c r="D135" s="4">
        <v>63.086872999999997</v>
      </c>
      <c r="E135" s="4"/>
      <c r="F135" s="4"/>
      <c r="G135" s="4"/>
      <c r="H135" s="4">
        <f t="shared" si="12"/>
        <v>63.086872999999997</v>
      </c>
      <c r="I135" s="4">
        <f t="shared" si="13"/>
        <v>0</v>
      </c>
      <c r="L135">
        <v>63.086872</v>
      </c>
      <c r="O135">
        <v>-326.81509999999997</v>
      </c>
      <c r="Q135">
        <f t="shared" si="14"/>
        <v>63.086872</v>
      </c>
      <c r="R135">
        <f t="shared" si="15"/>
        <v>-326.81509999999997</v>
      </c>
    </row>
    <row r="136" spans="1:18" x14ac:dyDescent="0.25">
      <c r="A136" s="1">
        <f t="shared" si="16"/>
        <v>8</v>
      </c>
      <c r="B136" s="2" t="s">
        <v>102</v>
      </c>
      <c r="C136" s="2">
        <v>2012</v>
      </c>
      <c r="D136" s="4">
        <v>76.035103000000007</v>
      </c>
      <c r="E136" s="4"/>
      <c r="F136" s="4"/>
      <c r="G136" s="4"/>
      <c r="H136" s="4">
        <f t="shared" si="12"/>
        <v>76.035103000000007</v>
      </c>
      <c r="I136" s="4">
        <f t="shared" si="13"/>
        <v>0</v>
      </c>
      <c r="L136">
        <v>76.035103000000007</v>
      </c>
      <c r="O136">
        <v>-213.25739999999999</v>
      </c>
      <c r="Q136">
        <f t="shared" si="14"/>
        <v>76.035103000000007</v>
      </c>
      <c r="R136">
        <f t="shared" si="15"/>
        <v>-213.25739999999999</v>
      </c>
    </row>
    <row r="137" spans="1:18" x14ac:dyDescent="0.25">
      <c r="A137" s="1">
        <f t="shared" si="16"/>
        <v>8</v>
      </c>
      <c r="B137" s="2" t="s">
        <v>102</v>
      </c>
      <c r="C137" s="2">
        <v>2013</v>
      </c>
      <c r="D137" s="4">
        <v>63.861598999999998</v>
      </c>
      <c r="E137" s="4"/>
      <c r="F137" s="4"/>
      <c r="G137" s="4"/>
      <c r="H137" s="4">
        <f t="shared" si="12"/>
        <v>63.861598999999998</v>
      </c>
      <c r="I137" s="4">
        <f t="shared" si="13"/>
        <v>0</v>
      </c>
      <c r="L137">
        <v>63.861598999999998</v>
      </c>
      <c r="O137">
        <v>-99.699698999999995</v>
      </c>
      <c r="Q137">
        <f t="shared" si="14"/>
        <v>63.861598999999998</v>
      </c>
      <c r="R137">
        <f t="shared" si="15"/>
        <v>-99.699698999999995</v>
      </c>
    </row>
    <row r="138" spans="1:18" x14ac:dyDescent="0.25">
      <c r="A138" s="1">
        <f t="shared" si="16"/>
        <v>8</v>
      </c>
      <c r="B138" s="2" t="s">
        <v>102</v>
      </c>
      <c r="C138" s="2">
        <v>2014</v>
      </c>
      <c r="D138" s="4">
        <v>79.028049999999993</v>
      </c>
      <c r="E138" s="4"/>
      <c r="F138" s="4"/>
      <c r="G138" s="4"/>
      <c r="H138" s="4">
        <f t="shared" si="12"/>
        <v>79.028049999999993</v>
      </c>
      <c r="I138" s="4">
        <f t="shared" si="13"/>
        <v>0</v>
      </c>
      <c r="L138">
        <v>79.028053</v>
      </c>
      <c r="O138">
        <v>13.858002000000001</v>
      </c>
      <c r="Q138">
        <f t="shared" si="14"/>
        <v>79.028053</v>
      </c>
      <c r="R138">
        <f t="shared" si="15"/>
        <v>13.858002000000001</v>
      </c>
    </row>
    <row r="139" spans="1:18" x14ac:dyDescent="0.25">
      <c r="A139" s="1">
        <f t="shared" si="16"/>
        <v>8</v>
      </c>
      <c r="B139" s="2" t="s">
        <v>102</v>
      </c>
      <c r="C139" s="2">
        <v>2015</v>
      </c>
      <c r="D139" s="4">
        <v>97.747463999999994</v>
      </c>
      <c r="E139" s="4"/>
      <c r="F139" s="4"/>
      <c r="G139" s="4" t="s">
        <v>1153</v>
      </c>
      <c r="H139" s="4">
        <f t="shared" si="12"/>
        <v>97.747463999999994</v>
      </c>
      <c r="I139" s="4" t="str">
        <f t="shared" si="13"/>
        <v>127.4157</v>
      </c>
      <c r="L139">
        <v>97.747467</v>
      </c>
      <c r="O139">
        <v>127.4157</v>
      </c>
      <c r="Q139">
        <f t="shared" si="14"/>
        <v>97.747467</v>
      </c>
      <c r="R139">
        <f t="shared" si="15"/>
        <v>127.4157</v>
      </c>
    </row>
    <row r="140" spans="1:18" x14ac:dyDescent="0.25">
      <c r="A140" s="1">
        <f t="shared" si="16"/>
        <v>8</v>
      </c>
      <c r="B140" s="2" t="s">
        <v>102</v>
      </c>
      <c r="C140" s="2">
        <v>2016</v>
      </c>
      <c r="D140" s="4">
        <v>94.894570000000002</v>
      </c>
      <c r="E140" s="4"/>
      <c r="F140" s="4"/>
      <c r="G140" s="4" t="s">
        <v>1154</v>
      </c>
      <c r="H140" s="4">
        <f t="shared" si="12"/>
        <v>94.894570000000002</v>
      </c>
      <c r="I140" s="4" t="str">
        <f t="shared" si="13"/>
        <v>240.9734</v>
      </c>
      <c r="L140">
        <v>94.894569000000004</v>
      </c>
      <c r="O140">
        <v>240.9734</v>
      </c>
      <c r="Q140">
        <f t="shared" si="14"/>
        <v>94.894569000000004</v>
      </c>
      <c r="R140">
        <f t="shared" si="15"/>
        <v>240.9734</v>
      </c>
    </row>
    <row r="141" spans="1:18" x14ac:dyDescent="0.25">
      <c r="A141" s="1">
        <f t="shared" si="16"/>
        <v>8</v>
      </c>
      <c r="B141" s="2" t="s">
        <v>102</v>
      </c>
      <c r="C141" s="2">
        <v>2017</v>
      </c>
      <c r="D141" s="4">
        <v>118.42912</v>
      </c>
      <c r="E141" s="4"/>
      <c r="F141" s="4"/>
      <c r="G141" s="4" t="s">
        <v>1155</v>
      </c>
      <c r="H141" s="4">
        <f t="shared" si="12"/>
        <v>118.42912</v>
      </c>
      <c r="I141" s="4" t="str">
        <f t="shared" si="13"/>
        <v>357.4463</v>
      </c>
      <c r="L141">
        <v>118.42912</v>
      </c>
      <c r="O141">
        <v>357.44628999999998</v>
      </c>
      <c r="Q141">
        <f t="shared" si="14"/>
        <v>118.42912</v>
      </c>
      <c r="R141">
        <f t="shared" si="15"/>
        <v>357.44628999999998</v>
      </c>
    </row>
    <row r="142" spans="1:18" x14ac:dyDescent="0.25">
      <c r="A142" s="1">
        <f t="shared" si="16"/>
        <v>8</v>
      </c>
      <c r="B142" s="2" t="s">
        <v>102</v>
      </c>
      <c r="C142" s="2">
        <v>2018</v>
      </c>
      <c r="D142" s="4">
        <v>142.11096000000001</v>
      </c>
      <c r="E142" s="4"/>
      <c r="F142" s="4"/>
      <c r="G142" s="4" t="s">
        <v>1156</v>
      </c>
      <c r="H142" s="4">
        <f t="shared" si="12"/>
        <v>142.11096000000001</v>
      </c>
      <c r="I142" s="4" t="str">
        <f t="shared" si="13"/>
        <v>596.3895</v>
      </c>
      <c r="L142">
        <v>142.11096000000001</v>
      </c>
      <c r="O142">
        <v>596.38953000000004</v>
      </c>
      <c r="Q142">
        <f t="shared" si="14"/>
        <v>142.11096000000001</v>
      </c>
      <c r="R142">
        <f t="shared" si="15"/>
        <v>596.38953000000004</v>
      </c>
    </row>
    <row r="143" spans="1:18" x14ac:dyDescent="0.25">
      <c r="A143" s="1">
        <f t="shared" si="16"/>
        <v>8</v>
      </c>
      <c r="B143" s="2" t="s">
        <v>102</v>
      </c>
      <c r="C143" s="2">
        <v>2019</v>
      </c>
      <c r="D143" s="4">
        <v>147.11748</v>
      </c>
      <c r="E143" s="4"/>
      <c r="F143" s="4"/>
      <c r="G143" s="4" t="s">
        <v>1157</v>
      </c>
      <c r="H143" s="4">
        <f t="shared" si="12"/>
        <v>147.11748</v>
      </c>
      <c r="I143" s="4" t="str">
        <f t="shared" si="13"/>
        <v>845.1808</v>
      </c>
      <c r="L143">
        <v>147.11748</v>
      </c>
      <c r="O143">
        <v>845.18079</v>
      </c>
      <c r="Q143">
        <f t="shared" si="14"/>
        <v>147.11748</v>
      </c>
      <c r="R143">
        <f t="shared" si="15"/>
        <v>845.18079</v>
      </c>
    </row>
    <row r="144" spans="1:18" x14ac:dyDescent="0.25">
      <c r="A144" s="1">
        <f t="shared" si="16"/>
        <v>8</v>
      </c>
      <c r="B144" s="2" t="s">
        <v>102</v>
      </c>
      <c r="C144" s="2">
        <v>2020</v>
      </c>
      <c r="D144" s="4">
        <v>155.81460999999999</v>
      </c>
      <c r="E144" s="4"/>
      <c r="F144" s="4"/>
      <c r="G144" s="4" t="s">
        <v>1158</v>
      </c>
      <c r="H144" s="4">
        <f t="shared" si="12"/>
        <v>155.81460999999999</v>
      </c>
      <c r="I144" s="4" t="str">
        <f t="shared" si="13"/>
        <v>1476.598</v>
      </c>
      <c r="L144">
        <v>155.81460999999999</v>
      </c>
      <c r="O144">
        <v>1476.598</v>
      </c>
      <c r="Q144">
        <f t="shared" si="14"/>
        <v>155.81460999999999</v>
      </c>
      <c r="R144">
        <f t="shared" si="15"/>
        <v>1476.598</v>
      </c>
    </row>
    <row r="145" spans="1:18" x14ac:dyDescent="0.25">
      <c r="A145" s="1">
        <f t="shared" si="16"/>
        <v>8</v>
      </c>
      <c r="B145" s="2" t="s">
        <v>102</v>
      </c>
      <c r="C145" s="2">
        <v>2021</v>
      </c>
      <c r="D145" s="4"/>
      <c r="E145" s="4"/>
      <c r="F145" s="4"/>
      <c r="G145" s="4" t="s">
        <v>1159</v>
      </c>
      <c r="H145" s="4"/>
      <c r="I145" s="4" t="str">
        <f t="shared" si="13"/>
        <v>1872.87</v>
      </c>
      <c r="L145">
        <v>164.51173</v>
      </c>
      <c r="O145">
        <v>1872.87</v>
      </c>
      <c r="Q145">
        <f t="shared" si="14"/>
        <v>164.51173</v>
      </c>
      <c r="R145">
        <f t="shared" si="15"/>
        <v>1872.87</v>
      </c>
    </row>
    <row r="146" spans="1:18" x14ac:dyDescent="0.25">
      <c r="A146" s="1">
        <f t="shared" si="16"/>
        <v>9</v>
      </c>
      <c r="B146" s="2" t="s">
        <v>117</v>
      </c>
      <c r="C146" s="2">
        <v>2004</v>
      </c>
      <c r="D146" s="4"/>
      <c r="E146" s="4"/>
      <c r="F146" s="4"/>
      <c r="G146" s="4"/>
      <c r="H146" s="4">
        <f t="shared" si="12"/>
        <v>0</v>
      </c>
      <c r="I146" s="4">
        <f t="shared" si="13"/>
        <v>0</v>
      </c>
      <c r="M146">
        <v>-17.964371</v>
      </c>
      <c r="N146">
        <v>16.710735</v>
      </c>
      <c r="O146">
        <v>-350.92396000000002</v>
      </c>
      <c r="Q146">
        <f t="shared" si="14"/>
        <v>-1.2536360000000002</v>
      </c>
      <c r="R146">
        <f t="shared" si="15"/>
        <v>-350.92396000000002</v>
      </c>
    </row>
    <row r="147" spans="1:18" x14ac:dyDescent="0.25">
      <c r="A147" s="1">
        <f t="shared" si="16"/>
        <v>9</v>
      </c>
      <c r="B147" s="2" t="s">
        <v>117</v>
      </c>
      <c r="C147" s="2">
        <v>2005</v>
      </c>
      <c r="D147" s="4"/>
      <c r="E147" s="4"/>
      <c r="F147" s="4"/>
      <c r="G147" s="4"/>
      <c r="H147" s="4">
        <f t="shared" si="12"/>
        <v>0</v>
      </c>
      <c r="I147" s="4">
        <f t="shared" si="13"/>
        <v>0</v>
      </c>
      <c r="M147">
        <v>4.5772399999999998</v>
      </c>
      <c r="N147">
        <v>16.111286</v>
      </c>
      <c r="O147">
        <v>-305.07646</v>
      </c>
      <c r="Q147">
        <f t="shared" si="14"/>
        <v>20.688526</v>
      </c>
      <c r="R147">
        <f t="shared" si="15"/>
        <v>-305.07646</v>
      </c>
    </row>
    <row r="148" spans="1:18" x14ac:dyDescent="0.25">
      <c r="A148" s="1">
        <f t="shared" si="16"/>
        <v>9</v>
      </c>
      <c r="B148" s="2" t="s">
        <v>117</v>
      </c>
      <c r="C148" s="2">
        <v>2006</v>
      </c>
      <c r="D148" s="4"/>
      <c r="E148" s="4"/>
      <c r="F148" s="4"/>
      <c r="G148" s="4"/>
      <c r="H148" s="4">
        <f t="shared" si="12"/>
        <v>0</v>
      </c>
      <c r="I148" s="4">
        <f t="shared" si="13"/>
        <v>0</v>
      </c>
      <c r="M148">
        <v>27.118850999999999</v>
      </c>
      <c r="N148">
        <v>15.511837</v>
      </c>
      <c r="O148">
        <v>-259.22895999999997</v>
      </c>
      <c r="Q148">
        <f t="shared" si="14"/>
        <v>42.630687999999999</v>
      </c>
      <c r="R148">
        <f t="shared" si="15"/>
        <v>-259.22895999999997</v>
      </c>
    </row>
    <row r="149" spans="1:18" x14ac:dyDescent="0.25">
      <c r="A149" s="1">
        <f t="shared" si="16"/>
        <v>9</v>
      </c>
      <c r="B149" s="2" t="s">
        <v>117</v>
      </c>
      <c r="C149" s="2">
        <v>2007</v>
      </c>
      <c r="D149" s="4"/>
      <c r="E149" s="4"/>
      <c r="F149" s="4"/>
      <c r="G149" s="4"/>
      <c r="H149" s="4">
        <f t="shared" si="12"/>
        <v>0</v>
      </c>
      <c r="I149" s="4">
        <f t="shared" si="13"/>
        <v>0</v>
      </c>
      <c r="M149">
        <v>49.660460999999998</v>
      </c>
      <c r="N149">
        <v>14.912388</v>
      </c>
      <c r="O149">
        <v>-213.38146</v>
      </c>
      <c r="Q149">
        <f t="shared" si="14"/>
        <v>64.572848999999991</v>
      </c>
      <c r="R149">
        <f t="shared" si="15"/>
        <v>-213.38146</v>
      </c>
    </row>
    <row r="150" spans="1:18" x14ac:dyDescent="0.25">
      <c r="A150" s="1">
        <f t="shared" si="16"/>
        <v>9</v>
      </c>
      <c r="B150" s="2" t="s">
        <v>117</v>
      </c>
      <c r="C150" s="2">
        <v>2008</v>
      </c>
      <c r="D150" s="4"/>
      <c r="E150" s="4" t="s">
        <v>1160</v>
      </c>
      <c r="F150" s="4"/>
      <c r="G150" s="4"/>
      <c r="H150" s="4">
        <f t="shared" si="12"/>
        <v>72.202070000000006</v>
      </c>
      <c r="I150" s="4">
        <f t="shared" si="13"/>
        <v>0</v>
      </c>
      <c r="M150">
        <v>72.202072000000001</v>
      </c>
      <c r="N150">
        <v>14.312939</v>
      </c>
      <c r="O150">
        <v>-167.53397000000001</v>
      </c>
      <c r="Q150">
        <f t="shared" si="14"/>
        <v>86.515011000000001</v>
      </c>
      <c r="R150">
        <f t="shared" si="15"/>
        <v>-167.53397000000001</v>
      </c>
    </row>
    <row r="151" spans="1:18" x14ac:dyDescent="0.25">
      <c r="A151" s="1">
        <f t="shared" si="16"/>
        <v>9</v>
      </c>
      <c r="B151" s="2" t="s">
        <v>117</v>
      </c>
      <c r="C151" s="2">
        <v>2009</v>
      </c>
      <c r="D151" s="4"/>
      <c r="E151" s="4" t="s">
        <v>1161</v>
      </c>
      <c r="F151" s="4"/>
      <c r="G151" s="4"/>
      <c r="H151" s="4">
        <f t="shared" si="12"/>
        <v>94.743679999999998</v>
      </c>
      <c r="I151" s="4">
        <f t="shared" si="13"/>
        <v>0</v>
      </c>
      <c r="M151">
        <v>94.743683000000004</v>
      </c>
      <c r="N151">
        <v>13.71349</v>
      </c>
      <c r="O151">
        <v>-121.68647</v>
      </c>
      <c r="Q151">
        <f t="shared" si="14"/>
        <v>108.45717300000001</v>
      </c>
      <c r="R151">
        <f t="shared" si="15"/>
        <v>-121.68647</v>
      </c>
    </row>
    <row r="152" spans="1:18" x14ac:dyDescent="0.25">
      <c r="A152" s="1">
        <f t="shared" si="16"/>
        <v>9</v>
      </c>
      <c r="B152" s="2" t="s">
        <v>117</v>
      </c>
      <c r="C152" s="2">
        <v>2010</v>
      </c>
      <c r="D152" s="4"/>
      <c r="E152" s="4" t="s">
        <v>1162</v>
      </c>
      <c r="F152" s="4"/>
      <c r="G152" s="4"/>
      <c r="H152" s="4">
        <f t="shared" si="12"/>
        <v>135.6754</v>
      </c>
      <c r="I152" s="4">
        <f t="shared" si="13"/>
        <v>0</v>
      </c>
      <c r="M152">
        <v>135.6754</v>
      </c>
      <c r="N152">
        <v>13.114039999999999</v>
      </c>
      <c r="O152">
        <v>-75.838966999999997</v>
      </c>
      <c r="Q152">
        <f t="shared" si="14"/>
        <v>148.78943999999998</v>
      </c>
      <c r="R152">
        <f t="shared" si="15"/>
        <v>-75.838966999999997</v>
      </c>
    </row>
    <row r="153" spans="1:18" x14ac:dyDescent="0.25">
      <c r="A153" s="1">
        <f t="shared" si="16"/>
        <v>9</v>
      </c>
      <c r="B153" s="2" t="s">
        <v>117</v>
      </c>
      <c r="C153" s="2">
        <v>2011</v>
      </c>
      <c r="D153" s="4"/>
      <c r="E153" s="4" t="s">
        <v>1163</v>
      </c>
      <c r="F153" s="4"/>
      <c r="G153" s="4"/>
      <c r="H153" s="4">
        <f t="shared" si="12"/>
        <v>164.88929999999999</v>
      </c>
      <c r="I153" s="4">
        <f t="shared" si="13"/>
        <v>0</v>
      </c>
      <c r="M153">
        <v>164.88929999999999</v>
      </c>
      <c r="N153">
        <v>12.514590999999999</v>
      </c>
      <c r="O153">
        <v>-29.991468000000001</v>
      </c>
      <c r="Q153">
        <f t="shared" si="14"/>
        <v>177.40389099999999</v>
      </c>
      <c r="R153">
        <f t="shared" si="15"/>
        <v>-29.991468000000001</v>
      </c>
    </row>
    <row r="154" spans="1:18" x14ac:dyDescent="0.25">
      <c r="A154" s="1">
        <f t="shared" si="16"/>
        <v>9</v>
      </c>
      <c r="B154" s="2" t="s">
        <v>117</v>
      </c>
      <c r="C154" s="2">
        <v>2012</v>
      </c>
      <c r="D154" s="4"/>
      <c r="E154" s="4" t="s">
        <v>1164</v>
      </c>
      <c r="F154" s="4"/>
      <c r="G154" s="4" t="s">
        <v>1165</v>
      </c>
      <c r="H154" s="4">
        <f t="shared" si="12"/>
        <v>197.9384</v>
      </c>
      <c r="I154" s="4" t="str">
        <f t="shared" si="13"/>
        <v>15.85603</v>
      </c>
      <c r="M154">
        <v>197.9384</v>
      </c>
      <c r="N154">
        <v>11.915141999999999</v>
      </c>
      <c r="O154">
        <v>15.856030000000001</v>
      </c>
      <c r="Q154">
        <f t="shared" si="14"/>
        <v>209.853542</v>
      </c>
      <c r="R154">
        <f t="shared" si="15"/>
        <v>15.856030000000001</v>
      </c>
    </row>
    <row r="155" spans="1:18" x14ac:dyDescent="0.25">
      <c r="A155" s="1">
        <f t="shared" si="16"/>
        <v>9</v>
      </c>
      <c r="B155" s="2" t="s">
        <v>117</v>
      </c>
      <c r="C155" s="2">
        <v>2013</v>
      </c>
      <c r="D155" s="4"/>
      <c r="E155" s="4" t="s">
        <v>1166</v>
      </c>
      <c r="F155" s="4"/>
      <c r="G155" s="4" t="s">
        <v>1167</v>
      </c>
      <c r="H155" s="4">
        <f t="shared" si="12"/>
        <v>270.65289999999999</v>
      </c>
      <c r="I155" s="4" t="str">
        <f t="shared" si="13"/>
        <v>61.70353</v>
      </c>
      <c r="M155">
        <v>270.65289000000001</v>
      </c>
      <c r="N155">
        <v>11.315693</v>
      </c>
      <c r="O155">
        <v>61.703529000000003</v>
      </c>
      <c r="Q155">
        <f t="shared" si="14"/>
        <v>281.96858300000002</v>
      </c>
      <c r="R155">
        <f t="shared" si="15"/>
        <v>61.703529000000003</v>
      </c>
    </row>
    <row r="156" spans="1:18" x14ac:dyDescent="0.25">
      <c r="A156" s="1">
        <f t="shared" si="16"/>
        <v>9</v>
      </c>
      <c r="B156" s="2" t="s">
        <v>117</v>
      </c>
      <c r="C156" s="2">
        <v>2014</v>
      </c>
      <c r="D156" s="4"/>
      <c r="E156" s="4" t="s">
        <v>1168</v>
      </c>
      <c r="F156" s="4"/>
      <c r="G156" s="4" t="s">
        <v>1169</v>
      </c>
      <c r="H156" s="4">
        <f t="shared" si="12"/>
        <v>284.11250000000001</v>
      </c>
      <c r="I156" s="4" t="str">
        <f t="shared" si="13"/>
        <v>105.7668</v>
      </c>
      <c r="M156">
        <v>284.11248999999998</v>
      </c>
      <c r="N156">
        <v>10.716244</v>
      </c>
      <c r="O156">
        <v>105.7668</v>
      </c>
      <c r="Q156">
        <f t="shared" si="14"/>
        <v>294.828734</v>
      </c>
      <c r="R156">
        <f t="shared" si="15"/>
        <v>105.7668</v>
      </c>
    </row>
    <row r="157" spans="1:18" x14ac:dyDescent="0.25">
      <c r="A157" s="1">
        <f t="shared" si="16"/>
        <v>9</v>
      </c>
      <c r="B157" s="2" t="s">
        <v>117</v>
      </c>
      <c r="C157" s="2">
        <v>2015</v>
      </c>
      <c r="D157" s="4"/>
      <c r="E157" s="4" t="s">
        <v>1170</v>
      </c>
      <c r="F157" s="4"/>
      <c r="G157" s="4"/>
      <c r="H157" s="4">
        <f t="shared" si="12"/>
        <v>317.17619999999999</v>
      </c>
      <c r="I157" s="4">
        <f t="shared" si="13"/>
        <v>0</v>
      </c>
      <c r="M157">
        <v>317.17621000000003</v>
      </c>
      <c r="N157">
        <v>10.116795</v>
      </c>
      <c r="O157">
        <v>296.88663000000003</v>
      </c>
      <c r="Q157">
        <f t="shared" si="14"/>
        <v>327.29300500000005</v>
      </c>
      <c r="R157">
        <f t="shared" si="15"/>
        <v>296.88663000000003</v>
      </c>
    </row>
    <row r="158" spans="1:18" x14ac:dyDescent="0.25">
      <c r="A158" s="1">
        <f t="shared" si="16"/>
        <v>9</v>
      </c>
      <c r="B158" s="2" t="s">
        <v>117</v>
      </c>
      <c r="C158" s="2">
        <v>2016</v>
      </c>
      <c r="D158" s="4"/>
      <c r="E158" s="4" t="s">
        <v>1171</v>
      </c>
      <c r="F158" s="4"/>
      <c r="G158" s="4"/>
      <c r="H158" s="4">
        <f t="shared" si="12"/>
        <v>356.6771</v>
      </c>
      <c r="I158" s="4">
        <f t="shared" si="13"/>
        <v>0</v>
      </c>
      <c r="M158">
        <v>356.67709000000002</v>
      </c>
      <c r="N158">
        <v>9.5173454</v>
      </c>
      <c r="O158">
        <v>488.00644999999997</v>
      </c>
      <c r="Q158">
        <f t="shared" si="14"/>
        <v>366.19443540000003</v>
      </c>
      <c r="R158">
        <f t="shared" si="15"/>
        <v>488.00644999999997</v>
      </c>
    </row>
    <row r="159" spans="1:18" x14ac:dyDescent="0.25">
      <c r="A159" s="1">
        <f t="shared" si="16"/>
        <v>9</v>
      </c>
      <c r="B159" s="2" t="s">
        <v>117</v>
      </c>
      <c r="C159" s="2">
        <v>2017</v>
      </c>
      <c r="D159" s="4"/>
      <c r="E159" s="4" t="s">
        <v>1172</v>
      </c>
      <c r="F159" s="4"/>
      <c r="G159" s="4" t="s">
        <v>1173</v>
      </c>
      <c r="H159" s="4">
        <f t="shared" si="12"/>
        <v>358.73079999999999</v>
      </c>
      <c r="I159" s="4" t="str">
        <f t="shared" si="13"/>
        <v>679.1263</v>
      </c>
      <c r="M159">
        <v>358.73079999999999</v>
      </c>
      <c r="N159">
        <v>8.9178963000000007</v>
      </c>
      <c r="O159">
        <v>679.12627999999995</v>
      </c>
      <c r="Q159">
        <f t="shared" si="14"/>
        <v>367.64869629999998</v>
      </c>
      <c r="R159">
        <f t="shared" si="15"/>
        <v>679.12627999999995</v>
      </c>
    </row>
    <row r="160" spans="1:18" x14ac:dyDescent="0.25">
      <c r="A160" s="1">
        <f t="shared" si="16"/>
        <v>9</v>
      </c>
      <c r="B160" s="2" t="s">
        <v>117</v>
      </c>
      <c r="C160" s="2">
        <v>2018</v>
      </c>
      <c r="D160" s="4"/>
      <c r="E160" s="4" t="s">
        <v>1174</v>
      </c>
      <c r="F160" s="4"/>
      <c r="G160" s="4" t="s">
        <v>1175</v>
      </c>
      <c r="H160" s="4">
        <f t="shared" si="12"/>
        <v>339.20170000000002</v>
      </c>
      <c r="I160" s="4" t="str">
        <f t="shared" si="13"/>
        <v>954.6922</v>
      </c>
      <c r="M160">
        <v>339.20168999999999</v>
      </c>
      <c r="N160">
        <v>8.3184471000000002</v>
      </c>
      <c r="O160">
        <v>954.69219999999996</v>
      </c>
      <c r="Q160">
        <f t="shared" si="14"/>
        <v>347.5201371</v>
      </c>
      <c r="R160">
        <f t="shared" si="15"/>
        <v>954.69219999999996</v>
      </c>
    </row>
    <row r="161" spans="1:18" x14ac:dyDescent="0.25">
      <c r="A161" s="1">
        <f t="shared" si="16"/>
        <v>9</v>
      </c>
      <c r="B161" s="2" t="s">
        <v>117</v>
      </c>
      <c r="C161" s="2">
        <v>2019</v>
      </c>
      <c r="D161" s="4"/>
      <c r="E161" s="4" t="s">
        <v>1176</v>
      </c>
      <c r="F161" s="4" t="s">
        <v>1177</v>
      </c>
      <c r="G161" s="4" t="s">
        <v>1178</v>
      </c>
      <c r="H161" s="4">
        <f t="shared" si="12"/>
        <v>267.29269799999997</v>
      </c>
      <c r="I161" s="4" t="str">
        <f t="shared" si="13"/>
        <v>1211.536</v>
      </c>
      <c r="M161">
        <v>259.57369999999997</v>
      </c>
      <c r="N161">
        <v>7.718998</v>
      </c>
      <c r="O161">
        <v>1211.5360000000001</v>
      </c>
      <c r="Q161">
        <f t="shared" si="14"/>
        <v>267.29269799999997</v>
      </c>
      <c r="R161">
        <f t="shared" si="15"/>
        <v>1211.5360000000001</v>
      </c>
    </row>
    <row r="162" spans="1:18" x14ac:dyDescent="0.25">
      <c r="A162" s="1">
        <f t="shared" si="16"/>
        <v>9</v>
      </c>
      <c r="B162" s="2" t="s">
        <v>117</v>
      </c>
      <c r="C162" s="2">
        <v>2020</v>
      </c>
      <c r="D162" s="4"/>
      <c r="E162" s="4" t="s">
        <v>1179</v>
      </c>
      <c r="F162" s="4" t="s">
        <v>1180</v>
      </c>
      <c r="G162" s="4" t="s">
        <v>1181</v>
      </c>
      <c r="H162" s="4">
        <f t="shared" si="12"/>
        <v>338.08194900000001</v>
      </c>
      <c r="I162" s="4" t="str">
        <f t="shared" si="13"/>
        <v>1564.448</v>
      </c>
      <c r="M162">
        <v>330.9624</v>
      </c>
      <c r="N162">
        <v>7.1195487999999996</v>
      </c>
      <c r="O162">
        <v>1564.4480000000001</v>
      </c>
      <c r="Q162">
        <f t="shared" si="14"/>
        <v>338.08194880000002</v>
      </c>
      <c r="R162">
        <f t="shared" si="15"/>
        <v>1564.4480000000001</v>
      </c>
    </row>
    <row r="163" spans="1:18" x14ac:dyDescent="0.25">
      <c r="A163" s="1">
        <f t="shared" si="16"/>
        <v>9</v>
      </c>
      <c r="B163" s="2" t="s">
        <v>117</v>
      </c>
      <c r="C163" s="2">
        <v>2021</v>
      </c>
      <c r="D163" s="4"/>
      <c r="E163" s="4" t="s">
        <v>1182</v>
      </c>
      <c r="F163" s="4" t="s">
        <v>1183</v>
      </c>
      <c r="G163" s="4" t="s">
        <v>1184</v>
      </c>
      <c r="H163" s="4">
        <f t="shared" si="12"/>
        <v>192.472523</v>
      </c>
      <c r="I163" s="4" t="str">
        <f t="shared" si="13"/>
        <v>1820.922</v>
      </c>
      <c r="M163">
        <v>184.86971</v>
      </c>
      <c r="N163">
        <v>7.6028228000000002</v>
      </c>
      <c r="O163">
        <v>1820.922</v>
      </c>
      <c r="Q163">
        <f t="shared" si="14"/>
        <v>192.47253280000001</v>
      </c>
      <c r="R163">
        <f t="shared" si="15"/>
        <v>1820.922</v>
      </c>
    </row>
    <row r="164" spans="1:18" x14ac:dyDescent="0.25">
      <c r="A164" s="1">
        <f t="shared" si="16"/>
        <v>10</v>
      </c>
      <c r="B164" s="2" t="s">
        <v>131</v>
      </c>
      <c r="C164" s="2">
        <v>2004</v>
      </c>
      <c r="D164" s="4">
        <v>54.865664000000002</v>
      </c>
      <c r="E164" s="4"/>
      <c r="F164" s="4"/>
      <c r="G164" s="4"/>
      <c r="H164" s="4">
        <f t="shared" si="12"/>
        <v>54.865664000000002</v>
      </c>
      <c r="I164" s="4">
        <f t="shared" si="13"/>
        <v>0</v>
      </c>
      <c r="L164">
        <v>54.865665</v>
      </c>
      <c r="O164">
        <v>-2841.6039000000001</v>
      </c>
      <c r="Q164">
        <f t="shared" si="14"/>
        <v>54.865665</v>
      </c>
      <c r="R164">
        <f t="shared" si="15"/>
        <v>-2841.6039000000001</v>
      </c>
    </row>
    <row r="165" spans="1:18" x14ac:dyDescent="0.25">
      <c r="A165" s="1">
        <f t="shared" si="16"/>
        <v>10</v>
      </c>
      <c r="B165" s="2" t="s">
        <v>131</v>
      </c>
      <c r="C165" s="2">
        <v>2005</v>
      </c>
      <c r="D165" s="4">
        <v>57.122695</v>
      </c>
      <c r="E165" s="4"/>
      <c r="F165" s="4"/>
      <c r="G165" s="4"/>
      <c r="H165" s="4">
        <f t="shared" si="12"/>
        <v>57.122695</v>
      </c>
      <c r="I165" s="4">
        <f t="shared" si="13"/>
        <v>0</v>
      </c>
      <c r="L165">
        <v>57.122695999999998</v>
      </c>
      <c r="O165">
        <v>-2543.6617000000001</v>
      </c>
      <c r="Q165">
        <f t="shared" si="14"/>
        <v>57.122695999999998</v>
      </c>
      <c r="R165">
        <f t="shared" si="15"/>
        <v>-2543.6617000000001</v>
      </c>
    </row>
    <row r="166" spans="1:18" x14ac:dyDescent="0.25">
      <c r="A166" s="1">
        <f t="shared" si="16"/>
        <v>10</v>
      </c>
      <c r="B166" s="2" t="s">
        <v>131</v>
      </c>
      <c r="C166" s="2">
        <v>2006</v>
      </c>
      <c r="D166" s="4">
        <v>84.035107999999994</v>
      </c>
      <c r="E166" s="4"/>
      <c r="F166" s="4"/>
      <c r="G166" s="4"/>
      <c r="H166" s="4">
        <f t="shared" si="12"/>
        <v>84.035107999999994</v>
      </c>
      <c r="I166" s="4">
        <f t="shared" si="13"/>
        <v>0</v>
      </c>
      <c r="L166">
        <v>84.035110000000003</v>
      </c>
      <c r="O166">
        <v>-2245.7195000000002</v>
      </c>
      <c r="Q166">
        <f t="shared" si="14"/>
        <v>84.035110000000003</v>
      </c>
      <c r="R166">
        <f t="shared" si="15"/>
        <v>-2245.7195000000002</v>
      </c>
    </row>
    <row r="167" spans="1:18" x14ac:dyDescent="0.25">
      <c r="A167" s="1">
        <f t="shared" si="16"/>
        <v>10</v>
      </c>
      <c r="B167" s="2" t="s">
        <v>131</v>
      </c>
      <c r="C167" s="2">
        <v>2007</v>
      </c>
      <c r="D167" s="4">
        <v>71.253844999999998</v>
      </c>
      <c r="E167" s="4"/>
      <c r="F167" s="4"/>
      <c r="G167" s="4"/>
      <c r="H167" s="4">
        <f t="shared" si="12"/>
        <v>71.253844999999998</v>
      </c>
      <c r="I167" s="4">
        <f t="shared" si="13"/>
        <v>0</v>
      </c>
      <c r="L167">
        <v>71.253844999999998</v>
      </c>
      <c r="O167">
        <v>-1947.7773</v>
      </c>
      <c r="Q167">
        <f t="shared" si="14"/>
        <v>71.253844999999998</v>
      </c>
      <c r="R167">
        <f t="shared" si="15"/>
        <v>-1947.7773</v>
      </c>
    </row>
    <row r="168" spans="1:18" x14ac:dyDescent="0.25">
      <c r="A168" s="1">
        <f t="shared" si="16"/>
        <v>10</v>
      </c>
      <c r="B168" s="2" t="s">
        <v>131</v>
      </c>
      <c r="C168" s="2">
        <v>2008</v>
      </c>
      <c r="D168" s="4">
        <v>90.428331999999997</v>
      </c>
      <c r="E168" s="4"/>
      <c r="F168" s="4"/>
      <c r="G168" s="4"/>
      <c r="H168" s="4">
        <f t="shared" si="12"/>
        <v>90.428331999999997</v>
      </c>
      <c r="I168" s="4">
        <f t="shared" si="13"/>
        <v>0</v>
      </c>
      <c r="L168">
        <v>90.428329000000005</v>
      </c>
      <c r="O168">
        <v>-1649.835</v>
      </c>
      <c r="Q168">
        <f t="shared" si="14"/>
        <v>90.428329000000005</v>
      </c>
      <c r="R168">
        <f t="shared" si="15"/>
        <v>-1649.835</v>
      </c>
    </row>
    <row r="169" spans="1:18" x14ac:dyDescent="0.25">
      <c r="A169" s="1">
        <f t="shared" si="16"/>
        <v>10</v>
      </c>
      <c r="B169" s="2" t="s">
        <v>131</v>
      </c>
      <c r="C169" s="2">
        <v>2009</v>
      </c>
      <c r="D169" s="4">
        <v>86.635773</v>
      </c>
      <c r="E169" s="4"/>
      <c r="F169" s="4"/>
      <c r="G169" s="4"/>
      <c r="H169" s="4">
        <f t="shared" si="12"/>
        <v>86.635773</v>
      </c>
      <c r="I169" s="4">
        <f t="shared" si="13"/>
        <v>0</v>
      </c>
      <c r="L169">
        <v>86.635773</v>
      </c>
      <c r="O169">
        <v>-1351.8928000000001</v>
      </c>
      <c r="Q169">
        <f t="shared" si="14"/>
        <v>86.635773</v>
      </c>
      <c r="R169">
        <f t="shared" si="15"/>
        <v>-1351.8928000000001</v>
      </c>
    </row>
    <row r="170" spans="1:18" x14ac:dyDescent="0.25">
      <c r="A170" s="1">
        <f t="shared" si="16"/>
        <v>10</v>
      </c>
      <c r="B170" s="2" t="s">
        <v>131</v>
      </c>
      <c r="C170" s="2">
        <v>2010</v>
      </c>
      <c r="D170" s="4">
        <v>97.399827000000002</v>
      </c>
      <c r="E170" s="4"/>
      <c r="F170" s="4"/>
      <c r="G170" s="4"/>
      <c r="H170" s="4">
        <f t="shared" si="12"/>
        <v>97.399827000000002</v>
      </c>
      <c r="I170" s="4">
        <f t="shared" si="13"/>
        <v>0</v>
      </c>
      <c r="L170">
        <v>97.399826000000004</v>
      </c>
      <c r="O170">
        <v>-1053.9505999999999</v>
      </c>
      <c r="Q170">
        <f t="shared" si="14"/>
        <v>97.399826000000004</v>
      </c>
      <c r="R170">
        <f t="shared" si="15"/>
        <v>-1053.9505999999999</v>
      </c>
    </row>
    <row r="171" spans="1:18" x14ac:dyDescent="0.25">
      <c r="A171" s="1">
        <f t="shared" si="16"/>
        <v>10</v>
      </c>
      <c r="B171" s="2" t="s">
        <v>131</v>
      </c>
      <c r="C171" s="2">
        <v>2011</v>
      </c>
      <c r="D171" s="4">
        <v>124.58427</v>
      </c>
      <c r="E171" s="4"/>
      <c r="F171" s="4"/>
      <c r="G171" s="4"/>
      <c r="H171" s="4">
        <f t="shared" si="12"/>
        <v>124.58427</v>
      </c>
      <c r="I171" s="4">
        <f t="shared" si="13"/>
        <v>0</v>
      </c>
      <c r="L171">
        <v>124.58427</v>
      </c>
      <c r="O171">
        <v>-756.00833</v>
      </c>
      <c r="Q171">
        <f t="shared" si="14"/>
        <v>124.58427</v>
      </c>
      <c r="R171">
        <f t="shared" si="15"/>
        <v>-756.00833</v>
      </c>
    </row>
    <row r="172" spans="1:18" x14ac:dyDescent="0.25">
      <c r="A172" s="1">
        <f t="shared" si="16"/>
        <v>10</v>
      </c>
      <c r="B172" s="2" t="s">
        <v>131</v>
      </c>
      <c r="C172" s="2">
        <v>2012</v>
      </c>
      <c r="D172" s="4">
        <v>154.72490999999999</v>
      </c>
      <c r="E172" s="4"/>
      <c r="F172" s="4"/>
      <c r="G172" s="4"/>
      <c r="H172" s="4">
        <f t="shared" si="12"/>
        <v>154.72490999999999</v>
      </c>
      <c r="I172" s="4">
        <f t="shared" si="13"/>
        <v>0</v>
      </c>
      <c r="L172">
        <v>154.72490999999999</v>
      </c>
      <c r="O172">
        <v>-458.06610000000001</v>
      </c>
      <c r="Q172">
        <f t="shared" si="14"/>
        <v>154.72490999999999</v>
      </c>
      <c r="R172">
        <f t="shared" si="15"/>
        <v>-458.06610000000001</v>
      </c>
    </row>
    <row r="173" spans="1:18" x14ac:dyDescent="0.25">
      <c r="A173" s="1">
        <f t="shared" si="16"/>
        <v>10</v>
      </c>
      <c r="B173" s="2" t="s">
        <v>131</v>
      </c>
      <c r="C173" s="2">
        <v>2013</v>
      </c>
      <c r="D173" s="4">
        <v>144.17794000000001</v>
      </c>
      <c r="E173" s="4"/>
      <c r="F173" s="4"/>
      <c r="G173" s="4"/>
      <c r="H173" s="4">
        <f t="shared" si="12"/>
        <v>144.17794000000001</v>
      </c>
      <c r="I173" s="4">
        <f t="shared" si="13"/>
        <v>0</v>
      </c>
      <c r="L173">
        <v>144.17793</v>
      </c>
      <c r="O173">
        <v>-160.12387000000001</v>
      </c>
      <c r="Q173">
        <f t="shared" si="14"/>
        <v>144.17793</v>
      </c>
      <c r="R173">
        <f t="shared" si="15"/>
        <v>-160.12387000000001</v>
      </c>
    </row>
    <row r="174" spans="1:18" x14ac:dyDescent="0.25">
      <c r="A174" s="1">
        <f t="shared" si="16"/>
        <v>10</v>
      </c>
      <c r="B174" s="2" t="s">
        <v>131</v>
      </c>
      <c r="C174" s="2">
        <v>2014</v>
      </c>
      <c r="D174" s="4">
        <v>146.01261</v>
      </c>
      <c r="E174" s="4"/>
      <c r="F174" s="4"/>
      <c r="G174" s="4"/>
      <c r="H174" s="4">
        <f t="shared" si="12"/>
        <v>146.01261</v>
      </c>
      <c r="I174" s="4">
        <f t="shared" si="13"/>
        <v>0</v>
      </c>
      <c r="L174">
        <v>146.01259999999999</v>
      </c>
      <c r="O174">
        <v>137.81836000000001</v>
      </c>
      <c r="Q174">
        <f t="shared" si="14"/>
        <v>146.01259999999999</v>
      </c>
      <c r="R174">
        <f t="shared" si="15"/>
        <v>137.81836000000001</v>
      </c>
    </row>
    <row r="175" spans="1:18" x14ac:dyDescent="0.25">
      <c r="A175" s="1">
        <f t="shared" si="16"/>
        <v>10</v>
      </c>
      <c r="B175" s="2" t="s">
        <v>131</v>
      </c>
      <c r="C175" s="2">
        <v>2015</v>
      </c>
      <c r="D175" s="4">
        <v>137.84696</v>
      </c>
      <c r="E175" s="4"/>
      <c r="F175" s="4"/>
      <c r="G175" s="4" t="s">
        <v>1185</v>
      </c>
      <c r="H175" s="4">
        <f t="shared" si="12"/>
        <v>137.84696</v>
      </c>
      <c r="I175" s="4" t="str">
        <f t="shared" si="13"/>
        <v>435.7606</v>
      </c>
      <c r="L175">
        <v>137.84694999999999</v>
      </c>
      <c r="O175">
        <v>435.76058999999998</v>
      </c>
      <c r="Q175">
        <f t="shared" si="14"/>
        <v>137.84694999999999</v>
      </c>
      <c r="R175">
        <f t="shared" si="15"/>
        <v>435.76058999999998</v>
      </c>
    </row>
    <row r="176" spans="1:18" x14ac:dyDescent="0.25">
      <c r="A176" s="1">
        <f t="shared" si="16"/>
        <v>10</v>
      </c>
      <c r="B176" s="2" t="s">
        <v>131</v>
      </c>
      <c r="C176" s="2">
        <v>2016</v>
      </c>
      <c r="D176" s="4">
        <v>142.98267000000001</v>
      </c>
      <c r="E176" s="4"/>
      <c r="F176" s="4"/>
      <c r="G176" s="4" t="s">
        <v>1186</v>
      </c>
      <c r="H176" s="4">
        <f t="shared" si="12"/>
        <v>142.98267000000001</v>
      </c>
      <c r="I176" s="4" t="str">
        <f t="shared" si="13"/>
        <v>733.7028</v>
      </c>
      <c r="L176">
        <v>142.98267000000001</v>
      </c>
      <c r="O176">
        <v>733.70281999999997</v>
      </c>
      <c r="Q176">
        <f t="shared" si="14"/>
        <v>142.98267000000001</v>
      </c>
      <c r="R176">
        <f t="shared" si="15"/>
        <v>733.70281999999997</v>
      </c>
    </row>
    <row r="177" spans="1:18" x14ac:dyDescent="0.25">
      <c r="A177" s="1">
        <f t="shared" si="16"/>
        <v>10</v>
      </c>
      <c r="B177" s="2" t="s">
        <v>131</v>
      </c>
      <c r="C177" s="2">
        <v>2017</v>
      </c>
      <c r="D177" s="4">
        <v>163.98374999999999</v>
      </c>
      <c r="E177" s="4"/>
      <c r="F177" s="4"/>
      <c r="G177" s="4" t="s">
        <v>1187</v>
      </c>
      <c r="H177" s="4">
        <f t="shared" si="12"/>
        <v>163.98374999999999</v>
      </c>
      <c r="I177" s="4" t="str">
        <f t="shared" si="13"/>
        <v>706.2323</v>
      </c>
      <c r="L177">
        <v>163.98374999999999</v>
      </c>
      <c r="O177">
        <v>706.23230000000001</v>
      </c>
      <c r="Q177">
        <f t="shared" si="14"/>
        <v>163.98374999999999</v>
      </c>
      <c r="R177">
        <f t="shared" si="15"/>
        <v>706.23230000000001</v>
      </c>
    </row>
    <row r="178" spans="1:18" x14ac:dyDescent="0.25">
      <c r="A178" s="1">
        <f t="shared" si="16"/>
        <v>10</v>
      </c>
      <c r="B178" s="2" t="s">
        <v>131</v>
      </c>
      <c r="C178" s="2">
        <v>2018</v>
      </c>
      <c r="D178" s="4">
        <v>173.66242</v>
      </c>
      <c r="E178" s="4"/>
      <c r="F178" s="4"/>
      <c r="G178" s="4" t="s">
        <v>1188</v>
      </c>
      <c r="H178" s="4">
        <f t="shared" si="12"/>
        <v>173.66242</v>
      </c>
      <c r="I178" s="4" t="str">
        <f t="shared" si="13"/>
        <v>622.1689</v>
      </c>
      <c r="L178">
        <v>173.66240999999999</v>
      </c>
      <c r="O178">
        <v>622.16887999999994</v>
      </c>
      <c r="Q178">
        <f t="shared" si="14"/>
        <v>173.66240999999999</v>
      </c>
      <c r="R178">
        <f t="shared" si="15"/>
        <v>622.16887999999994</v>
      </c>
    </row>
    <row r="179" spans="1:18" x14ac:dyDescent="0.25">
      <c r="A179" s="1">
        <f t="shared" si="16"/>
        <v>10</v>
      </c>
      <c r="B179" s="2" t="s">
        <v>131</v>
      </c>
      <c r="C179" s="2">
        <v>2019</v>
      </c>
      <c r="D179" s="4">
        <v>174.70309</v>
      </c>
      <c r="E179" s="4"/>
      <c r="F179" s="4"/>
      <c r="G179" s="4" t="s">
        <v>1189</v>
      </c>
      <c r="H179" s="4">
        <f t="shared" si="12"/>
        <v>174.70309</v>
      </c>
      <c r="I179" s="4" t="str">
        <f t="shared" si="13"/>
        <v>678.3034</v>
      </c>
      <c r="L179">
        <v>174.70309</v>
      </c>
      <c r="O179">
        <v>678.30340999999999</v>
      </c>
      <c r="Q179">
        <f t="shared" si="14"/>
        <v>174.70309</v>
      </c>
      <c r="R179">
        <f t="shared" si="15"/>
        <v>678.30340999999999</v>
      </c>
    </row>
    <row r="180" spans="1:18" x14ac:dyDescent="0.25">
      <c r="A180" s="1">
        <f t="shared" si="16"/>
        <v>10</v>
      </c>
      <c r="B180" s="2" t="s">
        <v>131</v>
      </c>
      <c r="C180" s="2">
        <v>2020</v>
      </c>
      <c r="D180" s="4">
        <v>180.98724000000001</v>
      </c>
      <c r="E180" s="4"/>
      <c r="F180" s="4"/>
      <c r="G180" s="4" t="s">
        <v>1190</v>
      </c>
      <c r="H180" s="4">
        <f t="shared" si="12"/>
        <v>180.98724000000001</v>
      </c>
      <c r="I180" s="4" t="str">
        <f t="shared" si="13"/>
        <v>805.9819</v>
      </c>
      <c r="L180">
        <v>180.98724000000001</v>
      </c>
      <c r="O180">
        <v>805.98186999999996</v>
      </c>
      <c r="Q180">
        <f t="shared" si="14"/>
        <v>180.98724000000001</v>
      </c>
      <c r="R180">
        <f t="shared" si="15"/>
        <v>805.98186999999996</v>
      </c>
    </row>
    <row r="181" spans="1:18" x14ac:dyDescent="0.25">
      <c r="A181" s="1">
        <f t="shared" si="16"/>
        <v>10</v>
      </c>
      <c r="B181" s="2" t="s">
        <v>131</v>
      </c>
      <c r="C181" s="2">
        <v>2021</v>
      </c>
      <c r="D181" s="4"/>
      <c r="E181" s="4"/>
      <c r="F181" s="4"/>
      <c r="G181" s="4" t="s">
        <v>1191</v>
      </c>
      <c r="H181" s="4"/>
      <c r="I181" s="4" t="str">
        <f t="shared" si="13"/>
        <v>935.5725</v>
      </c>
      <c r="L181">
        <v>187.27139</v>
      </c>
      <c r="O181">
        <v>935.57250999999997</v>
      </c>
      <c r="Q181">
        <f t="shared" si="14"/>
        <v>187.27139</v>
      </c>
      <c r="R181">
        <f t="shared" si="15"/>
        <v>935.57250999999997</v>
      </c>
    </row>
    <row r="182" spans="1:18" x14ac:dyDescent="0.25">
      <c r="A182" s="1">
        <f t="shared" si="16"/>
        <v>11</v>
      </c>
      <c r="B182" s="2" t="s">
        <v>146</v>
      </c>
      <c r="C182" s="2">
        <v>2004</v>
      </c>
      <c r="D182" s="4">
        <v>16.247319000000001</v>
      </c>
      <c r="E182" s="4"/>
      <c r="F182" s="4"/>
      <c r="G182" s="4"/>
      <c r="H182" s="4">
        <f t="shared" si="12"/>
        <v>16.247319000000001</v>
      </c>
      <c r="I182" s="4">
        <f t="shared" si="13"/>
        <v>0</v>
      </c>
      <c r="L182">
        <v>16.247318</v>
      </c>
      <c r="O182">
        <v>215.33664999999999</v>
      </c>
      <c r="Q182">
        <f t="shared" si="14"/>
        <v>16.247318</v>
      </c>
      <c r="R182">
        <f t="shared" si="15"/>
        <v>215.33664999999999</v>
      </c>
    </row>
    <row r="183" spans="1:18" x14ac:dyDescent="0.25">
      <c r="A183" s="1">
        <f t="shared" si="16"/>
        <v>11</v>
      </c>
      <c r="B183" s="2" t="s">
        <v>146</v>
      </c>
      <c r="C183" s="2">
        <v>2005</v>
      </c>
      <c r="D183" s="4">
        <v>11.333883999999999</v>
      </c>
      <c r="E183" s="4"/>
      <c r="F183" s="4"/>
      <c r="G183" s="4"/>
      <c r="H183" s="4">
        <f t="shared" si="12"/>
        <v>11.333883999999999</v>
      </c>
      <c r="I183" s="4">
        <f t="shared" si="13"/>
        <v>0</v>
      </c>
      <c r="L183">
        <v>11.333883999999999</v>
      </c>
      <c r="O183">
        <v>214.78675999999999</v>
      </c>
      <c r="Q183">
        <f t="shared" si="14"/>
        <v>11.333883999999999</v>
      </c>
      <c r="R183">
        <f t="shared" si="15"/>
        <v>214.78675999999999</v>
      </c>
    </row>
    <row r="184" spans="1:18" x14ac:dyDescent="0.25">
      <c r="A184" s="1">
        <f t="shared" si="16"/>
        <v>11</v>
      </c>
      <c r="B184" s="2" t="s">
        <v>146</v>
      </c>
      <c r="C184" s="2">
        <v>2006</v>
      </c>
      <c r="D184" s="4">
        <v>13.491291</v>
      </c>
      <c r="E184" s="4"/>
      <c r="F184" s="4"/>
      <c r="G184" s="4"/>
      <c r="H184" s="4">
        <f t="shared" si="12"/>
        <v>13.491291</v>
      </c>
      <c r="I184" s="4">
        <f t="shared" si="13"/>
        <v>0</v>
      </c>
      <c r="L184">
        <v>13.491291</v>
      </c>
      <c r="O184">
        <v>214.23686000000001</v>
      </c>
      <c r="Q184">
        <f t="shared" si="14"/>
        <v>13.491291</v>
      </c>
      <c r="R184">
        <f t="shared" si="15"/>
        <v>214.23686000000001</v>
      </c>
    </row>
    <row r="185" spans="1:18" x14ac:dyDescent="0.25">
      <c r="A185" s="1">
        <f t="shared" si="16"/>
        <v>11</v>
      </c>
      <c r="B185" s="2" t="s">
        <v>146</v>
      </c>
      <c r="C185" s="2">
        <v>2007</v>
      </c>
      <c r="D185" s="4">
        <v>18.446512999999999</v>
      </c>
      <c r="E185" s="4"/>
      <c r="F185" s="4"/>
      <c r="G185" s="4"/>
      <c r="H185" s="4">
        <f t="shared" si="12"/>
        <v>18.446512999999999</v>
      </c>
      <c r="I185" s="4">
        <f t="shared" si="13"/>
        <v>0</v>
      </c>
      <c r="L185">
        <v>18.446511999999998</v>
      </c>
      <c r="O185">
        <v>213.68697</v>
      </c>
      <c r="Q185">
        <f t="shared" si="14"/>
        <v>18.446511999999998</v>
      </c>
      <c r="R185">
        <f t="shared" si="15"/>
        <v>213.68697</v>
      </c>
    </row>
    <row r="186" spans="1:18" x14ac:dyDescent="0.25">
      <c r="A186" s="1">
        <f t="shared" si="16"/>
        <v>11</v>
      </c>
      <c r="B186" s="2" t="s">
        <v>146</v>
      </c>
      <c r="C186" s="2">
        <v>2008</v>
      </c>
      <c r="D186" s="4">
        <v>21.764436</v>
      </c>
      <c r="E186" s="4"/>
      <c r="F186" s="4"/>
      <c r="G186" s="4"/>
      <c r="H186" s="4">
        <f t="shared" si="12"/>
        <v>21.764436</v>
      </c>
      <c r="I186" s="4">
        <f t="shared" si="13"/>
        <v>0</v>
      </c>
      <c r="L186">
        <v>21.764437000000001</v>
      </c>
      <c r="O186">
        <v>213.13706999999999</v>
      </c>
      <c r="Q186">
        <f t="shared" si="14"/>
        <v>21.764437000000001</v>
      </c>
      <c r="R186">
        <f t="shared" si="15"/>
        <v>213.13706999999999</v>
      </c>
    </row>
    <row r="187" spans="1:18" x14ac:dyDescent="0.25">
      <c r="A187" s="1">
        <f t="shared" si="16"/>
        <v>11</v>
      </c>
      <c r="B187" s="2" t="s">
        <v>146</v>
      </c>
      <c r="C187" s="2">
        <v>2009</v>
      </c>
      <c r="D187" s="4">
        <v>23.641020000000001</v>
      </c>
      <c r="E187" s="4"/>
      <c r="F187" s="4"/>
      <c r="G187" s="4"/>
      <c r="H187" s="4">
        <f t="shared" si="12"/>
        <v>23.641020000000001</v>
      </c>
      <c r="I187" s="4">
        <f t="shared" si="13"/>
        <v>0</v>
      </c>
      <c r="L187">
        <v>23.641020000000001</v>
      </c>
      <c r="O187">
        <v>212.58716999999999</v>
      </c>
      <c r="Q187">
        <f t="shared" si="14"/>
        <v>23.641020000000001</v>
      </c>
      <c r="R187">
        <f t="shared" si="15"/>
        <v>212.58716999999999</v>
      </c>
    </row>
    <row r="188" spans="1:18" x14ac:dyDescent="0.25">
      <c r="A188" s="1">
        <f t="shared" si="16"/>
        <v>11</v>
      </c>
      <c r="B188" s="2" t="s">
        <v>146</v>
      </c>
      <c r="C188" s="2">
        <v>2010</v>
      </c>
      <c r="D188" s="4">
        <v>26.201965999999999</v>
      </c>
      <c r="E188" s="4"/>
      <c r="F188" s="4"/>
      <c r="G188" s="4"/>
      <c r="H188" s="4">
        <f t="shared" si="12"/>
        <v>26.201965999999999</v>
      </c>
      <c r="I188" s="4">
        <f t="shared" si="13"/>
        <v>0</v>
      </c>
      <c r="L188">
        <v>26.201965000000001</v>
      </c>
      <c r="O188">
        <v>212.03728000000001</v>
      </c>
      <c r="Q188">
        <f t="shared" si="14"/>
        <v>26.201965000000001</v>
      </c>
      <c r="R188">
        <f t="shared" si="15"/>
        <v>212.03728000000001</v>
      </c>
    </row>
    <row r="189" spans="1:18" x14ac:dyDescent="0.25">
      <c r="A189" s="1">
        <f t="shared" si="16"/>
        <v>11</v>
      </c>
      <c r="B189" s="2" t="s">
        <v>146</v>
      </c>
      <c r="C189" s="2">
        <v>2011</v>
      </c>
      <c r="D189" s="4">
        <v>30.396059000000001</v>
      </c>
      <c r="E189" s="4"/>
      <c r="F189" s="4"/>
      <c r="G189" s="4"/>
      <c r="H189" s="4">
        <f t="shared" si="12"/>
        <v>30.396059000000001</v>
      </c>
      <c r="I189" s="4">
        <f t="shared" si="13"/>
        <v>0</v>
      </c>
      <c r="L189">
        <v>30.396059000000001</v>
      </c>
      <c r="O189">
        <v>211.48738</v>
      </c>
      <c r="Q189">
        <f t="shared" si="14"/>
        <v>30.396059000000001</v>
      </c>
      <c r="R189">
        <f t="shared" si="15"/>
        <v>211.48738</v>
      </c>
    </row>
    <row r="190" spans="1:18" x14ac:dyDescent="0.25">
      <c r="A190" s="1">
        <f t="shared" si="16"/>
        <v>11</v>
      </c>
      <c r="B190" s="2" t="s">
        <v>146</v>
      </c>
      <c r="C190" s="2">
        <v>2012</v>
      </c>
      <c r="D190" s="4">
        <v>34.938572000000001</v>
      </c>
      <c r="E190" s="4"/>
      <c r="F190" s="4"/>
      <c r="G190" s="4"/>
      <c r="H190" s="4">
        <f t="shared" si="12"/>
        <v>34.938572000000001</v>
      </c>
      <c r="I190" s="4">
        <f t="shared" si="13"/>
        <v>0</v>
      </c>
      <c r="L190">
        <v>34.938572000000001</v>
      </c>
      <c r="O190">
        <v>210.93747999999999</v>
      </c>
      <c r="Q190">
        <f t="shared" si="14"/>
        <v>34.938572000000001</v>
      </c>
      <c r="R190">
        <f t="shared" si="15"/>
        <v>210.93747999999999</v>
      </c>
    </row>
    <row r="191" spans="1:18" x14ac:dyDescent="0.25">
      <c r="A191" s="1">
        <f t="shared" si="16"/>
        <v>11</v>
      </c>
      <c r="B191" s="2" t="s">
        <v>146</v>
      </c>
      <c r="C191" s="2">
        <v>2013</v>
      </c>
      <c r="D191" s="4">
        <v>40.953235999999997</v>
      </c>
      <c r="E191" s="4"/>
      <c r="F191" s="4"/>
      <c r="G191" s="4"/>
      <c r="H191" s="4">
        <f t="shared" si="12"/>
        <v>40.953235999999997</v>
      </c>
      <c r="I191" s="4">
        <f t="shared" si="13"/>
        <v>0</v>
      </c>
      <c r="L191">
        <v>40.953235999999997</v>
      </c>
      <c r="O191">
        <v>210.38758999999999</v>
      </c>
      <c r="Q191">
        <f t="shared" si="14"/>
        <v>40.953235999999997</v>
      </c>
      <c r="R191">
        <f t="shared" si="15"/>
        <v>210.38758999999999</v>
      </c>
    </row>
    <row r="192" spans="1:18" x14ac:dyDescent="0.25">
      <c r="A192" s="1">
        <f t="shared" si="16"/>
        <v>11</v>
      </c>
      <c r="B192" s="2" t="s">
        <v>146</v>
      </c>
      <c r="C192" s="2">
        <v>2014</v>
      </c>
      <c r="D192" s="4">
        <v>50.310080999999997</v>
      </c>
      <c r="E192" s="4"/>
      <c r="F192" s="4"/>
      <c r="G192" s="4"/>
      <c r="H192" s="4">
        <f t="shared" si="12"/>
        <v>50.310080999999997</v>
      </c>
      <c r="I192" s="4">
        <f t="shared" si="13"/>
        <v>0</v>
      </c>
      <c r="L192">
        <v>50.310080999999997</v>
      </c>
      <c r="O192">
        <v>209.83769000000001</v>
      </c>
      <c r="Q192">
        <f t="shared" si="14"/>
        <v>50.310080999999997</v>
      </c>
      <c r="R192">
        <f t="shared" si="15"/>
        <v>209.83769000000001</v>
      </c>
    </row>
    <row r="193" spans="1:18" x14ac:dyDescent="0.25">
      <c r="A193" s="1">
        <f t="shared" si="16"/>
        <v>11</v>
      </c>
      <c r="B193" s="2" t="s">
        <v>146</v>
      </c>
      <c r="C193" s="2">
        <v>2015</v>
      </c>
      <c r="D193" s="4">
        <v>49.876041000000001</v>
      </c>
      <c r="E193" s="4"/>
      <c r="F193" s="4"/>
      <c r="G193" s="4" t="s">
        <v>1192</v>
      </c>
      <c r="H193" s="4">
        <f t="shared" si="12"/>
        <v>49.876041000000001</v>
      </c>
      <c r="I193" s="4" t="str">
        <f t="shared" si="13"/>
        <v>209.2878</v>
      </c>
      <c r="L193">
        <v>49.876041000000001</v>
      </c>
      <c r="O193">
        <v>209.2878</v>
      </c>
      <c r="Q193">
        <f t="shared" si="14"/>
        <v>49.876041000000001</v>
      </c>
      <c r="R193">
        <f t="shared" si="15"/>
        <v>209.2878</v>
      </c>
    </row>
    <row r="194" spans="1:18" x14ac:dyDescent="0.25">
      <c r="A194" s="1">
        <f t="shared" si="16"/>
        <v>11</v>
      </c>
      <c r="B194" s="2" t="s">
        <v>146</v>
      </c>
      <c r="C194" s="2">
        <v>2016</v>
      </c>
      <c r="D194" s="4">
        <v>59.001407999999998</v>
      </c>
      <c r="E194" s="4"/>
      <c r="F194" s="4"/>
      <c r="G194" s="4" t="s">
        <v>1193</v>
      </c>
      <c r="H194" s="4">
        <f t="shared" si="12"/>
        <v>59.001407999999998</v>
      </c>
      <c r="I194" s="4" t="str">
        <f t="shared" si="13"/>
        <v>208.7379</v>
      </c>
      <c r="L194">
        <v>59.001407999999998</v>
      </c>
      <c r="O194">
        <v>208.7379</v>
      </c>
      <c r="Q194">
        <f t="shared" si="14"/>
        <v>59.001407999999998</v>
      </c>
      <c r="R194">
        <f t="shared" si="15"/>
        <v>208.7379</v>
      </c>
    </row>
    <row r="195" spans="1:18" x14ac:dyDescent="0.25">
      <c r="A195" s="1">
        <f t="shared" si="16"/>
        <v>11</v>
      </c>
      <c r="B195" s="2" t="s">
        <v>146</v>
      </c>
      <c r="C195" s="2">
        <v>2017</v>
      </c>
      <c r="D195" s="4">
        <v>50.970635999999999</v>
      </c>
      <c r="E195" s="4"/>
      <c r="F195" s="4"/>
      <c r="G195" s="4" t="s">
        <v>1194</v>
      </c>
      <c r="H195" s="4">
        <f t="shared" ref="H195:H258" si="17">D195+E195+F195</f>
        <v>50.970635999999999</v>
      </c>
      <c r="I195" s="4" t="str">
        <f t="shared" ref="I195:I258" si="18">G195</f>
        <v>206.1517</v>
      </c>
      <c r="L195">
        <v>50.970633999999997</v>
      </c>
      <c r="O195">
        <v>206.15170000000001</v>
      </c>
      <c r="Q195">
        <f t="shared" ref="Q195:Q258" si="19">L195+M195+N195</f>
        <v>50.970633999999997</v>
      </c>
      <c r="R195">
        <f t="shared" ref="R195:R258" si="20">O195</f>
        <v>206.15170000000001</v>
      </c>
    </row>
    <row r="196" spans="1:18" x14ac:dyDescent="0.25">
      <c r="A196" s="1">
        <f t="shared" ref="A196:A259" si="21">IF(B196=B195, A195, A195+1)</f>
        <v>11</v>
      </c>
      <c r="B196" s="2" t="s">
        <v>146</v>
      </c>
      <c r="C196" s="2">
        <v>2018</v>
      </c>
      <c r="D196" s="4">
        <v>53.380715000000002</v>
      </c>
      <c r="E196" s="4"/>
      <c r="F196" s="4"/>
      <c r="G196" s="4" t="s">
        <v>1195</v>
      </c>
      <c r="H196" s="4">
        <f t="shared" si="17"/>
        <v>53.380715000000002</v>
      </c>
      <c r="I196" s="4" t="str">
        <f t="shared" si="18"/>
        <v>270.9754</v>
      </c>
      <c r="L196">
        <v>53.380713999999998</v>
      </c>
      <c r="O196">
        <v>270.97539999999998</v>
      </c>
      <c r="Q196">
        <f t="shared" si="19"/>
        <v>53.380713999999998</v>
      </c>
      <c r="R196">
        <f t="shared" si="20"/>
        <v>270.97539999999998</v>
      </c>
    </row>
    <row r="197" spans="1:18" x14ac:dyDescent="0.25">
      <c r="A197" s="1">
        <f t="shared" si="21"/>
        <v>11</v>
      </c>
      <c r="B197" s="2" t="s">
        <v>146</v>
      </c>
      <c r="C197" s="2">
        <v>2019</v>
      </c>
      <c r="D197" s="4">
        <v>58.334004999999998</v>
      </c>
      <c r="E197" s="4"/>
      <c r="F197" s="4"/>
      <c r="G197" s="4" t="s">
        <v>1196</v>
      </c>
      <c r="H197" s="4">
        <f t="shared" si="17"/>
        <v>58.334004999999998</v>
      </c>
      <c r="I197" s="4" t="str">
        <f t="shared" si="18"/>
        <v>293.6437</v>
      </c>
      <c r="L197">
        <v>58.334003000000003</v>
      </c>
      <c r="O197">
        <v>293.64371</v>
      </c>
      <c r="Q197">
        <f t="shared" si="19"/>
        <v>58.334003000000003</v>
      </c>
      <c r="R197">
        <f t="shared" si="20"/>
        <v>293.64371</v>
      </c>
    </row>
    <row r="198" spans="1:18" x14ac:dyDescent="0.25">
      <c r="A198" s="1">
        <f t="shared" si="21"/>
        <v>11</v>
      </c>
      <c r="B198" s="2" t="s">
        <v>146</v>
      </c>
      <c r="C198" s="2">
        <v>2020</v>
      </c>
      <c r="D198" s="4">
        <v>67.152868999999995</v>
      </c>
      <c r="E198" s="4"/>
      <c r="F198" s="4"/>
      <c r="G198" s="4" t="s">
        <v>1197</v>
      </c>
      <c r="H198" s="4">
        <f t="shared" si="17"/>
        <v>67.152868999999995</v>
      </c>
      <c r="I198" s="4" t="str">
        <f t="shared" si="18"/>
        <v>532.1876</v>
      </c>
      <c r="L198">
        <v>67.152869999999993</v>
      </c>
      <c r="O198">
        <v>532.18762000000004</v>
      </c>
      <c r="Q198">
        <f t="shared" si="19"/>
        <v>67.152869999999993</v>
      </c>
      <c r="R198">
        <f t="shared" si="20"/>
        <v>532.18762000000004</v>
      </c>
    </row>
    <row r="199" spans="1:18" x14ac:dyDescent="0.25">
      <c r="A199" s="1">
        <f t="shared" si="21"/>
        <v>11</v>
      </c>
      <c r="B199" s="2" t="s">
        <v>146</v>
      </c>
      <c r="C199" s="2">
        <v>2021</v>
      </c>
      <c r="D199" s="4"/>
      <c r="E199" s="4"/>
      <c r="F199" s="4"/>
      <c r="G199" s="4" t="s">
        <v>1198</v>
      </c>
      <c r="H199" s="4"/>
      <c r="I199" s="4" t="str">
        <f t="shared" si="18"/>
        <v>646.1706</v>
      </c>
      <c r="L199">
        <v>75.971737000000005</v>
      </c>
      <c r="O199">
        <v>646.17058999999995</v>
      </c>
      <c r="Q199">
        <f t="shared" si="19"/>
        <v>75.971737000000005</v>
      </c>
      <c r="R199">
        <f t="shared" si="20"/>
        <v>646.17058999999995</v>
      </c>
    </row>
    <row r="200" spans="1:18" x14ac:dyDescent="0.25">
      <c r="A200" s="1">
        <f t="shared" si="21"/>
        <v>12</v>
      </c>
      <c r="B200" s="2" t="s">
        <v>161</v>
      </c>
      <c r="C200" s="2">
        <v>2004</v>
      </c>
      <c r="D200" s="4"/>
      <c r="E200" s="4"/>
      <c r="F200" s="4"/>
      <c r="G200" s="4"/>
      <c r="H200" s="4">
        <f t="shared" si="17"/>
        <v>0</v>
      </c>
      <c r="I200" s="4">
        <f t="shared" si="18"/>
        <v>0</v>
      </c>
      <c r="L200">
        <v>249.10565</v>
      </c>
      <c r="O200">
        <v>-249.05025000000001</v>
      </c>
      <c r="Q200">
        <f t="shared" si="19"/>
        <v>249.10565</v>
      </c>
      <c r="R200">
        <f t="shared" si="20"/>
        <v>-249.05025000000001</v>
      </c>
    </row>
    <row r="201" spans="1:18" x14ac:dyDescent="0.25">
      <c r="A201" s="1">
        <f t="shared" si="21"/>
        <v>12</v>
      </c>
      <c r="B201" s="2" t="s">
        <v>161</v>
      </c>
      <c r="C201" s="2">
        <v>2005</v>
      </c>
      <c r="D201" s="4"/>
      <c r="E201" s="4"/>
      <c r="F201" s="4"/>
      <c r="G201" s="4"/>
      <c r="H201" s="4">
        <f t="shared" si="17"/>
        <v>0</v>
      </c>
      <c r="I201" s="4">
        <f t="shared" si="18"/>
        <v>0</v>
      </c>
      <c r="L201">
        <v>264.79271999999997</v>
      </c>
      <c r="O201">
        <v>-213.35534999999999</v>
      </c>
      <c r="Q201">
        <f t="shared" si="19"/>
        <v>264.79271999999997</v>
      </c>
      <c r="R201">
        <f t="shared" si="20"/>
        <v>-213.35534999999999</v>
      </c>
    </row>
    <row r="202" spans="1:18" x14ac:dyDescent="0.25">
      <c r="A202" s="1">
        <f t="shared" si="21"/>
        <v>12</v>
      </c>
      <c r="B202" s="2" t="s">
        <v>161</v>
      </c>
      <c r="C202" s="2">
        <v>2006</v>
      </c>
      <c r="D202" s="4"/>
      <c r="E202" s="4"/>
      <c r="F202" s="4"/>
      <c r="G202" s="4"/>
      <c r="H202" s="4">
        <f t="shared" si="17"/>
        <v>0</v>
      </c>
      <c r="I202" s="4">
        <f t="shared" si="18"/>
        <v>0</v>
      </c>
      <c r="L202">
        <v>280.47980000000001</v>
      </c>
      <c r="O202">
        <v>-177.66043999999999</v>
      </c>
      <c r="Q202">
        <f t="shared" si="19"/>
        <v>280.47980000000001</v>
      </c>
      <c r="R202">
        <f t="shared" si="20"/>
        <v>-177.66043999999999</v>
      </c>
    </row>
    <row r="203" spans="1:18" x14ac:dyDescent="0.25">
      <c r="A203" s="1">
        <f t="shared" si="21"/>
        <v>12</v>
      </c>
      <c r="B203" s="2" t="s">
        <v>161</v>
      </c>
      <c r="C203" s="2">
        <v>2007</v>
      </c>
      <c r="D203" s="4">
        <v>296.16687000000002</v>
      </c>
      <c r="E203" s="4"/>
      <c r="F203" s="4"/>
      <c r="G203" s="4"/>
      <c r="H203" s="4">
        <f t="shared" si="17"/>
        <v>296.16687000000002</v>
      </c>
      <c r="I203" s="4">
        <f t="shared" si="18"/>
        <v>0</v>
      </c>
      <c r="L203">
        <v>296.16687000000002</v>
      </c>
      <c r="O203">
        <v>-141.96553</v>
      </c>
      <c r="Q203">
        <f t="shared" si="19"/>
        <v>296.16687000000002</v>
      </c>
      <c r="R203">
        <f t="shared" si="20"/>
        <v>-141.96553</v>
      </c>
    </row>
    <row r="204" spans="1:18" x14ac:dyDescent="0.25">
      <c r="A204" s="1">
        <f t="shared" si="21"/>
        <v>12</v>
      </c>
      <c r="B204" s="2" t="s">
        <v>161</v>
      </c>
      <c r="C204" s="2">
        <v>2008</v>
      </c>
      <c r="D204" s="4">
        <v>311.85392999999999</v>
      </c>
      <c r="E204" s="4"/>
      <c r="F204" s="4"/>
      <c r="G204" s="4"/>
      <c r="H204" s="4">
        <f t="shared" si="17"/>
        <v>311.85392999999999</v>
      </c>
      <c r="I204" s="4">
        <f t="shared" si="18"/>
        <v>0</v>
      </c>
      <c r="L204">
        <v>311.85394000000002</v>
      </c>
      <c r="O204">
        <v>-106.27061999999999</v>
      </c>
      <c r="Q204">
        <f t="shared" si="19"/>
        <v>311.85394000000002</v>
      </c>
      <c r="R204">
        <f t="shared" si="20"/>
        <v>-106.27061999999999</v>
      </c>
    </row>
    <row r="205" spans="1:18" x14ac:dyDescent="0.25">
      <c r="A205" s="1">
        <f t="shared" si="21"/>
        <v>12</v>
      </c>
      <c r="B205" s="2" t="s">
        <v>161</v>
      </c>
      <c r="C205" s="2">
        <v>2009</v>
      </c>
      <c r="D205" s="4">
        <v>464.47973999999999</v>
      </c>
      <c r="E205" s="4"/>
      <c r="F205" s="4"/>
      <c r="G205" s="4"/>
      <c r="H205" s="4">
        <f t="shared" si="17"/>
        <v>464.47973999999999</v>
      </c>
      <c r="I205" s="4">
        <f t="shared" si="18"/>
        <v>0</v>
      </c>
      <c r="L205">
        <v>464.47973999999999</v>
      </c>
      <c r="O205">
        <v>-70.575714000000005</v>
      </c>
      <c r="Q205">
        <f t="shared" si="19"/>
        <v>464.47973999999999</v>
      </c>
      <c r="R205">
        <f t="shared" si="20"/>
        <v>-70.575714000000005</v>
      </c>
    </row>
    <row r="206" spans="1:18" x14ac:dyDescent="0.25">
      <c r="A206" s="1">
        <f t="shared" si="21"/>
        <v>12</v>
      </c>
      <c r="B206" s="2" t="s">
        <v>161</v>
      </c>
      <c r="C206" s="2">
        <v>2010</v>
      </c>
      <c r="D206" s="4">
        <v>472.64927999999998</v>
      </c>
      <c r="E206" s="4"/>
      <c r="F206" s="4"/>
      <c r="G206" s="4"/>
      <c r="H206" s="4">
        <f t="shared" si="17"/>
        <v>472.64927999999998</v>
      </c>
      <c r="I206" s="4">
        <f t="shared" si="18"/>
        <v>0</v>
      </c>
      <c r="L206">
        <v>472.64929000000001</v>
      </c>
      <c r="O206">
        <v>-34.880806</v>
      </c>
      <c r="Q206">
        <f t="shared" si="19"/>
        <v>472.64929000000001</v>
      </c>
      <c r="R206">
        <f t="shared" si="20"/>
        <v>-34.880806</v>
      </c>
    </row>
    <row r="207" spans="1:18" x14ac:dyDescent="0.25">
      <c r="A207" s="1">
        <f t="shared" si="21"/>
        <v>12</v>
      </c>
      <c r="B207" s="2" t="s">
        <v>161</v>
      </c>
      <c r="C207" s="2">
        <v>2011</v>
      </c>
      <c r="D207" s="4">
        <v>504.61356000000001</v>
      </c>
      <c r="E207" s="4"/>
      <c r="F207" s="4"/>
      <c r="G207" s="4"/>
      <c r="H207" s="4">
        <f t="shared" si="17"/>
        <v>504.61356000000001</v>
      </c>
      <c r="I207" s="4">
        <f t="shared" si="18"/>
        <v>0</v>
      </c>
      <c r="L207">
        <v>504.61356000000001</v>
      </c>
      <c r="O207">
        <v>0.81410216999999996</v>
      </c>
      <c r="Q207">
        <f t="shared" si="19"/>
        <v>504.61356000000001</v>
      </c>
      <c r="R207">
        <f t="shared" si="20"/>
        <v>0.81410216999999996</v>
      </c>
    </row>
    <row r="208" spans="1:18" x14ac:dyDescent="0.25">
      <c r="A208" s="1">
        <f t="shared" si="21"/>
        <v>12</v>
      </c>
      <c r="B208" s="2" t="s">
        <v>161</v>
      </c>
      <c r="C208" s="2">
        <v>2012</v>
      </c>
      <c r="D208" s="4">
        <v>644.44258000000002</v>
      </c>
      <c r="E208" s="4"/>
      <c r="F208" s="4"/>
      <c r="G208" s="4" t="s">
        <v>1199</v>
      </c>
      <c r="H208" s="4">
        <f t="shared" si="17"/>
        <v>644.44258000000002</v>
      </c>
      <c r="I208" s="4" t="str">
        <f t="shared" si="18"/>
        <v>36.50901</v>
      </c>
      <c r="L208">
        <v>644.44257000000005</v>
      </c>
      <c r="O208">
        <v>36.509010000000004</v>
      </c>
      <c r="Q208">
        <f t="shared" si="19"/>
        <v>644.44257000000005</v>
      </c>
      <c r="R208">
        <f t="shared" si="20"/>
        <v>36.509010000000004</v>
      </c>
    </row>
    <row r="209" spans="1:18" x14ac:dyDescent="0.25">
      <c r="A209" s="1">
        <f t="shared" si="21"/>
        <v>12</v>
      </c>
      <c r="B209" s="2" t="s">
        <v>161</v>
      </c>
      <c r="C209" s="2">
        <v>2013</v>
      </c>
      <c r="D209" s="4">
        <v>650.68813999999998</v>
      </c>
      <c r="E209" s="4"/>
      <c r="F209" s="4"/>
      <c r="G209" s="4" t="s">
        <v>1200</v>
      </c>
      <c r="H209" s="4">
        <f t="shared" si="17"/>
        <v>650.68813999999998</v>
      </c>
      <c r="I209" s="4" t="str">
        <f t="shared" si="18"/>
        <v>72.20392</v>
      </c>
      <c r="L209">
        <v>650.68811000000005</v>
      </c>
      <c r="O209">
        <v>72.203918000000002</v>
      </c>
      <c r="Q209">
        <f t="shared" si="19"/>
        <v>650.68811000000005</v>
      </c>
      <c r="R209">
        <f t="shared" si="20"/>
        <v>72.203918000000002</v>
      </c>
    </row>
    <row r="210" spans="1:18" x14ac:dyDescent="0.25">
      <c r="A210" s="1">
        <f t="shared" si="21"/>
        <v>12</v>
      </c>
      <c r="B210" s="2" t="s">
        <v>161</v>
      </c>
      <c r="C210" s="2">
        <v>2014</v>
      </c>
      <c r="D210" s="4">
        <v>653.35280999999998</v>
      </c>
      <c r="E210" s="4"/>
      <c r="F210" s="4"/>
      <c r="G210" s="4" t="s">
        <v>1201</v>
      </c>
      <c r="H210" s="4">
        <f t="shared" si="17"/>
        <v>653.35280999999998</v>
      </c>
      <c r="I210" s="4" t="str">
        <f t="shared" si="18"/>
        <v>71.41061</v>
      </c>
      <c r="L210">
        <v>653.35278000000005</v>
      </c>
      <c r="O210">
        <v>71.410606000000001</v>
      </c>
      <c r="Q210">
        <f t="shared" si="19"/>
        <v>653.35278000000005</v>
      </c>
      <c r="R210">
        <f t="shared" si="20"/>
        <v>71.410606000000001</v>
      </c>
    </row>
    <row r="211" spans="1:18" x14ac:dyDescent="0.25">
      <c r="A211" s="1">
        <f t="shared" si="21"/>
        <v>12</v>
      </c>
      <c r="B211" s="2" t="s">
        <v>161</v>
      </c>
      <c r="C211" s="2">
        <v>2015</v>
      </c>
      <c r="D211" s="4">
        <v>667.46451000000002</v>
      </c>
      <c r="E211" s="4"/>
      <c r="F211" s="4"/>
      <c r="G211" s="4" t="s">
        <v>1202</v>
      </c>
      <c r="H211" s="4">
        <f t="shared" si="17"/>
        <v>667.46451000000002</v>
      </c>
      <c r="I211" s="4" t="str">
        <f t="shared" si="18"/>
        <v>106.4341</v>
      </c>
      <c r="L211">
        <v>667.46454000000006</v>
      </c>
      <c r="O211">
        <v>106.4341</v>
      </c>
      <c r="Q211">
        <f t="shared" si="19"/>
        <v>667.46454000000006</v>
      </c>
      <c r="R211">
        <f t="shared" si="20"/>
        <v>106.4341</v>
      </c>
    </row>
    <row r="212" spans="1:18" x14ac:dyDescent="0.25">
      <c r="A212" s="1">
        <f t="shared" si="21"/>
        <v>12</v>
      </c>
      <c r="B212" s="2" t="s">
        <v>161</v>
      </c>
      <c r="C212" s="2">
        <v>2016</v>
      </c>
      <c r="D212" s="4">
        <v>813.92053999999996</v>
      </c>
      <c r="E212" s="4"/>
      <c r="F212" s="4"/>
      <c r="G212" s="4" t="s">
        <v>1203</v>
      </c>
      <c r="H212" s="4">
        <f t="shared" si="17"/>
        <v>813.92053999999996</v>
      </c>
      <c r="I212" s="4" t="str">
        <f t="shared" si="18"/>
        <v>51.74137</v>
      </c>
      <c r="L212">
        <v>813.92052999999999</v>
      </c>
      <c r="O212">
        <v>51.741371000000001</v>
      </c>
      <c r="Q212">
        <f t="shared" si="19"/>
        <v>813.92052999999999</v>
      </c>
      <c r="R212">
        <f t="shared" si="20"/>
        <v>51.741371000000001</v>
      </c>
    </row>
    <row r="213" spans="1:18" x14ac:dyDescent="0.25">
      <c r="A213" s="1">
        <f t="shared" si="21"/>
        <v>12</v>
      </c>
      <c r="B213" s="2" t="s">
        <v>161</v>
      </c>
      <c r="C213" s="2">
        <v>2017</v>
      </c>
      <c r="D213" s="4">
        <v>923.22698000000003</v>
      </c>
      <c r="E213" s="4"/>
      <c r="F213" s="4"/>
      <c r="G213" s="4" t="s">
        <v>1204</v>
      </c>
      <c r="H213" s="4">
        <f t="shared" si="17"/>
        <v>923.22698000000003</v>
      </c>
      <c r="I213" s="4" t="str">
        <f t="shared" si="18"/>
        <v>39.02816</v>
      </c>
      <c r="L213">
        <v>923.22699</v>
      </c>
      <c r="O213">
        <v>39.02816</v>
      </c>
      <c r="Q213">
        <f t="shared" si="19"/>
        <v>923.22699</v>
      </c>
      <c r="R213">
        <f t="shared" si="20"/>
        <v>39.02816</v>
      </c>
    </row>
    <row r="214" spans="1:18" x14ac:dyDescent="0.25">
      <c r="A214" s="1">
        <f t="shared" si="21"/>
        <v>12</v>
      </c>
      <c r="B214" s="2" t="s">
        <v>161</v>
      </c>
      <c r="C214" s="2">
        <v>2018</v>
      </c>
      <c r="D214" s="4">
        <v>1013.7128</v>
      </c>
      <c r="E214" s="4"/>
      <c r="F214" s="4"/>
      <c r="G214" s="4" t="s">
        <v>1205</v>
      </c>
      <c r="H214" s="4">
        <f t="shared" si="17"/>
        <v>1013.7128</v>
      </c>
      <c r="I214" s="4" t="str">
        <f t="shared" si="18"/>
        <v>77.20321</v>
      </c>
      <c r="L214">
        <v>1013.7128</v>
      </c>
      <c r="O214">
        <v>77.203209000000001</v>
      </c>
      <c r="Q214">
        <f t="shared" si="19"/>
        <v>1013.7128</v>
      </c>
      <c r="R214">
        <f t="shared" si="20"/>
        <v>77.203209000000001</v>
      </c>
    </row>
    <row r="215" spans="1:18" x14ac:dyDescent="0.25">
      <c r="A215" s="1">
        <f t="shared" si="21"/>
        <v>12</v>
      </c>
      <c r="B215" s="2" t="s">
        <v>161</v>
      </c>
      <c r="C215" s="2">
        <v>2019</v>
      </c>
      <c r="D215" s="4">
        <v>1127.6791000000001</v>
      </c>
      <c r="E215" s="4"/>
      <c r="F215" s="4"/>
      <c r="G215" s="4" t="s">
        <v>1206</v>
      </c>
      <c r="H215" s="4">
        <f t="shared" si="17"/>
        <v>1127.6791000000001</v>
      </c>
      <c r="I215" s="4" t="str">
        <f t="shared" si="18"/>
        <v>134.8204</v>
      </c>
      <c r="L215">
        <v>1127.6791000000001</v>
      </c>
      <c r="O215">
        <v>134.82040000000001</v>
      </c>
      <c r="Q215">
        <f t="shared" si="19"/>
        <v>1127.6791000000001</v>
      </c>
      <c r="R215">
        <f t="shared" si="20"/>
        <v>134.82040000000001</v>
      </c>
    </row>
    <row r="216" spans="1:18" x14ac:dyDescent="0.25">
      <c r="A216" s="1">
        <f t="shared" si="21"/>
        <v>12</v>
      </c>
      <c r="B216" s="2" t="s">
        <v>161</v>
      </c>
      <c r="C216" s="2">
        <v>2020</v>
      </c>
      <c r="D216" s="4">
        <v>1310.3916999999999</v>
      </c>
      <c r="E216" s="4"/>
      <c r="F216" s="4"/>
      <c r="G216" s="4" t="s">
        <v>1207</v>
      </c>
      <c r="H216" s="4">
        <f t="shared" si="17"/>
        <v>1310.3916999999999</v>
      </c>
      <c r="I216" s="4" t="str">
        <f t="shared" si="18"/>
        <v>60.91167</v>
      </c>
      <c r="L216">
        <v>1310.3916999999999</v>
      </c>
      <c r="O216">
        <v>60.911670999999998</v>
      </c>
      <c r="Q216">
        <f t="shared" si="19"/>
        <v>1310.3916999999999</v>
      </c>
      <c r="R216">
        <f t="shared" si="20"/>
        <v>60.911670999999998</v>
      </c>
    </row>
    <row r="217" spans="1:18" x14ac:dyDescent="0.25">
      <c r="A217" s="1">
        <f t="shared" si="21"/>
        <v>12</v>
      </c>
      <c r="B217" s="2" t="s">
        <v>161</v>
      </c>
      <c r="C217" s="2">
        <v>2021</v>
      </c>
      <c r="D217" s="4"/>
      <c r="E217" s="4"/>
      <c r="F217" s="4"/>
      <c r="G217" s="4" t="s">
        <v>1208</v>
      </c>
      <c r="H217" s="4"/>
      <c r="I217" s="4" t="str">
        <f t="shared" si="18"/>
        <v>192.8847</v>
      </c>
      <c r="L217">
        <v>1493.1043999999999</v>
      </c>
      <c r="O217">
        <v>192.88470000000001</v>
      </c>
      <c r="Q217">
        <f t="shared" si="19"/>
        <v>1493.1043999999999</v>
      </c>
      <c r="R217">
        <f t="shared" si="20"/>
        <v>192.88470000000001</v>
      </c>
    </row>
    <row r="218" spans="1:18" x14ac:dyDescent="0.25">
      <c r="A218" s="1">
        <f t="shared" si="21"/>
        <v>13</v>
      </c>
      <c r="B218" s="2" t="s">
        <v>182</v>
      </c>
      <c r="C218" s="2">
        <v>2004</v>
      </c>
      <c r="D218" s="4">
        <v>84.132000000000005</v>
      </c>
      <c r="E218" s="4"/>
      <c r="F218" s="4"/>
      <c r="G218" s="4"/>
      <c r="H218" s="4">
        <f t="shared" si="17"/>
        <v>84.132000000000005</v>
      </c>
      <c r="I218" s="4">
        <f t="shared" si="18"/>
        <v>0</v>
      </c>
      <c r="L218">
        <v>84.132003999999995</v>
      </c>
      <c r="O218">
        <v>-700.86681999999996</v>
      </c>
      <c r="Q218">
        <f t="shared" si="19"/>
        <v>84.132003999999995</v>
      </c>
      <c r="R218">
        <f t="shared" si="20"/>
        <v>-700.86681999999996</v>
      </c>
    </row>
    <row r="219" spans="1:18" x14ac:dyDescent="0.25">
      <c r="A219" s="1">
        <f t="shared" si="21"/>
        <v>13</v>
      </c>
      <c r="B219" s="2" t="s">
        <v>182</v>
      </c>
      <c r="C219" s="2">
        <v>2005</v>
      </c>
      <c r="D219" s="4">
        <v>79.689010999999994</v>
      </c>
      <c r="E219" s="4"/>
      <c r="F219" s="4"/>
      <c r="G219" s="4"/>
      <c r="H219" s="4">
        <f t="shared" si="17"/>
        <v>79.689010999999994</v>
      </c>
      <c r="I219" s="4">
        <f t="shared" si="18"/>
        <v>0</v>
      </c>
      <c r="L219">
        <v>79.689010999999994</v>
      </c>
      <c r="O219">
        <v>-599.18835000000001</v>
      </c>
      <c r="Q219">
        <f t="shared" si="19"/>
        <v>79.689010999999994</v>
      </c>
      <c r="R219">
        <f t="shared" si="20"/>
        <v>-599.18835000000001</v>
      </c>
    </row>
    <row r="220" spans="1:18" x14ac:dyDescent="0.25">
      <c r="A220" s="1">
        <f t="shared" si="21"/>
        <v>13</v>
      </c>
      <c r="B220" s="2" t="s">
        <v>182</v>
      </c>
      <c r="C220" s="2">
        <v>2006</v>
      </c>
      <c r="D220" s="4">
        <v>87.087087999999994</v>
      </c>
      <c r="E220" s="4"/>
      <c r="F220" s="4"/>
      <c r="G220" s="4"/>
      <c r="H220" s="4">
        <f t="shared" si="17"/>
        <v>87.087087999999994</v>
      </c>
      <c r="I220" s="4">
        <f t="shared" si="18"/>
        <v>0</v>
      </c>
      <c r="L220">
        <v>87.087090000000003</v>
      </c>
      <c r="O220">
        <v>-497.50988999999998</v>
      </c>
      <c r="Q220">
        <f t="shared" si="19"/>
        <v>87.087090000000003</v>
      </c>
      <c r="R220">
        <f t="shared" si="20"/>
        <v>-497.50988999999998</v>
      </c>
    </row>
    <row r="221" spans="1:18" x14ac:dyDescent="0.25">
      <c r="A221" s="1">
        <f t="shared" si="21"/>
        <v>13</v>
      </c>
      <c r="B221" s="2" t="s">
        <v>182</v>
      </c>
      <c r="C221" s="2">
        <v>2007</v>
      </c>
      <c r="D221" s="4">
        <v>92.503540999999998</v>
      </c>
      <c r="E221" s="4"/>
      <c r="F221" s="4"/>
      <c r="G221" s="4"/>
      <c r="H221" s="4">
        <f t="shared" si="17"/>
        <v>92.503540999999998</v>
      </c>
      <c r="I221" s="4">
        <f t="shared" si="18"/>
        <v>0</v>
      </c>
      <c r="L221">
        <v>92.503540000000001</v>
      </c>
      <c r="O221">
        <v>-395.83141999999998</v>
      </c>
      <c r="Q221">
        <f t="shared" si="19"/>
        <v>92.503540000000001</v>
      </c>
      <c r="R221">
        <f t="shared" si="20"/>
        <v>-395.83141999999998</v>
      </c>
    </row>
    <row r="222" spans="1:18" x14ac:dyDescent="0.25">
      <c r="A222" s="1">
        <f t="shared" si="21"/>
        <v>13</v>
      </c>
      <c r="B222" s="2" t="s">
        <v>182</v>
      </c>
      <c r="C222" s="2">
        <v>2008</v>
      </c>
      <c r="D222" s="4">
        <v>107.94882</v>
      </c>
      <c r="E222" s="4"/>
      <c r="F222" s="4"/>
      <c r="G222" s="4"/>
      <c r="H222" s="4">
        <f t="shared" si="17"/>
        <v>107.94882</v>
      </c>
      <c r="I222" s="4">
        <f t="shared" si="18"/>
        <v>0</v>
      </c>
      <c r="L222">
        <v>107.94882</v>
      </c>
      <c r="O222">
        <v>-294.15294999999998</v>
      </c>
      <c r="Q222">
        <f t="shared" si="19"/>
        <v>107.94882</v>
      </c>
      <c r="R222">
        <f t="shared" si="20"/>
        <v>-294.15294999999998</v>
      </c>
    </row>
    <row r="223" spans="1:18" x14ac:dyDescent="0.25">
      <c r="A223" s="1">
        <f t="shared" si="21"/>
        <v>13</v>
      </c>
      <c r="B223" s="2" t="s">
        <v>182</v>
      </c>
      <c r="C223" s="2">
        <v>2009</v>
      </c>
      <c r="D223" s="4">
        <v>95.421859999999995</v>
      </c>
      <c r="E223" s="4"/>
      <c r="F223" s="4"/>
      <c r="G223" s="4"/>
      <c r="H223" s="4">
        <f t="shared" si="17"/>
        <v>95.421859999999995</v>
      </c>
      <c r="I223" s="4">
        <f t="shared" si="18"/>
        <v>0</v>
      </c>
      <c r="L223">
        <v>95.421859999999995</v>
      </c>
      <c r="O223">
        <v>-192.47449</v>
      </c>
      <c r="Q223">
        <f t="shared" si="19"/>
        <v>95.421859999999995</v>
      </c>
      <c r="R223">
        <f t="shared" si="20"/>
        <v>-192.47449</v>
      </c>
    </row>
    <row r="224" spans="1:18" x14ac:dyDescent="0.25">
      <c r="A224" s="1">
        <f t="shared" si="21"/>
        <v>13</v>
      </c>
      <c r="B224" s="2" t="s">
        <v>182</v>
      </c>
      <c r="C224" s="2">
        <v>2010</v>
      </c>
      <c r="D224" s="4">
        <v>104.28641</v>
      </c>
      <c r="E224" s="4"/>
      <c r="F224" s="4"/>
      <c r="G224" s="4"/>
      <c r="H224" s="4">
        <f t="shared" si="17"/>
        <v>104.28641</v>
      </c>
      <c r="I224" s="4">
        <f t="shared" si="18"/>
        <v>0</v>
      </c>
      <c r="L224">
        <v>104.28641</v>
      </c>
      <c r="O224">
        <v>-90.796020999999996</v>
      </c>
      <c r="Q224">
        <f t="shared" si="19"/>
        <v>104.28641</v>
      </c>
      <c r="R224">
        <f t="shared" si="20"/>
        <v>-90.796020999999996</v>
      </c>
    </row>
    <row r="225" spans="1:18" x14ac:dyDescent="0.25">
      <c r="A225" s="1">
        <f t="shared" si="21"/>
        <v>13</v>
      </c>
      <c r="B225" s="2" t="s">
        <v>182</v>
      </c>
      <c r="C225" s="2">
        <v>2011</v>
      </c>
      <c r="D225" s="4">
        <v>135.45329000000001</v>
      </c>
      <c r="E225" s="4"/>
      <c r="F225" s="4"/>
      <c r="G225" s="4"/>
      <c r="H225" s="4">
        <f t="shared" si="17"/>
        <v>135.45329000000001</v>
      </c>
      <c r="I225" s="4">
        <f t="shared" si="18"/>
        <v>0</v>
      </c>
      <c r="L225">
        <v>135.45329000000001</v>
      </c>
      <c r="O225">
        <v>10.882446</v>
      </c>
      <c r="Q225">
        <f t="shared" si="19"/>
        <v>135.45329000000001</v>
      </c>
      <c r="R225">
        <f t="shared" si="20"/>
        <v>10.882446</v>
      </c>
    </row>
    <row r="226" spans="1:18" x14ac:dyDescent="0.25">
      <c r="A226" s="1">
        <f t="shared" si="21"/>
        <v>13</v>
      </c>
      <c r="B226" s="2" t="s">
        <v>182</v>
      </c>
      <c r="C226" s="2">
        <v>2012</v>
      </c>
      <c r="D226" s="4">
        <v>134.90629999999999</v>
      </c>
      <c r="E226" s="4"/>
      <c r="F226" s="4"/>
      <c r="G226" s="4"/>
      <c r="H226" s="4">
        <f t="shared" si="17"/>
        <v>134.90629999999999</v>
      </c>
      <c r="I226" s="4">
        <f t="shared" si="18"/>
        <v>0</v>
      </c>
      <c r="L226">
        <v>134.90629999999999</v>
      </c>
      <c r="O226">
        <v>112.56091000000001</v>
      </c>
      <c r="Q226">
        <f t="shared" si="19"/>
        <v>134.90629999999999</v>
      </c>
      <c r="R226">
        <f t="shared" si="20"/>
        <v>112.56091000000001</v>
      </c>
    </row>
    <row r="227" spans="1:18" x14ac:dyDescent="0.25">
      <c r="A227" s="1">
        <f t="shared" si="21"/>
        <v>13</v>
      </c>
      <c r="B227" s="2" t="s">
        <v>182</v>
      </c>
      <c r="C227" s="2">
        <v>2013</v>
      </c>
      <c r="D227" s="4">
        <v>153.23638</v>
      </c>
      <c r="E227" s="4"/>
      <c r="F227" s="4"/>
      <c r="G227" s="4"/>
      <c r="H227" s="4">
        <f t="shared" si="17"/>
        <v>153.23638</v>
      </c>
      <c r="I227" s="4">
        <f t="shared" si="18"/>
        <v>0</v>
      </c>
      <c r="L227">
        <v>153.23636999999999</v>
      </c>
      <c r="O227">
        <v>214.23938000000001</v>
      </c>
      <c r="Q227">
        <f t="shared" si="19"/>
        <v>153.23636999999999</v>
      </c>
      <c r="R227">
        <f t="shared" si="20"/>
        <v>214.23938000000001</v>
      </c>
    </row>
    <row r="228" spans="1:18" x14ac:dyDescent="0.25">
      <c r="A228" s="1">
        <f t="shared" si="21"/>
        <v>13</v>
      </c>
      <c r="B228" s="2" t="s">
        <v>182</v>
      </c>
      <c r="C228" s="2">
        <v>2014</v>
      </c>
      <c r="D228" s="4">
        <v>168.35704999999999</v>
      </c>
      <c r="E228" s="4"/>
      <c r="F228" s="4"/>
      <c r="G228" s="4"/>
      <c r="H228" s="4">
        <f t="shared" si="17"/>
        <v>168.35704999999999</v>
      </c>
      <c r="I228" s="4">
        <f t="shared" si="18"/>
        <v>0</v>
      </c>
      <c r="L228">
        <v>168.35705999999999</v>
      </c>
      <c r="O228">
        <v>315.91784999999999</v>
      </c>
      <c r="Q228">
        <f t="shared" si="19"/>
        <v>168.35705999999999</v>
      </c>
      <c r="R228">
        <f t="shared" si="20"/>
        <v>315.91784999999999</v>
      </c>
    </row>
    <row r="229" spans="1:18" x14ac:dyDescent="0.25">
      <c r="A229" s="1">
        <f t="shared" si="21"/>
        <v>13</v>
      </c>
      <c r="B229" s="2" t="s">
        <v>182</v>
      </c>
      <c r="C229" s="2">
        <v>2015</v>
      </c>
      <c r="D229" s="4">
        <v>165.31044</v>
      </c>
      <c r="E229" s="4"/>
      <c r="F229" s="4"/>
      <c r="G229" s="4" t="s">
        <v>1209</v>
      </c>
      <c r="H229" s="4">
        <f t="shared" si="17"/>
        <v>165.31044</v>
      </c>
      <c r="I229" s="4" t="str">
        <f t="shared" si="18"/>
        <v>417.5963</v>
      </c>
      <c r="L229">
        <v>165.31044</v>
      </c>
      <c r="O229">
        <v>417.59631000000002</v>
      </c>
      <c r="Q229">
        <f t="shared" si="19"/>
        <v>165.31044</v>
      </c>
      <c r="R229">
        <f t="shared" si="20"/>
        <v>417.59631000000002</v>
      </c>
    </row>
    <row r="230" spans="1:18" x14ac:dyDescent="0.25">
      <c r="A230" s="1">
        <f t="shared" si="21"/>
        <v>13</v>
      </c>
      <c r="B230" s="2" t="s">
        <v>182</v>
      </c>
      <c r="C230" s="2">
        <v>2016</v>
      </c>
      <c r="D230" s="4">
        <v>188.11809</v>
      </c>
      <c r="E230" s="4"/>
      <c r="F230" s="4"/>
      <c r="G230" s="4" t="s">
        <v>1210</v>
      </c>
      <c r="H230" s="4">
        <f t="shared" si="17"/>
        <v>188.11809</v>
      </c>
      <c r="I230" s="4" t="str">
        <f t="shared" si="18"/>
        <v>519.2748</v>
      </c>
      <c r="L230">
        <v>188.11809</v>
      </c>
      <c r="O230">
        <v>519.27477999999996</v>
      </c>
      <c r="Q230">
        <f t="shared" si="19"/>
        <v>188.11809</v>
      </c>
      <c r="R230">
        <f t="shared" si="20"/>
        <v>519.27477999999996</v>
      </c>
    </row>
    <row r="231" spans="1:18" x14ac:dyDescent="0.25">
      <c r="A231" s="1">
        <f t="shared" si="21"/>
        <v>13</v>
      </c>
      <c r="B231" s="2" t="s">
        <v>182</v>
      </c>
      <c r="C231" s="2">
        <v>2017</v>
      </c>
      <c r="D231" s="4">
        <v>192.99704</v>
      </c>
      <c r="E231" s="4"/>
      <c r="F231" s="4"/>
      <c r="G231" s="4" t="s">
        <v>1211</v>
      </c>
      <c r="H231" s="4">
        <f t="shared" si="17"/>
        <v>192.99704</v>
      </c>
      <c r="I231" s="4" t="str">
        <f t="shared" si="18"/>
        <v>615.332</v>
      </c>
      <c r="L231">
        <v>192.99704</v>
      </c>
      <c r="O231">
        <v>615.33196999999996</v>
      </c>
      <c r="Q231">
        <f t="shared" si="19"/>
        <v>192.99704</v>
      </c>
      <c r="R231">
        <f t="shared" si="20"/>
        <v>615.33196999999996</v>
      </c>
    </row>
    <row r="232" spans="1:18" x14ac:dyDescent="0.25">
      <c r="A232" s="1">
        <f t="shared" si="21"/>
        <v>13</v>
      </c>
      <c r="B232" s="2" t="s">
        <v>182</v>
      </c>
      <c r="C232" s="2">
        <v>2018</v>
      </c>
      <c r="D232" s="4">
        <v>201.33788000000001</v>
      </c>
      <c r="E232" s="4"/>
      <c r="F232" s="4"/>
      <c r="G232" s="4" t="s">
        <v>1212</v>
      </c>
      <c r="H232" s="4">
        <f t="shared" si="17"/>
        <v>201.33788000000001</v>
      </c>
      <c r="I232" s="4" t="str">
        <f t="shared" si="18"/>
        <v>787.6815</v>
      </c>
      <c r="L232">
        <v>201.33788000000001</v>
      </c>
      <c r="O232">
        <v>787.68151999999998</v>
      </c>
      <c r="Q232">
        <f t="shared" si="19"/>
        <v>201.33788000000001</v>
      </c>
      <c r="R232">
        <f t="shared" si="20"/>
        <v>787.68151999999998</v>
      </c>
    </row>
    <row r="233" spans="1:18" x14ac:dyDescent="0.25">
      <c r="A233" s="1">
        <f t="shared" si="21"/>
        <v>13</v>
      </c>
      <c r="B233" s="2" t="s">
        <v>182</v>
      </c>
      <c r="C233" s="2">
        <v>2019</v>
      </c>
      <c r="D233" s="4">
        <v>223.99153000000001</v>
      </c>
      <c r="E233" s="4"/>
      <c r="F233" s="4"/>
      <c r="G233" s="4" t="s">
        <v>1213</v>
      </c>
      <c r="H233" s="4">
        <f t="shared" si="17"/>
        <v>223.99153000000001</v>
      </c>
      <c r="I233" s="4" t="str">
        <f t="shared" si="18"/>
        <v>791.1057</v>
      </c>
      <c r="L233">
        <v>223.99153000000001</v>
      </c>
      <c r="O233">
        <v>791.10571000000004</v>
      </c>
      <c r="Q233">
        <f t="shared" si="19"/>
        <v>223.99153000000001</v>
      </c>
      <c r="R233">
        <f t="shared" si="20"/>
        <v>791.10571000000004</v>
      </c>
    </row>
    <row r="234" spans="1:18" x14ac:dyDescent="0.25">
      <c r="A234" s="1">
        <f t="shared" si="21"/>
        <v>13</v>
      </c>
      <c r="B234" s="2" t="s">
        <v>182</v>
      </c>
      <c r="C234" s="2">
        <v>2020</v>
      </c>
      <c r="D234" s="4">
        <v>225.50107</v>
      </c>
      <c r="E234" s="4"/>
      <c r="F234" s="4"/>
      <c r="G234" s="4" t="s">
        <v>1214</v>
      </c>
      <c r="H234" s="4">
        <f t="shared" si="17"/>
        <v>225.50107</v>
      </c>
      <c r="I234" s="4" t="str">
        <f t="shared" si="18"/>
        <v>1380.435</v>
      </c>
      <c r="L234">
        <v>225.50107</v>
      </c>
      <c r="O234">
        <v>1380.4350999999999</v>
      </c>
      <c r="Q234">
        <f t="shared" si="19"/>
        <v>225.50107</v>
      </c>
      <c r="R234">
        <f t="shared" si="20"/>
        <v>1380.4350999999999</v>
      </c>
    </row>
    <row r="235" spans="1:18" x14ac:dyDescent="0.25">
      <c r="A235" s="1">
        <f t="shared" si="21"/>
        <v>13</v>
      </c>
      <c r="B235" s="2" t="s">
        <v>182</v>
      </c>
      <c r="C235" s="2">
        <v>2021</v>
      </c>
      <c r="D235" s="4"/>
      <c r="E235" s="4"/>
      <c r="F235" s="4"/>
      <c r="G235" s="4" t="s">
        <v>1215</v>
      </c>
      <c r="H235" s="4"/>
      <c r="I235" s="4" t="str">
        <f t="shared" si="18"/>
        <v>2277.505</v>
      </c>
      <c r="L235">
        <v>227.01060000000001</v>
      </c>
      <c r="O235">
        <v>2277.5048999999999</v>
      </c>
      <c r="Q235">
        <f t="shared" si="19"/>
        <v>227.01060000000001</v>
      </c>
      <c r="R235">
        <f t="shared" si="20"/>
        <v>2277.5048999999999</v>
      </c>
    </row>
    <row r="236" spans="1:18" x14ac:dyDescent="0.25">
      <c r="A236" s="1">
        <f t="shared" si="21"/>
        <v>14</v>
      </c>
      <c r="B236" s="10" t="s">
        <v>197</v>
      </c>
      <c r="C236" s="2">
        <v>2004</v>
      </c>
      <c r="D236" s="4"/>
      <c r="E236" s="4"/>
      <c r="F236" s="4"/>
      <c r="G236" s="4"/>
      <c r="H236" s="4">
        <f t="shared" si="17"/>
        <v>0</v>
      </c>
      <c r="I236" s="4">
        <f t="shared" si="18"/>
        <v>0</v>
      </c>
      <c r="L236">
        <v>51.562820000000002</v>
      </c>
      <c r="Q236">
        <f t="shared" si="19"/>
        <v>51.562820000000002</v>
      </c>
    </row>
    <row r="237" spans="1:18" x14ac:dyDescent="0.25">
      <c r="A237" s="1">
        <f t="shared" si="21"/>
        <v>14</v>
      </c>
      <c r="B237" s="10" t="s">
        <v>197</v>
      </c>
      <c r="C237" s="2">
        <v>2005</v>
      </c>
      <c r="D237" s="4"/>
      <c r="E237" s="4"/>
      <c r="F237" s="4"/>
      <c r="G237" s="4"/>
      <c r="H237" s="4">
        <f t="shared" si="17"/>
        <v>0</v>
      </c>
      <c r="I237" s="4">
        <f t="shared" si="18"/>
        <v>0</v>
      </c>
      <c r="L237">
        <v>53.843594000000003</v>
      </c>
      <c r="Q237">
        <f t="shared" si="19"/>
        <v>53.843594000000003</v>
      </c>
    </row>
    <row r="238" spans="1:18" x14ac:dyDescent="0.25">
      <c r="A238" s="1">
        <f t="shared" si="21"/>
        <v>14</v>
      </c>
      <c r="B238" s="10" t="s">
        <v>197</v>
      </c>
      <c r="C238" s="2">
        <v>2006</v>
      </c>
      <c r="D238" s="4">
        <v>56.124366000000002</v>
      </c>
      <c r="E238" s="4"/>
      <c r="F238" s="4"/>
      <c r="G238" s="4"/>
      <c r="H238" s="4">
        <f t="shared" si="17"/>
        <v>56.124366000000002</v>
      </c>
      <c r="I238" s="4">
        <f t="shared" si="18"/>
        <v>0</v>
      </c>
      <c r="L238">
        <v>56.124366999999999</v>
      </c>
      <c r="Q238">
        <f t="shared" si="19"/>
        <v>56.124366999999999</v>
      </c>
    </row>
    <row r="239" spans="1:18" x14ac:dyDescent="0.25">
      <c r="A239" s="1">
        <f t="shared" si="21"/>
        <v>14</v>
      </c>
      <c r="B239" s="10" t="s">
        <v>197</v>
      </c>
      <c r="C239" s="2">
        <v>2007</v>
      </c>
      <c r="D239" s="4">
        <v>58.405141</v>
      </c>
      <c r="E239" s="4"/>
      <c r="F239" s="4"/>
      <c r="G239" s="4"/>
      <c r="H239" s="4">
        <f t="shared" si="17"/>
        <v>58.405141</v>
      </c>
      <c r="I239" s="4">
        <f t="shared" si="18"/>
        <v>0</v>
      </c>
      <c r="L239">
        <v>58.405140000000003</v>
      </c>
      <c r="Q239">
        <f t="shared" si="19"/>
        <v>58.405140000000003</v>
      </c>
    </row>
    <row r="240" spans="1:18" x14ac:dyDescent="0.25">
      <c r="A240" s="1">
        <f t="shared" si="21"/>
        <v>14</v>
      </c>
      <c r="B240" s="10" t="s">
        <v>197</v>
      </c>
      <c r="C240" s="2">
        <v>2008</v>
      </c>
      <c r="D240" s="4">
        <v>84.107237999999995</v>
      </c>
      <c r="E240" s="4"/>
      <c r="F240" s="4"/>
      <c r="G240" s="4"/>
      <c r="H240" s="4">
        <f t="shared" si="17"/>
        <v>84.107237999999995</v>
      </c>
      <c r="I240" s="4">
        <f t="shared" si="18"/>
        <v>0</v>
      </c>
      <c r="L240">
        <v>84.107239000000007</v>
      </c>
      <c r="Q240">
        <f t="shared" si="19"/>
        <v>84.107239000000007</v>
      </c>
    </row>
    <row r="241" spans="1:18" x14ac:dyDescent="0.25">
      <c r="A241" s="1">
        <f t="shared" si="21"/>
        <v>14</v>
      </c>
      <c r="B241" s="10" t="s">
        <v>197</v>
      </c>
      <c r="C241" s="2">
        <v>2009</v>
      </c>
      <c r="D241" s="4">
        <v>100.29622999999999</v>
      </c>
      <c r="E241" s="4"/>
      <c r="F241" s="4"/>
      <c r="G241" s="4"/>
      <c r="H241" s="4">
        <f t="shared" si="17"/>
        <v>100.29622999999999</v>
      </c>
      <c r="I241" s="4">
        <f t="shared" si="18"/>
        <v>0</v>
      </c>
      <c r="L241">
        <v>100.29622999999999</v>
      </c>
      <c r="Q241">
        <f t="shared" si="19"/>
        <v>100.29622999999999</v>
      </c>
    </row>
    <row r="242" spans="1:18" x14ac:dyDescent="0.25">
      <c r="A242" s="1">
        <f t="shared" si="21"/>
        <v>14</v>
      </c>
      <c r="B242" s="10" t="s">
        <v>197</v>
      </c>
      <c r="C242" s="2">
        <v>2010</v>
      </c>
      <c r="D242" s="4">
        <v>167.94181</v>
      </c>
      <c r="E242" s="4"/>
      <c r="F242" s="4"/>
      <c r="G242" s="4"/>
      <c r="H242" s="4">
        <f t="shared" si="17"/>
        <v>167.94181</v>
      </c>
      <c r="I242" s="4">
        <f t="shared" si="18"/>
        <v>0</v>
      </c>
      <c r="L242">
        <v>167.9418</v>
      </c>
      <c r="Q242">
        <f t="shared" si="19"/>
        <v>167.9418</v>
      </c>
    </row>
    <row r="243" spans="1:18" x14ac:dyDescent="0.25">
      <c r="A243" s="1">
        <f t="shared" si="21"/>
        <v>14</v>
      </c>
      <c r="B243" s="10" t="s">
        <v>197</v>
      </c>
      <c r="C243" s="2">
        <v>2011</v>
      </c>
      <c r="D243" s="4">
        <v>137.03853000000001</v>
      </c>
      <c r="E243" s="4"/>
      <c r="F243" s="4"/>
      <c r="G243" s="4"/>
      <c r="H243" s="4">
        <f t="shared" si="17"/>
        <v>137.03853000000001</v>
      </c>
      <c r="I243" s="4">
        <f t="shared" si="18"/>
        <v>0</v>
      </c>
      <c r="L243">
        <v>137.03853000000001</v>
      </c>
      <c r="Q243">
        <f t="shared" si="19"/>
        <v>137.03853000000001</v>
      </c>
    </row>
    <row r="244" spans="1:18" x14ac:dyDescent="0.25">
      <c r="A244" s="1">
        <f t="shared" si="21"/>
        <v>14</v>
      </c>
      <c r="B244" s="10" t="s">
        <v>197</v>
      </c>
      <c r="C244" s="2">
        <v>2012</v>
      </c>
      <c r="D244" s="4">
        <v>156.76604</v>
      </c>
      <c r="E244" s="4"/>
      <c r="F244" s="4"/>
      <c r="G244" s="4"/>
      <c r="H244" s="4">
        <f t="shared" si="17"/>
        <v>156.76604</v>
      </c>
      <c r="I244" s="4">
        <f t="shared" si="18"/>
        <v>0</v>
      </c>
      <c r="L244">
        <v>156.76604</v>
      </c>
      <c r="Q244">
        <f t="shared" si="19"/>
        <v>156.76604</v>
      </c>
    </row>
    <row r="245" spans="1:18" x14ac:dyDescent="0.25">
      <c r="A245" s="1">
        <f t="shared" si="21"/>
        <v>14</v>
      </c>
      <c r="B245" s="10" t="s">
        <v>197</v>
      </c>
      <c r="C245" s="2">
        <v>2013</v>
      </c>
      <c r="D245" s="4"/>
      <c r="E245" s="4"/>
      <c r="F245" s="4"/>
      <c r="G245" s="4"/>
      <c r="H245" s="4"/>
      <c r="I245" s="4">
        <f t="shared" si="18"/>
        <v>0</v>
      </c>
      <c r="L245">
        <v>176.49355</v>
      </c>
      <c r="Q245">
        <f t="shared" si="19"/>
        <v>176.49355</v>
      </c>
    </row>
    <row r="246" spans="1:18" x14ac:dyDescent="0.25">
      <c r="A246" s="1">
        <f t="shared" si="21"/>
        <v>14</v>
      </c>
      <c r="B246" s="10" t="s">
        <v>197</v>
      </c>
      <c r="C246" s="2">
        <v>2014</v>
      </c>
      <c r="D246" s="4"/>
      <c r="E246" s="4"/>
      <c r="F246" s="4"/>
      <c r="G246" s="4"/>
      <c r="H246" s="4"/>
      <c r="I246" s="4">
        <f t="shared" si="18"/>
        <v>0</v>
      </c>
      <c r="L246">
        <v>196.22104999999999</v>
      </c>
      <c r="Q246">
        <f t="shared" si="19"/>
        <v>196.22104999999999</v>
      </c>
    </row>
    <row r="247" spans="1:18" x14ac:dyDescent="0.25">
      <c r="A247" s="1">
        <f t="shared" si="21"/>
        <v>14</v>
      </c>
      <c r="B247" s="10" t="s">
        <v>197</v>
      </c>
      <c r="C247" s="2">
        <v>2015</v>
      </c>
      <c r="D247" s="4"/>
      <c r="E247" s="4"/>
      <c r="F247" s="4"/>
      <c r="G247" s="4"/>
      <c r="H247" s="4"/>
      <c r="I247" s="4">
        <f t="shared" si="18"/>
        <v>0</v>
      </c>
      <c r="L247">
        <v>215.94855999999999</v>
      </c>
      <c r="Q247">
        <f t="shared" si="19"/>
        <v>215.94855999999999</v>
      </c>
    </row>
    <row r="248" spans="1:18" x14ac:dyDescent="0.25">
      <c r="A248" s="1">
        <f t="shared" si="21"/>
        <v>14</v>
      </c>
      <c r="B248" s="10" t="s">
        <v>197</v>
      </c>
      <c r="C248" s="2">
        <v>2016</v>
      </c>
      <c r="D248" s="4"/>
      <c r="E248" s="4"/>
      <c r="F248" s="4"/>
      <c r="G248" s="4"/>
      <c r="H248" s="4"/>
      <c r="I248" s="4">
        <f t="shared" si="18"/>
        <v>0</v>
      </c>
      <c r="L248">
        <v>235.67607000000001</v>
      </c>
      <c r="Q248">
        <f t="shared" si="19"/>
        <v>235.67607000000001</v>
      </c>
    </row>
    <row r="249" spans="1:18" x14ac:dyDescent="0.25">
      <c r="A249" s="1">
        <f t="shared" si="21"/>
        <v>14</v>
      </c>
      <c r="B249" s="10" t="s">
        <v>197</v>
      </c>
      <c r="C249" s="2">
        <v>2017</v>
      </c>
      <c r="D249" s="4"/>
      <c r="E249" s="4"/>
      <c r="F249" s="4"/>
      <c r="G249" s="4"/>
      <c r="H249" s="4"/>
      <c r="I249" s="4">
        <f t="shared" si="18"/>
        <v>0</v>
      </c>
      <c r="L249">
        <v>255.40358000000001</v>
      </c>
      <c r="Q249">
        <f t="shared" si="19"/>
        <v>255.40358000000001</v>
      </c>
    </row>
    <row r="250" spans="1:18" x14ac:dyDescent="0.25">
      <c r="A250" s="1">
        <f t="shared" si="21"/>
        <v>14</v>
      </c>
      <c r="B250" s="10" t="s">
        <v>197</v>
      </c>
      <c r="C250" s="2">
        <v>2018</v>
      </c>
      <c r="D250" s="4"/>
      <c r="E250" s="4"/>
      <c r="F250" s="4"/>
      <c r="G250" s="4"/>
      <c r="H250" s="4"/>
      <c r="I250" s="4">
        <f t="shared" si="18"/>
        <v>0</v>
      </c>
      <c r="L250">
        <v>275.13108999999997</v>
      </c>
      <c r="Q250">
        <f t="shared" si="19"/>
        <v>275.13108999999997</v>
      </c>
    </row>
    <row r="251" spans="1:18" x14ac:dyDescent="0.25">
      <c r="A251" s="1">
        <f t="shared" si="21"/>
        <v>14</v>
      </c>
      <c r="B251" s="10" t="s">
        <v>197</v>
      </c>
      <c r="C251" s="2">
        <v>2019</v>
      </c>
      <c r="D251" s="4"/>
      <c r="E251" s="4"/>
      <c r="F251" s="4"/>
      <c r="G251" s="4"/>
      <c r="H251" s="4"/>
      <c r="I251" s="4">
        <f t="shared" si="18"/>
        <v>0</v>
      </c>
      <c r="L251">
        <v>294.85860000000002</v>
      </c>
      <c r="Q251">
        <f t="shared" si="19"/>
        <v>294.85860000000002</v>
      </c>
    </row>
    <row r="252" spans="1:18" x14ac:dyDescent="0.25">
      <c r="A252" s="1">
        <f t="shared" si="21"/>
        <v>14</v>
      </c>
      <c r="B252" s="10" t="s">
        <v>197</v>
      </c>
      <c r="C252" s="2">
        <v>2020</v>
      </c>
      <c r="D252" s="4"/>
      <c r="E252" s="4"/>
      <c r="F252" s="4"/>
      <c r="G252" s="4"/>
      <c r="H252" s="4"/>
      <c r="I252" s="4">
        <f t="shared" si="18"/>
        <v>0</v>
      </c>
      <c r="L252">
        <v>314.58611000000002</v>
      </c>
      <c r="Q252">
        <f t="shared" si="19"/>
        <v>314.58611000000002</v>
      </c>
    </row>
    <row r="253" spans="1:18" x14ac:dyDescent="0.25">
      <c r="A253" s="1">
        <f t="shared" si="21"/>
        <v>14</v>
      </c>
      <c r="B253" s="10" t="s">
        <v>197</v>
      </c>
      <c r="C253" s="2">
        <v>2021</v>
      </c>
      <c r="D253" s="4"/>
      <c r="E253" s="4"/>
      <c r="F253" s="4"/>
      <c r="G253" s="4"/>
      <c r="H253" s="4"/>
      <c r="I253" s="4">
        <f t="shared" si="18"/>
        <v>0</v>
      </c>
      <c r="L253">
        <v>334.31360999999998</v>
      </c>
      <c r="Q253">
        <f t="shared" si="19"/>
        <v>334.31360999999998</v>
      </c>
    </row>
    <row r="254" spans="1:18" x14ac:dyDescent="0.25">
      <c r="A254" s="1">
        <f t="shared" si="21"/>
        <v>15</v>
      </c>
      <c r="B254" s="2" t="s">
        <v>198</v>
      </c>
      <c r="C254" s="2">
        <v>2004</v>
      </c>
      <c r="D254" s="4">
        <v>81.378129999999999</v>
      </c>
      <c r="E254" s="4"/>
      <c r="F254" s="4"/>
      <c r="G254" s="4"/>
      <c r="H254" s="4">
        <f t="shared" si="17"/>
        <v>81.378129999999999</v>
      </c>
      <c r="I254" s="4">
        <f t="shared" si="18"/>
        <v>0</v>
      </c>
      <c r="L254">
        <v>81.378128000000004</v>
      </c>
      <c r="O254">
        <v>-1276.1931999999999</v>
      </c>
      <c r="Q254">
        <f t="shared" si="19"/>
        <v>81.378128000000004</v>
      </c>
      <c r="R254">
        <f t="shared" si="20"/>
        <v>-1276.1931999999999</v>
      </c>
    </row>
    <row r="255" spans="1:18" x14ac:dyDescent="0.25">
      <c r="A255" s="1">
        <f t="shared" si="21"/>
        <v>15</v>
      </c>
      <c r="B255" s="2" t="s">
        <v>198</v>
      </c>
      <c r="C255" s="2">
        <v>2005</v>
      </c>
      <c r="D255" s="4">
        <v>58.341678999999999</v>
      </c>
      <c r="E255" s="4"/>
      <c r="F255" s="4"/>
      <c r="G255" s="4"/>
      <c r="H255" s="4">
        <f t="shared" si="17"/>
        <v>58.341678999999999</v>
      </c>
      <c r="I255" s="4">
        <f t="shared" si="18"/>
        <v>0</v>
      </c>
      <c r="L255">
        <v>58.341678999999999</v>
      </c>
      <c r="O255">
        <v>-1142.316</v>
      </c>
      <c r="Q255">
        <f t="shared" si="19"/>
        <v>58.341678999999999</v>
      </c>
      <c r="R255">
        <f t="shared" si="20"/>
        <v>-1142.316</v>
      </c>
    </row>
    <row r="256" spans="1:18" x14ac:dyDescent="0.25">
      <c r="A256" s="1">
        <f t="shared" si="21"/>
        <v>15</v>
      </c>
      <c r="B256" s="2" t="s">
        <v>198</v>
      </c>
      <c r="C256" s="2">
        <v>2006</v>
      </c>
      <c r="D256" s="4">
        <v>64.036586999999997</v>
      </c>
      <c r="E256" s="4"/>
      <c r="F256" s="4"/>
      <c r="G256" s="4"/>
      <c r="H256" s="4">
        <f t="shared" si="17"/>
        <v>64.036586999999997</v>
      </c>
      <c r="I256" s="4">
        <f t="shared" si="18"/>
        <v>0</v>
      </c>
      <c r="L256">
        <v>64.036591000000001</v>
      </c>
      <c r="O256">
        <v>-1008.4388</v>
      </c>
      <c r="Q256">
        <f t="shared" si="19"/>
        <v>64.036591000000001</v>
      </c>
      <c r="R256">
        <f t="shared" si="20"/>
        <v>-1008.4388</v>
      </c>
    </row>
    <row r="257" spans="1:18" x14ac:dyDescent="0.25">
      <c r="A257" s="1">
        <f t="shared" si="21"/>
        <v>15</v>
      </c>
      <c r="B257" s="2" t="s">
        <v>198</v>
      </c>
      <c r="C257" s="2">
        <v>2007</v>
      </c>
      <c r="D257" s="4">
        <v>72.988928999999999</v>
      </c>
      <c r="E257" s="4"/>
      <c r="F257" s="4"/>
      <c r="G257" s="4"/>
      <c r="H257" s="4">
        <f t="shared" si="17"/>
        <v>72.988928999999999</v>
      </c>
      <c r="I257" s="4">
        <f t="shared" si="18"/>
        <v>0</v>
      </c>
      <c r="L257">
        <v>72.988929999999996</v>
      </c>
      <c r="O257">
        <v>-874.5616</v>
      </c>
      <c r="Q257">
        <f t="shared" si="19"/>
        <v>72.988929999999996</v>
      </c>
      <c r="R257">
        <f t="shared" si="20"/>
        <v>-874.5616</v>
      </c>
    </row>
    <row r="258" spans="1:18" x14ac:dyDescent="0.25">
      <c r="A258" s="1">
        <f t="shared" si="21"/>
        <v>15</v>
      </c>
      <c r="B258" s="2" t="s">
        <v>198</v>
      </c>
      <c r="C258" s="2">
        <v>2008</v>
      </c>
      <c r="D258" s="4">
        <v>213.33713</v>
      </c>
      <c r="E258" s="4"/>
      <c r="F258" s="4"/>
      <c r="G258" s="4"/>
      <c r="H258" s="4">
        <f t="shared" si="17"/>
        <v>213.33713</v>
      </c>
      <c r="I258" s="4">
        <f t="shared" si="18"/>
        <v>0</v>
      </c>
      <c r="L258">
        <v>213.33713</v>
      </c>
      <c r="O258">
        <v>-740.68439000000001</v>
      </c>
      <c r="Q258">
        <f t="shared" si="19"/>
        <v>213.33713</v>
      </c>
      <c r="R258">
        <f t="shared" si="20"/>
        <v>-740.68439000000001</v>
      </c>
    </row>
    <row r="259" spans="1:18" x14ac:dyDescent="0.25">
      <c r="A259" s="1">
        <f t="shared" si="21"/>
        <v>15</v>
      </c>
      <c r="B259" s="2" t="s">
        <v>198</v>
      </c>
      <c r="C259" s="2">
        <v>2009</v>
      </c>
      <c r="D259" s="4">
        <v>197.27122</v>
      </c>
      <c r="E259" s="4"/>
      <c r="F259" s="4"/>
      <c r="G259" s="4"/>
      <c r="H259" s="4">
        <f t="shared" ref="H259:H270" si="22">D259+E259+F259</f>
        <v>197.27122</v>
      </c>
      <c r="I259" s="4">
        <f t="shared" ref="I259:I270" si="23">G259</f>
        <v>0</v>
      </c>
      <c r="L259">
        <v>197.27122</v>
      </c>
      <c r="O259">
        <v>-606.80717000000004</v>
      </c>
      <c r="Q259">
        <f t="shared" ref="Q259:Q271" si="24">L259+M259+N259</f>
        <v>197.27122</v>
      </c>
      <c r="R259">
        <f t="shared" ref="R259:R271" si="25">O259</f>
        <v>-606.80717000000004</v>
      </c>
    </row>
    <row r="260" spans="1:18" x14ac:dyDescent="0.25">
      <c r="A260" s="1">
        <f t="shared" ref="A260:A271" si="26">IF(B260=B259, A259, A259+1)</f>
        <v>15</v>
      </c>
      <c r="B260" s="2" t="s">
        <v>198</v>
      </c>
      <c r="C260" s="2">
        <v>2010</v>
      </c>
      <c r="D260" s="4">
        <v>158.82905</v>
      </c>
      <c r="E260" s="4"/>
      <c r="F260" s="4"/>
      <c r="G260" s="4"/>
      <c r="H260" s="4">
        <f t="shared" si="22"/>
        <v>158.82905</v>
      </c>
      <c r="I260" s="4">
        <f t="shared" si="23"/>
        <v>0</v>
      </c>
      <c r="L260">
        <v>158.82906</v>
      </c>
      <c r="O260">
        <v>-472.92995999999999</v>
      </c>
      <c r="Q260">
        <f t="shared" si="24"/>
        <v>158.82906</v>
      </c>
      <c r="R260">
        <f t="shared" si="25"/>
        <v>-472.92995999999999</v>
      </c>
    </row>
    <row r="261" spans="1:18" x14ac:dyDescent="0.25">
      <c r="A261" s="1">
        <f t="shared" si="26"/>
        <v>15</v>
      </c>
      <c r="B261" s="2" t="s">
        <v>198</v>
      </c>
      <c r="C261" s="2">
        <v>2011</v>
      </c>
      <c r="D261" s="4">
        <v>157.23477</v>
      </c>
      <c r="E261" s="4"/>
      <c r="F261" s="4"/>
      <c r="G261" s="4"/>
      <c r="H261" s="4">
        <f t="shared" si="22"/>
        <v>157.23477</v>
      </c>
      <c r="I261" s="4">
        <f t="shared" si="23"/>
        <v>0</v>
      </c>
      <c r="L261">
        <v>157.23477</v>
      </c>
      <c r="O261">
        <v>-339.05275</v>
      </c>
      <c r="Q261">
        <f t="shared" si="24"/>
        <v>157.23477</v>
      </c>
      <c r="R261">
        <f t="shared" si="25"/>
        <v>-339.05275</v>
      </c>
    </row>
    <row r="262" spans="1:18" x14ac:dyDescent="0.25">
      <c r="A262" s="1">
        <f t="shared" si="26"/>
        <v>15</v>
      </c>
      <c r="B262" s="2" t="s">
        <v>198</v>
      </c>
      <c r="C262" s="2">
        <v>2012</v>
      </c>
      <c r="D262" s="4">
        <v>156.92141000000001</v>
      </c>
      <c r="E262" s="4"/>
      <c r="F262" s="4"/>
      <c r="G262" s="4"/>
      <c r="H262" s="4">
        <f t="shared" si="22"/>
        <v>156.92141000000001</v>
      </c>
      <c r="I262" s="4">
        <f t="shared" si="23"/>
        <v>0</v>
      </c>
      <c r="L262">
        <v>156.92142000000001</v>
      </c>
      <c r="O262">
        <v>-205.17554000000001</v>
      </c>
      <c r="Q262">
        <f t="shared" si="24"/>
        <v>156.92142000000001</v>
      </c>
      <c r="R262">
        <f t="shared" si="25"/>
        <v>-205.17554000000001</v>
      </c>
    </row>
    <row r="263" spans="1:18" x14ac:dyDescent="0.25">
      <c r="A263" s="1">
        <f t="shared" si="26"/>
        <v>15</v>
      </c>
      <c r="B263" s="2" t="s">
        <v>198</v>
      </c>
      <c r="C263" s="2">
        <v>2013</v>
      </c>
      <c r="D263" s="4">
        <v>168.00026</v>
      </c>
      <c r="E263" s="4"/>
      <c r="F263" s="4"/>
      <c r="G263" s="4"/>
      <c r="H263" s="4">
        <f t="shared" si="22"/>
        <v>168.00026</v>
      </c>
      <c r="I263" s="4">
        <f t="shared" si="23"/>
        <v>0</v>
      </c>
      <c r="L263">
        <v>168.00026</v>
      </c>
      <c r="O263">
        <v>-71.298325000000006</v>
      </c>
      <c r="Q263">
        <f t="shared" si="24"/>
        <v>168.00026</v>
      </c>
      <c r="R263">
        <f t="shared" si="25"/>
        <v>-71.298325000000006</v>
      </c>
    </row>
    <row r="264" spans="1:18" x14ac:dyDescent="0.25">
      <c r="A264" s="1">
        <f t="shared" si="26"/>
        <v>15</v>
      </c>
      <c r="B264" s="2" t="s">
        <v>198</v>
      </c>
      <c r="C264" s="2">
        <v>2014</v>
      </c>
      <c r="D264" s="4">
        <v>248.41395</v>
      </c>
      <c r="E264" s="4"/>
      <c r="F264" s="4"/>
      <c r="G264" s="4"/>
      <c r="H264" s="4">
        <f t="shared" si="22"/>
        <v>248.41395</v>
      </c>
      <c r="I264" s="4">
        <f t="shared" si="23"/>
        <v>0</v>
      </c>
      <c r="L264">
        <v>248.41396</v>
      </c>
      <c r="O264">
        <v>62.578887999999999</v>
      </c>
      <c r="Q264">
        <f t="shared" si="24"/>
        <v>248.41396</v>
      </c>
      <c r="R264">
        <f t="shared" si="25"/>
        <v>62.578887999999999</v>
      </c>
    </row>
    <row r="265" spans="1:18" x14ac:dyDescent="0.25">
      <c r="A265" s="1">
        <f t="shared" si="26"/>
        <v>15</v>
      </c>
      <c r="B265" s="2" t="s">
        <v>198</v>
      </c>
      <c r="C265" s="2">
        <v>2015</v>
      </c>
      <c r="D265" s="4">
        <v>235.79711</v>
      </c>
      <c r="E265" s="4"/>
      <c r="F265" s="4"/>
      <c r="G265" s="4" t="s">
        <v>1216</v>
      </c>
      <c r="H265" s="4">
        <f t="shared" si="22"/>
        <v>235.79711</v>
      </c>
      <c r="I265" s="4" t="str">
        <f t="shared" si="23"/>
        <v>196.4561</v>
      </c>
      <c r="L265">
        <v>235.7971</v>
      </c>
      <c r="O265">
        <v>196.45609999999999</v>
      </c>
      <c r="Q265">
        <f t="shared" si="24"/>
        <v>235.7971</v>
      </c>
      <c r="R265">
        <f t="shared" si="25"/>
        <v>196.45609999999999</v>
      </c>
    </row>
    <row r="266" spans="1:18" x14ac:dyDescent="0.25">
      <c r="A266" s="1">
        <f t="shared" si="26"/>
        <v>15</v>
      </c>
      <c r="B266" s="2" t="s">
        <v>198</v>
      </c>
      <c r="C266" s="2">
        <v>2016</v>
      </c>
      <c r="D266" s="4">
        <v>219.65002999999999</v>
      </c>
      <c r="E266" s="4"/>
      <c r="F266" s="4"/>
      <c r="G266" s="4" t="s">
        <v>1217</v>
      </c>
      <c r="H266" s="4">
        <f t="shared" si="22"/>
        <v>219.65002999999999</v>
      </c>
      <c r="I266" s="4" t="str">
        <f t="shared" si="23"/>
        <v>330.3333</v>
      </c>
      <c r="L266">
        <v>219.65002000000001</v>
      </c>
      <c r="O266">
        <v>330.33330999999998</v>
      </c>
      <c r="Q266">
        <f t="shared" si="24"/>
        <v>219.65002000000001</v>
      </c>
      <c r="R266">
        <f t="shared" si="25"/>
        <v>330.33330999999998</v>
      </c>
    </row>
    <row r="267" spans="1:18" x14ac:dyDescent="0.25">
      <c r="A267" s="1">
        <f t="shared" si="26"/>
        <v>15</v>
      </c>
      <c r="B267" s="2" t="s">
        <v>198</v>
      </c>
      <c r="C267" s="2">
        <v>2017</v>
      </c>
      <c r="D267" s="4">
        <v>230.96151</v>
      </c>
      <c r="E267" s="4"/>
      <c r="F267" s="4"/>
      <c r="G267" s="4" t="s">
        <v>1218</v>
      </c>
      <c r="H267" s="4">
        <f t="shared" si="22"/>
        <v>230.96151</v>
      </c>
      <c r="I267" s="4" t="str">
        <f t="shared" si="23"/>
        <v>665.2034</v>
      </c>
      <c r="L267">
        <v>230.96152000000001</v>
      </c>
      <c r="O267">
        <v>665.20343000000003</v>
      </c>
      <c r="Q267">
        <f t="shared" si="24"/>
        <v>230.96152000000001</v>
      </c>
      <c r="R267">
        <f t="shared" si="25"/>
        <v>665.20343000000003</v>
      </c>
    </row>
    <row r="268" spans="1:18" x14ac:dyDescent="0.25">
      <c r="A268" s="1">
        <f t="shared" si="26"/>
        <v>15</v>
      </c>
      <c r="B268" s="2" t="s">
        <v>198</v>
      </c>
      <c r="C268" s="2">
        <v>2018</v>
      </c>
      <c r="D268" s="4">
        <v>216.34228999999999</v>
      </c>
      <c r="E268" s="4"/>
      <c r="F268" s="4"/>
      <c r="G268" s="4" t="s">
        <v>1219</v>
      </c>
      <c r="H268" s="4">
        <f t="shared" si="22"/>
        <v>216.34228999999999</v>
      </c>
      <c r="I268" s="4" t="str">
        <f t="shared" si="23"/>
        <v>834.5067</v>
      </c>
      <c r="L268">
        <v>216.34228999999999</v>
      </c>
      <c r="O268">
        <v>834.50671</v>
      </c>
      <c r="Q268">
        <f t="shared" si="24"/>
        <v>216.34228999999999</v>
      </c>
      <c r="R268">
        <f t="shared" si="25"/>
        <v>834.50671</v>
      </c>
    </row>
    <row r="269" spans="1:18" x14ac:dyDescent="0.25">
      <c r="A269" s="1">
        <f t="shared" si="26"/>
        <v>15</v>
      </c>
      <c r="B269" s="2" t="s">
        <v>198</v>
      </c>
      <c r="C269" s="2">
        <v>2019</v>
      </c>
      <c r="D269" s="4">
        <v>230.93217000000001</v>
      </c>
      <c r="E269" s="4"/>
      <c r="F269" s="4"/>
      <c r="G269" s="4" t="s">
        <v>1220</v>
      </c>
      <c r="H269" s="4">
        <f t="shared" si="22"/>
        <v>230.93217000000001</v>
      </c>
      <c r="I269" s="4" t="str">
        <f t="shared" si="23"/>
        <v>989.0688</v>
      </c>
      <c r="L269">
        <v>230.93217000000001</v>
      </c>
      <c r="O269">
        <v>989.06879000000004</v>
      </c>
      <c r="Q269">
        <f t="shared" si="24"/>
        <v>230.93217000000001</v>
      </c>
      <c r="R269">
        <f t="shared" si="25"/>
        <v>989.06879000000004</v>
      </c>
    </row>
    <row r="270" spans="1:18" x14ac:dyDescent="0.25">
      <c r="A270" s="1">
        <f t="shared" si="26"/>
        <v>15</v>
      </c>
      <c r="B270" s="2" t="s">
        <v>198</v>
      </c>
      <c r="C270" s="2">
        <v>2020</v>
      </c>
      <c r="D270" s="4">
        <v>239.75483</v>
      </c>
      <c r="E270" s="4"/>
      <c r="F270" s="4"/>
      <c r="G270" s="4" t="s">
        <v>1221</v>
      </c>
      <c r="H270" s="4">
        <f t="shared" si="22"/>
        <v>239.75483</v>
      </c>
      <c r="I270" s="4" t="str">
        <f t="shared" si="23"/>
        <v>1159.832</v>
      </c>
      <c r="L270">
        <v>239.75484</v>
      </c>
      <c r="O270">
        <v>1159.8320000000001</v>
      </c>
      <c r="Q270">
        <f t="shared" si="24"/>
        <v>239.75484</v>
      </c>
      <c r="R270">
        <f t="shared" si="25"/>
        <v>1159.8320000000001</v>
      </c>
    </row>
    <row r="271" spans="1:18" x14ac:dyDescent="0.25">
      <c r="A271" s="1">
        <f t="shared" si="26"/>
        <v>15</v>
      </c>
      <c r="B271" s="2" t="s">
        <v>198</v>
      </c>
      <c r="C271" s="2">
        <v>2021</v>
      </c>
      <c r="L271">
        <v>248.57749999999999</v>
      </c>
      <c r="O271">
        <v>1330.5953</v>
      </c>
      <c r="Q271">
        <f t="shared" si="24"/>
        <v>248.57749999999999</v>
      </c>
      <c r="R271">
        <f t="shared" si="25"/>
        <v>1330.5953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:Q23"/>
  <sheetViews>
    <sheetView topLeftCell="A7" workbookViewId="0">
      <selection activeCell="Q22" sqref="Q22"/>
    </sheetView>
  </sheetViews>
  <sheetFormatPr defaultRowHeight="15" x14ac:dyDescent="0.25"/>
  <sheetData>
    <row r="2" spans="16:17" x14ac:dyDescent="0.25">
      <c r="P2" t="s">
        <v>4042</v>
      </c>
      <c r="Q2" t="s">
        <v>4099</v>
      </c>
    </row>
    <row r="3" spans="16:17" x14ac:dyDescent="0.25">
      <c r="P3" t="s">
        <v>4042</v>
      </c>
      <c r="Q3" t="s">
        <v>4100</v>
      </c>
    </row>
    <row r="5" spans="16:17" x14ac:dyDescent="0.25">
      <c r="Q5" t="s">
        <v>4101</v>
      </c>
    </row>
    <row r="6" spans="16:17" x14ac:dyDescent="0.25">
      <c r="Q6" t="s">
        <v>4102</v>
      </c>
    </row>
    <row r="7" spans="16:17" x14ac:dyDescent="0.25">
      <c r="Q7" t="s">
        <v>4103</v>
      </c>
    </row>
    <row r="9" spans="16:17" x14ac:dyDescent="0.25">
      <c r="Q9" t="s">
        <v>4104</v>
      </c>
    </row>
    <row r="10" spans="16:17" x14ac:dyDescent="0.25">
      <c r="Q10" t="s">
        <v>4105</v>
      </c>
    </row>
    <row r="11" spans="16:17" x14ac:dyDescent="0.25">
      <c r="Q11" t="s">
        <v>4106</v>
      </c>
    </row>
    <row r="12" spans="16:17" x14ac:dyDescent="0.25">
      <c r="Q12" t="s">
        <v>4107</v>
      </c>
    </row>
    <row r="13" spans="16:17" x14ac:dyDescent="0.25">
      <c r="Q13" t="s">
        <v>4108</v>
      </c>
    </row>
    <row r="14" spans="16:17" x14ac:dyDescent="0.25">
      <c r="Q14" t="s">
        <v>4109</v>
      </c>
    </row>
    <row r="16" spans="16:17" x14ac:dyDescent="0.25">
      <c r="Q16" t="s">
        <v>4110</v>
      </c>
    </row>
    <row r="17" spans="17:17" x14ac:dyDescent="0.25">
      <c r="Q17" t="s">
        <v>4111</v>
      </c>
    </row>
    <row r="19" spans="17:17" x14ac:dyDescent="0.25">
      <c r="Q19" t="s">
        <v>4112</v>
      </c>
    </row>
    <row r="21" spans="17:17" x14ac:dyDescent="0.25">
      <c r="Q21" t="s">
        <v>4113</v>
      </c>
    </row>
    <row r="22" spans="17:17" x14ac:dyDescent="0.25">
      <c r="Q22">
        <f xml:space="preserve">        1.95</f>
        <v>1.95</v>
      </c>
    </row>
    <row r="23" spans="17:17" x14ac:dyDescent="0.25">
      <c r="Q23" t="s">
        <v>4114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N23"/>
  <sheetViews>
    <sheetView topLeftCell="A13" workbookViewId="0">
      <selection activeCell="N22" sqref="N22"/>
    </sheetView>
  </sheetViews>
  <sheetFormatPr defaultRowHeight="15" x14ac:dyDescent="0.25"/>
  <sheetData>
    <row r="2" spans="13:14" x14ac:dyDescent="0.25">
      <c r="M2" t="s">
        <v>4042</v>
      </c>
      <c r="N2" t="s">
        <v>4115</v>
      </c>
    </row>
    <row r="3" spans="13:14" x14ac:dyDescent="0.25">
      <c r="M3" t="s">
        <v>4042</v>
      </c>
      <c r="N3" t="s">
        <v>4116</v>
      </c>
    </row>
    <row r="5" spans="13:14" x14ac:dyDescent="0.25">
      <c r="N5" t="s">
        <v>4101</v>
      </c>
    </row>
    <row r="6" spans="13:14" x14ac:dyDescent="0.25">
      <c r="N6" t="s">
        <v>4102</v>
      </c>
    </row>
    <row r="7" spans="13:14" x14ac:dyDescent="0.25">
      <c r="N7" t="s">
        <v>4117</v>
      </c>
    </row>
    <row r="9" spans="13:14" x14ac:dyDescent="0.25">
      <c r="N9" t="s">
        <v>4118</v>
      </c>
    </row>
    <row r="10" spans="13:14" x14ac:dyDescent="0.25">
      <c r="N10" t="s">
        <v>4119</v>
      </c>
    </row>
    <row r="11" spans="13:14" x14ac:dyDescent="0.25">
      <c r="N11" t="s">
        <v>4120</v>
      </c>
    </row>
    <row r="12" spans="13:14" x14ac:dyDescent="0.25">
      <c r="N12" t="s">
        <v>4121</v>
      </c>
    </row>
    <row r="13" spans="13:14" x14ac:dyDescent="0.25">
      <c r="N13" t="s">
        <v>4122</v>
      </c>
    </row>
    <row r="14" spans="13:14" x14ac:dyDescent="0.25">
      <c r="N14" t="s">
        <v>4123</v>
      </c>
    </row>
    <row r="16" spans="13:14" x14ac:dyDescent="0.25">
      <c r="N16" t="s">
        <v>4110</v>
      </c>
    </row>
    <row r="17" spans="14:14" x14ac:dyDescent="0.25">
      <c r="N17" t="s">
        <v>4111</v>
      </c>
    </row>
    <row r="19" spans="14:14" x14ac:dyDescent="0.25">
      <c r="N19" t="s">
        <v>4112</v>
      </c>
    </row>
    <row r="21" spans="14:14" x14ac:dyDescent="0.25">
      <c r="N21" t="s">
        <v>4113</v>
      </c>
    </row>
    <row r="22" spans="14:14" x14ac:dyDescent="0.25">
      <c r="N22">
        <f xml:space="preserve">        2.14</f>
        <v>2.14</v>
      </c>
    </row>
    <row r="23" spans="14:14" x14ac:dyDescent="0.25">
      <c r="N23" t="s">
        <v>4124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topLeftCell="A2" workbookViewId="0">
      <selection activeCell="B9" sqref="B9"/>
    </sheetView>
  </sheetViews>
  <sheetFormatPr defaultRowHeight="15" x14ac:dyDescent="0.25"/>
  <cols>
    <col min="2" max="2" width="38.42578125" customWidth="1"/>
  </cols>
  <sheetData>
    <row r="2" spans="2:5" x14ac:dyDescent="0.25">
      <c r="B2" t="s">
        <v>4161</v>
      </c>
    </row>
    <row r="3" spans="2:5" x14ac:dyDescent="0.25">
      <c r="B3" t="s">
        <v>4162</v>
      </c>
    </row>
    <row r="4" spans="2:5" x14ac:dyDescent="0.25">
      <c r="B4" t="s">
        <v>3884</v>
      </c>
    </row>
    <row r="5" spans="2:5" x14ac:dyDescent="0.25">
      <c r="B5" t="s">
        <v>4030</v>
      </c>
    </row>
    <row r="7" spans="2:5" x14ac:dyDescent="0.25">
      <c r="B7" t="s">
        <v>4031</v>
      </c>
      <c r="C7" t="s">
        <v>4163</v>
      </c>
      <c r="D7" t="s">
        <v>4164</v>
      </c>
      <c r="E7" t="s">
        <v>4032</v>
      </c>
    </row>
    <row r="9" spans="2:5" x14ac:dyDescent="0.25">
      <c r="B9" t="s">
        <v>4165</v>
      </c>
      <c r="C9">
        <v>4.2541799999999999</v>
      </c>
      <c r="D9">
        <v>1.86761</v>
      </c>
      <c r="E9">
        <v>6.1800000000000001E-2</v>
      </c>
    </row>
    <row r="10" spans="2:5" x14ac:dyDescent="0.25">
      <c r="B10" t="s">
        <v>4166</v>
      </c>
      <c r="C10">
        <v>2.5356200000000002</v>
      </c>
      <c r="D10">
        <v>9.4089999999999993E-2</v>
      </c>
      <c r="E10">
        <v>0.92500000000000004</v>
      </c>
    </row>
    <row r="12" spans="2:5" x14ac:dyDescent="0.25">
      <c r="B12" t="s">
        <v>4167</v>
      </c>
      <c r="C12">
        <v>4.6362899999999998</v>
      </c>
      <c r="D12">
        <v>2.2619500000000001</v>
      </c>
      <c r="E12">
        <v>2.3699999999999999E-2</v>
      </c>
    </row>
    <row r="13" spans="2:5" x14ac:dyDescent="0.25">
      <c r="B13" t="s">
        <v>4168</v>
      </c>
      <c r="C13">
        <v>2.6790799999999999</v>
      </c>
      <c r="D13">
        <v>0.24213999999999999</v>
      </c>
      <c r="E13">
        <v>0.80869999999999997</v>
      </c>
    </row>
    <row r="15" spans="2:5" x14ac:dyDescent="0.25">
      <c r="B15" t="s">
        <v>4169</v>
      </c>
      <c r="C15">
        <v>3.2449300000000001</v>
      </c>
      <c r="D15">
        <v>0.82608000000000004</v>
      </c>
      <c r="E15">
        <v>0.4088</v>
      </c>
    </row>
    <row r="16" spans="2:5" x14ac:dyDescent="0.25">
      <c r="B16" t="s">
        <v>4170</v>
      </c>
      <c r="C16">
        <v>4.7882600000000002</v>
      </c>
      <c r="D16">
        <v>2.4187799999999999</v>
      </c>
      <c r="E16">
        <v>1.5599999999999999E-2</v>
      </c>
    </row>
    <row r="18" spans="2:5" x14ac:dyDescent="0.25">
      <c r="B18" t="s">
        <v>4171</v>
      </c>
      <c r="C18">
        <v>2.30776</v>
      </c>
      <c r="D18">
        <v>-0.14105999999999999</v>
      </c>
      <c r="E18">
        <v>0.88780000000000003</v>
      </c>
    </row>
    <row r="19" spans="2:5" x14ac:dyDescent="0.25">
      <c r="B19" t="s">
        <v>4172</v>
      </c>
      <c r="C19">
        <v>3.5300600000000002</v>
      </c>
      <c r="D19">
        <v>1.12033</v>
      </c>
      <c r="E19">
        <v>0.2626</v>
      </c>
    </row>
    <row r="21" spans="2:5" x14ac:dyDescent="0.25">
      <c r="B21" t="s">
        <v>4173</v>
      </c>
      <c r="C21">
        <v>4.1059700000000001</v>
      </c>
      <c r="D21">
        <v>1.7146699999999999</v>
      </c>
      <c r="E21">
        <v>8.6400000000000005E-2</v>
      </c>
    </row>
    <row r="22" spans="2:5" x14ac:dyDescent="0.25">
      <c r="B22" t="s">
        <v>4174</v>
      </c>
      <c r="C22">
        <v>3.8304200000000002</v>
      </c>
      <c r="D22">
        <v>1.4302999999999999</v>
      </c>
      <c r="E22">
        <v>0.15260000000000001</v>
      </c>
    </row>
    <row r="24" spans="2:5" x14ac:dyDescent="0.25">
      <c r="B24" t="s">
        <v>4175</v>
      </c>
      <c r="C24">
        <v>3.0456099999999999</v>
      </c>
      <c r="D24">
        <v>0.62039</v>
      </c>
      <c r="E24">
        <v>0.53500000000000003</v>
      </c>
    </row>
    <row r="25" spans="2:5" x14ac:dyDescent="0.25">
      <c r="B25" t="s">
        <v>4176</v>
      </c>
      <c r="C25">
        <v>3.0273300000000001</v>
      </c>
      <c r="D25">
        <v>0.60152000000000005</v>
      </c>
      <c r="E25">
        <v>0.54749999999999999</v>
      </c>
    </row>
    <row r="27" spans="2:5" x14ac:dyDescent="0.25">
      <c r="B27" t="s">
        <v>4177</v>
      </c>
      <c r="C27">
        <v>2.1957900000000001</v>
      </c>
      <c r="D27">
        <v>-0.25661</v>
      </c>
      <c r="E27">
        <v>0.79749999999999999</v>
      </c>
    </row>
    <row r="28" spans="2:5" x14ac:dyDescent="0.25">
      <c r="B28" t="s">
        <v>4178</v>
      </c>
      <c r="C28">
        <v>5.3131300000000001</v>
      </c>
      <c r="D28">
        <v>2.9604400000000002</v>
      </c>
      <c r="E28">
        <v>3.0999999999999999E-3</v>
      </c>
    </row>
    <row r="30" spans="2:5" x14ac:dyDescent="0.25">
      <c r="B30" t="s">
        <v>4179</v>
      </c>
      <c r="C30">
        <v>2.4529299999999998</v>
      </c>
      <c r="D30">
        <v>8.7600000000000004E-3</v>
      </c>
      <c r="E30">
        <v>0.99299999999999999</v>
      </c>
    </row>
    <row r="31" spans="2:5" x14ac:dyDescent="0.25">
      <c r="B31" t="s">
        <v>4180</v>
      </c>
      <c r="C31">
        <v>4.7181499999999996</v>
      </c>
      <c r="D31">
        <v>2.3464200000000002</v>
      </c>
      <c r="E31">
        <v>1.9E-2</v>
      </c>
    </row>
    <row r="33" spans="2:11" x14ac:dyDescent="0.25">
      <c r="B33" t="s">
        <v>4181</v>
      </c>
      <c r="C33">
        <v>1.8545499999999999</v>
      </c>
      <c r="D33">
        <v>-0.60875999999999997</v>
      </c>
      <c r="E33">
        <v>0.54269999999999996</v>
      </c>
    </row>
    <row r="34" spans="2:11" x14ac:dyDescent="0.25">
      <c r="B34" t="s">
        <v>4182</v>
      </c>
      <c r="C34">
        <v>4.5024300000000004</v>
      </c>
      <c r="D34">
        <v>2.1238100000000002</v>
      </c>
      <c r="E34">
        <v>3.3700000000000001E-2</v>
      </c>
    </row>
    <row r="36" spans="2:11" x14ac:dyDescent="0.25">
      <c r="B36" t="s">
        <v>4183</v>
      </c>
      <c r="C36">
        <v>1.4970600000000001</v>
      </c>
      <c r="D36">
        <v>-0.97768999999999995</v>
      </c>
      <c r="E36">
        <v>0.32819999999999999</v>
      </c>
    </row>
    <row r="37" spans="2:11" x14ac:dyDescent="0.25">
      <c r="B37" t="s">
        <v>4184</v>
      </c>
      <c r="C37">
        <v>6.7708300000000001</v>
      </c>
      <c r="D37">
        <v>4.4647500000000004</v>
      </c>
      <c r="E37" s="13">
        <v>7.9999999999999996E-6</v>
      </c>
    </row>
    <row r="38" spans="2:11" x14ac:dyDescent="0.25">
      <c r="K38" s="13"/>
    </row>
    <row r="39" spans="2:11" x14ac:dyDescent="0.25">
      <c r="B39" t="s">
        <v>4185</v>
      </c>
      <c r="C39">
        <v>2.1413199999999999</v>
      </c>
      <c r="D39">
        <v>-0.31281999999999999</v>
      </c>
      <c r="E39">
        <v>0.75439999999999996</v>
      </c>
    </row>
    <row r="40" spans="2:11" x14ac:dyDescent="0.25">
      <c r="B40" t="s">
        <v>4186</v>
      </c>
      <c r="C40">
        <v>6.4356099999999996</v>
      </c>
      <c r="D40">
        <v>4.1188200000000004</v>
      </c>
      <c r="E40" s="13">
        <v>4.0000000000000003E-5</v>
      </c>
    </row>
    <row r="42" spans="2:11" x14ac:dyDescent="0.25">
      <c r="B42" t="s">
        <v>4187</v>
      </c>
      <c r="C42">
        <v>4.7496700000000001</v>
      </c>
      <c r="D42">
        <v>2.3789600000000002</v>
      </c>
      <c r="E42">
        <v>1.7399999999999999E-2</v>
      </c>
    </row>
    <row r="43" spans="2:11" x14ac:dyDescent="0.25">
      <c r="B43" t="s">
        <v>4188</v>
      </c>
      <c r="C43">
        <v>3.19746</v>
      </c>
      <c r="D43">
        <v>0.77710000000000001</v>
      </c>
      <c r="E43">
        <v>0.43709999999999999</v>
      </c>
    </row>
    <row r="45" spans="2:11" x14ac:dyDescent="0.25">
      <c r="B45" t="s">
        <v>4189</v>
      </c>
      <c r="C45">
        <v>3.9296799999999998</v>
      </c>
      <c r="D45">
        <v>1.53274</v>
      </c>
      <c r="E45">
        <v>0.12529999999999999</v>
      </c>
    </row>
    <row r="46" spans="2:11" x14ac:dyDescent="0.25">
      <c r="B46" t="s">
        <v>4190</v>
      </c>
      <c r="C46">
        <v>4.0641400000000001</v>
      </c>
      <c r="D46">
        <v>1.6715</v>
      </c>
      <c r="E46">
        <v>9.4600000000000004E-2</v>
      </c>
    </row>
    <row r="48" spans="2:11" x14ac:dyDescent="0.25">
      <c r="B48" t="s">
        <v>4191</v>
      </c>
      <c r="C48">
        <v>5.0601599999999998</v>
      </c>
      <c r="D48">
        <v>2.6993800000000001</v>
      </c>
      <c r="E48">
        <v>6.8999999999999999E-3</v>
      </c>
    </row>
    <row r="49" spans="2:5" x14ac:dyDescent="0.25">
      <c r="B49" t="s">
        <v>4192</v>
      </c>
      <c r="C49">
        <v>6.0033799999999999</v>
      </c>
      <c r="D49">
        <v>3.6727599999999998</v>
      </c>
      <c r="E49">
        <v>2.0000000000000001E-4</v>
      </c>
    </row>
    <row r="51" spans="2:5" x14ac:dyDescent="0.25">
      <c r="B51" t="s">
        <v>4193</v>
      </c>
      <c r="C51">
        <v>2.8717999999999999</v>
      </c>
      <c r="D51">
        <v>0.44102000000000002</v>
      </c>
      <c r="E51">
        <v>0.65920000000000001</v>
      </c>
    </row>
    <row r="52" spans="2:5" x14ac:dyDescent="0.25">
      <c r="B52" t="s">
        <v>4194</v>
      </c>
      <c r="C52">
        <v>3.63</v>
      </c>
      <c r="D52">
        <v>1.2234700000000001</v>
      </c>
      <c r="E52">
        <v>0.22120000000000001</v>
      </c>
    </row>
    <row r="54" spans="2:5" x14ac:dyDescent="0.25">
      <c r="B54" t="s">
        <v>4195</v>
      </c>
      <c r="C54">
        <v>4.4839000000000002</v>
      </c>
      <c r="D54">
        <v>2.1046800000000001</v>
      </c>
      <c r="E54">
        <v>3.5299999999999998E-2</v>
      </c>
    </row>
    <row r="55" spans="2:5" x14ac:dyDescent="0.25">
      <c r="B55" t="s">
        <v>4196</v>
      </c>
      <c r="C55">
        <v>4.3313499999999996</v>
      </c>
      <c r="D55">
        <v>1.9472499999999999</v>
      </c>
      <c r="E55">
        <v>5.1499999999999997E-2</v>
      </c>
    </row>
    <row r="57" spans="2:5" x14ac:dyDescent="0.25">
      <c r="B57" t="s">
        <v>4197</v>
      </c>
      <c r="C57">
        <v>2.0745499999999999</v>
      </c>
      <c r="D57">
        <v>-0.38172</v>
      </c>
      <c r="E57">
        <v>0.70269999999999999</v>
      </c>
    </row>
    <row r="58" spans="2:5" x14ac:dyDescent="0.25">
      <c r="B58" t="s">
        <v>4198</v>
      </c>
      <c r="C58">
        <v>4.3781600000000003</v>
      </c>
      <c r="D58">
        <v>1.99556</v>
      </c>
      <c r="E58">
        <v>4.5999999999999999E-2</v>
      </c>
    </row>
    <row r="60" spans="2:5" x14ac:dyDescent="0.25">
      <c r="B60" t="s">
        <v>4199</v>
      </c>
      <c r="C60">
        <v>4.3019499999999997</v>
      </c>
      <c r="D60">
        <v>1.9169099999999999</v>
      </c>
      <c r="E60">
        <v>5.5199999999999999E-2</v>
      </c>
    </row>
    <row r="61" spans="2:5" x14ac:dyDescent="0.25">
      <c r="B61" t="s">
        <v>4200</v>
      </c>
      <c r="C61">
        <v>4.4453899999999997</v>
      </c>
      <c r="D61">
        <v>2.06494</v>
      </c>
      <c r="E61">
        <v>3.8899999999999997E-2</v>
      </c>
    </row>
    <row r="63" spans="2:5" x14ac:dyDescent="0.25">
      <c r="B63" t="s">
        <v>4201</v>
      </c>
      <c r="C63">
        <v>4.2518599999999998</v>
      </c>
      <c r="D63">
        <v>1.8652200000000001</v>
      </c>
      <c r="E63">
        <v>6.2100000000000002E-2</v>
      </c>
    </row>
    <row r="64" spans="2:5" x14ac:dyDescent="0.25">
      <c r="B64" t="s">
        <v>4202</v>
      </c>
      <c r="C64">
        <v>4.6994699999999998</v>
      </c>
      <c r="D64">
        <v>2.32714</v>
      </c>
      <c r="E64">
        <v>0.02</v>
      </c>
    </row>
    <row r="66" spans="2:5" x14ac:dyDescent="0.25">
      <c r="B66" t="s">
        <v>4203</v>
      </c>
      <c r="C66">
        <v>3.8591199999999999</v>
      </c>
      <c r="D66">
        <v>1.4599299999999999</v>
      </c>
      <c r="E66">
        <v>0.14430000000000001</v>
      </c>
    </row>
    <row r="67" spans="2:5" x14ac:dyDescent="0.25">
      <c r="B67" t="s">
        <v>4204</v>
      </c>
      <c r="C67">
        <v>2.9885100000000002</v>
      </c>
      <c r="D67">
        <v>0.56147000000000002</v>
      </c>
      <c r="E67">
        <v>0.57450000000000001</v>
      </c>
    </row>
    <row r="69" spans="2:5" x14ac:dyDescent="0.25">
      <c r="B69" t="s">
        <v>4205</v>
      </c>
      <c r="C69">
        <v>6.6048799999999996</v>
      </c>
      <c r="D69">
        <v>4.2934999999999999</v>
      </c>
      <c r="E69" s="13">
        <v>2.0000000000000002E-5</v>
      </c>
    </row>
    <row r="70" spans="2:5" x14ac:dyDescent="0.25">
      <c r="B70" t="s">
        <v>4206</v>
      </c>
      <c r="C70">
        <v>3.8922699999999999</v>
      </c>
      <c r="D70">
        <v>1.49413</v>
      </c>
      <c r="E70">
        <v>0.1351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X2" sqref="X2"/>
    </sheetView>
  </sheetViews>
  <sheetFormatPr defaultRowHeight="15" x14ac:dyDescent="0.25"/>
  <cols>
    <col min="4" max="4" width="12.140625" customWidth="1"/>
    <col min="15" max="15" width="12" customWidth="1"/>
    <col min="24" max="24" width="11.140625" customWidth="1"/>
    <col min="25" max="25" width="10.85546875" customWidth="1"/>
  </cols>
  <sheetData>
    <row r="1" spans="1:27" x14ac:dyDescent="0.25">
      <c r="A1" s="1" t="s">
        <v>213</v>
      </c>
      <c r="B1" s="2" t="s">
        <v>0</v>
      </c>
      <c r="C1" s="2" t="s">
        <v>1</v>
      </c>
      <c r="D1" s="3" t="s">
        <v>228</v>
      </c>
      <c r="E1" s="4" t="s">
        <v>229</v>
      </c>
      <c r="F1" s="4" t="s">
        <v>230</v>
      </c>
      <c r="G1" s="4" t="s">
        <v>231</v>
      </c>
      <c r="H1" s="4" t="s">
        <v>232</v>
      </c>
      <c r="I1" s="4" t="s">
        <v>233</v>
      </c>
      <c r="J1" s="4" t="s">
        <v>234</v>
      </c>
      <c r="K1" s="4" t="s">
        <v>235</v>
      </c>
      <c r="L1" s="4" t="s">
        <v>236</v>
      </c>
      <c r="O1" t="s">
        <v>989</v>
      </c>
      <c r="P1" t="s">
        <v>990</v>
      </c>
      <c r="Q1" t="s">
        <v>991</v>
      </c>
      <c r="R1" t="s">
        <v>992</v>
      </c>
      <c r="S1" t="s">
        <v>993</v>
      </c>
      <c r="T1" t="s">
        <v>994</v>
      </c>
      <c r="U1" t="s">
        <v>995</v>
      </c>
      <c r="V1" t="s">
        <v>996</v>
      </c>
      <c r="X1" t="s">
        <v>1227</v>
      </c>
      <c r="Y1" t="s">
        <v>1228</v>
      </c>
      <c r="Z1" t="s">
        <v>1229</v>
      </c>
      <c r="AA1" t="s">
        <v>233</v>
      </c>
    </row>
    <row r="2" spans="1:27" x14ac:dyDescent="0.25">
      <c r="A2" s="1">
        <v>1</v>
      </c>
      <c r="B2" s="2" t="s">
        <v>11</v>
      </c>
      <c r="C2" s="2">
        <v>2004</v>
      </c>
      <c r="D2" s="4" t="s">
        <v>237</v>
      </c>
      <c r="E2" s="4" t="s">
        <v>238</v>
      </c>
      <c r="F2" s="4" t="s">
        <v>239</v>
      </c>
      <c r="G2" s="5"/>
      <c r="H2" s="4"/>
      <c r="I2" s="4"/>
      <c r="J2" s="4"/>
      <c r="K2" s="6"/>
      <c r="L2" s="7">
        <f>D2+E2+F2+G2</f>
        <v>10.4174363</v>
      </c>
      <c r="O2">
        <v>0.95551430999999998</v>
      </c>
      <c r="P2">
        <v>3.5890049999999998</v>
      </c>
      <c r="Q2">
        <v>5.8729171999999998</v>
      </c>
      <c r="S2">
        <v>1.7718103000000001</v>
      </c>
      <c r="T2">
        <v>0.36756206000000002</v>
      </c>
      <c r="U2">
        <v>-1607.7367999999999</v>
      </c>
      <c r="X2">
        <f>O2+P2+Q2+R2</f>
        <v>10.41743651</v>
      </c>
      <c r="Y2">
        <f>U2</f>
        <v>-1607.7367999999999</v>
      </c>
      <c r="Z2">
        <f>S2</f>
        <v>1.7718103000000001</v>
      </c>
      <c r="AA2">
        <f>T2</f>
        <v>0.36756206000000002</v>
      </c>
    </row>
    <row r="3" spans="1:27" x14ac:dyDescent="0.25">
      <c r="A3" s="1">
        <f>IF(B3=B2, A2, A2+1)</f>
        <v>1</v>
      </c>
      <c r="B3" s="2" t="s">
        <v>11</v>
      </c>
      <c r="C3" s="2">
        <v>2005</v>
      </c>
      <c r="D3" s="4" t="s">
        <v>240</v>
      </c>
      <c r="E3" s="4" t="s">
        <v>241</v>
      </c>
      <c r="F3" s="4" t="s">
        <v>242</v>
      </c>
      <c r="G3" s="5"/>
      <c r="H3" s="4"/>
      <c r="I3" s="4"/>
      <c r="J3" s="4"/>
      <c r="K3" s="6"/>
      <c r="L3" s="7">
        <f t="shared" ref="L3:L66" si="0">D3+E3+F3+G3</f>
        <v>10.800350999999999</v>
      </c>
      <c r="O3">
        <v>1.104838</v>
      </c>
      <c r="P3">
        <v>3.4948939999999999</v>
      </c>
      <c r="Q3">
        <v>6.2006192000000002</v>
      </c>
      <c r="S3">
        <v>1.9457393000000001</v>
      </c>
      <c r="T3">
        <v>0.72573113</v>
      </c>
      <c r="U3">
        <v>-1445.7508</v>
      </c>
      <c r="X3">
        <f t="shared" ref="X3:X66" si="1">O3+P3+Q3+R3</f>
        <v>10.8003512</v>
      </c>
      <c r="Y3">
        <f t="shared" ref="Y3:Y66" si="2">U3</f>
        <v>-1445.7508</v>
      </c>
      <c r="Z3">
        <f t="shared" ref="Z3:Z66" si="3">S3</f>
        <v>1.9457393000000001</v>
      </c>
      <c r="AA3">
        <f t="shared" ref="AA3:AA66" si="4">T3</f>
        <v>0.72573113</v>
      </c>
    </row>
    <row r="4" spans="1:27" x14ac:dyDescent="0.25">
      <c r="A4" s="1">
        <f t="shared" ref="A4:A67" si="5">IF(B4=B3, A3, A3+1)</f>
        <v>1</v>
      </c>
      <c r="B4" s="2" t="s">
        <v>11</v>
      </c>
      <c r="C4" s="2">
        <v>2006</v>
      </c>
      <c r="D4" s="4" t="s">
        <v>243</v>
      </c>
      <c r="E4" s="4" t="s">
        <v>244</v>
      </c>
      <c r="F4" s="4" t="s">
        <v>245</v>
      </c>
      <c r="G4" s="5"/>
      <c r="H4" s="4"/>
      <c r="I4" s="4"/>
      <c r="J4" s="4"/>
      <c r="K4" s="6"/>
      <c r="L4" s="7">
        <f t="shared" si="0"/>
        <v>11.091810000000001</v>
      </c>
      <c r="O4">
        <v>1.6408</v>
      </c>
      <c r="P4">
        <v>3.6316381</v>
      </c>
      <c r="Q4">
        <v>5.8193722000000001</v>
      </c>
      <c r="S4">
        <v>2.1196682</v>
      </c>
      <c r="T4">
        <v>1.0839002</v>
      </c>
      <c r="U4">
        <v>-1283.7647999999999</v>
      </c>
      <c r="X4">
        <f t="shared" si="1"/>
        <v>11.091810300000001</v>
      </c>
      <c r="Y4">
        <f t="shared" si="2"/>
        <v>-1283.7647999999999</v>
      </c>
      <c r="Z4">
        <f t="shared" si="3"/>
        <v>2.1196682</v>
      </c>
      <c r="AA4">
        <f t="shared" si="4"/>
        <v>1.0839002</v>
      </c>
    </row>
    <row r="5" spans="1:27" x14ac:dyDescent="0.25">
      <c r="A5" s="1">
        <f t="shared" si="5"/>
        <v>1</v>
      </c>
      <c r="B5" s="2" t="s">
        <v>11</v>
      </c>
      <c r="C5" s="2">
        <v>2007</v>
      </c>
      <c r="D5" s="4" t="s">
        <v>246</v>
      </c>
      <c r="E5" s="4" t="s">
        <v>247</v>
      </c>
      <c r="F5" s="4" t="s">
        <v>248</v>
      </c>
      <c r="G5" s="5"/>
      <c r="H5" s="4"/>
      <c r="I5" s="4"/>
      <c r="J5" s="4"/>
      <c r="K5" s="6"/>
      <c r="L5" s="7">
        <f t="shared" si="0"/>
        <v>9.8488690000000005</v>
      </c>
      <c r="O5">
        <v>2.0376970999999999</v>
      </c>
      <c r="P5">
        <v>3.5022918999999999</v>
      </c>
      <c r="Q5">
        <v>4.3088799</v>
      </c>
      <c r="S5">
        <v>2.2935971999999998</v>
      </c>
      <c r="T5">
        <v>1.4420693</v>
      </c>
      <c r="U5">
        <v>-1121.7788</v>
      </c>
      <c r="X5">
        <f t="shared" si="1"/>
        <v>9.8488688999999994</v>
      </c>
      <c r="Y5">
        <f t="shared" si="2"/>
        <v>-1121.7788</v>
      </c>
      <c r="Z5">
        <f t="shared" si="3"/>
        <v>2.2935971999999998</v>
      </c>
      <c r="AA5">
        <f t="shared" si="4"/>
        <v>1.4420693</v>
      </c>
    </row>
    <row r="6" spans="1:27" x14ac:dyDescent="0.25">
      <c r="A6" s="1">
        <f t="shared" si="5"/>
        <v>1</v>
      </c>
      <c r="B6" s="2" t="s">
        <v>11</v>
      </c>
      <c r="C6" s="2">
        <v>2008</v>
      </c>
      <c r="D6" s="4" t="s">
        <v>249</v>
      </c>
      <c r="E6" s="4" t="s">
        <v>250</v>
      </c>
      <c r="F6" s="4" t="s">
        <v>251</v>
      </c>
      <c r="G6" s="5"/>
      <c r="H6" s="4"/>
      <c r="I6" s="4"/>
      <c r="J6" s="4"/>
      <c r="K6" s="6"/>
      <c r="L6" s="7">
        <f t="shared" si="0"/>
        <v>14.701949000000001</v>
      </c>
      <c r="O6">
        <v>2.4503249999999999</v>
      </c>
      <c r="P6">
        <v>4.6123761999999999</v>
      </c>
      <c r="Q6">
        <v>7.6392479</v>
      </c>
      <c r="S6">
        <v>2.4675262</v>
      </c>
      <c r="T6">
        <v>1.8002384</v>
      </c>
      <c r="U6">
        <v>-959.79276000000004</v>
      </c>
      <c r="X6">
        <f t="shared" si="1"/>
        <v>14.7019491</v>
      </c>
      <c r="Y6">
        <f t="shared" si="2"/>
        <v>-959.79276000000004</v>
      </c>
      <c r="Z6">
        <f t="shared" si="3"/>
        <v>2.4675262</v>
      </c>
      <c r="AA6">
        <f t="shared" si="4"/>
        <v>1.8002384</v>
      </c>
    </row>
    <row r="7" spans="1:27" x14ac:dyDescent="0.25">
      <c r="A7" s="1">
        <f t="shared" si="5"/>
        <v>1</v>
      </c>
      <c r="B7" s="2" t="s">
        <v>11</v>
      </c>
      <c r="C7" s="2">
        <v>2009</v>
      </c>
      <c r="D7" s="4" t="s">
        <v>252</v>
      </c>
      <c r="E7" s="4" t="s">
        <v>253</v>
      </c>
      <c r="F7" s="4" t="s">
        <v>254</v>
      </c>
      <c r="G7" s="5"/>
      <c r="H7" s="4"/>
      <c r="I7" s="4"/>
      <c r="J7" s="4"/>
      <c r="K7" s="6"/>
      <c r="L7" s="7">
        <f t="shared" si="0"/>
        <v>17.792218999999999</v>
      </c>
      <c r="O7">
        <v>2.8355730000000001</v>
      </c>
      <c r="P7">
        <v>5.8508639000000002</v>
      </c>
      <c r="Q7">
        <v>9.1057816000000003</v>
      </c>
      <c r="S7">
        <v>2.6414551999999998</v>
      </c>
      <c r="T7">
        <v>2.1584074000000002</v>
      </c>
      <c r="U7">
        <v>-797.80674999999997</v>
      </c>
      <c r="X7">
        <f t="shared" si="1"/>
        <v>17.792218500000001</v>
      </c>
      <c r="Y7">
        <f t="shared" si="2"/>
        <v>-797.80674999999997</v>
      </c>
      <c r="Z7">
        <f t="shared" si="3"/>
        <v>2.6414551999999998</v>
      </c>
      <c r="AA7">
        <f t="shared" si="4"/>
        <v>2.1584074000000002</v>
      </c>
    </row>
    <row r="8" spans="1:27" x14ac:dyDescent="0.25">
      <c r="A8" s="1">
        <f t="shared" si="5"/>
        <v>1</v>
      </c>
      <c r="B8" s="2" t="s">
        <v>11</v>
      </c>
      <c r="C8" s="2">
        <v>2010</v>
      </c>
      <c r="D8" s="4" t="s">
        <v>255</v>
      </c>
      <c r="E8" s="4" t="s">
        <v>256</v>
      </c>
      <c r="F8" s="4" t="s">
        <v>257</v>
      </c>
      <c r="G8" s="5"/>
      <c r="H8" s="4"/>
      <c r="I8" s="4">
        <v>2.5165765000000002</v>
      </c>
      <c r="J8" s="4"/>
      <c r="K8" s="6"/>
      <c r="L8" s="7">
        <f t="shared" si="0"/>
        <v>19.184052000000001</v>
      </c>
      <c r="O8">
        <v>3.0586080999999998</v>
      </c>
      <c r="P8">
        <v>5.9236341000000001</v>
      </c>
      <c r="Q8">
        <v>10.20181</v>
      </c>
      <c r="S8">
        <v>2.8153841000000002</v>
      </c>
      <c r="T8">
        <v>2.5165765000000002</v>
      </c>
      <c r="U8">
        <v>-635.82074</v>
      </c>
      <c r="X8">
        <f t="shared" si="1"/>
        <v>19.1840522</v>
      </c>
      <c r="Y8">
        <f t="shared" si="2"/>
        <v>-635.82074</v>
      </c>
      <c r="Z8">
        <f t="shared" si="3"/>
        <v>2.8153841000000002</v>
      </c>
      <c r="AA8">
        <f t="shared" si="4"/>
        <v>2.5165765000000002</v>
      </c>
    </row>
    <row r="9" spans="1:27" x14ac:dyDescent="0.25">
      <c r="A9" s="1">
        <f t="shared" si="5"/>
        <v>1</v>
      </c>
      <c r="B9" s="2" t="s">
        <v>11</v>
      </c>
      <c r="C9" s="2">
        <v>2011</v>
      </c>
      <c r="D9" s="4" t="s">
        <v>258</v>
      </c>
      <c r="E9" s="4" t="s">
        <v>259</v>
      </c>
      <c r="F9" s="4" t="s">
        <v>260</v>
      </c>
      <c r="G9" s="5"/>
      <c r="H9" s="4"/>
      <c r="I9" s="4">
        <v>2.8747455999999998</v>
      </c>
      <c r="J9" s="4"/>
      <c r="K9" s="6"/>
      <c r="L9" s="7">
        <f t="shared" si="0"/>
        <v>17.699413999999997</v>
      </c>
      <c r="O9">
        <v>3.2881081000000001</v>
      </c>
      <c r="P9">
        <v>5.1482371999999996</v>
      </c>
      <c r="Q9">
        <v>9.2630692000000003</v>
      </c>
      <c r="S9">
        <v>2.9893130999999999</v>
      </c>
      <c r="T9">
        <v>2.8747455999999998</v>
      </c>
      <c r="U9">
        <v>-473.83472999999998</v>
      </c>
      <c r="X9">
        <f t="shared" si="1"/>
        <v>17.6994145</v>
      </c>
      <c r="Y9">
        <f t="shared" si="2"/>
        <v>-473.83472999999998</v>
      </c>
      <c r="Z9">
        <f t="shared" si="3"/>
        <v>2.9893130999999999</v>
      </c>
      <c r="AA9">
        <f t="shared" si="4"/>
        <v>2.8747455999999998</v>
      </c>
    </row>
    <row r="10" spans="1:27" x14ac:dyDescent="0.25">
      <c r="A10" s="1">
        <f t="shared" si="5"/>
        <v>1</v>
      </c>
      <c r="B10" s="2" t="s">
        <v>11</v>
      </c>
      <c r="C10" s="2">
        <v>2012</v>
      </c>
      <c r="D10" s="4" t="s">
        <v>261</v>
      </c>
      <c r="E10" s="4" t="s">
        <v>262</v>
      </c>
      <c r="F10" s="4" t="s">
        <v>263</v>
      </c>
      <c r="G10" s="5"/>
      <c r="H10" s="4"/>
      <c r="I10" s="4">
        <v>3.5903304999999999</v>
      </c>
      <c r="J10" s="4"/>
      <c r="K10" s="6"/>
      <c r="L10" s="7">
        <f t="shared" si="0"/>
        <v>17.240876</v>
      </c>
      <c r="O10">
        <v>3.2805048999999999</v>
      </c>
      <c r="P10">
        <v>5.2488079000000001</v>
      </c>
      <c r="Q10">
        <v>8.7115630999999993</v>
      </c>
      <c r="S10">
        <v>3.1632421000000002</v>
      </c>
      <c r="T10">
        <v>3.5903306000000001</v>
      </c>
      <c r="U10">
        <v>-311.84872000000001</v>
      </c>
      <c r="X10">
        <f t="shared" si="1"/>
        <v>17.240875899999999</v>
      </c>
      <c r="Y10">
        <f t="shared" si="2"/>
        <v>-311.84872000000001</v>
      </c>
      <c r="Z10">
        <f t="shared" si="3"/>
        <v>3.1632421000000002</v>
      </c>
      <c r="AA10">
        <f t="shared" si="4"/>
        <v>3.5903306000000001</v>
      </c>
    </row>
    <row r="11" spans="1:27" x14ac:dyDescent="0.25">
      <c r="A11" s="1">
        <f t="shared" si="5"/>
        <v>1</v>
      </c>
      <c r="B11" s="2" t="s">
        <v>11</v>
      </c>
      <c r="C11" s="2">
        <v>2013</v>
      </c>
      <c r="D11" s="4" t="s">
        <v>264</v>
      </c>
      <c r="E11" s="4" t="s">
        <v>265</v>
      </c>
      <c r="F11" s="4" t="s">
        <v>266</v>
      </c>
      <c r="G11" s="5"/>
      <c r="H11" s="4"/>
      <c r="I11" s="4">
        <v>4.4881297</v>
      </c>
      <c r="J11" s="4"/>
      <c r="K11" s="6"/>
      <c r="L11" s="7">
        <f t="shared" si="0"/>
        <v>17.016019</v>
      </c>
      <c r="O11">
        <v>3.3572619000000001</v>
      </c>
      <c r="P11">
        <v>5.1065731000000003</v>
      </c>
      <c r="Q11">
        <v>8.5521840999999998</v>
      </c>
      <c r="S11">
        <v>3.3371710999999999</v>
      </c>
      <c r="T11">
        <v>4.4881295999999997</v>
      </c>
      <c r="U11">
        <v>-149.86272</v>
      </c>
      <c r="X11">
        <f t="shared" si="1"/>
        <v>17.016019100000001</v>
      </c>
      <c r="Y11">
        <f t="shared" si="2"/>
        <v>-149.86272</v>
      </c>
      <c r="Z11">
        <f t="shared" si="3"/>
        <v>3.3371710999999999</v>
      </c>
      <c r="AA11">
        <f t="shared" si="4"/>
        <v>4.4881295999999997</v>
      </c>
    </row>
    <row r="12" spans="1:27" x14ac:dyDescent="0.25">
      <c r="A12" s="1">
        <f t="shared" si="5"/>
        <v>1</v>
      </c>
      <c r="B12" s="2" t="s">
        <v>11</v>
      </c>
      <c r="C12" s="2">
        <v>2014</v>
      </c>
      <c r="D12" s="4" t="s">
        <v>267</v>
      </c>
      <c r="E12" s="4" t="s">
        <v>268</v>
      </c>
      <c r="F12" s="4" t="s">
        <v>269</v>
      </c>
      <c r="G12" s="5"/>
      <c r="H12" s="4" t="s">
        <v>270</v>
      </c>
      <c r="I12" s="4">
        <v>4.5216117999999996</v>
      </c>
      <c r="J12" s="4"/>
      <c r="K12" s="6"/>
      <c r="L12" s="7">
        <f t="shared" si="0"/>
        <v>19.919072</v>
      </c>
      <c r="O12">
        <v>3.4597180000000001</v>
      </c>
      <c r="P12">
        <v>5.9774342000000003</v>
      </c>
      <c r="Q12">
        <v>10.481920000000001</v>
      </c>
      <c r="S12">
        <v>3.5111001000000002</v>
      </c>
      <c r="T12">
        <v>4.5216117000000002</v>
      </c>
      <c r="U12">
        <v>12.123291</v>
      </c>
      <c r="X12">
        <f t="shared" si="1"/>
        <v>19.919072200000002</v>
      </c>
      <c r="Y12">
        <f t="shared" si="2"/>
        <v>12.123291</v>
      </c>
      <c r="Z12">
        <f t="shared" si="3"/>
        <v>3.5111001000000002</v>
      </c>
      <c r="AA12">
        <f t="shared" si="4"/>
        <v>4.5216117000000002</v>
      </c>
    </row>
    <row r="13" spans="1:27" x14ac:dyDescent="0.25">
      <c r="A13" s="1">
        <f t="shared" si="5"/>
        <v>1</v>
      </c>
      <c r="B13" s="2" t="s">
        <v>11</v>
      </c>
      <c r="C13" s="2">
        <v>2015</v>
      </c>
      <c r="D13" s="4" t="s">
        <v>271</v>
      </c>
      <c r="E13" s="4"/>
      <c r="F13" s="4" t="s">
        <v>272</v>
      </c>
      <c r="G13" s="5"/>
      <c r="H13" s="4" t="s">
        <v>273</v>
      </c>
      <c r="I13" s="4">
        <v>4.5979865999999996</v>
      </c>
      <c r="J13" s="4" t="s">
        <v>274</v>
      </c>
      <c r="K13" s="6"/>
      <c r="L13" s="7">
        <f t="shared" si="0"/>
        <v>15.005700000000001</v>
      </c>
      <c r="O13">
        <v>3.6518299999999999</v>
      </c>
      <c r="P13">
        <v>6.8482951999999999</v>
      </c>
      <c r="Q13">
        <v>11.353870000000001</v>
      </c>
      <c r="S13">
        <v>3.6850290000000001</v>
      </c>
      <c r="T13">
        <v>4.5979866999999999</v>
      </c>
      <c r="U13">
        <v>174.10929999999999</v>
      </c>
      <c r="X13">
        <f t="shared" si="1"/>
        <v>21.8539952</v>
      </c>
      <c r="Y13">
        <f t="shared" si="2"/>
        <v>174.10929999999999</v>
      </c>
      <c r="Z13">
        <f t="shared" si="3"/>
        <v>3.6850290000000001</v>
      </c>
      <c r="AA13">
        <f t="shared" si="4"/>
        <v>4.5979866999999999</v>
      </c>
    </row>
    <row r="14" spans="1:27" x14ac:dyDescent="0.25">
      <c r="A14" s="1">
        <f t="shared" si="5"/>
        <v>1</v>
      </c>
      <c r="B14" s="2" t="s">
        <v>11</v>
      </c>
      <c r="C14" s="2">
        <v>2016</v>
      </c>
      <c r="D14" s="4" t="s">
        <v>275</v>
      </c>
      <c r="E14" s="4"/>
      <c r="F14" s="4" t="s">
        <v>276</v>
      </c>
      <c r="G14" s="5"/>
      <c r="H14" s="4" t="s">
        <v>277</v>
      </c>
      <c r="I14" s="4">
        <v>4.8457482000000001</v>
      </c>
      <c r="J14" s="4" t="s">
        <v>278</v>
      </c>
      <c r="K14" s="6"/>
      <c r="L14" s="7">
        <f t="shared" si="0"/>
        <v>14.923617</v>
      </c>
      <c r="O14">
        <v>3.6222370000000002</v>
      </c>
      <c r="P14">
        <v>7.7191562999999999</v>
      </c>
      <c r="Q14">
        <v>11.30138</v>
      </c>
      <c r="S14">
        <v>3.8798180000000002</v>
      </c>
      <c r="T14">
        <v>4.8457483999999997</v>
      </c>
      <c r="U14">
        <v>336.09530999999998</v>
      </c>
      <c r="X14">
        <f t="shared" si="1"/>
        <v>22.642773300000002</v>
      </c>
      <c r="Y14">
        <f t="shared" si="2"/>
        <v>336.09530999999998</v>
      </c>
      <c r="Z14">
        <f t="shared" si="3"/>
        <v>3.8798180000000002</v>
      </c>
      <c r="AA14">
        <f t="shared" si="4"/>
        <v>4.8457483999999997</v>
      </c>
    </row>
    <row r="15" spans="1:27" x14ac:dyDescent="0.25">
      <c r="A15" s="1">
        <f t="shared" si="5"/>
        <v>1</v>
      </c>
      <c r="B15" s="2" t="s">
        <v>11</v>
      </c>
      <c r="C15" s="2">
        <v>2017</v>
      </c>
      <c r="D15" s="4" t="s">
        <v>279</v>
      </c>
      <c r="E15" s="4"/>
      <c r="F15" s="4" t="s">
        <v>280</v>
      </c>
      <c r="G15" s="5"/>
      <c r="H15" s="4" t="s">
        <v>281</v>
      </c>
      <c r="I15" s="4">
        <v>4.8853603000000003</v>
      </c>
      <c r="J15" s="4" t="s">
        <v>282</v>
      </c>
      <c r="K15" s="6"/>
      <c r="L15" s="7">
        <f t="shared" si="0"/>
        <v>13.922497</v>
      </c>
      <c r="O15">
        <v>3.3713669999999998</v>
      </c>
      <c r="P15">
        <v>8.5900172999999995</v>
      </c>
      <c r="Q15">
        <v>10.551130000000001</v>
      </c>
      <c r="S15">
        <v>3.8396119999999998</v>
      </c>
      <c r="T15">
        <v>4.8853602</v>
      </c>
      <c r="U15">
        <v>642.62</v>
      </c>
      <c r="X15">
        <f t="shared" si="1"/>
        <v>22.512514299999999</v>
      </c>
      <c r="Y15">
        <f t="shared" si="2"/>
        <v>642.62</v>
      </c>
      <c r="Z15">
        <f t="shared" si="3"/>
        <v>3.8396119999999998</v>
      </c>
      <c r="AA15">
        <f t="shared" si="4"/>
        <v>4.8853602</v>
      </c>
    </row>
    <row r="16" spans="1:27" x14ac:dyDescent="0.25">
      <c r="A16" s="1">
        <f t="shared" si="5"/>
        <v>1</v>
      </c>
      <c r="B16" s="2" t="s">
        <v>11</v>
      </c>
      <c r="C16" s="2">
        <v>2018</v>
      </c>
      <c r="D16" s="4" t="s">
        <v>283</v>
      </c>
      <c r="E16" s="4"/>
      <c r="F16" s="4" t="s">
        <v>284</v>
      </c>
      <c r="G16" s="5"/>
      <c r="H16" s="4" t="s">
        <v>285</v>
      </c>
      <c r="I16" s="4">
        <v>4.7353183999999997</v>
      </c>
      <c r="J16" s="4" t="s">
        <v>286</v>
      </c>
      <c r="K16" s="6"/>
      <c r="L16" s="7">
        <f t="shared" si="0"/>
        <v>13.842863999999999</v>
      </c>
      <c r="O16">
        <v>3.2678238999999998</v>
      </c>
      <c r="P16">
        <v>9.4608784000000004</v>
      </c>
      <c r="Q16">
        <v>10.57504</v>
      </c>
      <c r="S16">
        <v>4.8714781</v>
      </c>
      <c r="T16">
        <v>4.7353182</v>
      </c>
      <c r="U16">
        <v>1096.355</v>
      </c>
      <c r="X16">
        <f t="shared" si="1"/>
        <v>23.3037423</v>
      </c>
      <c r="Y16">
        <f t="shared" si="2"/>
        <v>1096.355</v>
      </c>
      <c r="Z16">
        <f t="shared" si="3"/>
        <v>4.8714781</v>
      </c>
      <c r="AA16">
        <f t="shared" si="4"/>
        <v>4.7353182</v>
      </c>
    </row>
    <row r="17" spans="1:27" x14ac:dyDescent="0.25">
      <c r="A17" s="1">
        <f t="shared" si="5"/>
        <v>1</v>
      </c>
      <c r="B17" s="2" t="s">
        <v>11</v>
      </c>
      <c r="C17" s="2">
        <v>2019</v>
      </c>
      <c r="D17" s="4" t="s">
        <v>287</v>
      </c>
      <c r="E17" s="4"/>
      <c r="F17" s="4" t="s">
        <v>288</v>
      </c>
      <c r="G17" s="5"/>
      <c r="H17" s="4" t="s">
        <v>289</v>
      </c>
      <c r="I17" s="4">
        <v>4.9410489999999996</v>
      </c>
      <c r="J17" s="4" t="s">
        <v>290</v>
      </c>
      <c r="K17" s="6"/>
      <c r="L17" s="7">
        <f t="shared" si="0"/>
        <v>14.999091999999999</v>
      </c>
      <c r="O17">
        <v>3.944042</v>
      </c>
      <c r="P17">
        <v>10.331739000000001</v>
      </c>
      <c r="Q17">
        <v>11.05505</v>
      </c>
      <c r="S17">
        <v>4.7797688999999997</v>
      </c>
      <c r="T17">
        <v>4.9410490999999999</v>
      </c>
      <c r="U17">
        <v>1582.059</v>
      </c>
      <c r="X17">
        <f t="shared" si="1"/>
        <v>25.330831</v>
      </c>
      <c r="Y17">
        <f t="shared" si="2"/>
        <v>1582.059</v>
      </c>
      <c r="Z17">
        <f t="shared" si="3"/>
        <v>4.7797688999999997</v>
      </c>
      <c r="AA17">
        <f t="shared" si="4"/>
        <v>4.9410490999999999</v>
      </c>
    </row>
    <row r="18" spans="1:27" x14ac:dyDescent="0.25">
      <c r="A18" s="1">
        <f t="shared" si="5"/>
        <v>1</v>
      </c>
      <c r="B18" s="2" t="s">
        <v>11</v>
      </c>
      <c r="C18" s="2">
        <v>2020</v>
      </c>
      <c r="D18" s="4" t="s">
        <v>291</v>
      </c>
      <c r="E18" s="4"/>
      <c r="F18" s="4" t="s">
        <v>292</v>
      </c>
      <c r="G18" s="5"/>
      <c r="H18" s="4" t="s">
        <v>293</v>
      </c>
      <c r="I18" s="4">
        <v>4.4755927</v>
      </c>
      <c r="J18" s="4" t="s">
        <v>294</v>
      </c>
      <c r="K18" s="6"/>
      <c r="L18" s="7">
        <f t="shared" si="0"/>
        <v>14.279274000000001</v>
      </c>
      <c r="O18">
        <v>3.4241841000000002</v>
      </c>
      <c r="P18">
        <v>11.2026</v>
      </c>
      <c r="Q18">
        <v>10.855090000000001</v>
      </c>
      <c r="S18">
        <v>4.3761349000000003</v>
      </c>
      <c r="T18">
        <v>4.4755925999999997</v>
      </c>
      <c r="U18">
        <v>2476.4519</v>
      </c>
      <c r="X18">
        <f t="shared" si="1"/>
        <v>25.481874099999999</v>
      </c>
      <c r="Y18">
        <f t="shared" si="2"/>
        <v>2476.4519</v>
      </c>
      <c r="Z18">
        <f t="shared" si="3"/>
        <v>4.3761349000000003</v>
      </c>
      <c r="AA18">
        <f t="shared" si="4"/>
        <v>4.4755925999999997</v>
      </c>
    </row>
    <row r="19" spans="1:27" x14ac:dyDescent="0.25">
      <c r="A19" s="1">
        <f t="shared" si="5"/>
        <v>1</v>
      </c>
      <c r="B19" s="2" t="s">
        <v>11</v>
      </c>
      <c r="C19" s="2">
        <v>2021</v>
      </c>
      <c r="D19" s="4" t="s">
        <v>295</v>
      </c>
      <c r="E19" s="4"/>
      <c r="F19" s="4" t="s">
        <v>296</v>
      </c>
      <c r="G19" s="5"/>
      <c r="H19" s="4" t="s">
        <v>297</v>
      </c>
      <c r="I19" s="4" t="s">
        <v>297</v>
      </c>
      <c r="J19" s="4" t="s">
        <v>298</v>
      </c>
      <c r="K19" s="6"/>
      <c r="L19" s="7">
        <f t="shared" si="0"/>
        <v>12.30714</v>
      </c>
      <c r="O19">
        <v>3.4592299</v>
      </c>
      <c r="P19">
        <v>12.073461999999999</v>
      </c>
      <c r="Q19">
        <v>8.8479098999999994</v>
      </c>
      <c r="S19">
        <v>4.2585730999999996</v>
      </c>
      <c r="T19">
        <v>4.2585730999999996</v>
      </c>
      <c r="U19">
        <v>2873.8069</v>
      </c>
      <c r="X19">
        <f t="shared" si="1"/>
        <v>24.380601800000001</v>
      </c>
      <c r="Y19">
        <f t="shared" si="2"/>
        <v>2873.8069</v>
      </c>
      <c r="Z19">
        <f t="shared" si="3"/>
        <v>4.2585730999999996</v>
      </c>
      <c r="AA19">
        <f t="shared" si="4"/>
        <v>4.2585730999999996</v>
      </c>
    </row>
    <row r="20" spans="1:27" x14ac:dyDescent="0.25">
      <c r="A20" s="1">
        <f t="shared" si="5"/>
        <v>2</v>
      </c>
      <c r="B20" s="2" t="s">
        <v>26</v>
      </c>
      <c r="C20" s="2">
        <v>2004</v>
      </c>
      <c r="D20" s="4" t="s">
        <v>299</v>
      </c>
      <c r="E20" s="4"/>
      <c r="F20" s="4" t="s">
        <v>300</v>
      </c>
      <c r="G20" s="5"/>
      <c r="H20" s="4"/>
      <c r="I20" s="4"/>
      <c r="J20" s="4"/>
      <c r="K20" s="6"/>
      <c r="L20" s="7">
        <f t="shared" si="0"/>
        <v>8.1629100000000001</v>
      </c>
      <c r="O20">
        <v>1.164077</v>
      </c>
      <c r="Q20">
        <v>6.9988332</v>
      </c>
      <c r="S20">
        <v>0.63629913000000005</v>
      </c>
      <c r="T20">
        <v>-3.8846102</v>
      </c>
      <c r="U20">
        <v>605.12721999999997</v>
      </c>
      <c r="V20">
        <v>0.21954494999999999</v>
      </c>
      <c r="X20">
        <f t="shared" si="1"/>
        <v>8.1629102000000007</v>
      </c>
      <c r="Y20">
        <f t="shared" si="2"/>
        <v>605.12721999999997</v>
      </c>
      <c r="Z20">
        <f t="shared" si="3"/>
        <v>0.63629913000000005</v>
      </c>
      <c r="AA20">
        <f t="shared" si="4"/>
        <v>-3.8846102</v>
      </c>
    </row>
    <row r="21" spans="1:27" x14ac:dyDescent="0.25">
      <c r="A21" s="1">
        <f t="shared" si="5"/>
        <v>2</v>
      </c>
      <c r="B21" s="2" t="s">
        <v>26</v>
      </c>
      <c r="C21" s="2">
        <v>2005</v>
      </c>
      <c r="D21" s="4" t="s">
        <v>301</v>
      </c>
      <c r="E21" s="4"/>
      <c r="F21" s="4" t="s">
        <v>302</v>
      </c>
      <c r="G21" s="5"/>
      <c r="H21" s="4"/>
      <c r="I21" s="4"/>
      <c r="J21" s="4"/>
      <c r="K21" s="6"/>
      <c r="L21" s="7">
        <f t="shared" si="0"/>
        <v>8.2436550000000004</v>
      </c>
      <c r="O21">
        <v>1.2950341000000001</v>
      </c>
      <c r="Q21">
        <v>6.9486207999999996</v>
      </c>
      <c r="S21">
        <v>0.98426104000000003</v>
      </c>
      <c r="T21">
        <v>-3.0127540000000002</v>
      </c>
      <c r="U21">
        <v>565.07241999999997</v>
      </c>
      <c r="V21">
        <v>0.21434295</v>
      </c>
      <c r="X21">
        <f t="shared" si="1"/>
        <v>8.2436548999999992</v>
      </c>
      <c r="Y21">
        <f t="shared" si="2"/>
        <v>565.07241999999997</v>
      </c>
      <c r="Z21">
        <f t="shared" si="3"/>
        <v>0.98426104000000003</v>
      </c>
      <c r="AA21">
        <f t="shared" si="4"/>
        <v>-3.0127540000000002</v>
      </c>
    </row>
    <row r="22" spans="1:27" x14ac:dyDescent="0.25">
      <c r="A22" s="1">
        <f t="shared" si="5"/>
        <v>2</v>
      </c>
      <c r="B22" s="2" t="s">
        <v>26</v>
      </c>
      <c r="C22" s="2">
        <v>2006</v>
      </c>
      <c r="D22" s="4" t="s">
        <v>303</v>
      </c>
      <c r="E22" s="4"/>
      <c r="F22" s="4" t="s">
        <v>304</v>
      </c>
      <c r="G22" s="5"/>
      <c r="H22" s="4"/>
      <c r="I22" s="4"/>
      <c r="J22" s="4"/>
      <c r="K22" s="6"/>
      <c r="L22" s="7">
        <f t="shared" si="0"/>
        <v>7.4355320000000003</v>
      </c>
      <c r="O22">
        <v>1.216723</v>
      </c>
      <c r="Q22">
        <v>6.2188090999999996</v>
      </c>
      <c r="S22">
        <v>1.3322229000000001</v>
      </c>
      <c r="T22">
        <v>-2.1408977999999999</v>
      </c>
      <c r="U22">
        <v>525.01761999999997</v>
      </c>
      <c r="V22">
        <v>0.20914095999999999</v>
      </c>
      <c r="X22">
        <f t="shared" si="1"/>
        <v>7.4355320999999996</v>
      </c>
      <c r="Y22">
        <f t="shared" si="2"/>
        <v>525.01761999999997</v>
      </c>
      <c r="Z22">
        <f t="shared" si="3"/>
        <v>1.3322229000000001</v>
      </c>
      <c r="AA22">
        <f t="shared" si="4"/>
        <v>-2.1408977999999999</v>
      </c>
    </row>
    <row r="23" spans="1:27" x14ac:dyDescent="0.25">
      <c r="A23" s="1">
        <f t="shared" si="5"/>
        <v>2</v>
      </c>
      <c r="B23" s="2" t="s">
        <v>26</v>
      </c>
      <c r="C23" s="2">
        <v>2007</v>
      </c>
      <c r="D23" s="4" t="s">
        <v>305</v>
      </c>
      <c r="E23" s="4"/>
      <c r="F23" s="4" t="s">
        <v>306</v>
      </c>
      <c r="G23" s="5"/>
      <c r="H23" s="4"/>
      <c r="I23" s="4"/>
      <c r="J23" s="4"/>
      <c r="K23" s="6"/>
      <c r="L23" s="7">
        <f t="shared" si="0"/>
        <v>7.592022</v>
      </c>
      <c r="O23">
        <v>1.5079149999999999</v>
      </c>
      <c r="Q23">
        <v>6.0841069000000001</v>
      </c>
      <c r="S23">
        <v>1.6801847999999999</v>
      </c>
      <c r="T23">
        <v>-1.2690414999999999</v>
      </c>
      <c r="U23">
        <v>484.96280999999999</v>
      </c>
      <c r="V23">
        <v>0.20393896</v>
      </c>
      <c r="X23">
        <f t="shared" si="1"/>
        <v>7.5920218999999998</v>
      </c>
      <c r="Y23">
        <f t="shared" si="2"/>
        <v>484.96280999999999</v>
      </c>
      <c r="Z23">
        <f t="shared" si="3"/>
        <v>1.6801847999999999</v>
      </c>
      <c r="AA23">
        <f t="shared" si="4"/>
        <v>-1.2690414999999999</v>
      </c>
    </row>
    <row r="24" spans="1:27" x14ac:dyDescent="0.25">
      <c r="A24" s="1">
        <f t="shared" si="5"/>
        <v>2</v>
      </c>
      <c r="B24" s="2" t="s">
        <v>26</v>
      </c>
      <c r="C24" s="2">
        <v>2008</v>
      </c>
      <c r="D24" s="4" t="s">
        <v>307</v>
      </c>
      <c r="E24" s="4"/>
      <c r="F24" s="4" t="s">
        <v>308</v>
      </c>
      <c r="G24" s="5"/>
      <c r="H24" s="4"/>
      <c r="I24" s="4"/>
      <c r="J24" s="4"/>
      <c r="K24" s="6"/>
      <c r="L24" s="7">
        <f t="shared" si="0"/>
        <v>7.6503240000000003</v>
      </c>
      <c r="O24">
        <v>1.6774800000000001</v>
      </c>
      <c r="Q24">
        <v>5.9728440999999997</v>
      </c>
      <c r="S24">
        <v>2.0281467000000002</v>
      </c>
      <c r="T24">
        <v>-0.39718533</v>
      </c>
      <c r="U24">
        <v>444.90800999999999</v>
      </c>
      <c r="V24">
        <v>0.19873697000000001</v>
      </c>
      <c r="X24">
        <f t="shared" si="1"/>
        <v>7.6503240999999997</v>
      </c>
      <c r="Y24">
        <f t="shared" si="2"/>
        <v>444.90800999999999</v>
      </c>
      <c r="Z24">
        <f t="shared" si="3"/>
        <v>2.0281467000000002</v>
      </c>
      <c r="AA24">
        <f t="shared" si="4"/>
        <v>-0.39718533</v>
      </c>
    </row>
    <row r="25" spans="1:27" x14ac:dyDescent="0.25">
      <c r="A25" s="1">
        <f t="shared" si="5"/>
        <v>2</v>
      </c>
      <c r="B25" s="2" t="s">
        <v>26</v>
      </c>
      <c r="C25" s="2">
        <v>2009</v>
      </c>
      <c r="D25" s="4" t="s">
        <v>309</v>
      </c>
      <c r="E25" s="4"/>
      <c r="F25" s="4" t="s">
        <v>310</v>
      </c>
      <c r="G25" s="5"/>
      <c r="H25" s="4"/>
      <c r="I25" s="4"/>
      <c r="J25" s="4"/>
      <c r="K25" s="6"/>
      <c r="L25" s="7">
        <f t="shared" si="0"/>
        <v>8.382397000000001</v>
      </c>
      <c r="O25">
        <v>1.8340339999999999</v>
      </c>
      <c r="Q25">
        <v>6.5483631999999998</v>
      </c>
      <c r="S25">
        <v>2.3761085999999998</v>
      </c>
      <c r="T25">
        <v>0.47467089000000001</v>
      </c>
      <c r="U25">
        <v>404.85320999999999</v>
      </c>
      <c r="V25">
        <v>0.19353497</v>
      </c>
      <c r="X25">
        <f t="shared" si="1"/>
        <v>8.3823971999999998</v>
      </c>
      <c r="Y25">
        <f t="shared" si="2"/>
        <v>404.85320999999999</v>
      </c>
      <c r="Z25">
        <f t="shared" si="3"/>
        <v>2.3761085999999998</v>
      </c>
      <c r="AA25">
        <f t="shared" si="4"/>
        <v>0.47467089000000001</v>
      </c>
    </row>
    <row r="26" spans="1:27" x14ac:dyDescent="0.25">
      <c r="A26" s="1">
        <f t="shared" si="5"/>
        <v>2</v>
      </c>
      <c r="B26" s="2" t="s">
        <v>26</v>
      </c>
      <c r="C26" s="2">
        <v>2010</v>
      </c>
      <c r="D26" s="4" t="s">
        <v>311</v>
      </c>
      <c r="E26" s="4"/>
      <c r="F26" s="4" t="s">
        <v>312</v>
      </c>
      <c r="G26" s="5"/>
      <c r="H26" s="4"/>
      <c r="I26" s="4">
        <v>1.3465271000000001</v>
      </c>
      <c r="J26" s="4"/>
      <c r="K26" s="6"/>
      <c r="L26" s="7">
        <f t="shared" si="0"/>
        <v>8.5438939999999999</v>
      </c>
      <c r="O26">
        <v>1.9423360000000001</v>
      </c>
      <c r="Q26">
        <v>6.6015582000000004</v>
      </c>
      <c r="S26">
        <v>2.7240704999999998</v>
      </c>
      <c r="T26">
        <v>1.3465271000000001</v>
      </c>
      <c r="U26">
        <v>364.79840999999999</v>
      </c>
      <c r="V26">
        <v>0.18833296999999999</v>
      </c>
      <c r="X26">
        <f t="shared" si="1"/>
        <v>8.5438942000000004</v>
      </c>
      <c r="Y26">
        <f t="shared" si="2"/>
        <v>364.79840999999999</v>
      </c>
      <c r="Z26">
        <f t="shared" si="3"/>
        <v>2.7240704999999998</v>
      </c>
      <c r="AA26">
        <f t="shared" si="4"/>
        <v>1.3465271000000001</v>
      </c>
    </row>
    <row r="27" spans="1:27" x14ac:dyDescent="0.25">
      <c r="A27" s="1">
        <f t="shared" si="5"/>
        <v>2</v>
      </c>
      <c r="B27" s="2" t="s">
        <v>26</v>
      </c>
      <c r="C27" s="2">
        <v>2011</v>
      </c>
      <c r="D27" s="4" t="s">
        <v>313</v>
      </c>
      <c r="E27" s="4"/>
      <c r="F27" s="4" t="s">
        <v>314</v>
      </c>
      <c r="G27" s="5"/>
      <c r="H27" s="4"/>
      <c r="I27" s="4">
        <v>2.2183834</v>
      </c>
      <c r="J27" s="4"/>
      <c r="K27" s="6"/>
      <c r="L27" s="7">
        <f t="shared" si="0"/>
        <v>8.2611679999999996</v>
      </c>
      <c r="O27">
        <v>2.1143969999999999</v>
      </c>
      <c r="Q27">
        <v>6.1467710000000002</v>
      </c>
      <c r="S27">
        <v>3.0720325000000002</v>
      </c>
      <c r="T27">
        <v>2.2183833000000002</v>
      </c>
      <c r="U27">
        <v>324.74360999999999</v>
      </c>
      <c r="V27">
        <v>0.18313098</v>
      </c>
      <c r="X27">
        <f t="shared" si="1"/>
        <v>8.2611679999999996</v>
      </c>
      <c r="Y27">
        <f t="shared" si="2"/>
        <v>324.74360999999999</v>
      </c>
      <c r="Z27">
        <f t="shared" si="3"/>
        <v>3.0720325000000002</v>
      </c>
      <c r="AA27">
        <f t="shared" si="4"/>
        <v>2.2183833000000002</v>
      </c>
    </row>
    <row r="28" spans="1:27" x14ac:dyDescent="0.25">
      <c r="A28" s="1">
        <f t="shared" si="5"/>
        <v>2</v>
      </c>
      <c r="B28" s="2" t="s">
        <v>26</v>
      </c>
      <c r="C28" s="2">
        <v>2012</v>
      </c>
      <c r="D28" s="4" t="s">
        <v>315</v>
      </c>
      <c r="E28" s="4"/>
      <c r="F28" s="4" t="s">
        <v>316</v>
      </c>
      <c r="G28" s="5"/>
      <c r="H28" s="4"/>
      <c r="I28" s="4">
        <v>2.3055599</v>
      </c>
      <c r="J28" s="4"/>
      <c r="K28" s="6"/>
      <c r="L28" s="7">
        <f t="shared" si="0"/>
        <v>8.1254190000000008</v>
      </c>
      <c r="O28">
        <v>2.1600630000000001</v>
      </c>
      <c r="Q28">
        <v>5.9653558999999996</v>
      </c>
      <c r="S28">
        <v>3.4199944000000002</v>
      </c>
      <c r="T28">
        <v>2.3055599</v>
      </c>
      <c r="U28">
        <v>284.68880000000001</v>
      </c>
      <c r="V28">
        <v>0.17792897999999999</v>
      </c>
      <c r="X28">
        <f t="shared" si="1"/>
        <v>8.1254188999999997</v>
      </c>
      <c r="Y28">
        <f t="shared" si="2"/>
        <v>284.68880000000001</v>
      </c>
      <c r="Z28">
        <f t="shared" si="3"/>
        <v>3.4199944000000002</v>
      </c>
      <c r="AA28">
        <f t="shared" si="4"/>
        <v>2.3055599</v>
      </c>
    </row>
    <row r="29" spans="1:27" x14ac:dyDescent="0.25">
      <c r="A29" s="1">
        <f t="shared" si="5"/>
        <v>2</v>
      </c>
      <c r="B29" s="2" t="s">
        <v>26</v>
      </c>
      <c r="C29" s="2">
        <v>2013</v>
      </c>
      <c r="D29" s="4" t="s">
        <v>317</v>
      </c>
      <c r="E29" s="4"/>
      <c r="F29" s="4" t="s">
        <v>318</v>
      </c>
      <c r="G29" s="5"/>
      <c r="H29" s="4"/>
      <c r="I29" s="4">
        <v>2.6544376000000001</v>
      </c>
      <c r="J29" s="4"/>
      <c r="K29" s="6"/>
      <c r="L29" s="7">
        <f t="shared" si="0"/>
        <v>9.4367970000000003</v>
      </c>
      <c r="O29">
        <v>2.340239</v>
      </c>
      <c r="Q29">
        <v>7.0965581000000002</v>
      </c>
      <c r="S29">
        <v>3.7679562999999998</v>
      </c>
      <c r="T29">
        <v>2.6544374999999998</v>
      </c>
      <c r="U29">
        <v>244.63399999999999</v>
      </c>
      <c r="V29">
        <v>0.17272699</v>
      </c>
      <c r="X29">
        <f t="shared" si="1"/>
        <v>9.4367970999999997</v>
      </c>
      <c r="Y29">
        <f t="shared" si="2"/>
        <v>244.63399999999999</v>
      </c>
      <c r="Z29">
        <f t="shared" si="3"/>
        <v>3.7679562999999998</v>
      </c>
      <c r="AA29">
        <f t="shared" si="4"/>
        <v>2.6544374999999998</v>
      </c>
    </row>
    <row r="30" spans="1:27" x14ac:dyDescent="0.25">
      <c r="A30" s="1">
        <f t="shared" si="5"/>
        <v>2</v>
      </c>
      <c r="B30" s="2" t="s">
        <v>26</v>
      </c>
      <c r="C30" s="2">
        <v>2014</v>
      </c>
      <c r="D30" s="4" t="s">
        <v>319</v>
      </c>
      <c r="E30" s="4"/>
      <c r="F30" s="4" t="s">
        <v>320</v>
      </c>
      <c r="G30" s="5"/>
      <c r="H30" s="4"/>
      <c r="I30" s="4">
        <v>3.2084253</v>
      </c>
      <c r="J30" s="4"/>
      <c r="K30" s="6"/>
      <c r="L30" s="7">
        <f t="shared" si="0"/>
        <v>10.086618000000001</v>
      </c>
      <c r="O30">
        <v>2.7785380000000002</v>
      </c>
      <c r="Q30">
        <v>7.3080802</v>
      </c>
      <c r="S30">
        <v>4.1159182000000003</v>
      </c>
      <c r="T30">
        <v>3.2084253</v>
      </c>
      <c r="U30">
        <v>204.57919999999999</v>
      </c>
      <c r="V30">
        <v>0.16752499000000001</v>
      </c>
      <c r="X30">
        <f t="shared" si="1"/>
        <v>10.0866182</v>
      </c>
      <c r="Y30">
        <f t="shared" si="2"/>
        <v>204.57919999999999</v>
      </c>
      <c r="Z30">
        <f t="shared" si="3"/>
        <v>4.1159182000000003</v>
      </c>
      <c r="AA30">
        <f t="shared" si="4"/>
        <v>3.2084253</v>
      </c>
    </row>
    <row r="31" spans="1:27" x14ac:dyDescent="0.25">
      <c r="A31" s="1">
        <f t="shared" si="5"/>
        <v>2</v>
      </c>
      <c r="B31" s="2" t="s">
        <v>26</v>
      </c>
      <c r="C31" s="2">
        <v>2015</v>
      </c>
      <c r="D31" s="4" t="s">
        <v>321</v>
      </c>
      <c r="E31" s="4"/>
      <c r="F31" s="4" t="s">
        <v>322</v>
      </c>
      <c r="G31" s="5"/>
      <c r="H31" s="4" t="s">
        <v>323</v>
      </c>
      <c r="I31" s="4">
        <v>3.4595072999999998</v>
      </c>
      <c r="J31" s="4" t="s">
        <v>324</v>
      </c>
      <c r="K31" s="6">
        <v>0.16232292217782601</v>
      </c>
      <c r="L31" s="7">
        <f t="shared" si="0"/>
        <v>10.094455999999999</v>
      </c>
      <c r="O31">
        <v>2.9116670999999998</v>
      </c>
      <c r="Q31">
        <v>7.1827888</v>
      </c>
      <c r="S31">
        <v>4.4638800999999999</v>
      </c>
      <c r="T31">
        <v>3.4595072</v>
      </c>
      <c r="U31">
        <v>164.52440000000001</v>
      </c>
      <c r="V31">
        <v>0.162323</v>
      </c>
      <c r="X31">
        <f t="shared" si="1"/>
        <v>10.0944559</v>
      </c>
      <c r="Y31">
        <f t="shared" si="2"/>
        <v>164.52440000000001</v>
      </c>
      <c r="Z31">
        <f t="shared" si="3"/>
        <v>4.4638800999999999</v>
      </c>
      <c r="AA31">
        <f t="shared" si="4"/>
        <v>3.4595072</v>
      </c>
    </row>
    <row r="32" spans="1:27" x14ac:dyDescent="0.25">
      <c r="A32" s="1">
        <f t="shared" si="5"/>
        <v>2</v>
      </c>
      <c r="B32" s="2" t="s">
        <v>26</v>
      </c>
      <c r="C32" s="2">
        <v>2016</v>
      </c>
      <c r="D32" s="4" t="s">
        <v>325</v>
      </c>
      <c r="E32" s="4"/>
      <c r="F32" s="4" t="s">
        <v>326</v>
      </c>
      <c r="G32" s="5"/>
      <c r="H32" s="4" t="s">
        <v>327</v>
      </c>
      <c r="I32" s="4">
        <v>3.6923520000000001</v>
      </c>
      <c r="J32" s="4" t="s">
        <v>328</v>
      </c>
      <c r="K32" s="6">
        <v>0.157121363782013</v>
      </c>
      <c r="L32" s="7">
        <f t="shared" si="0"/>
        <v>9.8397249999999996</v>
      </c>
      <c r="O32">
        <v>2.887105</v>
      </c>
      <c r="Q32">
        <v>6.9526199999999996</v>
      </c>
      <c r="S32">
        <v>4.8118420000000004</v>
      </c>
      <c r="T32">
        <v>3.6923520999999999</v>
      </c>
      <c r="U32">
        <v>124.4696</v>
      </c>
      <c r="V32">
        <v>0.15712100000000001</v>
      </c>
      <c r="X32">
        <f t="shared" si="1"/>
        <v>9.8397249999999996</v>
      </c>
      <c r="Y32">
        <f t="shared" si="2"/>
        <v>124.4696</v>
      </c>
      <c r="Z32">
        <f t="shared" si="3"/>
        <v>4.8118420000000004</v>
      </c>
      <c r="AA32">
        <f t="shared" si="4"/>
        <v>3.6923520999999999</v>
      </c>
    </row>
    <row r="33" spans="1:27" x14ac:dyDescent="0.25">
      <c r="A33" s="1">
        <f t="shared" si="5"/>
        <v>2</v>
      </c>
      <c r="B33" s="2" t="s">
        <v>26</v>
      </c>
      <c r="C33" s="2">
        <v>2017</v>
      </c>
      <c r="D33" s="4" t="s">
        <v>329</v>
      </c>
      <c r="E33" s="4"/>
      <c r="F33" s="4" t="s">
        <v>330</v>
      </c>
      <c r="G33" s="5"/>
      <c r="H33" s="4" t="s">
        <v>331</v>
      </c>
      <c r="I33" s="4">
        <v>3.9728409999999998</v>
      </c>
      <c r="J33" s="4" t="s">
        <v>332</v>
      </c>
      <c r="K33" s="6"/>
      <c r="L33" s="7">
        <f t="shared" si="0"/>
        <v>9.9511120000000002</v>
      </c>
      <c r="O33">
        <v>2.8608259999999999</v>
      </c>
      <c r="Q33">
        <v>7.0902858000000002</v>
      </c>
      <c r="S33">
        <v>5.3699880000000002</v>
      </c>
      <c r="T33">
        <v>3.9728409999999998</v>
      </c>
      <c r="U33">
        <v>211.87218999999999</v>
      </c>
      <c r="V33">
        <v>0.15191900999999999</v>
      </c>
      <c r="X33">
        <f t="shared" si="1"/>
        <v>9.9511117999999996</v>
      </c>
      <c r="Y33">
        <f t="shared" si="2"/>
        <v>211.87218999999999</v>
      </c>
      <c r="Z33">
        <f t="shared" si="3"/>
        <v>5.3699880000000002</v>
      </c>
      <c r="AA33">
        <f t="shared" si="4"/>
        <v>3.9728409999999998</v>
      </c>
    </row>
    <row r="34" spans="1:27" x14ac:dyDescent="0.25">
      <c r="A34" s="1">
        <f t="shared" si="5"/>
        <v>2</v>
      </c>
      <c r="B34" s="2" t="s">
        <v>26</v>
      </c>
      <c r="C34" s="2">
        <v>2018</v>
      </c>
      <c r="D34" s="4" t="s">
        <v>333</v>
      </c>
      <c r="E34" s="4"/>
      <c r="F34" s="4" t="s">
        <v>334</v>
      </c>
      <c r="G34" s="5"/>
      <c r="H34" s="4" t="s">
        <v>335</v>
      </c>
      <c r="I34" s="4">
        <v>3.9637429000000002</v>
      </c>
      <c r="J34" s="4" t="s">
        <v>336</v>
      </c>
      <c r="K34" s="6"/>
      <c r="L34" s="7">
        <f t="shared" si="0"/>
        <v>9.7760069999999999</v>
      </c>
      <c r="O34">
        <v>2.8325591000000001</v>
      </c>
      <c r="Q34">
        <v>6.9434481000000003</v>
      </c>
      <c r="S34">
        <v>4.1844621000000002</v>
      </c>
      <c r="T34">
        <v>3.963743</v>
      </c>
      <c r="U34">
        <v>628.88318000000004</v>
      </c>
      <c r="V34">
        <v>0.14671701000000001</v>
      </c>
      <c r="X34">
        <f t="shared" si="1"/>
        <v>9.7760072000000005</v>
      </c>
      <c r="Y34">
        <f t="shared" si="2"/>
        <v>628.88318000000004</v>
      </c>
      <c r="Z34">
        <f t="shared" si="3"/>
        <v>4.1844621000000002</v>
      </c>
      <c r="AA34">
        <f t="shared" si="4"/>
        <v>3.963743</v>
      </c>
    </row>
    <row r="35" spans="1:27" x14ac:dyDescent="0.25">
      <c r="A35" s="1">
        <f t="shared" si="5"/>
        <v>2</v>
      </c>
      <c r="B35" s="2" t="s">
        <v>26</v>
      </c>
      <c r="C35" s="2">
        <v>2019</v>
      </c>
      <c r="D35" s="4" t="s">
        <v>337</v>
      </c>
      <c r="E35" s="4"/>
      <c r="F35" s="4" t="s">
        <v>338</v>
      </c>
      <c r="G35" s="5"/>
      <c r="H35" s="4" t="s">
        <v>339</v>
      </c>
      <c r="I35" s="4">
        <v>4.3585650999999999</v>
      </c>
      <c r="J35" s="4" t="s">
        <v>340</v>
      </c>
      <c r="K35" s="6"/>
      <c r="L35" s="7">
        <f t="shared" si="0"/>
        <v>9.2508319999999991</v>
      </c>
      <c r="O35">
        <v>3.0776810999999999</v>
      </c>
      <c r="Q35">
        <v>6.1731509999999998</v>
      </c>
      <c r="S35">
        <v>5.1502227999999999</v>
      </c>
      <c r="T35">
        <v>4.3585653000000004</v>
      </c>
      <c r="U35">
        <v>815.46973000000003</v>
      </c>
      <c r="V35">
        <v>0.14151501999999999</v>
      </c>
      <c r="X35">
        <f t="shared" si="1"/>
        <v>9.2508321000000002</v>
      </c>
      <c r="Y35">
        <f t="shared" si="2"/>
        <v>815.46973000000003</v>
      </c>
      <c r="Z35">
        <f t="shared" si="3"/>
        <v>5.1502227999999999</v>
      </c>
      <c r="AA35">
        <f t="shared" si="4"/>
        <v>4.3585653000000004</v>
      </c>
    </row>
    <row r="36" spans="1:27" x14ac:dyDescent="0.25">
      <c r="A36" s="1">
        <f t="shared" si="5"/>
        <v>2</v>
      </c>
      <c r="B36" s="2" t="s">
        <v>26</v>
      </c>
      <c r="C36" s="2">
        <v>2020</v>
      </c>
      <c r="D36" s="4" t="s">
        <v>341</v>
      </c>
      <c r="E36" s="4"/>
      <c r="F36" s="4" t="s">
        <v>342</v>
      </c>
      <c r="G36" s="5"/>
      <c r="H36" s="4" t="s">
        <v>343</v>
      </c>
      <c r="I36" s="4">
        <v>4.3772026999999998</v>
      </c>
      <c r="J36" s="4" t="s">
        <v>344</v>
      </c>
      <c r="K36" s="6"/>
      <c r="L36" s="7">
        <f t="shared" si="0"/>
        <v>9.2531829999999999</v>
      </c>
      <c r="O36">
        <v>2.8206730000000002</v>
      </c>
      <c r="Q36">
        <v>6.4325099000000003</v>
      </c>
      <c r="S36">
        <v>4.5061970000000002</v>
      </c>
      <c r="T36">
        <v>4.3772025000000001</v>
      </c>
      <c r="U36">
        <v>918.41278</v>
      </c>
      <c r="V36">
        <v>0.13631302000000001</v>
      </c>
      <c r="X36">
        <f t="shared" si="1"/>
        <v>9.2531829000000005</v>
      </c>
      <c r="Y36">
        <f t="shared" si="2"/>
        <v>918.41278</v>
      </c>
      <c r="Z36">
        <f t="shared" si="3"/>
        <v>4.5061970000000002</v>
      </c>
      <c r="AA36">
        <f t="shared" si="4"/>
        <v>4.3772025000000001</v>
      </c>
    </row>
    <row r="37" spans="1:27" x14ac:dyDescent="0.25">
      <c r="A37" s="1">
        <f t="shared" si="5"/>
        <v>2</v>
      </c>
      <c r="B37" s="2" t="s">
        <v>26</v>
      </c>
      <c r="C37" s="2">
        <v>2021</v>
      </c>
      <c r="D37" s="4" t="s">
        <v>345</v>
      </c>
      <c r="E37" s="4"/>
      <c r="F37" s="4" t="s">
        <v>346</v>
      </c>
      <c r="G37" s="5"/>
      <c r="H37" s="4" t="s">
        <v>347</v>
      </c>
      <c r="I37" s="4" t="s">
        <v>347</v>
      </c>
      <c r="J37" s="4" t="s">
        <v>348</v>
      </c>
      <c r="K37" s="6"/>
      <c r="L37" s="7">
        <f t="shared" si="0"/>
        <v>9.3682780000000001</v>
      </c>
      <c r="O37">
        <v>2.8870269999999998</v>
      </c>
      <c r="Q37">
        <v>6.4812507999999998</v>
      </c>
      <c r="S37">
        <v>4.5011001000000004</v>
      </c>
      <c r="T37">
        <v>4.5011001000000004</v>
      </c>
      <c r="U37">
        <v>1105.299</v>
      </c>
      <c r="V37">
        <v>0.13111102999999999</v>
      </c>
      <c r="X37">
        <f t="shared" si="1"/>
        <v>9.3682777999999995</v>
      </c>
      <c r="Y37">
        <f t="shared" si="2"/>
        <v>1105.299</v>
      </c>
      <c r="Z37">
        <f t="shared" si="3"/>
        <v>4.5011001000000004</v>
      </c>
      <c r="AA37">
        <f t="shared" si="4"/>
        <v>4.5011001000000004</v>
      </c>
    </row>
    <row r="38" spans="1:27" x14ac:dyDescent="0.25">
      <c r="A38" s="1">
        <f t="shared" si="5"/>
        <v>3</v>
      </c>
      <c r="B38" s="10" t="s">
        <v>41</v>
      </c>
      <c r="C38" s="2">
        <v>2004</v>
      </c>
      <c r="D38" s="4" t="s">
        <v>349</v>
      </c>
      <c r="E38" s="4"/>
      <c r="F38" s="4"/>
      <c r="G38" s="5"/>
      <c r="H38" s="4" t="s">
        <v>350</v>
      </c>
      <c r="I38" s="4">
        <v>13.242331</v>
      </c>
      <c r="J38" s="4"/>
      <c r="K38" s="6">
        <v>0.71580167998654298</v>
      </c>
      <c r="L38" s="7">
        <f t="shared" si="0"/>
        <v>16.463439999999999</v>
      </c>
      <c r="O38">
        <v>16.463439999999999</v>
      </c>
      <c r="P38">
        <v>8.1229382000000001</v>
      </c>
      <c r="S38">
        <v>13.242330000000001</v>
      </c>
      <c r="T38">
        <v>13.242331</v>
      </c>
      <c r="V38">
        <v>0.71580200999999999</v>
      </c>
      <c r="X38">
        <f t="shared" si="1"/>
        <v>24.586378199999999</v>
      </c>
      <c r="Z38">
        <f t="shared" si="3"/>
        <v>13.242330000000001</v>
      </c>
      <c r="AA38">
        <f t="shared" si="4"/>
        <v>13.242331</v>
      </c>
    </row>
    <row r="39" spans="1:27" x14ac:dyDescent="0.25">
      <c r="A39" s="1">
        <f t="shared" si="5"/>
        <v>3</v>
      </c>
      <c r="B39" s="10" t="s">
        <v>41</v>
      </c>
      <c r="C39" s="2">
        <v>2005</v>
      </c>
      <c r="D39" s="4" t="s">
        <v>351</v>
      </c>
      <c r="E39" s="4"/>
      <c r="F39" s="4"/>
      <c r="G39" s="5"/>
      <c r="H39" s="4" t="s">
        <v>352</v>
      </c>
      <c r="I39" s="4">
        <v>15.237883999999999</v>
      </c>
      <c r="J39" s="4"/>
      <c r="K39" s="6">
        <v>0.69263109775102705</v>
      </c>
      <c r="L39" s="7">
        <f t="shared" si="0"/>
        <v>16.623149999999999</v>
      </c>
      <c r="O39">
        <v>16.623149999999999</v>
      </c>
      <c r="P39">
        <v>8.2248459</v>
      </c>
      <c r="S39">
        <v>15.237880000000001</v>
      </c>
      <c r="T39">
        <v>15.237883999999999</v>
      </c>
      <c r="V39">
        <v>0.69263101000000005</v>
      </c>
      <c r="X39">
        <f t="shared" si="1"/>
        <v>24.847995900000001</v>
      </c>
      <c r="Z39">
        <f t="shared" si="3"/>
        <v>15.237880000000001</v>
      </c>
      <c r="AA39">
        <f t="shared" si="4"/>
        <v>15.237883999999999</v>
      </c>
    </row>
    <row r="40" spans="1:27" x14ac:dyDescent="0.25">
      <c r="A40" s="1">
        <f t="shared" si="5"/>
        <v>3</v>
      </c>
      <c r="B40" s="10" t="s">
        <v>41</v>
      </c>
      <c r="C40" s="2">
        <v>2006</v>
      </c>
      <c r="D40" s="4" t="s">
        <v>353</v>
      </c>
      <c r="E40" s="4"/>
      <c r="F40" s="4"/>
      <c r="G40" s="5"/>
      <c r="H40" s="4" t="s">
        <v>354</v>
      </c>
      <c r="I40" s="4">
        <v>20.157496999999999</v>
      </c>
      <c r="J40" s="4"/>
      <c r="K40" s="6">
        <v>0.67191657483806799</v>
      </c>
      <c r="L40" s="7">
        <f t="shared" si="0"/>
        <v>18.477709999999998</v>
      </c>
      <c r="O40">
        <v>18.477710999999999</v>
      </c>
      <c r="P40">
        <v>8.3267536</v>
      </c>
      <c r="S40">
        <v>20.157499000000001</v>
      </c>
      <c r="T40">
        <v>20.157496999999999</v>
      </c>
      <c r="V40">
        <v>0.67191701999999998</v>
      </c>
      <c r="X40">
        <f t="shared" si="1"/>
        <v>26.804464599999999</v>
      </c>
      <c r="Z40">
        <f t="shared" si="3"/>
        <v>20.157499000000001</v>
      </c>
      <c r="AA40">
        <f t="shared" si="4"/>
        <v>20.157496999999999</v>
      </c>
    </row>
    <row r="41" spans="1:27" x14ac:dyDescent="0.25">
      <c r="A41" s="1">
        <f t="shared" si="5"/>
        <v>3</v>
      </c>
      <c r="B41" s="10" t="s">
        <v>41</v>
      </c>
      <c r="C41" s="2">
        <v>2007</v>
      </c>
      <c r="D41" s="4" t="s">
        <v>355</v>
      </c>
      <c r="E41" s="4"/>
      <c r="F41" s="4"/>
      <c r="G41" s="5"/>
      <c r="H41" s="4" t="s">
        <v>356</v>
      </c>
      <c r="I41" s="4">
        <v>27.700559999999999</v>
      </c>
      <c r="J41" s="4"/>
      <c r="K41" s="6">
        <v>0.65177788713162299</v>
      </c>
      <c r="L41" s="7">
        <f t="shared" si="0"/>
        <v>21.508669999999999</v>
      </c>
      <c r="O41">
        <v>21.508671</v>
      </c>
      <c r="P41">
        <v>8.4286612999999999</v>
      </c>
      <c r="S41">
        <v>27.700559999999999</v>
      </c>
      <c r="T41">
        <v>27.700559999999999</v>
      </c>
      <c r="V41">
        <v>0.65177797999999998</v>
      </c>
      <c r="X41">
        <f t="shared" si="1"/>
        <v>29.937332300000001</v>
      </c>
      <c r="Z41">
        <f t="shared" si="3"/>
        <v>27.700559999999999</v>
      </c>
      <c r="AA41">
        <f t="shared" si="4"/>
        <v>27.700559999999999</v>
      </c>
    </row>
    <row r="42" spans="1:27" x14ac:dyDescent="0.25">
      <c r="A42" s="1">
        <f t="shared" si="5"/>
        <v>3</v>
      </c>
      <c r="B42" s="10" t="s">
        <v>41</v>
      </c>
      <c r="C42" s="2">
        <v>2008</v>
      </c>
      <c r="D42" s="4" t="s">
        <v>357</v>
      </c>
      <c r="E42" s="4"/>
      <c r="F42" s="4"/>
      <c r="G42" s="5"/>
      <c r="H42" s="4" t="s">
        <v>358</v>
      </c>
      <c r="I42" s="4">
        <v>34.477741000000002</v>
      </c>
      <c r="J42" s="4"/>
      <c r="K42" s="6">
        <v>0.63261910636225005</v>
      </c>
      <c r="L42" s="7">
        <f t="shared" si="0"/>
        <v>25.937380000000001</v>
      </c>
      <c r="O42">
        <v>25.937380000000001</v>
      </c>
      <c r="P42">
        <v>8.5305690999999992</v>
      </c>
      <c r="S42">
        <v>34.477741000000002</v>
      </c>
      <c r="T42">
        <v>34.477741000000002</v>
      </c>
      <c r="V42">
        <v>0.63261902000000003</v>
      </c>
      <c r="X42">
        <f t="shared" si="1"/>
        <v>34.467949099999998</v>
      </c>
      <c r="Z42">
        <f t="shared" si="3"/>
        <v>34.477741000000002</v>
      </c>
      <c r="AA42">
        <f t="shared" si="4"/>
        <v>34.477741000000002</v>
      </c>
    </row>
    <row r="43" spans="1:27" x14ac:dyDescent="0.25">
      <c r="A43" s="1">
        <f t="shared" si="5"/>
        <v>3</v>
      </c>
      <c r="B43" s="10" t="s">
        <v>41</v>
      </c>
      <c r="C43" s="2">
        <v>2009</v>
      </c>
      <c r="D43" s="4" t="s">
        <v>359</v>
      </c>
      <c r="E43" s="4"/>
      <c r="F43" s="4"/>
      <c r="G43" s="5"/>
      <c r="H43" s="4" t="s">
        <v>360</v>
      </c>
      <c r="I43" s="4">
        <v>37.527377000000001</v>
      </c>
      <c r="J43" s="4"/>
      <c r="K43" s="6">
        <v>0.61520289391441296</v>
      </c>
      <c r="L43" s="7">
        <f t="shared" si="0"/>
        <v>28.299330000000001</v>
      </c>
      <c r="O43">
        <v>28.299330000000001</v>
      </c>
      <c r="P43">
        <v>8.6324767999999992</v>
      </c>
      <c r="S43">
        <v>37.527382000000003</v>
      </c>
      <c r="T43">
        <v>37.527377999999999</v>
      </c>
      <c r="V43">
        <v>0.61520302000000004</v>
      </c>
      <c r="X43">
        <f t="shared" si="1"/>
        <v>36.931806800000004</v>
      </c>
      <c r="Z43">
        <f t="shared" si="3"/>
        <v>37.527382000000003</v>
      </c>
      <c r="AA43">
        <f t="shared" si="4"/>
        <v>37.527377999999999</v>
      </c>
    </row>
    <row r="44" spans="1:27" x14ac:dyDescent="0.25">
      <c r="A44" s="1">
        <f t="shared" si="5"/>
        <v>3</v>
      </c>
      <c r="B44" s="10" t="s">
        <v>41</v>
      </c>
      <c r="C44" s="2">
        <v>2010</v>
      </c>
      <c r="D44" s="4" t="s">
        <v>361</v>
      </c>
      <c r="E44" s="4"/>
      <c r="F44" s="4"/>
      <c r="G44" s="5"/>
      <c r="H44" s="4" t="s">
        <v>362</v>
      </c>
      <c r="I44" s="4">
        <v>42.284947000000003</v>
      </c>
      <c r="J44" s="4"/>
      <c r="K44" s="6">
        <v>0.59978647601453905</v>
      </c>
      <c r="L44" s="7">
        <f t="shared" si="0"/>
        <v>31.1889</v>
      </c>
      <c r="O44">
        <v>31.1889</v>
      </c>
      <c r="P44">
        <v>8.7343845000000009</v>
      </c>
      <c r="S44">
        <v>42.284950000000002</v>
      </c>
      <c r="T44">
        <v>42.284945999999998</v>
      </c>
      <c r="V44">
        <v>0.59978598000000005</v>
      </c>
      <c r="X44">
        <f t="shared" si="1"/>
        <v>39.923284500000001</v>
      </c>
      <c r="Z44">
        <f t="shared" si="3"/>
        <v>42.284950000000002</v>
      </c>
      <c r="AA44">
        <f t="shared" si="4"/>
        <v>42.284945999999998</v>
      </c>
    </row>
    <row r="45" spans="1:27" x14ac:dyDescent="0.25">
      <c r="A45" s="1">
        <f t="shared" si="5"/>
        <v>3</v>
      </c>
      <c r="B45" s="10" t="s">
        <v>41</v>
      </c>
      <c r="C45" s="2">
        <v>2011</v>
      </c>
      <c r="D45" s="4" t="s">
        <v>363</v>
      </c>
      <c r="E45" s="4"/>
      <c r="F45" s="4"/>
      <c r="G45" s="5"/>
      <c r="H45" s="4" t="s">
        <v>364</v>
      </c>
      <c r="I45" s="4">
        <v>44.239491000000001</v>
      </c>
      <c r="J45" s="4"/>
      <c r="K45" s="6">
        <v>0.585953522166622</v>
      </c>
      <c r="L45" s="7">
        <f t="shared" si="0"/>
        <v>30.469580000000001</v>
      </c>
      <c r="O45">
        <v>30.469580000000001</v>
      </c>
      <c r="P45">
        <v>8.8362923000000002</v>
      </c>
      <c r="S45">
        <v>44.239491000000001</v>
      </c>
      <c r="T45">
        <v>44.239491000000001</v>
      </c>
      <c r="V45">
        <v>0.58595401000000003</v>
      </c>
      <c r="X45">
        <f t="shared" si="1"/>
        <v>39.305872300000004</v>
      </c>
      <c r="Z45">
        <f t="shared" si="3"/>
        <v>44.239491000000001</v>
      </c>
      <c r="AA45">
        <f t="shared" si="4"/>
        <v>44.239491000000001</v>
      </c>
    </row>
    <row r="46" spans="1:27" x14ac:dyDescent="0.25">
      <c r="A46" s="1">
        <f t="shared" si="5"/>
        <v>3</v>
      </c>
      <c r="B46" s="10" t="s">
        <v>41</v>
      </c>
      <c r="C46" s="2">
        <v>2012</v>
      </c>
      <c r="D46" s="4" t="s">
        <v>365</v>
      </c>
      <c r="E46" s="4"/>
      <c r="F46" s="4"/>
      <c r="G46" s="5"/>
      <c r="H46" s="4" t="s">
        <v>366</v>
      </c>
      <c r="I46" s="4">
        <v>46.492939999999997</v>
      </c>
      <c r="J46" s="4"/>
      <c r="K46" s="6">
        <v>0.57398691309838101</v>
      </c>
      <c r="L46" s="7">
        <f t="shared" si="0"/>
        <v>34.15222</v>
      </c>
      <c r="O46">
        <v>34.152222000000002</v>
      </c>
      <c r="P46">
        <v>8.9382000000000001</v>
      </c>
      <c r="S46">
        <v>46.492939</v>
      </c>
      <c r="T46">
        <v>46.492939</v>
      </c>
      <c r="V46">
        <v>0.57398700999999996</v>
      </c>
      <c r="X46">
        <f t="shared" si="1"/>
        <v>43.090422000000004</v>
      </c>
      <c r="Z46">
        <f t="shared" si="3"/>
        <v>46.492939</v>
      </c>
      <c r="AA46">
        <f t="shared" si="4"/>
        <v>46.492939</v>
      </c>
    </row>
    <row r="47" spans="1:27" x14ac:dyDescent="0.25">
      <c r="A47" s="1">
        <f t="shared" si="5"/>
        <v>3</v>
      </c>
      <c r="B47" s="10" t="s">
        <v>41</v>
      </c>
      <c r="C47" s="2">
        <v>2013</v>
      </c>
      <c r="D47" s="4" t="s">
        <v>367</v>
      </c>
      <c r="E47" s="4"/>
      <c r="F47" s="4"/>
      <c r="G47" s="5"/>
      <c r="H47" s="4" t="s">
        <v>368</v>
      </c>
      <c r="I47" s="4">
        <v>45.92015</v>
      </c>
      <c r="J47" s="4"/>
      <c r="K47" s="6">
        <v>0.56343741900587097</v>
      </c>
      <c r="L47" s="7">
        <f t="shared" si="0"/>
        <v>34.087960000000002</v>
      </c>
      <c r="O47">
        <v>34.087958999999998</v>
      </c>
      <c r="P47">
        <v>9.0401077000000001</v>
      </c>
      <c r="S47">
        <v>45.920150999999997</v>
      </c>
      <c r="T47">
        <v>45.920150999999997</v>
      </c>
      <c r="V47">
        <v>0.56343699000000003</v>
      </c>
      <c r="X47">
        <f t="shared" si="1"/>
        <v>43.128066699999998</v>
      </c>
      <c r="Z47">
        <f t="shared" si="3"/>
        <v>45.920150999999997</v>
      </c>
      <c r="AA47">
        <f t="shared" si="4"/>
        <v>45.920150999999997</v>
      </c>
    </row>
    <row r="48" spans="1:27" x14ac:dyDescent="0.25">
      <c r="A48" s="1">
        <f t="shared" si="5"/>
        <v>3</v>
      </c>
      <c r="B48" s="10" t="s">
        <v>41</v>
      </c>
      <c r="C48" s="2">
        <v>2014</v>
      </c>
      <c r="D48" s="4" t="s">
        <v>369</v>
      </c>
      <c r="E48" s="4"/>
      <c r="F48" s="4"/>
      <c r="G48" s="5"/>
      <c r="H48" s="4" t="s">
        <v>370</v>
      </c>
      <c r="I48" s="4">
        <v>47.330792000000002</v>
      </c>
      <c r="J48" s="4"/>
      <c r="K48" s="6">
        <v>0.55357651949834896</v>
      </c>
      <c r="L48" s="7">
        <f t="shared" si="0"/>
        <v>33.768169999999998</v>
      </c>
      <c r="O48">
        <v>33.768169</v>
      </c>
      <c r="P48">
        <v>9.1420154999999994</v>
      </c>
      <c r="S48">
        <v>47.330790999999998</v>
      </c>
      <c r="T48">
        <v>47.330790999999998</v>
      </c>
      <c r="V48">
        <v>0.55357701000000004</v>
      </c>
      <c r="X48">
        <f t="shared" si="1"/>
        <v>42.9101845</v>
      </c>
      <c r="Z48">
        <f t="shared" si="3"/>
        <v>47.330790999999998</v>
      </c>
      <c r="AA48">
        <f t="shared" si="4"/>
        <v>47.330790999999998</v>
      </c>
    </row>
    <row r="49" spans="1:27" x14ac:dyDescent="0.25">
      <c r="A49" s="1">
        <f t="shared" si="5"/>
        <v>3</v>
      </c>
      <c r="B49" s="10" t="s">
        <v>41</v>
      </c>
      <c r="C49" s="2">
        <v>2015</v>
      </c>
      <c r="D49" s="4" t="s">
        <v>371</v>
      </c>
      <c r="E49" s="4"/>
      <c r="F49" s="4"/>
      <c r="G49" s="5"/>
      <c r="H49" s="4" t="s">
        <v>372</v>
      </c>
      <c r="I49" s="4">
        <v>45.970008</v>
      </c>
      <c r="J49" s="4"/>
      <c r="K49" s="6">
        <v>0.54402376295796595</v>
      </c>
      <c r="L49" s="7">
        <f t="shared" si="0"/>
        <v>33.729469999999999</v>
      </c>
      <c r="O49">
        <v>33.729469000000002</v>
      </c>
      <c r="P49">
        <v>9.2439231999999993</v>
      </c>
      <c r="S49">
        <v>45.970008999999997</v>
      </c>
      <c r="T49">
        <v>45.970008999999997</v>
      </c>
      <c r="V49">
        <v>0.54402399000000001</v>
      </c>
      <c r="X49">
        <f t="shared" si="1"/>
        <v>42.973392199999999</v>
      </c>
      <c r="Z49">
        <f t="shared" si="3"/>
        <v>45.970008999999997</v>
      </c>
      <c r="AA49">
        <f t="shared" si="4"/>
        <v>45.970008999999997</v>
      </c>
    </row>
    <row r="50" spans="1:27" x14ac:dyDescent="0.25">
      <c r="A50" s="1">
        <f t="shared" si="5"/>
        <v>3</v>
      </c>
      <c r="B50" s="10" t="s">
        <v>41</v>
      </c>
      <c r="C50" s="2">
        <v>2016</v>
      </c>
      <c r="D50" s="4" t="s">
        <v>373</v>
      </c>
      <c r="E50" s="4"/>
      <c r="F50" s="4"/>
      <c r="G50" s="5"/>
      <c r="H50" s="4" t="s">
        <v>374</v>
      </c>
      <c r="I50" s="4">
        <v>45.717036</v>
      </c>
      <c r="J50" s="4"/>
      <c r="K50" s="6">
        <v>0.53470217089081395</v>
      </c>
      <c r="L50" s="7">
        <f t="shared" si="0"/>
        <v>33.418889999999998</v>
      </c>
      <c r="O50">
        <v>33.418892</v>
      </c>
      <c r="P50">
        <v>9.3458308999999993</v>
      </c>
      <c r="S50">
        <v>45.717041000000002</v>
      </c>
      <c r="T50">
        <v>45.717036999999998</v>
      </c>
      <c r="V50">
        <v>0.53470200000000001</v>
      </c>
      <c r="X50">
        <f t="shared" si="1"/>
        <v>42.764722899999995</v>
      </c>
      <c r="Z50">
        <f t="shared" si="3"/>
        <v>45.717041000000002</v>
      </c>
      <c r="AA50">
        <f t="shared" si="4"/>
        <v>45.717036999999998</v>
      </c>
    </row>
    <row r="51" spans="1:27" x14ac:dyDescent="0.25">
      <c r="A51" s="1">
        <f t="shared" si="5"/>
        <v>3</v>
      </c>
      <c r="B51" s="10" t="s">
        <v>41</v>
      </c>
      <c r="C51" s="2">
        <v>2017</v>
      </c>
      <c r="D51" s="4" t="s">
        <v>375</v>
      </c>
      <c r="E51" s="4"/>
      <c r="F51" s="4"/>
      <c r="G51" s="5"/>
      <c r="H51" s="4" t="s">
        <v>376</v>
      </c>
      <c r="I51" s="4">
        <v>47.026060999999999</v>
      </c>
      <c r="J51" s="4"/>
      <c r="K51" s="6">
        <v>0.52543085329970596</v>
      </c>
      <c r="L51" s="7">
        <f t="shared" si="0"/>
        <v>31.26314</v>
      </c>
      <c r="O51">
        <v>31.26314</v>
      </c>
      <c r="P51">
        <v>9.4477385999999992</v>
      </c>
      <c r="S51">
        <v>47.026057999999999</v>
      </c>
      <c r="T51">
        <v>47.026062000000003</v>
      </c>
      <c r="V51">
        <v>0.52543097999999999</v>
      </c>
      <c r="X51">
        <f t="shared" si="1"/>
        <v>40.710878600000001</v>
      </c>
      <c r="Z51">
        <f t="shared" si="3"/>
        <v>47.026057999999999</v>
      </c>
      <c r="AA51">
        <f t="shared" si="4"/>
        <v>47.026062000000003</v>
      </c>
    </row>
    <row r="52" spans="1:27" x14ac:dyDescent="0.25">
      <c r="A52" s="1">
        <f t="shared" si="5"/>
        <v>3</v>
      </c>
      <c r="B52" s="10" t="s">
        <v>41</v>
      </c>
      <c r="C52" s="2">
        <v>2018</v>
      </c>
      <c r="D52" s="4" t="s">
        <v>377</v>
      </c>
      <c r="E52" s="4"/>
      <c r="F52" s="4"/>
      <c r="G52" s="5"/>
      <c r="H52" s="4" t="s">
        <v>378</v>
      </c>
      <c r="I52" s="4">
        <v>49.318195000000003</v>
      </c>
      <c r="J52" s="4"/>
      <c r="K52" s="6">
        <v>0.51642089335650299</v>
      </c>
      <c r="L52" s="7">
        <f t="shared" si="0"/>
        <v>32.534520000000001</v>
      </c>
      <c r="O52">
        <v>32.534519000000003</v>
      </c>
      <c r="P52">
        <v>9.5496464000000003</v>
      </c>
      <c r="S52">
        <v>49.318199</v>
      </c>
      <c r="T52">
        <v>49.318195000000003</v>
      </c>
      <c r="V52">
        <v>0.51642102000000001</v>
      </c>
      <c r="X52">
        <f t="shared" si="1"/>
        <v>42.084165400000003</v>
      </c>
      <c r="Z52">
        <f t="shared" si="3"/>
        <v>49.318199</v>
      </c>
      <c r="AA52">
        <f t="shared" si="4"/>
        <v>49.318195000000003</v>
      </c>
    </row>
    <row r="53" spans="1:27" x14ac:dyDescent="0.25">
      <c r="A53" s="1">
        <f t="shared" si="5"/>
        <v>3</v>
      </c>
      <c r="B53" s="10" t="s">
        <v>41</v>
      </c>
      <c r="C53" s="2">
        <v>2019</v>
      </c>
      <c r="D53" s="4" t="s">
        <v>379</v>
      </c>
      <c r="E53" s="4" t="s">
        <v>380</v>
      </c>
      <c r="F53" s="4"/>
      <c r="G53" s="5"/>
      <c r="H53" s="4" t="s">
        <v>381</v>
      </c>
      <c r="I53" s="4">
        <v>52.067591</v>
      </c>
      <c r="J53" s="4"/>
      <c r="K53" s="6">
        <v>0.50797650100706304</v>
      </c>
      <c r="L53" s="7">
        <f t="shared" si="0"/>
        <v>41.654073999999994</v>
      </c>
      <c r="O53">
        <v>32.002521999999999</v>
      </c>
      <c r="P53">
        <v>9.6515541000000002</v>
      </c>
      <c r="S53">
        <v>52.067588999999998</v>
      </c>
      <c r="T53">
        <v>52.067593000000002</v>
      </c>
      <c r="V53">
        <v>0.50797700999999995</v>
      </c>
      <c r="X53">
        <f t="shared" si="1"/>
        <v>41.654076099999997</v>
      </c>
      <c r="Z53">
        <f t="shared" si="3"/>
        <v>52.067588999999998</v>
      </c>
      <c r="AA53">
        <f t="shared" si="4"/>
        <v>52.067593000000002</v>
      </c>
    </row>
    <row r="54" spans="1:27" x14ac:dyDescent="0.25">
      <c r="A54" s="1">
        <f t="shared" si="5"/>
        <v>3</v>
      </c>
      <c r="B54" s="10" t="s">
        <v>41</v>
      </c>
      <c r="C54" s="2">
        <v>2020</v>
      </c>
      <c r="D54" s="4" t="s">
        <v>382</v>
      </c>
      <c r="E54" s="4" t="s">
        <v>383</v>
      </c>
      <c r="F54" s="4"/>
      <c r="G54" s="5"/>
      <c r="H54" s="4" t="s">
        <v>384</v>
      </c>
      <c r="I54" s="4">
        <v>49.767668</v>
      </c>
      <c r="J54" s="4"/>
      <c r="K54" s="6">
        <v>0.50017756303487704</v>
      </c>
      <c r="L54" s="7">
        <f t="shared" si="0"/>
        <v>40.764471999999998</v>
      </c>
      <c r="O54">
        <v>31.011009000000001</v>
      </c>
      <c r="P54">
        <v>9.7534618000000002</v>
      </c>
      <c r="S54">
        <v>49.767670000000003</v>
      </c>
      <c r="T54">
        <v>49.767670000000003</v>
      </c>
      <c r="V54">
        <v>0.50017798000000002</v>
      </c>
      <c r="X54">
        <f t="shared" si="1"/>
        <v>40.764470799999998</v>
      </c>
      <c r="Z54">
        <f t="shared" si="3"/>
        <v>49.767670000000003</v>
      </c>
      <c r="AA54">
        <f t="shared" si="4"/>
        <v>49.767670000000003</v>
      </c>
    </row>
    <row r="55" spans="1:27" x14ac:dyDescent="0.25">
      <c r="A55" s="1">
        <f t="shared" si="5"/>
        <v>3</v>
      </c>
      <c r="B55" s="10" t="s">
        <v>41</v>
      </c>
      <c r="C55" s="2">
        <v>2021</v>
      </c>
      <c r="D55" s="4" t="s">
        <v>385</v>
      </c>
      <c r="E55" s="4" t="s">
        <v>386</v>
      </c>
      <c r="F55" s="4"/>
      <c r="G55" s="5"/>
      <c r="H55" s="4" t="s">
        <v>387</v>
      </c>
      <c r="I55" s="4" t="s">
        <v>387</v>
      </c>
      <c r="J55" s="4"/>
      <c r="K55" s="6">
        <v>0.49206544470414598</v>
      </c>
      <c r="L55" s="7">
        <f t="shared" si="0"/>
        <v>51.912908999999999</v>
      </c>
      <c r="O55">
        <v>42.071601999999999</v>
      </c>
      <c r="P55">
        <v>9.8413085999999996</v>
      </c>
      <c r="S55">
        <v>51.174809000000003</v>
      </c>
      <c r="T55">
        <v>51.174809000000003</v>
      </c>
      <c r="V55">
        <v>0.49206501000000002</v>
      </c>
      <c r="X55">
        <f t="shared" si="1"/>
        <v>51.912910599999996</v>
      </c>
      <c r="Z55">
        <f t="shared" si="3"/>
        <v>51.174809000000003</v>
      </c>
      <c r="AA55">
        <f t="shared" si="4"/>
        <v>51.174809000000003</v>
      </c>
    </row>
    <row r="56" spans="1:27" x14ac:dyDescent="0.25">
      <c r="A56" s="1">
        <f t="shared" si="5"/>
        <v>4</v>
      </c>
      <c r="B56" s="2" t="s">
        <v>42</v>
      </c>
      <c r="C56" s="2">
        <v>2004</v>
      </c>
      <c r="D56" s="4" t="s">
        <v>388</v>
      </c>
      <c r="E56" s="4"/>
      <c r="F56" s="4" t="s">
        <v>389</v>
      </c>
      <c r="G56" s="5"/>
      <c r="H56" s="4"/>
      <c r="I56" s="4"/>
      <c r="J56" s="4"/>
      <c r="K56" s="6"/>
      <c r="L56" s="7">
        <f t="shared" si="0"/>
        <v>3.9131650000000002</v>
      </c>
      <c r="O56">
        <v>1.3840460000000001</v>
      </c>
      <c r="Q56">
        <v>2.5291190000000001</v>
      </c>
      <c r="S56">
        <v>12.28674</v>
      </c>
      <c r="T56">
        <v>-0.95923042000000003</v>
      </c>
      <c r="U56">
        <v>-174.36258000000001</v>
      </c>
      <c r="X56">
        <f t="shared" si="1"/>
        <v>3.9131650000000002</v>
      </c>
      <c r="Y56">
        <f t="shared" si="2"/>
        <v>-174.36258000000001</v>
      </c>
      <c r="Z56">
        <f t="shared" si="3"/>
        <v>12.28674</v>
      </c>
      <c r="AA56">
        <f t="shared" si="4"/>
        <v>-0.95923042000000003</v>
      </c>
    </row>
    <row r="57" spans="1:27" x14ac:dyDescent="0.25">
      <c r="A57" s="1">
        <f t="shared" si="5"/>
        <v>4</v>
      </c>
      <c r="B57" s="2" t="s">
        <v>42</v>
      </c>
      <c r="C57" s="2">
        <v>2005</v>
      </c>
      <c r="D57" s="4" t="s">
        <v>390</v>
      </c>
      <c r="E57" s="4"/>
      <c r="F57" s="4" t="s">
        <v>391</v>
      </c>
      <c r="G57" s="5"/>
      <c r="H57" s="4"/>
      <c r="I57" s="4"/>
      <c r="J57" s="4"/>
      <c r="K57" s="6"/>
      <c r="L57" s="7">
        <f t="shared" si="0"/>
        <v>4.0761469999999997</v>
      </c>
      <c r="O57">
        <v>1.4627319999999999</v>
      </c>
      <c r="Q57">
        <v>2.6134149999999998</v>
      </c>
      <c r="S57">
        <v>11.801455000000001</v>
      </c>
      <c r="T57">
        <v>-0.18459415000000001</v>
      </c>
      <c r="U57">
        <v>-135.45776000000001</v>
      </c>
      <c r="X57">
        <f t="shared" si="1"/>
        <v>4.0761469999999997</v>
      </c>
      <c r="Y57">
        <f t="shared" si="2"/>
        <v>-135.45776000000001</v>
      </c>
      <c r="Z57">
        <f t="shared" si="3"/>
        <v>11.801455000000001</v>
      </c>
      <c r="AA57">
        <f t="shared" si="4"/>
        <v>-0.18459415000000001</v>
      </c>
    </row>
    <row r="58" spans="1:27" x14ac:dyDescent="0.25">
      <c r="A58" s="1">
        <f t="shared" si="5"/>
        <v>4</v>
      </c>
      <c r="B58" s="2" t="s">
        <v>42</v>
      </c>
      <c r="C58" s="2">
        <v>2006</v>
      </c>
      <c r="D58" s="4" t="s">
        <v>392</v>
      </c>
      <c r="E58" s="4"/>
      <c r="F58" s="4" t="s">
        <v>393</v>
      </c>
      <c r="G58" s="5"/>
      <c r="H58" s="4"/>
      <c r="I58" s="4"/>
      <c r="J58" s="4"/>
      <c r="K58" s="6"/>
      <c r="L58" s="7">
        <f t="shared" si="0"/>
        <v>4.5319719999999997</v>
      </c>
      <c r="O58">
        <v>1.5838049999999999</v>
      </c>
      <c r="Q58">
        <v>2.9481671</v>
      </c>
      <c r="S58">
        <v>11.31617</v>
      </c>
      <c r="T58">
        <v>0.59004210999999995</v>
      </c>
      <c r="U58">
        <v>-96.552948000000001</v>
      </c>
      <c r="X58">
        <f t="shared" si="1"/>
        <v>4.5319720999999999</v>
      </c>
      <c r="Y58">
        <f t="shared" si="2"/>
        <v>-96.552948000000001</v>
      </c>
      <c r="Z58">
        <f t="shared" si="3"/>
        <v>11.31617</v>
      </c>
      <c r="AA58">
        <f t="shared" si="4"/>
        <v>0.59004210999999995</v>
      </c>
    </row>
    <row r="59" spans="1:27" x14ac:dyDescent="0.25">
      <c r="A59" s="1">
        <f t="shared" si="5"/>
        <v>4</v>
      </c>
      <c r="B59" s="2" t="s">
        <v>42</v>
      </c>
      <c r="C59" s="2">
        <v>2007</v>
      </c>
      <c r="D59" s="4" t="s">
        <v>394</v>
      </c>
      <c r="E59" s="4"/>
      <c r="F59" s="4" t="s">
        <v>395</v>
      </c>
      <c r="G59" s="5"/>
      <c r="H59" s="4"/>
      <c r="I59" s="4"/>
      <c r="J59" s="4"/>
      <c r="K59" s="6"/>
      <c r="L59" s="7">
        <f t="shared" si="0"/>
        <v>4.8007439999999999</v>
      </c>
      <c r="O59">
        <v>1.8270791</v>
      </c>
      <c r="Q59">
        <v>2.973665</v>
      </c>
      <c r="S59">
        <v>10.830885</v>
      </c>
      <c r="T59">
        <v>1.3646784000000001</v>
      </c>
      <c r="U59">
        <v>-57.648131999999997</v>
      </c>
      <c r="X59">
        <f t="shared" si="1"/>
        <v>4.8007441000000002</v>
      </c>
      <c r="Y59">
        <f t="shared" si="2"/>
        <v>-57.648131999999997</v>
      </c>
      <c r="Z59">
        <f t="shared" si="3"/>
        <v>10.830885</v>
      </c>
      <c r="AA59">
        <f t="shared" si="4"/>
        <v>1.3646784000000001</v>
      </c>
    </row>
    <row r="60" spans="1:27" x14ac:dyDescent="0.25">
      <c r="A60" s="1">
        <f t="shared" si="5"/>
        <v>4</v>
      </c>
      <c r="B60" s="2" t="s">
        <v>42</v>
      </c>
      <c r="C60" s="2">
        <v>2008</v>
      </c>
      <c r="D60" s="4" t="s">
        <v>396</v>
      </c>
      <c r="E60" s="4"/>
      <c r="F60" s="4" t="s">
        <v>397</v>
      </c>
      <c r="G60" s="5"/>
      <c r="H60" s="4"/>
      <c r="I60" s="4"/>
      <c r="J60" s="4"/>
      <c r="K60" s="6"/>
      <c r="L60" s="7">
        <f t="shared" si="0"/>
        <v>5.394069</v>
      </c>
      <c r="O60">
        <v>2.446888</v>
      </c>
      <c r="Q60">
        <v>2.9471810000000001</v>
      </c>
      <c r="S60">
        <v>10.345601</v>
      </c>
      <c r="T60">
        <v>2.1393146999999999</v>
      </c>
      <c r="U60">
        <v>-18.743317000000001</v>
      </c>
      <c r="X60">
        <f t="shared" si="1"/>
        <v>5.394069</v>
      </c>
      <c r="Y60">
        <f t="shared" si="2"/>
        <v>-18.743317000000001</v>
      </c>
      <c r="Z60">
        <f t="shared" si="3"/>
        <v>10.345601</v>
      </c>
      <c r="AA60">
        <f t="shared" si="4"/>
        <v>2.1393146999999999</v>
      </c>
    </row>
    <row r="61" spans="1:27" x14ac:dyDescent="0.25">
      <c r="A61" s="1">
        <f t="shared" si="5"/>
        <v>4</v>
      </c>
      <c r="B61" s="2" t="s">
        <v>42</v>
      </c>
      <c r="C61" s="2">
        <v>2009</v>
      </c>
      <c r="D61" s="4" t="s">
        <v>398</v>
      </c>
      <c r="E61" s="4"/>
      <c r="F61" s="4" t="s">
        <v>399</v>
      </c>
      <c r="G61" s="5"/>
      <c r="H61" s="4"/>
      <c r="I61" s="4"/>
      <c r="J61" s="4"/>
      <c r="K61" s="6"/>
      <c r="L61" s="7">
        <f t="shared" si="0"/>
        <v>5.2230100000000004</v>
      </c>
      <c r="O61">
        <v>2.7134819000000001</v>
      </c>
      <c r="Q61">
        <v>2.5095279000000001</v>
      </c>
      <c r="S61">
        <v>9.8603158000000004</v>
      </c>
      <c r="T61">
        <v>2.9139509000000001</v>
      </c>
      <c r="U61">
        <v>20.161498999999999</v>
      </c>
      <c r="X61">
        <f t="shared" si="1"/>
        <v>5.2230097999999998</v>
      </c>
      <c r="Y61">
        <f t="shared" si="2"/>
        <v>20.161498999999999</v>
      </c>
      <c r="Z61">
        <f t="shared" si="3"/>
        <v>9.8603158000000004</v>
      </c>
      <c r="AA61">
        <f t="shared" si="4"/>
        <v>2.9139509000000001</v>
      </c>
    </row>
    <row r="62" spans="1:27" x14ac:dyDescent="0.25">
      <c r="A62" s="1">
        <f t="shared" si="5"/>
        <v>4</v>
      </c>
      <c r="B62" s="2" t="s">
        <v>42</v>
      </c>
      <c r="C62" s="2">
        <v>2010</v>
      </c>
      <c r="D62" s="4" t="s">
        <v>400</v>
      </c>
      <c r="E62" s="4"/>
      <c r="F62" s="4" t="s">
        <v>401</v>
      </c>
      <c r="G62" s="5"/>
      <c r="H62" s="4"/>
      <c r="I62" s="4">
        <v>3.6885872000000002</v>
      </c>
      <c r="J62" s="4"/>
      <c r="K62" s="6"/>
      <c r="L62" s="7">
        <f t="shared" si="0"/>
        <v>7.8004550000000004</v>
      </c>
      <c r="O62">
        <v>4.2932739</v>
      </c>
      <c r="Q62">
        <v>3.5071808999999998</v>
      </c>
      <c r="S62">
        <v>9.3750309999999999</v>
      </c>
      <c r="T62">
        <v>3.6885872000000002</v>
      </c>
      <c r="U62">
        <v>59.066315000000003</v>
      </c>
      <c r="X62">
        <f t="shared" si="1"/>
        <v>7.8004547999999998</v>
      </c>
      <c r="Y62">
        <f t="shared" si="2"/>
        <v>59.066315000000003</v>
      </c>
      <c r="Z62">
        <f t="shared" si="3"/>
        <v>9.3750309999999999</v>
      </c>
      <c r="AA62">
        <f t="shared" si="4"/>
        <v>3.6885872000000002</v>
      </c>
    </row>
    <row r="63" spans="1:27" x14ac:dyDescent="0.25">
      <c r="A63" s="1">
        <f t="shared" si="5"/>
        <v>4</v>
      </c>
      <c r="B63" s="2" t="s">
        <v>42</v>
      </c>
      <c r="C63" s="2">
        <v>2011</v>
      </c>
      <c r="D63" s="4" t="s">
        <v>402</v>
      </c>
      <c r="E63" s="4"/>
      <c r="F63" s="4" t="s">
        <v>403</v>
      </c>
      <c r="G63" s="5"/>
      <c r="H63" s="4"/>
      <c r="I63" s="4">
        <v>4.4632234000000004</v>
      </c>
      <c r="J63" s="4"/>
      <c r="K63" s="6"/>
      <c r="L63" s="7">
        <f t="shared" si="0"/>
        <v>7.5731909999999996</v>
      </c>
      <c r="O63">
        <v>4.3119278000000003</v>
      </c>
      <c r="Q63">
        <v>3.2612629000000002</v>
      </c>
      <c r="S63">
        <v>8.8897461999999994</v>
      </c>
      <c r="T63">
        <v>4.4632234999999998</v>
      </c>
      <c r="U63">
        <v>97.971130000000002</v>
      </c>
      <c r="X63">
        <f t="shared" si="1"/>
        <v>7.5731907000000005</v>
      </c>
      <c r="Y63">
        <f t="shared" si="2"/>
        <v>97.971130000000002</v>
      </c>
      <c r="Z63">
        <f t="shared" si="3"/>
        <v>8.8897461999999994</v>
      </c>
      <c r="AA63">
        <f t="shared" si="4"/>
        <v>4.4632234999999998</v>
      </c>
    </row>
    <row r="64" spans="1:27" x14ac:dyDescent="0.25">
      <c r="A64" s="1">
        <f t="shared" si="5"/>
        <v>4</v>
      </c>
      <c r="B64" s="2" t="s">
        <v>42</v>
      </c>
      <c r="C64" s="2">
        <v>2012</v>
      </c>
      <c r="D64" s="4" t="s">
        <v>404</v>
      </c>
      <c r="E64" s="4"/>
      <c r="F64" s="4" t="s">
        <v>405</v>
      </c>
      <c r="G64" s="5"/>
      <c r="H64" s="4"/>
      <c r="I64" s="4">
        <v>4.3161804999999998</v>
      </c>
      <c r="J64" s="4"/>
      <c r="K64" s="6"/>
      <c r="L64" s="7">
        <f t="shared" si="0"/>
        <v>8.1255369999999996</v>
      </c>
      <c r="O64">
        <v>4.5287198999999996</v>
      </c>
      <c r="Q64">
        <v>3.5968170000000002</v>
      </c>
      <c r="S64">
        <v>8.4044614000000006</v>
      </c>
      <c r="T64">
        <v>4.3161807000000003</v>
      </c>
      <c r="U64">
        <v>136.87594999999999</v>
      </c>
      <c r="X64">
        <f t="shared" si="1"/>
        <v>8.1255369000000002</v>
      </c>
      <c r="Y64">
        <f t="shared" si="2"/>
        <v>136.87594999999999</v>
      </c>
      <c r="Z64">
        <f t="shared" si="3"/>
        <v>8.4044614000000006</v>
      </c>
      <c r="AA64">
        <f t="shared" si="4"/>
        <v>4.3161807000000003</v>
      </c>
    </row>
    <row r="65" spans="1:27" x14ac:dyDescent="0.25">
      <c r="A65" s="1">
        <f t="shared" si="5"/>
        <v>4</v>
      </c>
      <c r="B65" s="2" t="s">
        <v>42</v>
      </c>
      <c r="C65" s="2">
        <v>2013</v>
      </c>
      <c r="D65" s="4" t="s">
        <v>406</v>
      </c>
      <c r="E65" s="4"/>
      <c r="F65" s="4" t="s">
        <v>407</v>
      </c>
      <c r="G65" s="5"/>
      <c r="H65" s="4"/>
      <c r="I65" s="4">
        <v>5.5702072999999999</v>
      </c>
      <c r="J65" s="4"/>
      <c r="K65" s="6"/>
      <c r="L65" s="7">
        <f t="shared" si="0"/>
        <v>7.5964599999999995</v>
      </c>
      <c r="O65">
        <v>4.4577551</v>
      </c>
      <c r="Q65">
        <v>3.1387049999999999</v>
      </c>
      <c r="S65">
        <v>7.9191766000000001</v>
      </c>
      <c r="T65">
        <v>5.5702071000000002</v>
      </c>
      <c r="U65">
        <v>175.78075999999999</v>
      </c>
      <c r="X65">
        <f t="shared" si="1"/>
        <v>7.5964600999999998</v>
      </c>
      <c r="Y65">
        <f t="shared" si="2"/>
        <v>175.78075999999999</v>
      </c>
      <c r="Z65">
        <f t="shared" si="3"/>
        <v>7.9191766000000001</v>
      </c>
      <c r="AA65">
        <f t="shared" si="4"/>
        <v>5.5702071000000002</v>
      </c>
    </row>
    <row r="66" spans="1:27" x14ac:dyDescent="0.25">
      <c r="A66" s="1">
        <f t="shared" si="5"/>
        <v>4</v>
      </c>
      <c r="B66" s="2" t="s">
        <v>42</v>
      </c>
      <c r="C66" s="2">
        <v>2014</v>
      </c>
      <c r="D66" s="4" t="s">
        <v>408</v>
      </c>
      <c r="E66" s="4"/>
      <c r="F66" s="4" t="s">
        <v>409</v>
      </c>
      <c r="G66" s="5"/>
      <c r="H66" s="4" t="s">
        <v>410</v>
      </c>
      <c r="I66" s="4">
        <v>6.6079042000000001</v>
      </c>
      <c r="J66" s="4"/>
      <c r="K66" s="6"/>
      <c r="L66" s="7">
        <f t="shared" si="0"/>
        <v>7.626881</v>
      </c>
      <c r="O66">
        <v>4.6317091000000001</v>
      </c>
      <c r="Q66">
        <v>2.9951720000000002</v>
      </c>
      <c r="S66">
        <v>7.4338917999999996</v>
      </c>
      <c r="T66">
        <v>6.6079043999999998</v>
      </c>
      <c r="U66">
        <v>214.68557999999999</v>
      </c>
      <c r="X66">
        <f t="shared" si="1"/>
        <v>7.6268811000000003</v>
      </c>
      <c r="Y66">
        <f t="shared" si="2"/>
        <v>214.68557999999999</v>
      </c>
      <c r="Z66">
        <f t="shared" si="3"/>
        <v>7.4338917999999996</v>
      </c>
      <c r="AA66">
        <f t="shared" si="4"/>
        <v>6.6079043999999998</v>
      </c>
    </row>
    <row r="67" spans="1:27" x14ac:dyDescent="0.25">
      <c r="A67" s="1">
        <f t="shared" si="5"/>
        <v>4</v>
      </c>
      <c r="B67" s="2" t="s">
        <v>42</v>
      </c>
      <c r="C67" s="2">
        <v>2015</v>
      </c>
      <c r="D67" s="4" t="s">
        <v>411</v>
      </c>
      <c r="E67" s="4"/>
      <c r="F67" s="4" t="s">
        <v>412</v>
      </c>
      <c r="G67" s="5"/>
      <c r="H67" s="4" t="s">
        <v>413</v>
      </c>
      <c r="I67" s="4">
        <v>6.7537159000000004</v>
      </c>
      <c r="J67" s="4" t="s">
        <v>414</v>
      </c>
      <c r="K67" s="6"/>
      <c r="L67" s="7">
        <f t="shared" ref="L67:L130" si="6">D67+E67+F67+G67</f>
        <v>7.6457160000000002</v>
      </c>
      <c r="O67">
        <v>4.9172449</v>
      </c>
      <c r="Q67">
        <v>2.7284709999999999</v>
      </c>
      <c r="S67">
        <v>6.948607</v>
      </c>
      <c r="T67">
        <v>6.7537159999999998</v>
      </c>
      <c r="U67">
        <v>253.59039000000001</v>
      </c>
      <c r="X67">
        <f t="shared" ref="X67:X130" si="7">O67+P67+Q67+R67</f>
        <v>7.6457158999999999</v>
      </c>
      <c r="Y67">
        <f t="shared" ref="Y67:Y130" si="8">U67</f>
        <v>253.59039000000001</v>
      </c>
      <c r="Z67">
        <f t="shared" ref="Z67:Z130" si="9">S67</f>
        <v>6.948607</v>
      </c>
      <c r="AA67">
        <f t="shared" ref="AA67:AA130" si="10">T67</f>
        <v>6.7537159999999998</v>
      </c>
    </row>
    <row r="68" spans="1:27" x14ac:dyDescent="0.25">
      <c r="A68" s="1">
        <f t="shared" ref="A68:A131" si="11">IF(B68=B67, A67, A67+1)</f>
        <v>4</v>
      </c>
      <c r="B68" s="2" t="s">
        <v>42</v>
      </c>
      <c r="C68" s="2">
        <v>2016</v>
      </c>
      <c r="D68" s="4" t="s">
        <v>415</v>
      </c>
      <c r="E68" s="4"/>
      <c r="F68" s="4" t="s">
        <v>416</v>
      </c>
      <c r="G68" s="5"/>
      <c r="H68" s="4" t="s">
        <v>417</v>
      </c>
      <c r="I68" s="4">
        <v>6.8044155000000002</v>
      </c>
      <c r="J68" s="4" t="s">
        <v>418</v>
      </c>
      <c r="K68" s="6"/>
      <c r="L68" s="7">
        <f t="shared" si="6"/>
        <v>7.6276469999999996</v>
      </c>
      <c r="O68">
        <v>5.0486722000000004</v>
      </c>
      <c r="Q68">
        <v>2.5789749999999998</v>
      </c>
      <c r="S68">
        <v>7.1468220000000002</v>
      </c>
      <c r="T68">
        <v>6.8044156999999998</v>
      </c>
      <c r="U68">
        <v>292.49520999999999</v>
      </c>
      <c r="X68">
        <f t="shared" si="7"/>
        <v>7.6276472000000002</v>
      </c>
      <c r="Y68">
        <f t="shared" si="8"/>
        <v>292.49520999999999</v>
      </c>
      <c r="Z68">
        <f t="shared" si="9"/>
        <v>7.1468220000000002</v>
      </c>
      <c r="AA68">
        <f t="shared" si="10"/>
        <v>6.8044156999999998</v>
      </c>
    </row>
    <row r="69" spans="1:27" x14ac:dyDescent="0.25">
      <c r="A69" s="1">
        <f t="shared" si="11"/>
        <v>4</v>
      </c>
      <c r="B69" s="2" t="s">
        <v>42</v>
      </c>
      <c r="C69" s="2">
        <v>2017</v>
      </c>
      <c r="D69" s="4" t="s">
        <v>419</v>
      </c>
      <c r="E69" s="4"/>
      <c r="F69" s="4" t="s">
        <v>420</v>
      </c>
      <c r="G69" s="5"/>
      <c r="H69" s="4"/>
      <c r="I69" s="4">
        <v>7.1039466999999998</v>
      </c>
      <c r="J69" s="4" t="s">
        <v>421</v>
      </c>
      <c r="K69" s="6"/>
      <c r="L69" s="7">
        <f t="shared" si="6"/>
        <v>8.4341679999999997</v>
      </c>
      <c r="O69">
        <v>5.1935228999999996</v>
      </c>
      <c r="Q69">
        <v>3.2406448999999999</v>
      </c>
      <c r="S69">
        <v>7.1847209999999997</v>
      </c>
      <c r="T69">
        <v>7.1039466999999998</v>
      </c>
      <c r="U69">
        <v>695.69861000000003</v>
      </c>
      <c r="X69">
        <f t="shared" si="7"/>
        <v>8.4341677999999991</v>
      </c>
      <c r="Y69">
        <f t="shared" si="8"/>
        <v>695.69861000000003</v>
      </c>
      <c r="Z69">
        <f t="shared" si="9"/>
        <v>7.1847209999999997</v>
      </c>
      <c r="AA69">
        <f t="shared" si="10"/>
        <v>7.1039466999999998</v>
      </c>
    </row>
    <row r="70" spans="1:27" x14ac:dyDescent="0.25">
      <c r="A70" s="1">
        <f t="shared" si="11"/>
        <v>4</v>
      </c>
      <c r="B70" s="2" t="s">
        <v>42</v>
      </c>
      <c r="C70" s="2">
        <v>2018</v>
      </c>
      <c r="D70" s="4" t="s">
        <v>422</v>
      </c>
      <c r="E70" s="4"/>
      <c r="F70" s="4" t="s">
        <v>423</v>
      </c>
      <c r="G70" s="5"/>
      <c r="H70" s="4"/>
      <c r="I70" s="4">
        <v>6.8975220999999998</v>
      </c>
      <c r="J70" s="4" t="s">
        <v>424</v>
      </c>
      <c r="K70" s="6"/>
      <c r="L70" s="7">
        <f t="shared" si="6"/>
        <v>8.2371800000000004</v>
      </c>
      <c r="O70">
        <v>5.0563511999999999</v>
      </c>
      <c r="Q70">
        <v>3.1808290000000001</v>
      </c>
      <c r="S70">
        <v>7.22262</v>
      </c>
      <c r="T70">
        <v>6.8975220000000004</v>
      </c>
      <c r="U70">
        <v>1013.901</v>
      </c>
      <c r="X70">
        <f t="shared" si="7"/>
        <v>8.237180200000001</v>
      </c>
      <c r="Y70">
        <f t="shared" si="8"/>
        <v>1013.901</v>
      </c>
      <c r="Z70">
        <f t="shared" si="9"/>
        <v>7.22262</v>
      </c>
      <c r="AA70">
        <f t="shared" si="10"/>
        <v>6.8975220000000004</v>
      </c>
    </row>
    <row r="71" spans="1:27" x14ac:dyDescent="0.25">
      <c r="A71" s="1">
        <f t="shared" si="11"/>
        <v>4</v>
      </c>
      <c r="B71" s="2" t="s">
        <v>42</v>
      </c>
      <c r="C71" s="2">
        <v>2019</v>
      </c>
      <c r="D71" s="4" t="s">
        <v>425</v>
      </c>
      <c r="E71" s="4"/>
      <c r="F71" s="4" t="s">
        <v>426</v>
      </c>
      <c r="G71" s="5"/>
      <c r="H71" s="4"/>
      <c r="I71" s="4">
        <v>6.0044152000000004</v>
      </c>
      <c r="J71" s="4" t="s">
        <v>427</v>
      </c>
      <c r="K71" s="6"/>
      <c r="L71" s="7">
        <f t="shared" si="6"/>
        <v>8.0259020000000003</v>
      </c>
      <c r="O71">
        <v>5.0170231000000003</v>
      </c>
      <c r="Q71">
        <v>3.0088789</v>
      </c>
      <c r="S71">
        <v>7.2605190000000004</v>
      </c>
      <c r="T71">
        <v>6.0044149999999998</v>
      </c>
      <c r="U71">
        <v>1562.6890000000001</v>
      </c>
      <c r="X71">
        <f t="shared" si="7"/>
        <v>8.0259020000000003</v>
      </c>
      <c r="Y71">
        <f t="shared" si="8"/>
        <v>1562.6890000000001</v>
      </c>
      <c r="Z71">
        <f t="shared" si="9"/>
        <v>7.2605190000000004</v>
      </c>
      <c r="AA71">
        <f t="shared" si="10"/>
        <v>6.0044149999999998</v>
      </c>
    </row>
    <row r="72" spans="1:27" x14ac:dyDescent="0.25">
      <c r="A72" s="1">
        <f t="shared" si="11"/>
        <v>4</v>
      </c>
      <c r="B72" s="2" t="s">
        <v>42</v>
      </c>
      <c r="C72" s="2">
        <v>2020</v>
      </c>
      <c r="D72" s="4" t="s">
        <v>428</v>
      </c>
      <c r="E72" s="4"/>
      <c r="F72" s="4" t="s">
        <v>429</v>
      </c>
      <c r="G72" s="5"/>
      <c r="H72" s="4"/>
      <c r="I72" s="4">
        <v>7.3044001999999999</v>
      </c>
      <c r="J72" s="4" t="s">
        <v>430</v>
      </c>
      <c r="K72" s="6"/>
      <c r="L72" s="7">
        <f t="shared" si="6"/>
        <v>7.777533</v>
      </c>
      <c r="O72">
        <v>4.8998461000000004</v>
      </c>
      <c r="Q72">
        <v>2.8776869999999999</v>
      </c>
      <c r="S72">
        <v>7.2984179999999999</v>
      </c>
      <c r="T72">
        <v>7.3044000000000002</v>
      </c>
      <c r="U72">
        <v>1853.769</v>
      </c>
      <c r="X72">
        <f t="shared" si="7"/>
        <v>7.7775331000000003</v>
      </c>
      <c r="Y72">
        <f t="shared" si="8"/>
        <v>1853.769</v>
      </c>
      <c r="Z72">
        <f t="shared" si="9"/>
        <v>7.2984179999999999</v>
      </c>
      <c r="AA72">
        <f t="shared" si="10"/>
        <v>7.3044000000000002</v>
      </c>
    </row>
    <row r="73" spans="1:27" x14ac:dyDescent="0.25">
      <c r="A73" s="1">
        <f t="shared" si="11"/>
        <v>4</v>
      </c>
      <c r="B73" s="2" t="s">
        <v>42</v>
      </c>
      <c r="C73" s="2">
        <v>2021</v>
      </c>
      <c r="D73" s="4" t="s">
        <v>431</v>
      </c>
      <c r="E73" s="4"/>
      <c r="F73" s="4" t="s">
        <v>432</v>
      </c>
      <c r="G73" s="5"/>
      <c r="H73" s="4" t="s">
        <v>433</v>
      </c>
      <c r="I73" s="4" t="s">
        <v>433</v>
      </c>
      <c r="J73" s="4" t="s">
        <v>434</v>
      </c>
      <c r="K73" s="6"/>
      <c r="L73" s="7">
        <f t="shared" si="6"/>
        <v>7.6892669999999992</v>
      </c>
      <c r="O73">
        <v>4.7774301000000001</v>
      </c>
      <c r="Q73">
        <v>2.9118371000000001</v>
      </c>
      <c r="S73">
        <v>7.3363170999999996</v>
      </c>
      <c r="T73">
        <v>7.3363170999999996</v>
      </c>
      <c r="U73">
        <v>2139.6079</v>
      </c>
      <c r="X73">
        <f t="shared" si="7"/>
        <v>7.6892671999999997</v>
      </c>
      <c r="Y73">
        <f t="shared" si="8"/>
        <v>2139.6079</v>
      </c>
      <c r="Z73">
        <f t="shared" si="9"/>
        <v>7.3363170999999996</v>
      </c>
      <c r="AA73">
        <f t="shared" si="10"/>
        <v>7.3363170999999996</v>
      </c>
    </row>
    <row r="74" spans="1:27" x14ac:dyDescent="0.25">
      <c r="A74" s="1">
        <f t="shared" si="11"/>
        <v>5</v>
      </c>
      <c r="B74" s="2" t="s">
        <v>57</v>
      </c>
      <c r="C74" s="2">
        <v>2004</v>
      </c>
      <c r="D74" s="4" t="s">
        <v>435</v>
      </c>
      <c r="E74" s="4" t="s">
        <v>436</v>
      </c>
      <c r="F74" s="4"/>
      <c r="G74" s="5"/>
      <c r="H74" s="4"/>
      <c r="I74" s="4"/>
      <c r="J74" s="4"/>
      <c r="K74" s="6"/>
      <c r="L74" s="7">
        <f t="shared" si="6"/>
        <v>13.258220999999999</v>
      </c>
      <c r="O74">
        <v>4.0024819000000003</v>
      </c>
      <c r="P74">
        <v>9.2557392000000007</v>
      </c>
      <c r="Q74">
        <v>1.5007645999999999</v>
      </c>
      <c r="S74">
        <v>0.62321168000000005</v>
      </c>
      <c r="T74">
        <v>0.62321161999999997</v>
      </c>
      <c r="V74">
        <v>1.2598982999999999</v>
      </c>
      <c r="X74">
        <f t="shared" si="7"/>
        <v>14.7589857</v>
      </c>
      <c r="Z74">
        <f t="shared" si="9"/>
        <v>0.62321168000000005</v>
      </c>
      <c r="AA74">
        <f t="shared" si="10"/>
        <v>0.62321161999999997</v>
      </c>
    </row>
    <row r="75" spans="1:27" x14ac:dyDescent="0.25">
      <c r="A75" s="1">
        <f t="shared" si="11"/>
        <v>5</v>
      </c>
      <c r="B75" s="2" t="s">
        <v>57</v>
      </c>
      <c r="C75" s="2">
        <v>2005</v>
      </c>
      <c r="D75" s="4" t="s">
        <v>437</v>
      </c>
      <c r="E75" s="4" t="s">
        <v>438</v>
      </c>
      <c r="F75" s="4"/>
      <c r="G75" s="5"/>
      <c r="H75" s="4" t="s">
        <v>439</v>
      </c>
      <c r="I75" s="4">
        <v>0.60337795000000005</v>
      </c>
      <c r="J75" s="4"/>
      <c r="K75" s="6"/>
      <c r="L75" s="7">
        <f t="shared" si="6"/>
        <v>13.153639999999999</v>
      </c>
      <c r="O75">
        <v>4.2236462000000001</v>
      </c>
      <c r="P75">
        <v>8.9299935999999995</v>
      </c>
      <c r="Q75">
        <v>1.5990826</v>
      </c>
      <c r="S75">
        <v>0.60337799999999997</v>
      </c>
      <c r="T75">
        <v>0.60337794</v>
      </c>
      <c r="V75">
        <v>1.2316943</v>
      </c>
      <c r="X75">
        <f t="shared" si="7"/>
        <v>14.7527224</v>
      </c>
      <c r="Z75">
        <f t="shared" si="9"/>
        <v>0.60337799999999997</v>
      </c>
      <c r="AA75">
        <f t="shared" si="10"/>
        <v>0.60337794</v>
      </c>
    </row>
    <row r="76" spans="1:27" x14ac:dyDescent="0.25">
      <c r="A76" s="1">
        <f t="shared" si="11"/>
        <v>5</v>
      </c>
      <c r="B76" s="2" t="s">
        <v>57</v>
      </c>
      <c r="C76" s="2">
        <v>2006</v>
      </c>
      <c r="D76" s="4" t="s">
        <v>440</v>
      </c>
      <c r="E76" s="4" t="s">
        <v>441</v>
      </c>
      <c r="F76" s="4"/>
      <c r="G76" s="5"/>
      <c r="H76" s="4" t="s">
        <v>442</v>
      </c>
      <c r="I76" s="4">
        <v>0.58354428000000003</v>
      </c>
      <c r="J76" s="4"/>
      <c r="K76" s="6"/>
      <c r="L76" s="7">
        <f t="shared" si="6"/>
        <v>13.538226999999999</v>
      </c>
      <c r="O76">
        <v>4.9017720000000002</v>
      </c>
      <c r="P76">
        <v>8.6364546000000004</v>
      </c>
      <c r="Q76">
        <v>1.6974007</v>
      </c>
      <c r="S76">
        <v>0.58354430999999995</v>
      </c>
      <c r="T76">
        <v>0.58354424999999999</v>
      </c>
      <c r="V76">
        <v>1.2034902999999999</v>
      </c>
      <c r="X76">
        <f t="shared" si="7"/>
        <v>15.235627300000001</v>
      </c>
      <c r="Z76">
        <f t="shared" si="9"/>
        <v>0.58354430999999995</v>
      </c>
      <c r="AA76">
        <f t="shared" si="10"/>
        <v>0.58354424999999999</v>
      </c>
    </row>
    <row r="77" spans="1:27" x14ac:dyDescent="0.25">
      <c r="A77" s="1">
        <f t="shared" si="11"/>
        <v>5</v>
      </c>
      <c r="B77" s="2" t="s">
        <v>57</v>
      </c>
      <c r="C77" s="2">
        <v>2007</v>
      </c>
      <c r="D77" s="4" t="s">
        <v>443</v>
      </c>
      <c r="E77" s="4" t="s">
        <v>444</v>
      </c>
      <c r="F77" s="4"/>
      <c r="G77" s="5"/>
      <c r="H77" s="4" t="s">
        <v>445</v>
      </c>
      <c r="I77" s="4">
        <v>0.90241406999999996</v>
      </c>
      <c r="J77" s="4"/>
      <c r="K77" s="6"/>
      <c r="L77" s="7">
        <f t="shared" si="6"/>
        <v>14.325824000000001</v>
      </c>
      <c r="O77">
        <v>5.7528901000000001</v>
      </c>
      <c r="P77">
        <v>8.5729342000000006</v>
      </c>
      <c r="Q77">
        <v>1.7957186999999999</v>
      </c>
      <c r="S77">
        <v>0.90241408000000001</v>
      </c>
      <c r="T77">
        <v>0.90241408000000001</v>
      </c>
      <c r="V77">
        <v>1.1752861999999999</v>
      </c>
      <c r="X77">
        <f t="shared" si="7"/>
        <v>16.121542999999999</v>
      </c>
      <c r="Z77">
        <f t="shared" si="9"/>
        <v>0.90241408000000001</v>
      </c>
      <c r="AA77">
        <f t="shared" si="10"/>
        <v>0.90241408000000001</v>
      </c>
    </row>
    <row r="78" spans="1:27" x14ac:dyDescent="0.25">
      <c r="A78" s="1">
        <f t="shared" si="11"/>
        <v>5</v>
      </c>
      <c r="B78" s="2" t="s">
        <v>57</v>
      </c>
      <c r="C78" s="2">
        <v>2008</v>
      </c>
      <c r="D78" s="4" t="s">
        <v>446</v>
      </c>
      <c r="E78" s="4" t="s">
        <v>447</v>
      </c>
      <c r="F78" s="4"/>
      <c r="G78" s="5"/>
      <c r="H78" s="4" t="s">
        <v>448</v>
      </c>
      <c r="I78" s="4">
        <v>1.4166482</v>
      </c>
      <c r="J78" s="4"/>
      <c r="K78" s="6"/>
      <c r="L78" s="7">
        <f t="shared" si="6"/>
        <v>15.147238999999999</v>
      </c>
      <c r="O78">
        <v>6.8652949000000003</v>
      </c>
      <c r="P78">
        <v>8.2819442999999993</v>
      </c>
      <c r="Q78">
        <v>1.8940368000000001</v>
      </c>
      <c r="S78">
        <v>1.4166479999999999</v>
      </c>
      <c r="T78">
        <v>1.4166481</v>
      </c>
      <c r="V78">
        <v>1.1470822000000001</v>
      </c>
      <c r="X78">
        <f t="shared" si="7"/>
        <v>17.041276</v>
      </c>
      <c r="Z78">
        <f t="shared" si="9"/>
        <v>1.4166479999999999</v>
      </c>
      <c r="AA78">
        <f t="shared" si="10"/>
        <v>1.4166481</v>
      </c>
    </row>
    <row r="79" spans="1:27" x14ac:dyDescent="0.25">
      <c r="A79" s="1">
        <f t="shared" si="11"/>
        <v>5</v>
      </c>
      <c r="B79" s="2" t="s">
        <v>57</v>
      </c>
      <c r="C79" s="2">
        <v>2009</v>
      </c>
      <c r="D79" s="4" t="s">
        <v>449</v>
      </c>
      <c r="E79" s="4" t="s">
        <v>450</v>
      </c>
      <c r="F79" s="4"/>
      <c r="G79" s="5"/>
      <c r="H79" s="4" t="s">
        <v>451</v>
      </c>
      <c r="I79" s="4">
        <v>3.0522974</v>
      </c>
      <c r="J79" s="4"/>
      <c r="K79" s="6"/>
      <c r="L79" s="7">
        <f t="shared" si="6"/>
        <v>15.471989999999998</v>
      </c>
      <c r="O79">
        <v>7.1571112000000001</v>
      </c>
      <c r="P79">
        <v>8.3148794000000006</v>
      </c>
      <c r="Q79">
        <v>1.9923548</v>
      </c>
      <c r="S79">
        <v>3.0522971000000001</v>
      </c>
      <c r="T79">
        <v>3.0522974</v>
      </c>
      <c r="V79">
        <v>1.1188781999999999</v>
      </c>
      <c r="X79">
        <f t="shared" si="7"/>
        <v>17.464345400000003</v>
      </c>
      <c r="Z79">
        <f t="shared" si="9"/>
        <v>3.0522971000000001</v>
      </c>
      <c r="AA79">
        <f t="shared" si="10"/>
        <v>3.0522974</v>
      </c>
    </row>
    <row r="80" spans="1:27" x14ac:dyDescent="0.25">
      <c r="A80" s="1">
        <f t="shared" si="11"/>
        <v>5</v>
      </c>
      <c r="B80" s="2" t="s">
        <v>57</v>
      </c>
      <c r="C80" s="2">
        <v>2010</v>
      </c>
      <c r="D80" s="4" t="s">
        <v>452</v>
      </c>
      <c r="E80" s="4" t="s">
        <v>453</v>
      </c>
      <c r="F80" s="4"/>
      <c r="G80" s="5"/>
      <c r="H80" s="4" t="s">
        <v>454</v>
      </c>
      <c r="I80" s="4">
        <v>3.2531764000000001</v>
      </c>
      <c r="J80" s="4"/>
      <c r="K80" s="6"/>
      <c r="L80" s="7">
        <f t="shared" si="6"/>
        <v>16.977515</v>
      </c>
      <c r="O80">
        <v>8.7429123000000004</v>
      </c>
      <c r="P80">
        <v>8.2346029000000005</v>
      </c>
      <c r="Q80">
        <v>2.0906728999999999</v>
      </c>
      <c r="S80">
        <v>3.2531759999999998</v>
      </c>
      <c r="T80">
        <v>3.2531764999999999</v>
      </c>
      <c r="V80">
        <v>1.0906742</v>
      </c>
      <c r="X80">
        <f t="shared" si="7"/>
        <v>19.0681881</v>
      </c>
      <c r="Z80">
        <f t="shared" si="9"/>
        <v>3.2531759999999998</v>
      </c>
      <c r="AA80">
        <f t="shared" si="10"/>
        <v>3.2531764999999999</v>
      </c>
    </row>
    <row r="81" spans="1:27" x14ac:dyDescent="0.25">
      <c r="A81" s="1">
        <f t="shared" si="11"/>
        <v>5</v>
      </c>
      <c r="B81" s="2" t="s">
        <v>57</v>
      </c>
      <c r="C81" s="2">
        <v>2011</v>
      </c>
      <c r="D81" s="4" t="s">
        <v>455</v>
      </c>
      <c r="E81" s="4" t="s">
        <v>456</v>
      </c>
      <c r="F81" s="4"/>
      <c r="G81" s="5"/>
      <c r="H81" s="4" t="s">
        <v>457</v>
      </c>
      <c r="I81" s="4">
        <v>3.9383102999999999</v>
      </c>
      <c r="J81" s="4"/>
      <c r="K81" s="6"/>
      <c r="L81" s="7">
        <f t="shared" si="6"/>
        <v>16.442444999999999</v>
      </c>
      <c r="O81">
        <v>8.4673672</v>
      </c>
      <c r="P81">
        <v>7.9750781000000002</v>
      </c>
      <c r="Q81">
        <v>2.1889908999999999</v>
      </c>
      <c r="S81">
        <v>3.9383099000000001</v>
      </c>
      <c r="T81">
        <v>3.9383104000000002</v>
      </c>
      <c r="V81">
        <v>1.0624701000000001</v>
      </c>
      <c r="X81">
        <f t="shared" si="7"/>
        <v>18.6314362</v>
      </c>
      <c r="Z81">
        <f t="shared" si="9"/>
        <v>3.9383099000000001</v>
      </c>
      <c r="AA81">
        <f t="shared" si="10"/>
        <v>3.9383104000000002</v>
      </c>
    </row>
    <row r="82" spans="1:27" x14ac:dyDescent="0.25">
      <c r="A82" s="1">
        <f t="shared" si="11"/>
        <v>5</v>
      </c>
      <c r="B82" s="2" t="s">
        <v>57</v>
      </c>
      <c r="C82" s="2">
        <v>2012</v>
      </c>
      <c r="D82" s="4" t="s">
        <v>458</v>
      </c>
      <c r="E82" s="4" t="s">
        <v>459</v>
      </c>
      <c r="F82" s="4" t="s">
        <v>460</v>
      </c>
      <c r="G82" s="5"/>
      <c r="H82" s="4" t="s">
        <v>461</v>
      </c>
      <c r="I82" s="4">
        <v>5.0511404000000004</v>
      </c>
      <c r="J82" s="4"/>
      <c r="K82" s="6"/>
      <c r="L82" s="7">
        <f t="shared" si="6"/>
        <v>17.726644</v>
      </c>
      <c r="O82">
        <v>8.1008863000000009</v>
      </c>
      <c r="P82">
        <v>7.3384489999999998</v>
      </c>
      <c r="Q82">
        <v>2.2873089000000002</v>
      </c>
      <c r="S82">
        <v>5.0511397999999996</v>
      </c>
      <c r="T82">
        <v>5.0511403000000001</v>
      </c>
      <c r="V82">
        <v>1.0342661</v>
      </c>
      <c r="X82">
        <f t="shared" si="7"/>
        <v>17.726644199999999</v>
      </c>
      <c r="Z82">
        <f t="shared" si="9"/>
        <v>5.0511397999999996</v>
      </c>
      <c r="AA82">
        <f t="shared" si="10"/>
        <v>5.0511403000000001</v>
      </c>
    </row>
    <row r="83" spans="1:27" x14ac:dyDescent="0.25">
      <c r="A83" s="1">
        <f t="shared" si="11"/>
        <v>5</v>
      </c>
      <c r="B83" s="2" t="s">
        <v>57</v>
      </c>
      <c r="C83" s="2">
        <v>2013</v>
      </c>
      <c r="D83" s="4" t="s">
        <v>462</v>
      </c>
      <c r="E83" s="4"/>
      <c r="F83" s="4"/>
      <c r="G83" s="5"/>
      <c r="H83" s="4" t="s">
        <v>463</v>
      </c>
      <c r="I83" s="4">
        <v>5.3493937999999996</v>
      </c>
      <c r="J83" s="4"/>
      <c r="K83" s="6"/>
      <c r="L83" s="7">
        <f t="shared" si="6"/>
        <v>8.4852450000000008</v>
      </c>
      <c r="O83">
        <v>8.4852448000000003</v>
      </c>
      <c r="P83">
        <v>8.0470311999999993</v>
      </c>
      <c r="Q83">
        <v>2.3856269999999999</v>
      </c>
      <c r="S83">
        <v>5.3493937999999996</v>
      </c>
      <c r="T83">
        <v>5.3493937999999996</v>
      </c>
      <c r="V83">
        <v>1.0060621000000001</v>
      </c>
      <c r="X83">
        <f t="shared" si="7"/>
        <v>18.917902999999999</v>
      </c>
      <c r="Z83">
        <f t="shared" si="9"/>
        <v>5.3493937999999996</v>
      </c>
      <c r="AA83">
        <f t="shared" si="10"/>
        <v>5.3493937999999996</v>
      </c>
    </row>
    <row r="84" spans="1:27" x14ac:dyDescent="0.25">
      <c r="A84" s="1">
        <f t="shared" si="11"/>
        <v>5</v>
      </c>
      <c r="B84" s="2" t="s">
        <v>57</v>
      </c>
      <c r="C84" s="2">
        <v>2014</v>
      </c>
      <c r="D84" s="4" t="s">
        <v>464</v>
      </c>
      <c r="E84" s="4"/>
      <c r="F84" s="4"/>
      <c r="G84" s="5"/>
      <c r="H84" s="4" t="s">
        <v>465</v>
      </c>
      <c r="I84" s="4">
        <v>5.6231524000000004</v>
      </c>
      <c r="J84" s="4"/>
      <c r="K84" s="6"/>
      <c r="L84" s="7">
        <f t="shared" si="6"/>
        <v>8.3008439999999997</v>
      </c>
      <c r="O84">
        <v>8.3008442000000002</v>
      </c>
      <c r="P84">
        <v>8.7556133999999997</v>
      </c>
      <c r="Q84">
        <v>2.4839449999999998</v>
      </c>
      <c r="S84">
        <v>5.6231517999999996</v>
      </c>
      <c r="T84">
        <v>5.6231523000000001</v>
      </c>
      <c r="V84">
        <v>0.97785807000000002</v>
      </c>
      <c r="X84">
        <f t="shared" si="7"/>
        <v>19.5404026</v>
      </c>
      <c r="Z84">
        <f t="shared" si="9"/>
        <v>5.6231517999999996</v>
      </c>
      <c r="AA84">
        <f t="shared" si="10"/>
        <v>5.6231523000000001</v>
      </c>
    </row>
    <row r="85" spans="1:27" x14ac:dyDescent="0.25">
      <c r="A85" s="1">
        <f t="shared" si="11"/>
        <v>5</v>
      </c>
      <c r="B85" s="2" t="s">
        <v>57</v>
      </c>
      <c r="C85" s="2">
        <v>2015</v>
      </c>
      <c r="D85" s="4" t="s">
        <v>466</v>
      </c>
      <c r="E85" s="4"/>
      <c r="F85" s="4"/>
      <c r="G85" s="5"/>
      <c r="H85" s="4" t="s">
        <v>467</v>
      </c>
      <c r="I85" s="4">
        <v>5.7015792999999997</v>
      </c>
      <c r="J85" s="4"/>
      <c r="K85" s="6"/>
      <c r="L85" s="7">
        <f t="shared" si="6"/>
        <v>8.3795940000000009</v>
      </c>
      <c r="O85">
        <v>8.3795938000000003</v>
      </c>
      <c r="P85">
        <v>9.4641956</v>
      </c>
      <c r="Q85">
        <v>2.5822631</v>
      </c>
      <c r="S85">
        <v>5.7015791</v>
      </c>
      <c r="T85">
        <v>5.7015791</v>
      </c>
      <c r="V85">
        <v>0.94965403999999998</v>
      </c>
      <c r="X85">
        <f t="shared" si="7"/>
        <v>20.426052499999997</v>
      </c>
      <c r="Z85">
        <f t="shared" si="9"/>
        <v>5.7015791</v>
      </c>
      <c r="AA85">
        <f t="shared" si="10"/>
        <v>5.7015791</v>
      </c>
    </row>
    <row r="86" spans="1:27" x14ac:dyDescent="0.25">
      <c r="A86" s="1">
        <f t="shared" si="11"/>
        <v>5</v>
      </c>
      <c r="B86" s="2" t="s">
        <v>57</v>
      </c>
      <c r="C86" s="2">
        <v>2016</v>
      </c>
      <c r="D86" s="4" t="s">
        <v>468</v>
      </c>
      <c r="E86" s="4"/>
      <c r="F86" s="4" t="s">
        <v>469</v>
      </c>
      <c r="G86" s="5"/>
      <c r="H86" s="4" t="s">
        <v>470</v>
      </c>
      <c r="I86" s="4">
        <v>7.6229025999999998</v>
      </c>
      <c r="J86" s="4"/>
      <c r="K86" s="6">
        <v>0.92144975878958402</v>
      </c>
      <c r="L86" s="7">
        <f t="shared" si="6"/>
        <v>10.219715000000001</v>
      </c>
      <c r="O86">
        <v>7.5391339999999998</v>
      </c>
      <c r="P86">
        <v>10.172777999999999</v>
      </c>
      <c r="Q86">
        <v>2.6805810999999999</v>
      </c>
      <c r="S86">
        <v>7.6229028999999997</v>
      </c>
      <c r="T86">
        <v>7.6229024000000001</v>
      </c>
      <c r="V86">
        <v>0.92145001999999998</v>
      </c>
      <c r="X86">
        <f t="shared" si="7"/>
        <v>20.392493099999999</v>
      </c>
      <c r="Z86">
        <f t="shared" si="9"/>
        <v>7.6229028999999997</v>
      </c>
      <c r="AA86">
        <f t="shared" si="10"/>
        <v>7.6229024000000001</v>
      </c>
    </row>
    <row r="87" spans="1:27" x14ac:dyDescent="0.25">
      <c r="A87" s="1">
        <f t="shared" si="11"/>
        <v>5</v>
      </c>
      <c r="B87" s="2" t="s">
        <v>57</v>
      </c>
      <c r="C87" s="2">
        <v>2017</v>
      </c>
      <c r="D87" s="4" t="s">
        <v>471</v>
      </c>
      <c r="E87" s="4" t="s">
        <v>472</v>
      </c>
      <c r="F87" s="4" t="s">
        <v>473</v>
      </c>
      <c r="G87" s="5"/>
      <c r="H87" s="4" t="s">
        <v>474</v>
      </c>
      <c r="I87" s="4">
        <v>8.8512535000000003</v>
      </c>
      <c r="J87" s="4"/>
      <c r="K87" s="6">
        <v>0.89324576276691803</v>
      </c>
      <c r="L87" s="7">
        <f t="shared" si="6"/>
        <v>21.194289000000001</v>
      </c>
      <c r="O87">
        <v>6.9023538000000002</v>
      </c>
      <c r="P87">
        <v>10.881360000000001</v>
      </c>
      <c r="Q87">
        <v>3.4105748999999999</v>
      </c>
      <c r="S87">
        <v>8.8512526000000005</v>
      </c>
      <c r="T87">
        <v>8.8512535000000003</v>
      </c>
      <c r="V87">
        <v>0.89324599999999998</v>
      </c>
      <c r="X87">
        <f t="shared" si="7"/>
        <v>21.194288700000001</v>
      </c>
      <c r="Z87">
        <f t="shared" si="9"/>
        <v>8.8512526000000005</v>
      </c>
      <c r="AA87">
        <f t="shared" si="10"/>
        <v>8.8512535000000003</v>
      </c>
    </row>
    <row r="88" spans="1:27" x14ac:dyDescent="0.25">
      <c r="A88" s="1">
        <f t="shared" si="11"/>
        <v>5</v>
      </c>
      <c r="B88" s="2" t="s">
        <v>57</v>
      </c>
      <c r="C88" s="2">
        <v>2018</v>
      </c>
      <c r="D88" s="4" t="s">
        <v>475</v>
      </c>
      <c r="E88" s="4" t="s">
        <v>476</v>
      </c>
      <c r="F88" s="4" t="s">
        <v>477</v>
      </c>
      <c r="G88" s="5"/>
      <c r="H88" s="4" t="s">
        <v>478</v>
      </c>
      <c r="I88" s="4">
        <v>7.5547483</v>
      </c>
      <c r="J88" s="4"/>
      <c r="K88" s="6">
        <v>0.86564824462275103</v>
      </c>
      <c r="L88" s="7">
        <f t="shared" si="6"/>
        <v>19.988605</v>
      </c>
      <c r="O88">
        <v>7.7121390999999999</v>
      </c>
      <c r="P88">
        <v>8.9712639000000003</v>
      </c>
      <c r="Q88">
        <v>3.305202</v>
      </c>
      <c r="S88">
        <v>7.5547481000000003</v>
      </c>
      <c r="T88">
        <v>7.5547484999999996</v>
      </c>
      <c r="V88">
        <v>0.86564797000000004</v>
      </c>
      <c r="X88">
        <f t="shared" si="7"/>
        <v>19.988605</v>
      </c>
      <c r="Z88">
        <f t="shared" si="9"/>
        <v>7.5547481000000003</v>
      </c>
      <c r="AA88">
        <f t="shared" si="10"/>
        <v>7.5547484999999996</v>
      </c>
    </row>
    <row r="89" spans="1:27" x14ac:dyDescent="0.25">
      <c r="A89" s="1">
        <f t="shared" si="11"/>
        <v>5</v>
      </c>
      <c r="B89" s="2" t="s">
        <v>57</v>
      </c>
      <c r="C89" s="2">
        <v>2019</v>
      </c>
      <c r="D89" s="4" t="s">
        <v>479</v>
      </c>
      <c r="E89" s="4" t="s">
        <v>480</v>
      </c>
      <c r="F89" s="4" t="s">
        <v>481</v>
      </c>
      <c r="G89" s="5"/>
      <c r="H89" s="4" t="s">
        <v>482</v>
      </c>
      <c r="I89" s="4">
        <v>8.1571975999999999</v>
      </c>
      <c r="J89" s="4" t="s">
        <v>483</v>
      </c>
      <c r="K89" s="6">
        <v>0.76235491433036695</v>
      </c>
      <c r="L89" s="7">
        <f t="shared" si="6"/>
        <v>19.516286000000001</v>
      </c>
      <c r="O89">
        <v>7.0899010000000002</v>
      </c>
      <c r="P89">
        <v>8.6908463999999999</v>
      </c>
      <c r="Q89">
        <v>3.7355390000000002</v>
      </c>
      <c r="S89">
        <v>8.1571979999999993</v>
      </c>
      <c r="T89">
        <v>8.1571979999999993</v>
      </c>
      <c r="U89">
        <v>102.4605</v>
      </c>
      <c r="V89">
        <v>0.76235503000000004</v>
      </c>
      <c r="X89">
        <f t="shared" si="7"/>
        <v>19.516286399999998</v>
      </c>
      <c r="Y89">
        <f t="shared" si="8"/>
        <v>102.4605</v>
      </c>
      <c r="Z89">
        <f t="shared" si="9"/>
        <v>8.1571979999999993</v>
      </c>
      <c r="AA89">
        <f t="shared" si="10"/>
        <v>8.1571979999999993</v>
      </c>
    </row>
    <row r="90" spans="1:27" x14ac:dyDescent="0.25">
      <c r="A90" s="1">
        <f t="shared" si="11"/>
        <v>5</v>
      </c>
      <c r="B90" s="2" t="s">
        <v>57</v>
      </c>
      <c r="C90" s="2">
        <v>2020</v>
      </c>
      <c r="D90" s="4" t="s">
        <v>484</v>
      </c>
      <c r="E90" s="4" t="s">
        <v>485</v>
      </c>
      <c r="F90" s="4" t="s">
        <v>486</v>
      </c>
      <c r="G90" s="5"/>
      <c r="H90" s="4" t="s">
        <v>487</v>
      </c>
      <c r="I90" s="4">
        <v>8.6376187000000009</v>
      </c>
      <c r="J90" s="4"/>
      <c r="K90" s="6">
        <v>0.81208380704888805</v>
      </c>
      <c r="L90" s="7">
        <f t="shared" si="6"/>
        <v>19.342358999999998</v>
      </c>
      <c r="O90">
        <v>7.2349281000000003</v>
      </c>
      <c r="P90">
        <v>8.4161406000000003</v>
      </c>
      <c r="Q90">
        <v>3.6912899000000001</v>
      </c>
      <c r="S90">
        <v>8.6376190000000008</v>
      </c>
      <c r="T90">
        <v>8.6376190000000008</v>
      </c>
      <c r="V90">
        <v>0.81208402000000002</v>
      </c>
      <c r="X90">
        <f t="shared" si="7"/>
        <v>19.342358600000001</v>
      </c>
      <c r="Z90">
        <f t="shared" si="9"/>
        <v>8.6376190000000008</v>
      </c>
      <c r="AA90">
        <f t="shared" si="10"/>
        <v>8.6376190000000008</v>
      </c>
    </row>
    <row r="91" spans="1:27" x14ac:dyDescent="0.25">
      <c r="A91" s="1">
        <f t="shared" si="11"/>
        <v>5</v>
      </c>
      <c r="B91" s="2" t="s">
        <v>57</v>
      </c>
      <c r="C91" s="2">
        <v>2021</v>
      </c>
      <c r="D91" s="4" t="s">
        <v>488</v>
      </c>
      <c r="E91" s="4" t="s">
        <v>489</v>
      </c>
      <c r="F91" s="4" t="s">
        <v>490</v>
      </c>
      <c r="G91" s="5"/>
      <c r="H91" s="4" t="s">
        <v>491</v>
      </c>
      <c r="I91" s="4" t="s">
        <v>491</v>
      </c>
      <c r="J91" s="4"/>
      <c r="K91" s="6">
        <v>0.78729506172751196</v>
      </c>
      <c r="L91" s="7">
        <f t="shared" si="6"/>
        <v>19.252943000000002</v>
      </c>
      <c r="O91">
        <v>7.2287998</v>
      </c>
      <c r="P91">
        <v>8.3739567000000008</v>
      </c>
      <c r="Q91">
        <v>3.6501861</v>
      </c>
      <c r="S91">
        <v>9.1612519999999993</v>
      </c>
      <c r="T91">
        <v>9.1612519999999993</v>
      </c>
      <c r="V91">
        <v>0.78729497999999998</v>
      </c>
      <c r="X91">
        <f t="shared" si="7"/>
        <v>19.252942600000001</v>
      </c>
      <c r="Z91">
        <f t="shared" si="9"/>
        <v>9.1612519999999993</v>
      </c>
      <c r="AA91">
        <f t="shared" si="10"/>
        <v>9.1612519999999993</v>
      </c>
    </row>
    <row r="92" spans="1:27" x14ac:dyDescent="0.25">
      <c r="A92" s="1">
        <f t="shared" si="11"/>
        <v>6</v>
      </c>
      <c r="B92" s="2" t="s">
        <v>62</v>
      </c>
      <c r="C92" s="2">
        <v>2004</v>
      </c>
      <c r="D92" s="4" t="s">
        <v>492</v>
      </c>
      <c r="E92" s="4"/>
      <c r="F92" s="4"/>
      <c r="G92" s="5">
        <v>4.4451913502972298</v>
      </c>
      <c r="H92" s="4"/>
      <c r="I92" s="4"/>
      <c r="J92" s="4"/>
      <c r="K92" s="6"/>
      <c r="L92" s="7">
        <f t="shared" si="6"/>
        <v>7.4832713502972297</v>
      </c>
      <c r="O92">
        <v>3.0380799999999999</v>
      </c>
      <c r="P92">
        <v>2.9121008000000002</v>
      </c>
      <c r="R92">
        <v>4</v>
      </c>
      <c r="S92">
        <v>3.6461264999999998</v>
      </c>
      <c r="T92">
        <v>3.6461288999999999</v>
      </c>
      <c r="U92">
        <v>-366.78257000000002</v>
      </c>
      <c r="V92">
        <v>0.26130094999999998</v>
      </c>
      <c r="X92">
        <f t="shared" si="7"/>
        <v>9.9501808</v>
      </c>
      <c r="Y92">
        <f t="shared" si="8"/>
        <v>-366.78257000000002</v>
      </c>
      <c r="Z92">
        <f t="shared" si="9"/>
        <v>3.6461264999999998</v>
      </c>
      <c r="AA92">
        <f t="shared" si="10"/>
        <v>3.6461288999999999</v>
      </c>
    </row>
    <row r="93" spans="1:27" x14ac:dyDescent="0.25">
      <c r="A93" s="1">
        <f t="shared" si="11"/>
        <v>6</v>
      </c>
      <c r="B93" s="2" t="s">
        <v>62</v>
      </c>
      <c r="C93" s="2">
        <v>2005</v>
      </c>
      <c r="D93" s="4" t="s">
        <v>493</v>
      </c>
      <c r="E93" s="4"/>
      <c r="F93" s="4"/>
      <c r="G93" s="5">
        <v>4.5970346413305201</v>
      </c>
      <c r="H93" s="4"/>
      <c r="I93" s="4"/>
      <c r="J93" s="4"/>
      <c r="K93" s="6"/>
      <c r="L93" s="7">
        <f t="shared" si="6"/>
        <v>7.7986796413305202</v>
      </c>
      <c r="O93">
        <v>3.2016448999999998</v>
      </c>
      <c r="P93">
        <v>3.0190187000000002</v>
      </c>
      <c r="R93">
        <v>5</v>
      </c>
      <c r="S93">
        <v>3.6827475999999999</v>
      </c>
      <c r="T93">
        <v>3.6827494999999999</v>
      </c>
      <c r="U93">
        <v>-314.12294000000003</v>
      </c>
      <c r="V93">
        <v>0.26289696000000001</v>
      </c>
      <c r="X93">
        <f t="shared" si="7"/>
        <v>11.2206636</v>
      </c>
      <c r="Y93">
        <f t="shared" si="8"/>
        <v>-314.12294000000003</v>
      </c>
      <c r="Z93">
        <f t="shared" si="9"/>
        <v>3.6827475999999999</v>
      </c>
      <c r="AA93">
        <f t="shared" si="10"/>
        <v>3.6827494999999999</v>
      </c>
    </row>
    <row r="94" spans="1:27" x14ac:dyDescent="0.25">
      <c r="A94" s="1">
        <f t="shared" si="11"/>
        <v>6</v>
      </c>
      <c r="B94" s="2" t="s">
        <v>62</v>
      </c>
      <c r="C94" s="2">
        <v>2006</v>
      </c>
      <c r="D94" s="4" t="s">
        <v>494</v>
      </c>
      <c r="E94" s="4"/>
      <c r="F94" s="4"/>
      <c r="G94" s="5">
        <v>4.4931693682160603</v>
      </c>
      <c r="H94" s="4"/>
      <c r="I94" s="4"/>
      <c r="J94" s="4"/>
      <c r="K94" s="6"/>
      <c r="L94" s="7">
        <f t="shared" si="6"/>
        <v>8.05464436821606</v>
      </c>
      <c r="O94">
        <v>3.5614750000000002</v>
      </c>
      <c r="P94">
        <v>3.1259364999999999</v>
      </c>
      <c r="R94">
        <v>4</v>
      </c>
      <c r="S94">
        <v>3.7193687</v>
      </c>
      <c r="T94">
        <v>3.7193700999999999</v>
      </c>
      <c r="U94">
        <v>-261.46330999999998</v>
      </c>
      <c r="V94">
        <v>0.26449296</v>
      </c>
      <c r="X94">
        <f t="shared" si="7"/>
        <v>10.6874115</v>
      </c>
      <c r="Y94">
        <f t="shared" si="8"/>
        <v>-261.46330999999998</v>
      </c>
      <c r="Z94">
        <f t="shared" si="9"/>
        <v>3.7193687</v>
      </c>
      <c r="AA94">
        <f t="shared" si="10"/>
        <v>3.7193700999999999</v>
      </c>
    </row>
    <row r="95" spans="1:27" x14ac:dyDescent="0.25">
      <c r="A95" s="1">
        <f t="shared" si="11"/>
        <v>6</v>
      </c>
      <c r="B95" s="2" t="s">
        <v>62</v>
      </c>
      <c r="C95" s="2">
        <v>2007</v>
      </c>
      <c r="D95" s="4" t="s">
        <v>495</v>
      </c>
      <c r="E95" s="4"/>
      <c r="F95" s="4"/>
      <c r="G95" s="5">
        <v>4.3338093725510802</v>
      </c>
      <c r="H95" s="4"/>
      <c r="I95" s="4"/>
      <c r="J95" s="4"/>
      <c r="K95" s="6"/>
      <c r="L95" s="7">
        <f t="shared" si="6"/>
        <v>8.8424273725510805</v>
      </c>
      <c r="O95">
        <v>4.5086179</v>
      </c>
      <c r="P95">
        <v>3.2328543999999999</v>
      </c>
      <c r="R95">
        <v>4</v>
      </c>
      <c r="S95">
        <v>3.7559898</v>
      </c>
      <c r="T95">
        <v>3.7559906999999999</v>
      </c>
      <c r="U95">
        <v>-208.80368000000001</v>
      </c>
      <c r="V95">
        <v>0.26608895999999999</v>
      </c>
      <c r="X95">
        <f t="shared" si="7"/>
        <v>11.7414723</v>
      </c>
      <c r="Y95">
        <f t="shared" si="8"/>
        <v>-208.80368000000001</v>
      </c>
      <c r="Z95">
        <f t="shared" si="9"/>
        <v>3.7559898</v>
      </c>
      <c r="AA95">
        <f t="shared" si="10"/>
        <v>3.7559906999999999</v>
      </c>
    </row>
    <row r="96" spans="1:27" x14ac:dyDescent="0.25">
      <c r="A96" s="1">
        <f t="shared" si="11"/>
        <v>6</v>
      </c>
      <c r="B96" s="2" t="s">
        <v>62</v>
      </c>
      <c r="C96" s="2">
        <v>2008</v>
      </c>
      <c r="D96" s="4" t="s">
        <v>496</v>
      </c>
      <c r="E96" s="4"/>
      <c r="F96" s="4"/>
      <c r="G96" s="5">
        <v>4.0963026630911097</v>
      </c>
      <c r="H96" s="4" t="s">
        <v>497</v>
      </c>
      <c r="I96" s="4">
        <v>3.7926112999999999</v>
      </c>
      <c r="J96" s="4"/>
      <c r="K96" s="6"/>
      <c r="L96" s="7">
        <f t="shared" si="6"/>
        <v>8.7999876630911089</v>
      </c>
      <c r="O96">
        <v>4.7036848000000004</v>
      </c>
      <c r="P96">
        <v>3.3397722000000001</v>
      </c>
      <c r="R96">
        <v>4</v>
      </c>
      <c r="S96">
        <v>3.7926109000000001</v>
      </c>
      <c r="T96">
        <v>3.7926114000000002</v>
      </c>
      <c r="U96">
        <v>-156.14404999999999</v>
      </c>
      <c r="V96">
        <v>0.26768497000000002</v>
      </c>
      <c r="X96">
        <f t="shared" si="7"/>
        <v>12.043457</v>
      </c>
      <c r="Y96">
        <f t="shared" si="8"/>
        <v>-156.14404999999999</v>
      </c>
      <c r="Z96">
        <f t="shared" si="9"/>
        <v>3.7926109000000001</v>
      </c>
      <c r="AA96">
        <f t="shared" si="10"/>
        <v>3.7926114000000002</v>
      </c>
    </row>
    <row r="97" spans="1:27" x14ac:dyDescent="0.25">
      <c r="A97" s="1">
        <f t="shared" si="11"/>
        <v>6</v>
      </c>
      <c r="B97" s="2" t="s">
        <v>62</v>
      </c>
      <c r="C97" s="2">
        <v>2009</v>
      </c>
      <c r="D97" s="4" t="s">
        <v>498</v>
      </c>
      <c r="E97" s="4"/>
      <c r="F97" s="4"/>
      <c r="G97" s="5">
        <v>4.0621368566102696</v>
      </c>
      <c r="H97" s="4" t="s">
        <v>499</v>
      </c>
      <c r="I97" s="4">
        <v>3.8292318999999999</v>
      </c>
      <c r="J97" s="4"/>
      <c r="K97" s="6"/>
      <c r="L97" s="7">
        <f t="shared" si="6"/>
        <v>9.0832938566102683</v>
      </c>
      <c r="O97">
        <v>5.0211568</v>
      </c>
      <c r="P97">
        <v>3.4466901000000001</v>
      </c>
      <c r="R97">
        <v>4</v>
      </c>
      <c r="S97">
        <v>3.8292320000000002</v>
      </c>
      <c r="T97">
        <v>3.8292320000000002</v>
      </c>
      <c r="U97">
        <v>-103.48442</v>
      </c>
      <c r="V97">
        <v>0.26928097000000001</v>
      </c>
      <c r="X97">
        <f t="shared" si="7"/>
        <v>12.4678469</v>
      </c>
      <c r="Y97">
        <f t="shared" si="8"/>
        <v>-103.48442</v>
      </c>
      <c r="Z97">
        <f t="shared" si="9"/>
        <v>3.8292320000000002</v>
      </c>
      <c r="AA97">
        <f t="shared" si="10"/>
        <v>3.8292320000000002</v>
      </c>
    </row>
    <row r="98" spans="1:27" x14ac:dyDescent="0.25">
      <c r="A98" s="1">
        <f t="shared" si="11"/>
        <v>6</v>
      </c>
      <c r="B98" s="2" t="s">
        <v>62</v>
      </c>
      <c r="C98" s="2">
        <v>2010</v>
      </c>
      <c r="D98" s="4" t="s">
        <v>500</v>
      </c>
      <c r="E98" s="4"/>
      <c r="F98" s="4"/>
      <c r="G98" s="5">
        <v>4.2739644443380902</v>
      </c>
      <c r="H98" s="4" t="s">
        <v>501</v>
      </c>
      <c r="I98" s="4">
        <v>3.8685027999999999</v>
      </c>
      <c r="J98" s="4"/>
      <c r="K98" s="6"/>
      <c r="L98" s="7">
        <f t="shared" si="6"/>
        <v>9.5516124443380903</v>
      </c>
      <c r="O98">
        <v>5.2776480000000001</v>
      </c>
      <c r="P98">
        <v>3.5536078999999998</v>
      </c>
      <c r="R98">
        <v>4</v>
      </c>
      <c r="S98">
        <v>3.8685030999999999</v>
      </c>
      <c r="T98">
        <v>3.8685029000000002</v>
      </c>
      <c r="U98">
        <v>-50.824790999999998</v>
      </c>
      <c r="V98">
        <v>0.27087696999999999</v>
      </c>
      <c r="X98">
        <f t="shared" si="7"/>
        <v>12.8312559</v>
      </c>
      <c r="Y98">
        <f t="shared" si="8"/>
        <v>-50.824790999999998</v>
      </c>
      <c r="Z98">
        <f t="shared" si="9"/>
        <v>3.8685030999999999</v>
      </c>
      <c r="AA98">
        <f t="shared" si="10"/>
        <v>3.8685029000000002</v>
      </c>
    </row>
    <row r="99" spans="1:27" x14ac:dyDescent="0.25">
      <c r="A99" s="1">
        <f t="shared" si="11"/>
        <v>6</v>
      </c>
      <c r="B99" s="2" t="s">
        <v>62</v>
      </c>
      <c r="C99" s="2">
        <v>2011</v>
      </c>
      <c r="D99" s="4" t="s">
        <v>502</v>
      </c>
      <c r="E99" s="4"/>
      <c r="F99" s="4"/>
      <c r="G99" s="5">
        <v>4.2482496015407003</v>
      </c>
      <c r="H99" s="4" t="s">
        <v>503</v>
      </c>
      <c r="I99" s="4">
        <v>3.9960703999999998</v>
      </c>
      <c r="J99" s="4"/>
      <c r="K99" s="6"/>
      <c r="L99" s="7">
        <f t="shared" si="6"/>
        <v>9.5375466015407007</v>
      </c>
      <c r="O99">
        <v>5.2892970999999998</v>
      </c>
      <c r="P99">
        <v>3.6605257999999998</v>
      </c>
      <c r="R99">
        <v>4</v>
      </c>
      <c r="S99">
        <v>3.9960699000000002</v>
      </c>
      <c r="T99">
        <v>3.9960703999999998</v>
      </c>
      <c r="U99">
        <v>1.8348389000000001</v>
      </c>
      <c r="V99">
        <v>0.27247297999999998</v>
      </c>
      <c r="X99">
        <f t="shared" si="7"/>
        <v>12.949822899999999</v>
      </c>
      <c r="Y99">
        <f t="shared" si="8"/>
        <v>1.8348389000000001</v>
      </c>
      <c r="Z99">
        <f t="shared" si="9"/>
        <v>3.9960699000000002</v>
      </c>
      <c r="AA99">
        <f t="shared" si="10"/>
        <v>3.9960703999999998</v>
      </c>
    </row>
    <row r="100" spans="1:27" x14ac:dyDescent="0.25">
      <c r="A100" s="1">
        <f t="shared" si="11"/>
        <v>6</v>
      </c>
      <c r="B100" s="2" t="s">
        <v>62</v>
      </c>
      <c r="C100" s="2">
        <v>2012</v>
      </c>
      <c r="D100" s="4" t="s">
        <v>504</v>
      </c>
      <c r="E100" s="4"/>
      <c r="F100" s="4"/>
      <c r="G100" s="5"/>
      <c r="H100" s="4" t="s">
        <v>505</v>
      </c>
      <c r="I100" s="4">
        <v>5.3613492999999997</v>
      </c>
      <c r="J100" s="4" t="s">
        <v>506</v>
      </c>
      <c r="K100" s="6"/>
      <c r="L100" s="7">
        <f t="shared" si="6"/>
        <v>5.569007</v>
      </c>
      <c r="O100">
        <v>5.5690068999999998</v>
      </c>
      <c r="P100">
        <v>3.7674436999999998</v>
      </c>
      <c r="R100">
        <v>4</v>
      </c>
      <c r="S100">
        <v>5.3613491</v>
      </c>
      <c r="T100">
        <v>5.3613491</v>
      </c>
      <c r="U100">
        <v>54.494469000000002</v>
      </c>
      <c r="V100">
        <v>0.27406898000000002</v>
      </c>
      <c r="X100">
        <f t="shared" si="7"/>
        <v>13.336450599999999</v>
      </c>
      <c r="Y100">
        <f t="shared" si="8"/>
        <v>54.494469000000002</v>
      </c>
      <c r="Z100">
        <f t="shared" si="9"/>
        <v>5.3613491</v>
      </c>
      <c r="AA100">
        <f t="shared" si="10"/>
        <v>5.3613491</v>
      </c>
    </row>
    <row r="101" spans="1:27" x14ac:dyDescent="0.25">
      <c r="A101" s="1">
        <f t="shared" si="11"/>
        <v>6</v>
      </c>
      <c r="B101" s="2" t="s">
        <v>62</v>
      </c>
      <c r="C101" s="2">
        <v>2013</v>
      </c>
      <c r="D101" s="4" t="s">
        <v>507</v>
      </c>
      <c r="E101" s="4"/>
      <c r="F101" s="4"/>
      <c r="G101" s="5"/>
      <c r="H101" s="4" t="s">
        <v>508</v>
      </c>
      <c r="I101" s="4">
        <v>7.9391581000000002</v>
      </c>
      <c r="J101" s="4" t="s">
        <v>509</v>
      </c>
      <c r="K101" s="6">
        <v>0.27566521231826502</v>
      </c>
      <c r="L101" s="7">
        <f t="shared" si="6"/>
        <v>5.7215850000000001</v>
      </c>
      <c r="O101">
        <v>5.7215847999999996</v>
      </c>
      <c r="P101">
        <v>3.8743615</v>
      </c>
      <c r="R101">
        <v>4</v>
      </c>
      <c r="S101">
        <v>7.9391579999999999</v>
      </c>
      <c r="T101">
        <v>7.9391579999999999</v>
      </c>
      <c r="U101">
        <v>107.1541</v>
      </c>
      <c r="V101">
        <v>0.27566499</v>
      </c>
      <c r="X101">
        <f t="shared" si="7"/>
        <v>13.5959463</v>
      </c>
      <c r="Y101">
        <f t="shared" si="8"/>
        <v>107.1541</v>
      </c>
      <c r="Z101">
        <f t="shared" si="9"/>
        <v>7.9391579999999999</v>
      </c>
      <c r="AA101">
        <f t="shared" si="10"/>
        <v>7.9391579999999999</v>
      </c>
    </row>
    <row r="102" spans="1:27" x14ac:dyDescent="0.25">
      <c r="A102" s="1">
        <f t="shared" si="11"/>
        <v>6</v>
      </c>
      <c r="B102" s="2" t="s">
        <v>62</v>
      </c>
      <c r="C102" s="2">
        <v>2014</v>
      </c>
      <c r="D102" s="4" t="s">
        <v>510</v>
      </c>
      <c r="E102" s="4"/>
      <c r="F102" s="4"/>
      <c r="G102" s="5"/>
      <c r="H102" s="4" t="s">
        <v>511</v>
      </c>
      <c r="I102" s="4">
        <v>7.9812830000000003</v>
      </c>
      <c r="J102" s="4" t="s">
        <v>512</v>
      </c>
      <c r="K102" s="6"/>
      <c r="L102" s="7">
        <f t="shared" si="6"/>
        <v>5.9352590000000003</v>
      </c>
      <c r="O102">
        <v>5.9352589</v>
      </c>
      <c r="P102">
        <v>3.9812794</v>
      </c>
      <c r="R102">
        <v>4</v>
      </c>
      <c r="S102">
        <v>7.9812832</v>
      </c>
      <c r="T102">
        <v>7.9812832</v>
      </c>
      <c r="U102">
        <v>160.39519999999999</v>
      </c>
      <c r="V102">
        <v>0.27726098999999998</v>
      </c>
      <c r="X102">
        <f t="shared" si="7"/>
        <v>13.916538299999999</v>
      </c>
      <c r="Y102">
        <f t="shared" si="8"/>
        <v>160.39519999999999</v>
      </c>
      <c r="Z102">
        <f t="shared" si="9"/>
        <v>7.9812832</v>
      </c>
      <c r="AA102">
        <f t="shared" si="10"/>
        <v>7.9812832</v>
      </c>
    </row>
    <row r="103" spans="1:27" x14ac:dyDescent="0.25">
      <c r="A103" s="1">
        <f t="shared" si="11"/>
        <v>6</v>
      </c>
      <c r="B103" s="2" t="s">
        <v>62</v>
      </c>
      <c r="C103" s="2">
        <v>2015</v>
      </c>
      <c r="D103" s="4" t="s">
        <v>513</v>
      </c>
      <c r="E103" s="4"/>
      <c r="F103" s="4"/>
      <c r="G103" s="5"/>
      <c r="H103" s="4" t="s">
        <v>514</v>
      </c>
      <c r="I103" s="4">
        <v>9.9923813999999993</v>
      </c>
      <c r="J103" s="4" t="s">
        <v>515</v>
      </c>
      <c r="K103" s="6">
        <v>0.27885715507374198</v>
      </c>
      <c r="L103" s="7">
        <f t="shared" si="6"/>
        <v>6.9830480000000001</v>
      </c>
      <c r="O103">
        <v>6.9830480000000001</v>
      </c>
      <c r="P103">
        <v>4.0881971999999998</v>
      </c>
      <c r="R103">
        <v>4</v>
      </c>
      <c r="S103">
        <v>9.9923810999999993</v>
      </c>
      <c r="T103">
        <v>9.9923810999999993</v>
      </c>
      <c r="U103">
        <v>463.29210999999998</v>
      </c>
      <c r="V103">
        <v>0.27885699000000003</v>
      </c>
      <c r="X103">
        <f t="shared" si="7"/>
        <v>15.0712452</v>
      </c>
      <c r="Y103">
        <f t="shared" si="8"/>
        <v>463.29210999999998</v>
      </c>
      <c r="Z103">
        <f t="shared" si="9"/>
        <v>9.9923810999999993</v>
      </c>
      <c r="AA103">
        <f t="shared" si="10"/>
        <v>9.9923810999999993</v>
      </c>
    </row>
    <row r="104" spans="1:27" x14ac:dyDescent="0.25">
      <c r="A104" s="1">
        <f t="shared" si="11"/>
        <v>6</v>
      </c>
      <c r="B104" s="2" t="s">
        <v>62</v>
      </c>
      <c r="C104" s="2">
        <v>2016</v>
      </c>
      <c r="D104" s="4" t="s">
        <v>516</v>
      </c>
      <c r="E104" s="4"/>
      <c r="F104" s="4"/>
      <c r="G104" s="5"/>
      <c r="H104" s="4" t="s">
        <v>517</v>
      </c>
      <c r="I104" s="4">
        <v>10.922064000000001</v>
      </c>
      <c r="J104" s="4" t="s">
        <v>518</v>
      </c>
      <c r="K104" s="6">
        <v>0.260588666398411</v>
      </c>
      <c r="L104" s="7">
        <f t="shared" si="6"/>
        <v>6.984909</v>
      </c>
      <c r="O104">
        <v>6.9849091000000003</v>
      </c>
      <c r="P104">
        <v>4.1951150999999998</v>
      </c>
      <c r="R104">
        <v>4</v>
      </c>
      <c r="S104">
        <v>10.92206</v>
      </c>
      <c r="T104">
        <v>10.922064000000001</v>
      </c>
      <c r="U104">
        <v>774.79241999999999</v>
      </c>
      <c r="V104">
        <v>0.26058900000000002</v>
      </c>
      <c r="X104">
        <f t="shared" si="7"/>
        <v>15.1800242</v>
      </c>
      <c r="Y104">
        <f t="shared" si="8"/>
        <v>774.79241999999999</v>
      </c>
      <c r="Z104">
        <f t="shared" si="9"/>
        <v>10.92206</v>
      </c>
      <c r="AA104">
        <f t="shared" si="10"/>
        <v>10.922064000000001</v>
      </c>
    </row>
    <row r="105" spans="1:27" x14ac:dyDescent="0.25">
      <c r="A105" s="1">
        <f t="shared" si="11"/>
        <v>6</v>
      </c>
      <c r="B105" s="2" t="s">
        <v>62</v>
      </c>
      <c r="C105" s="2">
        <v>2017</v>
      </c>
      <c r="D105" s="4" t="s">
        <v>519</v>
      </c>
      <c r="E105" s="4" t="s">
        <v>520</v>
      </c>
      <c r="F105" s="4"/>
      <c r="G105" s="5"/>
      <c r="H105" s="4" t="s">
        <v>521</v>
      </c>
      <c r="I105" s="4">
        <v>11.288005</v>
      </c>
      <c r="J105" s="4" t="s">
        <v>522</v>
      </c>
      <c r="K105" s="6">
        <v>0.28164787421848902</v>
      </c>
      <c r="L105" s="7">
        <f t="shared" si="6"/>
        <v>12.718334</v>
      </c>
      <c r="O105">
        <v>8.4163008000000001</v>
      </c>
      <c r="P105">
        <v>4.3020329000000004</v>
      </c>
      <c r="R105">
        <v>4</v>
      </c>
      <c r="S105">
        <v>11.288</v>
      </c>
      <c r="T105">
        <v>11.288005</v>
      </c>
      <c r="U105">
        <v>1075.1659999999999</v>
      </c>
      <c r="V105">
        <v>0.28164801</v>
      </c>
      <c r="X105">
        <f t="shared" si="7"/>
        <v>16.718333700000002</v>
      </c>
      <c r="Y105">
        <f t="shared" si="8"/>
        <v>1075.1659999999999</v>
      </c>
      <c r="Z105">
        <f t="shared" si="9"/>
        <v>11.288</v>
      </c>
      <c r="AA105">
        <f t="shared" si="10"/>
        <v>11.288005</v>
      </c>
    </row>
    <row r="106" spans="1:27" x14ac:dyDescent="0.25">
      <c r="A106" s="1">
        <f t="shared" si="11"/>
        <v>6</v>
      </c>
      <c r="B106" s="2" t="s">
        <v>62</v>
      </c>
      <c r="C106" s="2">
        <v>2018</v>
      </c>
      <c r="D106" s="4" t="s">
        <v>523</v>
      </c>
      <c r="E106" s="4" t="s">
        <v>524</v>
      </c>
      <c r="F106" s="4"/>
      <c r="G106" s="5"/>
      <c r="H106" s="4" t="s">
        <v>525</v>
      </c>
      <c r="I106" s="4">
        <v>11.514951999999999</v>
      </c>
      <c r="J106" s="4" t="s">
        <v>526</v>
      </c>
      <c r="K106" s="6">
        <v>0.28531671878452097</v>
      </c>
      <c r="L106" s="7">
        <f t="shared" si="6"/>
        <v>12.952303000000001</v>
      </c>
      <c r="O106">
        <v>8.5433520999999999</v>
      </c>
      <c r="P106">
        <v>4.4089508000000004</v>
      </c>
      <c r="R106">
        <v>4</v>
      </c>
      <c r="S106">
        <v>11.514950000000001</v>
      </c>
      <c r="T106">
        <v>11.514951999999999</v>
      </c>
      <c r="U106">
        <v>2135.0248999999999</v>
      </c>
      <c r="V106">
        <v>0.28531699999999999</v>
      </c>
      <c r="X106">
        <f t="shared" si="7"/>
        <v>16.952302899999999</v>
      </c>
      <c r="Y106">
        <f t="shared" si="8"/>
        <v>2135.0248999999999</v>
      </c>
      <c r="Z106">
        <f t="shared" si="9"/>
        <v>11.514950000000001</v>
      </c>
      <c r="AA106">
        <f t="shared" si="10"/>
        <v>11.514951999999999</v>
      </c>
    </row>
    <row r="107" spans="1:27" x14ac:dyDescent="0.25">
      <c r="A107" s="1">
        <f t="shared" si="11"/>
        <v>6</v>
      </c>
      <c r="B107" s="2" t="s">
        <v>62</v>
      </c>
      <c r="C107" s="2">
        <v>2019</v>
      </c>
      <c r="D107" s="4" t="s">
        <v>527</v>
      </c>
      <c r="E107" s="4"/>
      <c r="F107" s="4"/>
      <c r="G107" s="5"/>
      <c r="H107" s="4" t="s">
        <v>528</v>
      </c>
      <c r="I107" s="4">
        <v>11.143033000000001</v>
      </c>
      <c r="J107" s="4" t="s">
        <v>529</v>
      </c>
      <c r="K107" s="6">
        <v>0.25718728230933602</v>
      </c>
      <c r="L107" s="7">
        <f t="shared" si="6"/>
        <v>8.3034750000000006</v>
      </c>
      <c r="O107">
        <v>8.3034754</v>
      </c>
      <c r="P107">
        <v>4.5158687000000004</v>
      </c>
      <c r="R107">
        <v>4</v>
      </c>
      <c r="S107">
        <v>11.14303</v>
      </c>
      <c r="T107">
        <v>11.143033000000001</v>
      </c>
      <c r="U107">
        <v>1607.924</v>
      </c>
      <c r="V107">
        <v>0.25718700999999999</v>
      </c>
      <c r="X107">
        <f t="shared" si="7"/>
        <v>16.819344100000002</v>
      </c>
      <c r="Y107">
        <f t="shared" si="8"/>
        <v>1607.924</v>
      </c>
      <c r="Z107">
        <f t="shared" si="9"/>
        <v>11.14303</v>
      </c>
      <c r="AA107">
        <f t="shared" si="10"/>
        <v>11.143033000000001</v>
      </c>
    </row>
    <row r="108" spans="1:27" x14ac:dyDescent="0.25">
      <c r="A108" s="1">
        <f t="shared" si="11"/>
        <v>6</v>
      </c>
      <c r="B108" s="2" t="s">
        <v>62</v>
      </c>
      <c r="C108" s="2">
        <v>2020</v>
      </c>
      <c r="D108" s="4" t="s">
        <v>530</v>
      </c>
      <c r="E108" s="4"/>
      <c r="F108" s="4"/>
      <c r="G108" s="5"/>
      <c r="H108" s="4" t="s">
        <v>531</v>
      </c>
      <c r="I108" s="4">
        <v>11.451124</v>
      </c>
      <c r="J108" s="4" t="s">
        <v>532</v>
      </c>
      <c r="K108" s="6">
        <v>0.25082925944811102</v>
      </c>
      <c r="L108" s="7">
        <f t="shared" si="6"/>
        <v>6.1427569999999996</v>
      </c>
      <c r="O108">
        <v>6.1427569000000002</v>
      </c>
      <c r="P108">
        <v>4.6227865000000001</v>
      </c>
      <c r="R108">
        <v>4</v>
      </c>
      <c r="S108">
        <v>11.45112</v>
      </c>
      <c r="T108">
        <v>11.451124</v>
      </c>
      <c r="U108">
        <v>2169.8879000000002</v>
      </c>
      <c r="V108">
        <v>0.25082901000000002</v>
      </c>
      <c r="X108">
        <f t="shared" si="7"/>
        <v>14.7655434</v>
      </c>
      <c r="Y108">
        <f t="shared" si="8"/>
        <v>2169.8879000000002</v>
      </c>
      <c r="Z108">
        <f t="shared" si="9"/>
        <v>11.45112</v>
      </c>
      <c r="AA108">
        <f t="shared" si="10"/>
        <v>11.451124</v>
      </c>
    </row>
    <row r="109" spans="1:27" x14ac:dyDescent="0.25">
      <c r="A109" s="1">
        <f t="shared" si="11"/>
        <v>6</v>
      </c>
      <c r="B109" s="2" t="s">
        <v>62</v>
      </c>
      <c r="C109" s="2">
        <v>2021</v>
      </c>
      <c r="D109" s="4" t="s">
        <v>533</v>
      </c>
      <c r="E109" s="4"/>
      <c r="F109" s="4"/>
      <c r="G109" s="5"/>
      <c r="H109" s="4" t="s">
        <v>534</v>
      </c>
      <c r="I109" s="4" t="s">
        <v>534</v>
      </c>
      <c r="J109" s="4" t="s">
        <v>535</v>
      </c>
      <c r="K109" s="6">
        <v>0.22969253357455699</v>
      </c>
      <c r="L109" s="7">
        <f t="shared" si="6"/>
        <v>11.48962</v>
      </c>
      <c r="O109">
        <v>11.48962</v>
      </c>
      <c r="P109">
        <v>4.7297044000000001</v>
      </c>
      <c r="R109">
        <v>4</v>
      </c>
      <c r="S109">
        <v>11.37477</v>
      </c>
      <c r="T109">
        <v>11.37477</v>
      </c>
      <c r="U109">
        <v>2896.123</v>
      </c>
      <c r="V109">
        <v>0.22969300000000001</v>
      </c>
      <c r="X109">
        <f t="shared" si="7"/>
        <v>20.219324400000001</v>
      </c>
      <c r="Y109">
        <f t="shared" si="8"/>
        <v>2896.123</v>
      </c>
      <c r="Z109">
        <f t="shared" si="9"/>
        <v>11.37477</v>
      </c>
      <c r="AA109">
        <f t="shared" si="10"/>
        <v>11.37477</v>
      </c>
    </row>
    <row r="110" spans="1:27" x14ac:dyDescent="0.25">
      <c r="A110" s="1">
        <f t="shared" si="11"/>
        <v>7</v>
      </c>
      <c r="B110" s="2" t="s">
        <v>83</v>
      </c>
      <c r="C110" s="2">
        <v>2004</v>
      </c>
      <c r="D110" s="4" t="s">
        <v>536</v>
      </c>
      <c r="E110" s="4" t="s">
        <v>537</v>
      </c>
      <c r="F110" s="4" t="s">
        <v>538</v>
      </c>
      <c r="G110" s="5"/>
      <c r="H110" s="4" t="s">
        <v>539</v>
      </c>
      <c r="I110" s="4">
        <v>8.4313990000000005E-2</v>
      </c>
      <c r="J110" s="4"/>
      <c r="K110" s="6">
        <v>8.4313992897810802E-2</v>
      </c>
      <c r="L110" s="7">
        <f t="shared" si="6"/>
        <v>3.7308939000000003</v>
      </c>
      <c r="O110">
        <v>0.75882590000000005</v>
      </c>
      <c r="P110">
        <v>0.33725600999999999</v>
      </c>
      <c r="Q110">
        <v>2.6348121</v>
      </c>
      <c r="S110">
        <v>8.4314E-2</v>
      </c>
      <c r="T110">
        <v>8.4313990000000005E-2</v>
      </c>
      <c r="U110">
        <v>-1605.5579</v>
      </c>
      <c r="V110">
        <v>8.4314E-2</v>
      </c>
      <c r="X110">
        <f t="shared" si="7"/>
        <v>3.7308940100000001</v>
      </c>
      <c r="Y110">
        <f t="shared" si="8"/>
        <v>-1605.5579</v>
      </c>
      <c r="Z110">
        <f t="shared" si="9"/>
        <v>8.4314E-2</v>
      </c>
      <c r="AA110">
        <f t="shared" si="10"/>
        <v>8.4313990000000005E-2</v>
      </c>
    </row>
    <row r="111" spans="1:27" x14ac:dyDescent="0.25">
      <c r="A111" s="1">
        <f t="shared" si="11"/>
        <v>7</v>
      </c>
      <c r="B111" s="2" t="s">
        <v>83</v>
      </c>
      <c r="C111" s="2">
        <v>2005</v>
      </c>
      <c r="D111" s="4" t="s">
        <v>540</v>
      </c>
      <c r="E111" s="4" t="s">
        <v>541</v>
      </c>
      <c r="F111" s="4" t="s">
        <v>542</v>
      </c>
      <c r="G111" s="5"/>
      <c r="H111" s="4" t="s">
        <v>543</v>
      </c>
      <c r="I111" s="4">
        <v>0.2476612</v>
      </c>
      <c r="J111" s="4"/>
      <c r="K111" s="6">
        <v>8.2553733709310601E-2</v>
      </c>
      <c r="L111" s="7">
        <f t="shared" si="6"/>
        <v>3.7768333000000003</v>
      </c>
      <c r="O111">
        <v>0.74298357999999998</v>
      </c>
      <c r="P111">
        <v>0.41276868999999999</v>
      </c>
      <c r="Q111">
        <v>2.6210811000000001</v>
      </c>
      <c r="S111">
        <v>0.2476612</v>
      </c>
      <c r="T111">
        <v>0.2476612</v>
      </c>
      <c r="U111">
        <v>-1453.5132000000001</v>
      </c>
      <c r="V111">
        <v>8.2554000000000002E-2</v>
      </c>
      <c r="X111">
        <f t="shared" si="7"/>
        <v>3.7768333700000003</v>
      </c>
      <c r="Y111">
        <f t="shared" si="8"/>
        <v>-1453.5132000000001</v>
      </c>
      <c r="Z111">
        <f t="shared" si="9"/>
        <v>0.2476612</v>
      </c>
      <c r="AA111">
        <f t="shared" si="10"/>
        <v>0.2476612</v>
      </c>
    </row>
    <row r="112" spans="1:27" x14ac:dyDescent="0.25">
      <c r="A112" s="1">
        <f t="shared" si="11"/>
        <v>7</v>
      </c>
      <c r="B112" s="2" t="s">
        <v>83</v>
      </c>
      <c r="C112" s="2">
        <v>2006</v>
      </c>
      <c r="D112" s="4" t="s">
        <v>544</v>
      </c>
      <c r="E112" s="4" t="s">
        <v>545</v>
      </c>
      <c r="F112" s="4" t="s">
        <v>546</v>
      </c>
      <c r="G112" s="5"/>
      <c r="H112" s="4" t="s">
        <v>547</v>
      </c>
      <c r="I112" s="4">
        <v>0.2622737</v>
      </c>
      <c r="J112" s="4"/>
      <c r="K112" s="6">
        <v>8.0699600980822905E-2</v>
      </c>
      <c r="L112" s="7">
        <f t="shared" si="6"/>
        <v>3.8534057000000002</v>
      </c>
      <c r="O112">
        <v>0.84734582999999997</v>
      </c>
      <c r="P112">
        <v>0.42367291000000001</v>
      </c>
      <c r="Q112">
        <v>2.5823870000000002</v>
      </c>
      <c r="S112">
        <v>0.2622737</v>
      </c>
      <c r="T112">
        <v>0.2622737</v>
      </c>
      <c r="U112">
        <v>-1301.4684</v>
      </c>
      <c r="V112">
        <v>8.0699999999999994E-2</v>
      </c>
      <c r="X112">
        <f t="shared" si="7"/>
        <v>3.8534057400000004</v>
      </c>
      <c r="Y112">
        <f t="shared" si="8"/>
        <v>-1301.4684</v>
      </c>
      <c r="Z112">
        <f t="shared" si="9"/>
        <v>0.2622737</v>
      </c>
      <c r="AA112">
        <f t="shared" si="10"/>
        <v>0.2622737</v>
      </c>
    </row>
    <row r="113" spans="1:27" x14ac:dyDescent="0.25">
      <c r="A113" s="1">
        <f t="shared" si="11"/>
        <v>7</v>
      </c>
      <c r="B113" s="2" t="s">
        <v>83</v>
      </c>
      <c r="C113" s="2">
        <v>2007</v>
      </c>
      <c r="D113" s="4" t="s">
        <v>548</v>
      </c>
      <c r="E113" s="4" t="s">
        <v>549</v>
      </c>
      <c r="F113" s="4" t="s">
        <v>550</v>
      </c>
      <c r="G113" s="5"/>
      <c r="H113" s="4" t="s">
        <v>551</v>
      </c>
      <c r="I113" s="4">
        <v>0.33475684</v>
      </c>
      <c r="J113" s="4"/>
      <c r="K113" s="6">
        <v>7.8766314719080896E-2</v>
      </c>
      <c r="L113" s="7">
        <f t="shared" si="6"/>
        <v>3.9383157000000004</v>
      </c>
      <c r="O113">
        <v>0.92550421000000005</v>
      </c>
      <c r="P113">
        <v>0.49228950999999999</v>
      </c>
      <c r="Q113">
        <v>2.5205221</v>
      </c>
      <c r="S113">
        <v>0.33475679000000003</v>
      </c>
      <c r="T113">
        <v>0.33475684999999999</v>
      </c>
      <c r="U113">
        <v>-1149.4237000000001</v>
      </c>
      <c r="V113">
        <v>7.8766000000000003E-2</v>
      </c>
      <c r="X113">
        <f t="shared" si="7"/>
        <v>3.9383158200000001</v>
      </c>
      <c r="Y113">
        <f t="shared" si="8"/>
        <v>-1149.4237000000001</v>
      </c>
      <c r="Z113">
        <f t="shared" si="9"/>
        <v>0.33475679000000003</v>
      </c>
      <c r="AA113">
        <f t="shared" si="10"/>
        <v>0.33475684999999999</v>
      </c>
    </row>
    <row r="114" spans="1:27" x14ac:dyDescent="0.25">
      <c r="A114" s="1">
        <f t="shared" si="11"/>
        <v>7</v>
      </c>
      <c r="B114" s="2" t="s">
        <v>83</v>
      </c>
      <c r="C114" s="2">
        <v>2008</v>
      </c>
      <c r="D114" s="4" t="s">
        <v>552</v>
      </c>
      <c r="E114" s="4" t="s">
        <v>553</v>
      </c>
      <c r="F114" s="4" t="s">
        <v>554</v>
      </c>
      <c r="G114" s="5"/>
      <c r="H114" s="4" t="s">
        <v>555</v>
      </c>
      <c r="I114" s="4">
        <v>0.46077198000000003</v>
      </c>
      <c r="J114" s="4"/>
      <c r="K114" s="6">
        <v>9.5994163554855905E-2</v>
      </c>
      <c r="L114" s="7">
        <f t="shared" si="6"/>
        <v>4.4733277999999999</v>
      </c>
      <c r="O114">
        <v>1.1519299999999999</v>
      </c>
      <c r="P114">
        <v>0.47997081000000003</v>
      </c>
      <c r="Q114">
        <v>2.8414271000000002</v>
      </c>
      <c r="S114">
        <v>0.46077201000000001</v>
      </c>
      <c r="T114">
        <v>0.46077198000000003</v>
      </c>
      <c r="U114">
        <v>-997.37897999999996</v>
      </c>
      <c r="V114">
        <v>9.5993999999999996E-2</v>
      </c>
      <c r="X114">
        <f t="shared" si="7"/>
        <v>4.4733279100000001</v>
      </c>
      <c r="Y114">
        <f t="shared" si="8"/>
        <v>-997.37897999999996</v>
      </c>
      <c r="Z114">
        <f t="shared" si="9"/>
        <v>0.46077201000000001</v>
      </c>
      <c r="AA114">
        <f t="shared" si="10"/>
        <v>0.46077198000000003</v>
      </c>
    </row>
    <row r="115" spans="1:27" x14ac:dyDescent="0.25">
      <c r="A115" s="1">
        <f t="shared" si="11"/>
        <v>7</v>
      </c>
      <c r="B115" s="2" t="s">
        <v>83</v>
      </c>
      <c r="C115" s="2">
        <v>2009</v>
      </c>
      <c r="D115" s="4" t="s">
        <v>556</v>
      </c>
      <c r="E115" s="4" t="s">
        <v>557</v>
      </c>
      <c r="F115" s="4" t="s">
        <v>558</v>
      </c>
      <c r="G115" s="5"/>
      <c r="H115" s="4" t="s">
        <v>559</v>
      </c>
      <c r="I115" s="4">
        <v>0.56126874999999998</v>
      </c>
      <c r="J115" s="4"/>
      <c r="K115" s="6">
        <v>9.3544791959188994E-2</v>
      </c>
      <c r="L115" s="7">
        <f t="shared" si="6"/>
        <v>4.6024039999999999</v>
      </c>
      <c r="O115">
        <v>1.3470449</v>
      </c>
      <c r="P115">
        <v>0.46772399999999997</v>
      </c>
      <c r="Q115">
        <v>2.7876351000000001</v>
      </c>
      <c r="S115">
        <v>0.56126880999999995</v>
      </c>
      <c r="T115">
        <v>0.56126874999999998</v>
      </c>
      <c r="U115">
        <v>-845.33425999999997</v>
      </c>
      <c r="V115">
        <v>9.3545000000000003E-2</v>
      </c>
      <c r="X115">
        <f t="shared" si="7"/>
        <v>4.6024039999999999</v>
      </c>
      <c r="Y115">
        <f t="shared" si="8"/>
        <v>-845.33425999999997</v>
      </c>
      <c r="Z115">
        <f t="shared" si="9"/>
        <v>0.56126880999999995</v>
      </c>
      <c r="AA115">
        <f t="shared" si="10"/>
        <v>0.56126874999999998</v>
      </c>
    </row>
    <row r="116" spans="1:27" x14ac:dyDescent="0.25">
      <c r="A116" s="1">
        <f t="shared" si="11"/>
        <v>7</v>
      </c>
      <c r="B116" s="2" t="s">
        <v>83</v>
      </c>
      <c r="C116" s="2">
        <v>2010</v>
      </c>
      <c r="D116" s="4" t="s">
        <v>560</v>
      </c>
      <c r="E116" s="4" t="s">
        <v>561</v>
      </c>
      <c r="F116" s="4" t="s">
        <v>562</v>
      </c>
      <c r="G116" s="5"/>
      <c r="H116" s="4" t="s">
        <v>563</v>
      </c>
      <c r="I116" s="4">
        <v>0.76559336</v>
      </c>
      <c r="J116" s="4"/>
      <c r="K116" s="6">
        <v>0.127598893243657</v>
      </c>
      <c r="L116" s="7">
        <f t="shared" si="6"/>
        <v>4.9216709999999999</v>
      </c>
      <c r="O116">
        <v>1.4765010000000001</v>
      </c>
      <c r="P116">
        <v>0.52862399999999998</v>
      </c>
      <c r="Q116">
        <v>2.9165461000000001</v>
      </c>
      <c r="S116">
        <v>0.76559341000000003</v>
      </c>
      <c r="T116">
        <v>0.76559334999999995</v>
      </c>
      <c r="U116">
        <v>-693.28953999999999</v>
      </c>
      <c r="V116">
        <v>0.12759899999999999</v>
      </c>
      <c r="X116">
        <f t="shared" si="7"/>
        <v>4.9216711000000002</v>
      </c>
      <c r="Y116">
        <f t="shared" si="8"/>
        <v>-693.28953999999999</v>
      </c>
      <c r="Z116">
        <f t="shared" si="9"/>
        <v>0.76559341000000003</v>
      </c>
      <c r="AA116">
        <f t="shared" si="10"/>
        <v>0.76559334999999995</v>
      </c>
    </row>
    <row r="117" spans="1:27" x14ac:dyDescent="0.25">
      <c r="A117" s="1">
        <f t="shared" si="11"/>
        <v>7</v>
      </c>
      <c r="B117" s="2" t="s">
        <v>83</v>
      </c>
      <c r="C117" s="2">
        <v>2011</v>
      </c>
      <c r="D117" s="4" t="s">
        <v>564</v>
      </c>
      <c r="E117" s="4" t="s">
        <v>565</v>
      </c>
      <c r="F117" s="4" t="s">
        <v>566</v>
      </c>
      <c r="G117" s="5"/>
      <c r="H117" s="4" t="s">
        <v>567</v>
      </c>
      <c r="I117" s="4">
        <v>1.0128054</v>
      </c>
      <c r="J117" s="4"/>
      <c r="K117" s="6">
        <v>0.12437961226255</v>
      </c>
      <c r="L117" s="7">
        <f t="shared" si="6"/>
        <v>9.2751649999999994</v>
      </c>
      <c r="O117">
        <v>1.634703</v>
      </c>
      <c r="P117">
        <v>0.55082399000000004</v>
      </c>
      <c r="Q117">
        <v>7.0896381999999996</v>
      </c>
      <c r="S117">
        <v>1.012805</v>
      </c>
      <c r="T117">
        <v>1.0128052999999999</v>
      </c>
      <c r="U117">
        <v>-541.24481000000003</v>
      </c>
      <c r="V117">
        <v>0.12438</v>
      </c>
      <c r="X117">
        <f t="shared" si="7"/>
        <v>9.2751651899999992</v>
      </c>
      <c r="Y117">
        <f t="shared" si="8"/>
        <v>-541.24481000000003</v>
      </c>
      <c r="Z117">
        <f t="shared" si="9"/>
        <v>1.012805</v>
      </c>
      <c r="AA117">
        <f t="shared" si="10"/>
        <v>1.0128052999999999</v>
      </c>
    </row>
    <row r="118" spans="1:27" x14ac:dyDescent="0.25">
      <c r="A118" s="1">
        <f t="shared" si="11"/>
        <v>7</v>
      </c>
      <c r="B118" s="2" t="s">
        <v>83</v>
      </c>
      <c r="C118" s="2">
        <v>2012</v>
      </c>
      <c r="D118" s="4" t="s">
        <v>568</v>
      </c>
      <c r="E118" s="4" t="s">
        <v>569</v>
      </c>
      <c r="F118" s="4" t="s">
        <v>570</v>
      </c>
      <c r="G118" s="5"/>
      <c r="H118" s="4" t="s">
        <v>571</v>
      </c>
      <c r="I118" s="4">
        <v>1.2292898999999999</v>
      </c>
      <c r="J118" s="4"/>
      <c r="K118" s="6">
        <v>0.15582548376887101</v>
      </c>
      <c r="L118" s="7">
        <f t="shared" si="6"/>
        <v>9.6265520000000002</v>
      </c>
      <c r="O118">
        <v>1.8006500000000001</v>
      </c>
      <c r="P118">
        <v>0.58867400999999997</v>
      </c>
      <c r="Q118">
        <v>7.2372278999999997</v>
      </c>
      <c r="S118">
        <v>1.22929</v>
      </c>
      <c r="T118">
        <v>1.2292898999999999</v>
      </c>
      <c r="U118">
        <v>-389.20008999999999</v>
      </c>
      <c r="V118">
        <v>0.15582499999999999</v>
      </c>
      <c r="X118">
        <f t="shared" si="7"/>
        <v>9.6265519099999999</v>
      </c>
      <c r="Y118">
        <f t="shared" si="8"/>
        <v>-389.20008999999999</v>
      </c>
      <c r="Z118">
        <f t="shared" si="9"/>
        <v>1.22929</v>
      </c>
      <c r="AA118">
        <f t="shared" si="10"/>
        <v>1.2292898999999999</v>
      </c>
    </row>
    <row r="119" spans="1:27" x14ac:dyDescent="0.25">
      <c r="A119" s="1">
        <f t="shared" si="11"/>
        <v>7</v>
      </c>
      <c r="B119" s="2" t="s">
        <v>83</v>
      </c>
      <c r="C119" s="2">
        <v>2013</v>
      </c>
      <c r="D119" s="4" t="s">
        <v>572</v>
      </c>
      <c r="E119" s="4" t="s">
        <v>573</v>
      </c>
      <c r="F119" s="4" t="s">
        <v>574</v>
      </c>
      <c r="G119" s="5"/>
      <c r="H119" s="4" t="s">
        <v>575</v>
      </c>
      <c r="I119" s="4">
        <v>1.5002795</v>
      </c>
      <c r="J119" s="4"/>
      <c r="K119" s="6">
        <v>0.151713656319346</v>
      </c>
      <c r="L119" s="7">
        <f t="shared" si="6"/>
        <v>10.6873843</v>
      </c>
      <c r="O119">
        <v>1.871135</v>
      </c>
      <c r="P119">
        <v>0.99456728000000005</v>
      </c>
      <c r="Q119">
        <v>7.821682</v>
      </c>
      <c r="S119">
        <v>1.5002789000000001</v>
      </c>
      <c r="T119">
        <v>1.5002795</v>
      </c>
      <c r="U119">
        <v>-237.15536</v>
      </c>
      <c r="V119">
        <v>0.15171399999999999</v>
      </c>
      <c r="X119">
        <f t="shared" si="7"/>
        <v>10.68738428</v>
      </c>
      <c r="Y119">
        <f t="shared" si="8"/>
        <v>-237.15536</v>
      </c>
      <c r="Z119">
        <f t="shared" si="9"/>
        <v>1.5002789000000001</v>
      </c>
      <c r="AA119">
        <f t="shared" si="10"/>
        <v>1.5002795</v>
      </c>
    </row>
    <row r="120" spans="1:27" x14ac:dyDescent="0.25">
      <c r="A120" s="1">
        <f t="shared" si="11"/>
        <v>7</v>
      </c>
      <c r="B120" s="2" t="s">
        <v>83</v>
      </c>
      <c r="C120" s="2">
        <v>2014</v>
      </c>
      <c r="D120" s="4" t="s">
        <v>576</v>
      </c>
      <c r="E120" s="4" t="s">
        <v>577</v>
      </c>
      <c r="F120" s="4" t="s">
        <v>578</v>
      </c>
      <c r="G120" s="5"/>
      <c r="H120" s="4" t="s">
        <v>579</v>
      </c>
      <c r="I120" s="4">
        <v>1.8685768</v>
      </c>
      <c r="J120" s="4"/>
      <c r="K120" s="6">
        <v>0.147519218475963</v>
      </c>
      <c r="L120" s="7">
        <f t="shared" si="6"/>
        <v>7.9168649999999996</v>
      </c>
      <c r="O120">
        <v>2.5078269999999998</v>
      </c>
      <c r="P120">
        <v>1.049026</v>
      </c>
      <c r="Q120">
        <v>4.3600120999999996</v>
      </c>
      <c r="S120">
        <v>1.8685769999999999</v>
      </c>
      <c r="T120">
        <v>1.8685768</v>
      </c>
      <c r="U120">
        <v>-85.110641000000001</v>
      </c>
      <c r="V120">
        <v>0.14751901000000001</v>
      </c>
      <c r="X120">
        <f t="shared" si="7"/>
        <v>7.916865099999999</v>
      </c>
      <c r="Y120">
        <f t="shared" si="8"/>
        <v>-85.110641000000001</v>
      </c>
      <c r="Z120">
        <f t="shared" si="9"/>
        <v>1.8685769999999999</v>
      </c>
      <c r="AA120">
        <f t="shared" si="10"/>
        <v>1.8685768</v>
      </c>
    </row>
    <row r="121" spans="1:27" x14ac:dyDescent="0.25">
      <c r="A121" s="1">
        <f t="shared" si="11"/>
        <v>7</v>
      </c>
      <c r="B121" s="2" t="s">
        <v>83</v>
      </c>
      <c r="C121" s="2">
        <v>2015</v>
      </c>
      <c r="D121" s="4" t="s">
        <v>580</v>
      </c>
      <c r="E121" s="4" t="s">
        <v>581</v>
      </c>
      <c r="F121" s="4" t="s">
        <v>582</v>
      </c>
      <c r="G121" s="5"/>
      <c r="H121" s="4" t="s">
        <v>583</v>
      </c>
      <c r="I121" s="4">
        <v>2.2916091999999999</v>
      </c>
      <c r="J121" s="4" t="s">
        <v>584</v>
      </c>
      <c r="K121" s="6">
        <v>0.159139526216168</v>
      </c>
      <c r="L121" s="7">
        <f t="shared" si="6"/>
        <v>7.3522461000000003</v>
      </c>
      <c r="O121">
        <v>2.7849419000000002</v>
      </c>
      <c r="P121">
        <v>0.98666513</v>
      </c>
      <c r="Q121">
        <v>3.5806388999999998</v>
      </c>
      <c r="S121">
        <v>2.2916089999999998</v>
      </c>
      <c r="T121">
        <v>2.2916093000000002</v>
      </c>
      <c r="U121">
        <v>66.934082000000004</v>
      </c>
      <c r="V121">
        <v>0.15914001</v>
      </c>
      <c r="X121">
        <f t="shared" si="7"/>
        <v>7.3522459300000005</v>
      </c>
      <c r="Y121">
        <f t="shared" si="8"/>
        <v>66.934082000000004</v>
      </c>
      <c r="Z121">
        <f t="shared" si="9"/>
        <v>2.2916089999999998</v>
      </c>
      <c r="AA121">
        <f t="shared" si="10"/>
        <v>2.2916093000000002</v>
      </c>
    </row>
    <row r="122" spans="1:27" x14ac:dyDescent="0.25">
      <c r="A122" s="1">
        <f t="shared" si="11"/>
        <v>7</v>
      </c>
      <c r="B122" s="2" t="s">
        <v>83</v>
      </c>
      <c r="C122" s="2">
        <v>2016</v>
      </c>
      <c r="D122" s="4" t="s">
        <v>585</v>
      </c>
      <c r="E122" s="4" t="s">
        <v>586</v>
      </c>
      <c r="F122" s="4" t="s">
        <v>587</v>
      </c>
      <c r="G122" s="5"/>
      <c r="H122" s="4" t="s">
        <v>588</v>
      </c>
      <c r="I122" s="4">
        <v>2.4623385</v>
      </c>
      <c r="J122" s="4" t="s">
        <v>589</v>
      </c>
      <c r="K122" s="6">
        <v>0.15389615825942199</v>
      </c>
      <c r="L122" s="7">
        <f t="shared" si="6"/>
        <v>8.4335090000000008</v>
      </c>
      <c r="O122">
        <v>2.7547410000000001</v>
      </c>
      <c r="P122">
        <v>1.3542860000000001</v>
      </c>
      <c r="Q122">
        <v>4.3244819999999997</v>
      </c>
      <c r="S122">
        <v>2.4623389000000002</v>
      </c>
      <c r="T122">
        <v>2.4623384000000001</v>
      </c>
      <c r="U122">
        <v>218.97881000000001</v>
      </c>
      <c r="V122">
        <v>0.15389600000000001</v>
      </c>
      <c r="X122">
        <f t="shared" si="7"/>
        <v>8.4335090000000008</v>
      </c>
      <c r="Y122">
        <f t="shared" si="8"/>
        <v>218.97881000000001</v>
      </c>
      <c r="Z122">
        <f t="shared" si="9"/>
        <v>2.4623389000000002</v>
      </c>
      <c r="AA122">
        <f t="shared" si="10"/>
        <v>2.4623384000000001</v>
      </c>
    </row>
    <row r="123" spans="1:27" x14ac:dyDescent="0.25">
      <c r="A123" s="1">
        <f t="shared" si="11"/>
        <v>7</v>
      </c>
      <c r="B123" s="2" t="s">
        <v>83</v>
      </c>
      <c r="C123" s="2">
        <v>2017</v>
      </c>
      <c r="D123" s="4" t="s">
        <v>590</v>
      </c>
      <c r="E123" s="4" t="s">
        <v>591</v>
      </c>
      <c r="F123" s="4" t="s">
        <v>592</v>
      </c>
      <c r="G123" s="5"/>
      <c r="H123" s="4" t="s">
        <v>593</v>
      </c>
      <c r="I123" s="4">
        <v>2.4524970000000001</v>
      </c>
      <c r="J123" s="4" t="s">
        <v>594</v>
      </c>
      <c r="K123" s="6">
        <v>0.14863618128679401</v>
      </c>
      <c r="L123" s="7">
        <f t="shared" si="6"/>
        <v>8.397945</v>
      </c>
      <c r="O123">
        <v>2.7646329000000001</v>
      </c>
      <c r="P123">
        <v>1.1444989000000001</v>
      </c>
      <c r="Q123">
        <v>4.4888129000000001</v>
      </c>
      <c r="S123">
        <v>2.4524970000000001</v>
      </c>
      <c r="T123">
        <v>2.4524970000000001</v>
      </c>
      <c r="U123">
        <v>444.31812000000002</v>
      </c>
      <c r="V123">
        <v>0.14863599999999999</v>
      </c>
      <c r="X123">
        <f t="shared" si="7"/>
        <v>8.3979447</v>
      </c>
      <c r="Y123">
        <f t="shared" si="8"/>
        <v>444.31812000000002</v>
      </c>
      <c r="Z123">
        <f t="shared" si="9"/>
        <v>2.4524970000000001</v>
      </c>
      <c r="AA123">
        <f t="shared" si="10"/>
        <v>2.4524970000000001</v>
      </c>
    </row>
    <row r="124" spans="1:27" x14ac:dyDescent="0.25">
      <c r="A124" s="1">
        <f t="shared" si="11"/>
        <v>7</v>
      </c>
      <c r="B124" s="2" t="s">
        <v>83</v>
      </c>
      <c r="C124" s="2">
        <v>2018</v>
      </c>
      <c r="D124" s="4" t="s">
        <v>595</v>
      </c>
      <c r="E124" s="4" t="s">
        <v>596</v>
      </c>
      <c r="F124" s="4" t="s">
        <v>597</v>
      </c>
      <c r="G124" s="5"/>
      <c r="H124" s="4" t="s">
        <v>598</v>
      </c>
      <c r="I124" s="4">
        <v>2.4961972000000001</v>
      </c>
      <c r="J124" s="4" t="s">
        <v>599</v>
      </c>
      <c r="K124" s="6">
        <v>0.157805572918154</v>
      </c>
      <c r="L124" s="7">
        <f t="shared" si="6"/>
        <v>8.5788840000000004</v>
      </c>
      <c r="O124">
        <v>2.7831161</v>
      </c>
      <c r="P124">
        <v>1.3915580999999999</v>
      </c>
      <c r="Q124">
        <v>4.4042101000000002</v>
      </c>
      <c r="S124">
        <v>2.496197</v>
      </c>
      <c r="T124">
        <v>2.4961972000000001</v>
      </c>
      <c r="U124">
        <v>519.89757999999995</v>
      </c>
      <c r="V124">
        <v>0.15780599000000001</v>
      </c>
      <c r="X124">
        <f t="shared" si="7"/>
        <v>8.5788843000000004</v>
      </c>
      <c r="Y124">
        <f t="shared" si="8"/>
        <v>519.89757999999995</v>
      </c>
      <c r="Z124">
        <f t="shared" si="9"/>
        <v>2.496197</v>
      </c>
      <c r="AA124">
        <f t="shared" si="10"/>
        <v>2.4961972000000001</v>
      </c>
    </row>
    <row r="125" spans="1:27" x14ac:dyDescent="0.25">
      <c r="A125" s="1">
        <f t="shared" si="11"/>
        <v>7</v>
      </c>
      <c r="B125" s="2" t="s">
        <v>83</v>
      </c>
      <c r="C125" s="2">
        <v>2019</v>
      </c>
      <c r="D125" s="4" t="s">
        <v>600</v>
      </c>
      <c r="E125" s="4" t="s">
        <v>601</v>
      </c>
      <c r="F125" s="4" t="s">
        <v>602</v>
      </c>
      <c r="G125" s="5"/>
      <c r="H125" s="4" t="s">
        <v>603</v>
      </c>
      <c r="I125" s="4">
        <v>2.5338747000000001</v>
      </c>
      <c r="J125" s="4" t="s">
        <v>604</v>
      </c>
      <c r="K125" s="6">
        <v>0.16615571476657701</v>
      </c>
      <c r="L125" s="7">
        <f t="shared" si="6"/>
        <v>9.4154900000000001</v>
      </c>
      <c r="O125">
        <v>2.7277228999999998</v>
      </c>
      <c r="P125">
        <v>2.3400259000000001</v>
      </c>
      <c r="Q125">
        <v>4.3477411000000004</v>
      </c>
      <c r="S125">
        <v>2.5338750000000001</v>
      </c>
      <c r="T125">
        <v>2.5338748</v>
      </c>
      <c r="U125">
        <v>910.57488999999998</v>
      </c>
      <c r="V125">
        <v>0.16615599</v>
      </c>
      <c r="X125">
        <f t="shared" si="7"/>
        <v>9.4154899000000007</v>
      </c>
      <c r="Y125">
        <f t="shared" si="8"/>
        <v>910.57488999999998</v>
      </c>
      <c r="Z125">
        <f t="shared" si="9"/>
        <v>2.5338750000000001</v>
      </c>
      <c r="AA125">
        <f t="shared" si="10"/>
        <v>2.5338748</v>
      </c>
    </row>
    <row r="126" spans="1:27" x14ac:dyDescent="0.25">
      <c r="A126" s="1">
        <f t="shared" si="11"/>
        <v>7</v>
      </c>
      <c r="B126" s="2" t="s">
        <v>83</v>
      </c>
      <c r="C126" s="2">
        <v>2020</v>
      </c>
      <c r="D126" s="4" t="s">
        <v>605</v>
      </c>
      <c r="E126" s="4" t="s">
        <v>606</v>
      </c>
      <c r="F126" s="4" t="s">
        <v>607</v>
      </c>
      <c r="G126" s="5"/>
      <c r="H126" s="4" t="s">
        <v>608</v>
      </c>
      <c r="I126" s="4">
        <v>2.5403576000000001</v>
      </c>
      <c r="J126" s="4" t="s">
        <v>609</v>
      </c>
      <c r="K126" s="6">
        <v>0.18718424357911201</v>
      </c>
      <c r="L126" s="7">
        <f t="shared" si="6"/>
        <v>12.100124000000001</v>
      </c>
      <c r="O126">
        <v>2.7275418999999999</v>
      </c>
      <c r="P126">
        <v>2.1258781</v>
      </c>
      <c r="Q126">
        <v>7.2467040999999996</v>
      </c>
      <c r="S126">
        <v>2.5403581000000002</v>
      </c>
      <c r="T126">
        <v>2.5403576000000001</v>
      </c>
      <c r="U126">
        <v>1195.5060000000001</v>
      </c>
      <c r="V126">
        <v>0.18718401000000001</v>
      </c>
      <c r="X126">
        <f t="shared" si="7"/>
        <v>12.100124099999999</v>
      </c>
      <c r="Y126">
        <f t="shared" si="8"/>
        <v>1195.5060000000001</v>
      </c>
      <c r="Z126">
        <f t="shared" si="9"/>
        <v>2.5403581000000002</v>
      </c>
      <c r="AA126">
        <f t="shared" si="10"/>
        <v>2.5403576000000001</v>
      </c>
    </row>
    <row r="127" spans="1:27" x14ac:dyDescent="0.25">
      <c r="A127" s="1">
        <f t="shared" si="11"/>
        <v>7</v>
      </c>
      <c r="B127" s="2" t="s">
        <v>83</v>
      </c>
      <c r="C127" s="2">
        <v>2021</v>
      </c>
      <c r="D127" s="4" t="s">
        <v>610</v>
      </c>
      <c r="E127" s="4" t="s">
        <v>611</v>
      </c>
      <c r="F127" s="4" t="s">
        <v>612</v>
      </c>
      <c r="G127" s="5"/>
      <c r="H127" s="4" t="s">
        <v>613</v>
      </c>
      <c r="I127" s="4" t="s">
        <v>613</v>
      </c>
      <c r="J127" s="4" t="s">
        <v>614</v>
      </c>
      <c r="K127" s="6">
        <v>0.181059495503581</v>
      </c>
      <c r="L127" s="7">
        <f t="shared" si="6"/>
        <v>33.483072</v>
      </c>
      <c r="O127">
        <v>2.6770939999999999</v>
      </c>
      <c r="P127">
        <v>2.2373778999999998</v>
      </c>
      <c r="Q127">
        <v>28.5686</v>
      </c>
      <c r="S127">
        <v>2.5736309999999998</v>
      </c>
      <c r="T127">
        <v>2.5736309999999998</v>
      </c>
      <c r="U127">
        <v>1739.788</v>
      </c>
      <c r="V127">
        <v>0.181059</v>
      </c>
      <c r="X127">
        <f t="shared" si="7"/>
        <v>33.483071899999999</v>
      </c>
      <c r="Y127">
        <f t="shared" si="8"/>
        <v>1739.788</v>
      </c>
      <c r="Z127">
        <f t="shared" si="9"/>
        <v>2.5736309999999998</v>
      </c>
      <c r="AA127">
        <f t="shared" si="10"/>
        <v>2.5736309999999998</v>
      </c>
    </row>
    <row r="128" spans="1:27" x14ac:dyDescent="0.25">
      <c r="A128" s="1">
        <f t="shared" si="11"/>
        <v>8</v>
      </c>
      <c r="B128" s="2" t="s">
        <v>102</v>
      </c>
      <c r="C128" s="2">
        <v>2004</v>
      </c>
      <c r="D128" s="4" t="s">
        <v>615</v>
      </c>
      <c r="E128" s="4"/>
      <c r="F128" s="4"/>
      <c r="G128" s="5"/>
      <c r="H128" s="4"/>
      <c r="I128" s="4"/>
      <c r="J128" s="4"/>
      <c r="K128" s="6"/>
      <c r="L128" s="7">
        <f t="shared" si="6"/>
        <v>0.13683480000000001</v>
      </c>
      <c r="O128">
        <v>0.13683480000000001</v>
      </c>
      <c r="Q128">
        <v>2.9511147000000002</v>
      </c>
      <c r="S128">
        <v>1.7438422</v>
      </c>
      <c r="T128">
        <v>1.6631378999999999</v>
      </c>
      <c r="U128">
        <v>185.07346999999999</v>
      </c>
      <c r="X128">
        <f t="shared" si="7"/>
        <v>3.0879495000000001</v>
      </c>
      <c r="Y128">
        <f t="shared" si="8"/>
        <v>185.07346999999999</v>
      </c>
      <c r="Z128">
        <f t="shared" si="9"/>
        <v>1.7438422</v>
      </c>
      <c r="AA128">
        <f t="shared" si="10"/>
        <v>1.6631378999999999</v>
      </c>
    </row>
    <row r="129" spans="1:27" x14ac:dyDescent="0.25">
      <c r="A129" s="1">
        <f t="shared" si="11"/>
        <v>8</v>
      </c>
      <c r="B129" s="2" t="s">
        <v>102</v>
      </c>
      <c r="C129" s="2">
        <v>2005</v>
      </c>
      <c r="D129" s="4" t="s">
        <v>616</v>
      </c>
      <c r="E129" s="4"/>
      <c r="F129" s="4"/>
      <c r="G129" s="5"/>
      <c r="H129" s="4"/>
      <c r="I129" s="4"/>
      <c r="J129" s="4"/>
      <c r="K129" s="6"/>
      <c r="L129" s="7">
        <f t="shared" si="6"/>
        <v>0.26585700000000001</v>
      </c>
      <c r="O129">
        <v>0.26585701</v>
      </c>
      <c r="Q129">
        <v>2.8828287000000001</v>
      </c>
      <c r="S129">
        <v>1.7034912</v>
      </c>
      <c r="T129">
        <v>1.6227874</v>
      </c>
      <c r="U129">
        <v>172.33847</v>
      </c>
      <c r="X129">
        <f t="shared" si="7"/>
        <v>3.1486857100000001</v>
      </c>
      <c r="Y129">
        <f t="shared" si="8"/>
        <v>172.33847</v>
      </c>
      <c r="Z129">
        <f t="shared" si="9"/>
        <v>1.7034912</v>
      </c>
      <c r="AA129">
        <f t="shared" si="10"/>
        <v>1.6227874</v>
      </c>
    </row>
    <row r="130" spans="1:27" x14ac:dyDescent="0.25">
      <c r="A130" s="1">
        <f t="shared" si="11"/>
        <v>8</v>
      </c>
      <c r="B130" s="2" t="s">
        <v>102</v>
      </c>
      <c r="C130" s="2">
        <v>2006</v>
      </c>
      <c r="D130" s="4" t="s">
        <v>617</v>
      </c>
      <c r="E130" s="4"/>
      <c r="F130" s="4"/>
      <c r="G130" s="5"/>
      <c r="H130" s="4"/>
      <c r="I130" s="4"/>
      <c r="J130" s="4"/>
      <c r="K130" s="6"/>
      <c r="L130" s="7">
        <f t="shared" si="6"/>
        <v>0.38811689999999999</v>
      </c>
      <c r="O130">
        <v>0.38811689999999999</v>
      </c>
      <c r="Q130">
        <v>2.8145427999999999</v>
      </c>
      <c r="S130">
        <v>1.6631402</v>
      </c>
      <c r="T130">
        <v>1.5824368</v>
      </c>
      <c r="U130">
        <v>159.60346999999999</v>
      </c>
      <c r="X130">
        <f t="shared" si="7"/>
        <v>3.2026596999999999</v>
      </c>
      <c r="Y130">
        <f t="shared" si="8"/>
        <v>159.60346999999999</v>
      </c>
      <c r="Z130">
        <f t="shared" si="9"/>
        <v>1.6631402</v>
      </c>
      <c r="AA130">
        <f t="shared" si="10"/>
        <v>1.5824368</v>
      </c>
    </row>
    <row r="131" spans="1:27" x14ac:dyDescent="0.25">
      <c r="A131" s="1">
        <f t="shared" si="11"/>
        <v>8</v>
      </c>
      <c r="B131" s="2" t="s">
        <v>102</v>
      </c>
      <c r="C131" s="2">
        <v>2007</v>
      </c>
      <c r="D131" s="4" t="s">
        <v>618</v>
      </c>
      <c r="E131" s="4"/>
      <c r="F131" s="4"/>
      <c r="G131" s="5"/>
      <c r="H131" s="4"/>
      <c r="I131" s="4"/>
      <c r="J131" s="4"/>
      <c r="K131" s="6"/>
      <c r="L131" s="7">
        <f t="shared" ref="L131:L194" si="12">D131+E131+F131+G131</f>
        <v>0.50329849999999998</v>
      </c>
      <c r="O131">
        <v>0.50329851999999997</v>
      </c>
      <c r="Q131">
        <v>2.7462567999999998</v>
      </c>
      <c r="S131">
        <v>1.6227891000000001</v>
      </c>
      <c r="T131">
        <v>1.5420862</v>
      </c>
      <c r="U131">
        <v>146.86847</v>
      </c>
      <c r="X131">
        <f t="shared" ref="X131:X194" si="13">O131+P131+Q131+R131</f>
        <v>3.2495553199999998</v>
      </c>
      <c r="Y131">
        <f t="shared" ref="Y131:Y194" si="14">U131</f>
        <v>146.86847</v>
      </c>
      <c r="Z131">
        <f t="shared" ref="Z131:Z194" si="15">S131</f>
        <v>1.6227891000000001</v>
      </c>
      <c r="AA131">
        <f t="shared" ref="AA131:AA194" si="16">T131</f>
        <v>1.5420862</v>
      </c>
    </row>
    <row r="132" spans="1:27" x14ac:dyDescent="0.25">
      <c r="A132" s="1">
        <f t="shared" ref="A132:A195" si="17">IF(B132=B131, A131, A131+1)</f>
        <v>8</v>
      </c>
      <c r="B132" s="2" t="s">
        <v>102</v>
      </c>
      <c r="C132" s="2">
        <v>2008</v>
      </c>
      <c r="D132" s="4" t="s">
        <v>619</v>
      </c>
      <c r="E132" s="4"/>
      <c r="F132" s="4"/>
      <c r="G132" s="5"/>
      <c r="H132" s="4"/>
      <c r="I132" s="4">
        <v>1.5017357</v>
      </c>
      <c r="J132" s="4"/>
      <c r="K132" s="6"/>
      <c r="L132" s="7">
        <f t="shared" si="12"/>
        <v>0.48927870000000001</v>
      </c>
      <c r="O132">
        <v>0.48927870000000001</v>
      </c>
      <c r="Q132">
        <v>2.6779709</v>
      </c>
      <c r="S132">
        <v>1.5824381000000001</v>
      </c>
      <c r="T132">
        <v>1.5017357</v>
      </c>
      <c r="U132">
        <v>134.13346000000001</v>
      </c>
      <c r="X132">
        <f t="shared" si="13"/>
        <v>3.1672495999999999</v>
      </c>
      <c r="Y132">
        <f t="shared" si="14"/>
        <v>134.13346000000001</v>
      </c>
      <c r="Z132">
        <f t="shared" si="15"/>
        <v>1.5824381000000001</v>
      </c>
      <c r="AA132">
        <f t="shared" si="16"/>
        <v>1.5017357</v>
      </c>
    </row>
    <row r="133" spans="1:27" x14ac:dyDescent="0.25">
      <c r="A133" s="1">
        <f t="shared" si="17"/>
        <v>8</v>
      </c>
      <c r="B133" s="2" t="s">
        <v>102</v>
      </c>
      <c r="C133" s="2">
        <v>2009</v>
      </c>
      <c r="D133" s="4" t="s">
        <v>620</v>
      </c>
      <c r="E133" s="4"/>
      <c r="F133" s="4"/>
      <c r="G133" s="5"/>
      <c r="H133" s="4"/>
      <c r="I133" s="4">
        <v>1.4613851</v>
      </c>
      <c r="J133" s="4"/>
      <c r="K133" s="6"/>
      <c r="L133" s="7">
        <f t="shared" si="12"/>
        <v>1.902094</v>
      </c>
      <c r="O133">
        <v>1.902094</v>
      </c>
      <c r="Q133">
        <v>2.6096849</v>
      </c>
      <c r="S133">
        <v>1.5420871</v>
      </c>
      <c r="T133">
        <v>1.4613851</v>
      </c>
      <c r="U133">
        <v>121.39846</v>
      </c>
      <c r="X133">
        <f t="shared" si="13"/>
        <v>4.5117788999999995</v>
      </c>
      <c r="Y133">
        <f t="shared" si="14"/>
        <v>121.39846</v>
      </c>
      <c r="Z133">
        <f t="shared" si="15"/>
        <v>1.5420871</v>
      </c>
      <c r="AA133">
        <f t="shared" si="16"/>
        <v>1.4613851</v>
      </c>
    </row>
    <row r="134" spans="1:27" x14ac:dyDescent="0.25">
      <c r="A134" s="1">
        <f t="shared" si="17"/>
        <v>8</v>
      </c>
      <c r="B134" s="2" t="s">
        <v>102</v>
      </c>
      <c r="C134" s="2">
        <v>2010</v>
      </c>
      <c r="D134" s="4" t="s">
        <v>621</v>
      </c>
      <c r="E134" s="4"/>
      <c r="F134" s="4" t="s">
        <v>622</v>
      </c>
      <c r="G134" s="5"/>
      <c r="H134" s="4" t="s">
        <v>623</v>
      </c>
      <c r="I134" s="4">
        <v>2.0769839999999999</v>
      </c>
      <c r="J134" s="4"/>
      <c r="K134" s="6"/>
      <c r="L134" s="7">
        <f t="shared" si="12"/>
        <v>4.5052070000000004</v>
      </c>
      <c r="O134">
        <v>1.9638078999999999</v>
      </c>
      <c r="Q134">
        <v>2.5413990000000002</v>
      </c>
      <c r="S134">
        <v>1.501736</v>
      </c>
      <c r="T134">
        <v>2.0769839000000001</v>
      </c>
      <c r="U134">
        <v>108.66346</v>
      </c>
      <c r="X134">
        <f t="shared" si="13"/>
        <v>4.5052069000000001</v>
      </c>
      <c r="Y134">
        <f t="shared" si="14"/>
        <v>108.66346</v>
      </c>
      <c r="Z134">
        <f t="shared" si="15"/>
        <v>1.501736</v>
      </c>
      <c r="AA134">
        <f t="shared" si="16"/>
        <v>2.0769839000000001</v>
      </c>
    </row>
    <row r="135" spans="1:27" x14ac:dyDescent="0.25">
      <c r="A135" s="1">
        <f t="shared" si="17"/>
        <v>8</v>
      </c>
      <c r="B135" s="2" t="s">
        <v>102</v>
      </c>
      <c r="C135" s="2">
        <v>2011</v>
      </c>
      <c r="D135" s="4" t="s">
        <v>624</v>
      </c>
      <c r="E135" s="4"/>
      <c r="F135" s="4" t="s">
        <v>625</v>
      </c>
      <c r="G135" s="5"/>
      <c r="H135" s="4" t="s">
        <v>626</v>
      </c>
      <c r="I135" s="4">
        <v>4.0381070000000001</v>
      </c>
      <c r="J135" s="4"/>
      <c r="K135" s="6"/>
      <c r="L135" s="7">
        <f t="shared" si="12"/>
        <v>4.833812</v>
      </c>
      <c r="O135">
        <v>2.3606989</v>
      </c>
      <c r="Q135">
        <v>2.4731131</v>
      </c>
      <c r="S135">
        <v>1.4613849999999999</v>
      </c>
      <c r="T135">
        <v>4.0381068999999998</v>
      </c>
      <c r="U135">
        <v>95.928462999999994</v>
      </c>
      <c r="X135">
        <f t="shared" si="13"/>
        <v>4.833812</v>
      </c>
      <c r="Y135">
        <f t="shared" si="14"/>
        <v>95.928462999999994</v>
      </c>
      <c r="Z135">
        <f t="shared" si="15"/>
        <v>1.4613849999999999</v>
      </c>
      <c r="AA135">
        <f t="shared" si="16"/>
        <v>4.0381068999999998</v>
      </c>
    </row>
    <row r="136" spans="1:27" x14ac:dyDescent="0.25">
      <c r="A136" s="1">
        <f t="shared" si="17"/>
        <v>8</v>
      </c>
      <c r="B136" s="2" t="s">
        <v>102</v>
      </c>
      <c r="C136" s="2">
        <v>2012</v>
      </c>
      <c r="D136" s="4" t="s">
        <v>627</v>
      </c>
      <c r="E136" s="4"/>
      <c r="F136" s="4" t="s">
        <v>628</v>
      </c>
      <c r="G136" s="5"/>
      <c r="H136" s="4" t="s">
        <v>629</v>
      </c>
      <c r="I136" s="4">
        <v>4.3385113000000004</v>
      </c>
      <c r="J136" s="4"/>
      <c r="K136" s="6"/>
      <c r="L136" s="7">
        <f t="shared" si="12"/>
        <v>4.9191730000000007</v>
      </c>
      <c r="O136">
        <v>2.5142441</v>
      </c>
      <c r="Q136">
        <v>2.4049288999999998</v>
      </c>
      <c r="S136">
        <v>2.0769839000000001</v>
      </c>
      <c r="T136">
        <v>4.3385115000000001</v>
      </c>
      <c r="U136">
        <v>83.193461999999997</v>
      </c>
      <c r="X136">
        <f t="shared" si="13"/>
        <v>4.9191729999999998</v>
      </c>
      <c r="Y136">
        <f t="shared" si="14"/>
        <v>83.193461999999997</v>
      </c>
      <c r="Z136">
        <f t="shared" si="15"/>
        <v>2.0769839000000001</v>
      </c>
      <c r="AA136">
        <f t="shared" si="16"/>
        <v>4.3385115000000001</v>
      </c>
    </row>
    <row r="137" spans="1:27" x14ac:dyDescent="0.25">
      <c r="A137" s="1">
        <f t="shared" si="17"/>
        <v>8</v>
      </c>
      <c r="B137" s="2" t="s">
        <v>102</v>
      </c>
      <c r="C137" s="2">
        <v>2013</v>
      </c>
      <c r="D137" s="4" t="s">
        <v>630</v>
      </c>
      <c r="E137" s="4"/>
      <c r="F137" s="4" t="s">
        <v>631</v>
      </c>
      <c r="G137" s="5"/>
      <c r="H137" s="4" t="s">
        <v>632</v>
      </c>
      <c r="I137" s="4">
        <v>4.2176678000000001</v>
      </c>
      <c r="J137" s="4"/>
      <c r="K137" s="6"/>
      <c r="L137" s="7">
        <f t="shared" si="12"/>
        <v>5.1007660000000001</v>
      </c>
      <c r="O137">
        <v>2.7629149000000002</v>
      </c>
      <c r="Q137">
        <v>2.3378510000000001</v>
      </c>
      <c r="S137">
        <v>4.0381068999999998</v>
      </c>
      <c r="T137">
        <v>4.2176676000000004</v>
      </c>
      <c r="U137">
        <v>70.458461999999997</v>
      </c>
      <c r="X137">
        <f t="shared" si="13"/>
        <v>5.1007659000000007</v>
      </c>
      <c r="Y137">
        <f t="shared" si="14"/>
        <v>70.458461999999997</v>
      </c>
      <c r="Z137">
        <f t="shared" si="15"/>
        <v>4.0381068999999998</v>
      </c>
      <c r="AA137">
        <f t="shared" si="16"/>
        <v>4.2176676000000004</v>
      </c>
    </row>
    <row r="138" spans="1:27" x14ac:dyDescent="0.25">
      <c r="A138" s="1">
        <f t="shared" si="17"/>
        <v>8</v>
      </c>
      <c r="B138" s="2" t="s">
        <v>102</v>
      </c>
      <c r="C138" s="2">
        <v>2014</v>
      </c>
      <c r="D138" s="4" t="s">
        <v>633</v>
      </c>
      <c r="E138" s="4"/>
      <c r="F138" s="4" t="s">
        <v>634</v>
      </c>
      <c r="G138" s="5"/>
      <c r="H138" s="4" t="s">
        <v>635</v>
      </c>
      <c r="I138" s="4">
        <v>4.9846257999999999</v>
      </c>
      <c r="J138" s="4"/>
      <c r="K138" s="6"/>
      <c r="L138" s="7">
        <f t="shared" si="12"/>
        <v>5.1648940000000003</v>
      </c>
      <c r="O138">
        <v>2.6857449999999998</v>
      </c>
      <c r="Q138">
        <v>2.4791490999999999</v>
      </c>
      <c r="S138">
        <v>4.3385109999999996</v>
      </c>
      <c r="T138">
        <v>4.9846257999999999</v>
      </c>
      <c r="U138">
        <v>57.723461</v>
      </c>
      <c r="X138">
        <f t="shared" si="13"/>
        <v>5.1648940999999997</v>
      </c>
      <c r="Y138">
        <f t="shared" si="14"/>
        <v>57.723461</v>
      </c>
      <c r="Z138">
        <f t="shared" si="15"/>
        <v>4.3385109999999996</v>
      </c>
      <c r="AA138">
        <f t="shared" si="16"/>
        <v>4.9846257999999999</v>
      </c>
    </row>
    <row r="139" spans="1:27" x14ac:dyDescent="0.25">
      <c r="A139" s="1">
        <f t="shared" si="17"/>
        <v>8</v>
      </c>
      <c r="B139" s="2" t="s">
        <v>102</v>
      </c>
      <c r="C139" s="2">
        <v>2015</v>
      </c>
      <c r="D139" s="4" t="s">
        <v>636</v>
      </c>
      <c r="E139" s="4"/>
      <c r="F139" s="4" t="s">
        <v>637</v>
      </c>
      <c r="G139" s="5"/>
      <c r="H139" s="4" t="s">
        <v>638</v>
      </c>
      <c r="I139" s="4">
        <v>4.8504953999999998</v>
      </c>
      <c r="J139" s="4" t="s">
        <v>639</v>
      </c>
      <c r="K139" s="6"/>
      <c r="L139" s="7">
        <f t="shared" si="12"/>
        <v>5.7239779999999998</v>
      </c>
      <c r="O139">
        <v>3.3138820999999998</v>
      </c>
      <c r="Q139">
        <v>2.4100959</v>
      </c>
      <c r="S139">
        <v>4.1172471000000002</v>
      </c>
      <c r="T139">
        <v>4.8504953000000004</v>
      </c>
      <c r="U139">
        <v>44.988461000000001</v>
      </c>
      <c r="X139">
        <f t="shared" si="13"/>
        <v>5.7239779999999998</v>
      </c>
      <c r="Y139">
        <f t="shared" si="14"/>
        <v>44.988461000000001</v>
      </c>
      <c r="Z139">
        <f t="shared" si="15"/>
        <v>4.1172471000000002</v>
      </c>
      <c r="AA139">
        <f t="shared" si="16"/>
        <v>4.8504953000000004</v>
      </c>
    </row>
    <row r="140" spans="1:27" x14ac:dyDescent="0.25">
      <c r="A140" s="1">
        <f t="shared" si="17"/>
        <v>8</v>
      </c>
      <c r="B140" s="2" t="s">
        <v>102</v>
      </c>
      <c r="C140" s="2">
        <v>2016</v>
      </c>
      <c r="D140" s="4" t="s">
        <v>640</v>
      </c>
      <c r="E140" s="4"/>
      <c r="F140" s="4" t="s">
        <v>641</v>
      </c>
      <c r="G140" s="5"/>
      <c r="H140" s="4" t="s">
        <v>642</v>
      </c>
      <c r="I140" s="4">
        <v>4.7189888</v>
      </c>
      <c r="J140" s="4" t="s">
        <v>643</v>
      </c>
      <c r="K140" s="6"/>
      <c r="L140" s="7">
        <f t="shared" si="12"/>
        <v>5.5710519999999999</v>
      </c>
      <c r="O140">
        <v>3.2253460999999999</v>
      </c>
      <c r="Q140">
        <v>2.3457059999999998</v>
      </c>
      <c r="S140">
        <v>4.9846257999999999</v>
      </c>
      <c r="T140">
        <v>4.7189889000000003</v>
      </c>
      <c r="U140">
        <v>32.253459999999997</v>
      </c>
      <c r="X140">
        <f t="shared" si="13"/>
        <v>5.5710520999999993</v>
      </c>
      <c r="Y140">
        <f t="shared" si="14"/>
        <v>32.253459999999997</v>
      </c>
      <c r="Z140">
        <f t="shared" si="15"/>
        <v>4.9846257999999999</v>
      </c>
      <c r="AA140">
        <f t="shared" si="16"/>
        <v>4.7189889000000003</v>
      </c>
    </row>
    <row r="141" spans="1:27" x14ac:dyDescent="0.25">
      <c r="A141" s="1">
        <f t="shared" si="17"/>
        <v>8</v>
      </c>
      <c r="B141" s="2" t="s">
        <v>102</v>
      </c>
      <c r="C141" s="2">
        <v>2017</v>
      </c>
      <c r="D141" s="4" t="s">
        <v>644</v>
      </c>
      <c r="E141" s="4"/>
      <c r="F141" s="4" t="s">
        <v>645</v>
      </c>
      <c r="G141" s="5"/>
      <c r="H141" s="4" t="s">
        <v>646</v>
      </c>
      <c r="I141" s="4">
        <v>5.5796540999999999</v>
      </c>
      <c r="J141" s="4" t="s">
        <v>647</v>
      </c>
      <c r="K141" s="6"/>
      <c r="L141" s="7">
        <f t="shared" si="12"/>
        <v>4.8504959999999997</v>
      </c>
      <c r="O141">
        <v>3.1385559999999999</v>
      </c>
      <c r="Q141">
        <v>1.7119401000000001</v>
      </c>
      <c r="S141">
        <v>5.2309260000000002</v>
      </c>
      <c r="T141">
        <v>5.5796542000000002</v>
      </c>
      <c r="U141">
        <v>169.48199</v>
      </c>
      <c r="X141">
        <f t="shared" si="13"/>
        <v>4.8504961</v>
      </c>
      <c r="Y141">
        <f t="shared" si="14"/>
        <v>169.48199</v>
      </c>
      <c r="Z141">
        <f t="shared" si="15"/>
        <v>5.2309260000000002</v>
      </c>
      <c r="AA141">
        <f t="shared" si="16"/>
        <v>5.5796542000000002</v>
      </c>
    </row>
    <row r="142" spans="1:27" x14ac:dyDescent="0.25">
      <c r="A142" s="1">
        <f t="shared" si="17"/>
        <v>8</v>
      </c>
      <c r="B142" s="2" t="s">
        <v>102</v>
      </c>
      <c r="C142" s="2">
        <v>2018</v>
      </c>
      <c r="D142" s="4" t="s">
        <v>648</v>
      </c>
      <c r="E142" s="4"/>
      <c r="F142" s="4" t="s">
        <v>649</v>
      </c>
      <c r="G142" s="5"/>
      <c r="H142" s="4" t="s">
        <v>650</v>
      </c>
      <c r="I142" s="4">
        <v>6.1249257000000004</v>
      </c>
      <c r="J142" s="4" t="s">
        <v>651</v>
      </c>
      <c r="K142" s="6"/>
      <c r="L142" s="7">
        <f t="shared" si="12"/>
        <v>4.1638129999999993</v>
      </c>
      <c r="O142">
        <v>3.0534629999999998</v>
      </c>
      <c r="Q142">
        <v>1.1103499999999999</v>
      </c>
      <c r="S142">
        <v>5.3666929999999997</v>
      </c>
      <c r="T142">
        <v>6.1249256000000001</v>
      </c>
      <c r="U142">
        <v>304.7912</v>
      </c>
      <c r="X142">
        <f t="shared" si="13"/>
        <v>4.1638129999999993</v>
      </c>
      <c r="Y142">
        <f t="shared" si="14"/>
        <v>304.7912</v>
      </c>
      <c r="Z142">
        <f t="shared" si="15"/>
        <v>5.3666929999999997</v>
      </c>
      <c r="AA142">
        <f t="shared" si="16"/>
        <v>6.1249256000000001</v>
      </c>
    </row>
    <row r="143" spans="1:27" x14ac:dyDescent="0.25">
      <c r="A143" s="1">
        <f t="shared" si="17"/>
        <v>8</v>
      </c>
      <c r="B143" s="2" t="s">
        <v>102</v>
      </c>
      <c r="C143" s="2">
        <v>2019</v>
      </c>
      <c r="D143" s="4" t="s">
        <v>652</v>
      </c>
      <c r="E143" s="4"/>
      <c r="F143" s="4" t="s">
        <v>653</v>
      </c>
      <c r="G143" s="5"/>
      <c r="H143" s="4" t="s">
        <v>654</v>
      </c>
      <c r="I143" s="4" t="s">
        <v>654</v>
      </c>
      <c r="J143" s="4" t="s">
        <v>655</v>
      </c>
      <c r="K143" s="6"/>
      <c r="L143" s="7">
        <f t="shared" si="12"/>
        <v>4.859699</v>
      </c>
      <c r="O143">
        <v>3.7797660999999998</v>
      </c>
      <c r="Q143">
        <v>1.079933</v>
      </c>
      <c r="S143">
        <v>6.2096152</v>
      </c>
      <c r="T143">
        <v>6.2096152</v>
      </c>
      <c r="U143">
        <v>880.05542000000003</v>
      </c>
      <c r="X143">
        <f t="shared" si="13"/>
        <v>4.8596991000000003</v>
      </c>
      <c r="Y143">
        <f t="shared" si="14"/>
        <v>880.05542000000003</v>
      </c>
      <c r="Z143">
        <f t="shared" si="15"/>
        <v>6.2096152</v>
      </c>
      <c r="AA143">
        <f t="shared" si="16"/>
        <v>6.2096152</v>
      </c>
    </row>
    <row r="144" spans="1:27" x14ac:dyDescent="0.25">
      <c r="A144" s="1">
        <f t="shared" si="17"/>
        <v>8</v>
      </c>
      <c r="B144" s="2" t="s">
        <v>102</v>
      </c>
      <c r="C144" s="2">
        <v>2020</v>
      </c>
      <c r="D144" s="4" t="s">
        <v>656</v>
      </c>
      <c r="E144" s="4"/>
      <c r="F144" s="4" t="s">
        <v>657</v>
      </c>
      <c r="G144" s="5"/>
      <c r="H144" s="4" t="s">
        <v>658</v>
      </c>
      <c r="I144" s="4"/>
      <c r="J144" s="4" t="s">
        <v>659</v>
      </c>
      <c r="K144" s="6"/>
      <c r="L144" s="7">
        <f t="shared" si="12"/>
        <v>5.1624369999999997</v>
      </c>
      <c r="O144">
        <v>4.1124501000000002</v>
      </c>
      <c r="Q144">
        <v>1.049987</v>
      </c>
      <c r="S144">
        <v>6.3874230000000001</v>
      </c>
      <c r="T144">
        <v>6.2943047999999999</v>
      </c>
      <c r="U144">
        <v>1250.1850999999999</v>
      </c>
      <c r="X144">
        <f t="shared" si="13"/>
        <v>5.1624371</v>
      </c>
      <c r="Y144">
        <f t="shared" si="14"/>
        <v>1250.1850999999999</v>
      </c>
      <c r="Z144">
        <f t="shared" si="15"/>
        <v>6.3874230000000001</v>
      </c>
      <c r="AA144">
        <f t="shared" si="16"/>
        <v>6.2943047999999999</v>
      </c>
    </row>
    <row r="145" spans="1:27" x14ac:dyDescent="0.25">
      <c r="A145" s="1">
        <f t="shared" si="17"/>
        <v>8</v>
      </c>
      <c r="B145" s="2" t="s">
        <v>102</v>
      </c>
      <c r="C145" s="2">
        <v>2021</v>
      </c>
      <c r="D145" s="4" t="s">
        <v>660</v>
      </c>
      <c r="E145" s="4"/>
      <c r="F145" s="4" t="s">
        <v>661</v>
      </c>
      <c r="G145" s="5"/>
      <c r="H145" s="4" t="s">
        <v>662</v>
      </c>
      <c r="I145" s="4"/>
      <c r="J145" s="4" t="s">
        <v>663</v>
      </c>
      <c r="K145" s="6"/>
      <c r="L145" s="7">
        <f t="shared" si="12"/>
        <v>5.0202419999999996</v>
      </c>
      <c r="O145">
        <v>3.9991759999999998</v>
      </c>
      <c r="Q145">
        <v>1.021066</v>
      </c>
      <c r="S145">
        <v>6.8071089000000002</v>
      </c>
      <c r="T145">
        <v>6.3789945000000001</v>
      </c>
      <c r="U145">
        <v>1649.192</v>
      </c>
      <c r="X145">
        <f t="shared" si="13"/>
        <v>5.0202419999999996</v>
      </c>
      <c r="Y145">
        <f t="shared" si="14"/>
        <v>1649.192</v>
      </c>
      <c r="Z145">
        <f t="shared" si="15"/>
        <v>6.8071089000000002</v>
      </c>
      <c r="AA145">
        <f t="shared" si="16"/>
        <v>6.3789945000000001</v>
      </c>
    </row>
    <row r="146" spans="1:27" x14ac:dyDescent="0.25">
      <c r="A146" s="1">
        <f t="shared" si="17"/>
        <v>9</v>
      </c>
      <c r="B146" s="2" t="s">
        <v>117</v>
      </c>
      <c r="C146" s="2">
        <v>2004</v>
      </c>
      <c r="D146" s="4"/>
      <c r="E146" s="4"/>
      <c r="F146" s="4"/>
      <c r="G146" s="5"/>
      <c r="H146" s="4"/>
      <c r="I146" s="4"/>
      <c r="J146" s="4"/>
      <c r="K146" s="6"/>
      <c r="L146" s="7">
        <f t="shared" si="12"/>
        <v>0</v>
      </c>
      <c r="O146">
        <v>0.29638195000000001</v>
      </c>
      <c r="P146">
        <v>31.802512</v>
      </c>
      <c r="Q146">
        <v>0.10185938999999999</v>
      </c>
      <c r="R146">
        <v>1</v>
      </c>
      <c r="S146">
        <v>-0.33546578999999999</v>
      </c>
      <c r="T146">
        <v>-0.33547008</v>
      </c>
      <c r="U146">
        <v>-45.416772999999999</v>
      </c>
      <c r="V146">
        <v>1.1636610999999999</v>
      </c>
      <c r="X146">
        <f t="shared" si="13"/>
        <v>33.200753339999999</v>
      </c>
      <c r="Y146">
        <f t="shared" si="14"/>
        <v>-45.416772999999999</v>
      </c>
      <c r="Z146">
        <f t="shared" si="15"/>
        <v>-0.33546578999999999</v>
      </c>
      <c r="AA146">
        <f t="shared" si="16"/>
        <v>-0.33547008</v>
      </c>
    </row>
    <row r="147" spans="1:27" x14ac:dyDescent="0.25">
      <c r="A147" s="1">
        <f t="shared" si="17"/>
        <v>9</v>
      </c>
      <c r="B147" s="2" t="s">
        <v>117</v>
      </c>
      <c r="C147" s="2">
        <v>2005</v>
      </c>
      <c r="D147" s="4"/>
      <c r="E147" s="4"/>
      <c r="F147" s="4"/>
      <c r="G147" s="5"/>
      <c r="H147" s="4"/>
      <c r="I147" s="4"/>
      <c r="J147" s="4"/>
      <c r="K147" s="6"/>
      <c r="L147" s="7">
        <f t="shared" si="12"/>
        <v>0</v>
      </c>
      <c r="O147">
        <v>0.56945931999999999</v>
      </c>
      <c r="P147">
        <v>29.367709999999999</v>
      </c>
      <c r="Q147">
        <v>9.9614789999999995E-2</v>
      </c>
      <c r="R147">
        <v>1</v>
      </c>
      <c r="S147">
        <v>4.0693159999999999E-2</v>
      </c>
      <c r="T147">
        <v>4.0689830000000003E-2</v>
      </c>
      <c r="U147">
        <v>-39.121011000000003</v>
      </c>
      <c r="V147">
        <v>1.127607</v>
      </c>
      <c r="X147">
        <f t="shared" si="13"/>
        <v>31.036784109999999</v>
      </c>
      <c r="Y147">
        <f t="shared" si="14"/>
        <v>-39.121011000000003</v>
      </c>
      <c r="Z147">
        <f t="shared" si="15"/>
        <v>4.0693159999999999E-2</v>
      </c>
      <c r="AA147">
        <f t="shared" si="16"/>
        <v>4.0689830000000003E-2</v>
      </c>
    </row>
    <row r="148" spans="1:27" x14ac:dyDescent="0.25">
      <c r="A148" s="1">
        <f t="shared" si="17"/>
        <v>9</v>
      </c>
      <c r="B148" s="2" t="s">
        <v>117</v>
      </c>
      <c r="C148" s="2">
        <v>2006</v>
      </c>
      <c r="D148" s="4" t="s">
        <v>664</v>
      </c>
      <c r="E148" s="4"/>
      <c r="F148" s="4"/>
      <c r="G148" s="5"/>
      <c r="H148" s="4"/>
      <c r="I148" s="4"/>
      <c r="J148" s="4"/>
      <c r="K148" s="6"/>
      <c r="L148" s="7">
        <f t="shared" si="12"/>
        <v>0.84253670000000003</v>
      </c>
      <c r="O148">
        <v>0.84253668999999998</v>
      </c>
      <c r="P148">
        <v>26.932908000000001</v>
      </c>
      <c r="Q148">
        <v>9.7370189999999995E-2</v>
      </c>
      <c r="R148">
        <v>1</v>
      </c>
      <c r="S148">
        <v>0.41685211999999999</v>
      </c>
      <c r="T148">
        <v>0.41684972999999997</v>
      </c>
      <c r="U148">
        <v>-32.825248000000002</v>
      </c>
      <c r="V148">
        <v>1.091553</v>
      </c>
      <c r="X148">
        <f t="shared" si="13"/>
        <v>28.87281488</v>
      </c>
      <c r="Y148">
        <f t="shared" si="14"/>
        <v>-32.825248000000002</v>
      </c>
      <c r="Z148">
        <f t="shared" si="15"/>
        <v>0.41685211999999999</v>
      </c>
      <c r="AA148">
        <f t="shared" si="16"/>
        <v>0.41684972999999997</v>
      </c>
    </row>
    <row r="149" spans="1:27" x14ac:dyDescent="0.25">
      <c r="A149" s="1">
        <f t="shared" si="17"/>
        <v>9</v>
      </c>
      <c r="B149" s="2" t="s">
        <v>117</v>
      </c>
      <c r="C149" s="2">
        <v>2007</v>
      </c>
      <c r="D149" s="4" t="s">
        <v>665</v>
      </c>
      <c r="E149" s="4"/>
      <c r="F149" s="4"/>
      <c r="G149" s="5"/>
      <c r="H149" s="4"/>
      <c r="I149" s="4"/>
      <c r="J149" s="4"/>
      <c r="K149" s="6"/>
      <c r="L149" s="7">
        <f t="shared" si="12"/>
        <v>1.1156140000000001</v>
      </c>
      <c r="O149">
        <v>1.1156140999999999</v>
      </c>
      <c r="P149">
        <v>24.498106</v>
      </c>
      <c r="Q149">
        <v>9.5125589999999996E-2</v>
      </c>
      <c r="R149">
        <v>1</v>
      </c>
      <c r="S149">
        <v>0.79301107000000004</v>
      </c>
      <c r="T149">
        <v>0.79300963999999996</v>
      </c>
      <c r="U149">
        <v>-26.529485999999999</v>
      </c>
      <c r="V149">
        <v>1.055499</v>
      </c>
      <c r="X149">
        <f t="shared" si="13"/>
        <v>26.708845689999997</v>
      </c>
      <c r="Y149">
        <f t="shared" si="14"/>
        <v>-26.529485999999999</v>
      </c>
      <c r="Z149">
        <f t="shared" si="15"/>
        <v>0.79301107000000004</v>
      </c>
      <c r="AA149">
        <f t="shared" si="16"/>
        <v>0.79300963999999996</v>
      </c>
    </row>
    <row r="150" spans="1:27" x14ac:dyDescent="0.25">
      <c r="A150" s="1">
        <f t="shared" si="17"/>
        <v>9</v>
      </c>
      <c r="B150" s="2" t="s">
        <v>117</v>
      </c>
      <c r="C150" s="2">
        <v>2008</v>
      </c>
      <c r="D150" s="4" t="s">
        <v>666</v>
      </c>
      <c r="E150" s="4"/>
      <c r="F150" s="4"/>
      <c r="G150" s="5"/>
      <c r="H150" s="4" t="s">
        <v>667</v>
      </c>
      <c r="I150" s="4">
        <v>1.1691696</v>
      </c>
      <c r="J150" s="4"/>
      <c r="K150" s="6"/>
      <c r="L150" s="7">
        <f t="shared" si="12"/>
        <v>1.6563239999999999</v>
      </c>
      <c r="O150">
        <v>1.6563239999999999</v>
      </c>
      <c r="P150">
        <v>22.063303000000001</v>
      </c>
      <c r="Q150">
        <v>9.2880989999999997E-2</v>
      </c>
      <c r="R150">
        <v>1</v>
      </c>
      <c r="S150">
        <v>1.16917</v>
      </c>
      <c r="T150">
        <v>1.1691695</v>
      </c>
      <c r="U150">
        <v>-20.233723000000001</v>
      </c>
      <c r="V150">
        <v>1.0194449999999999</v>
      </c>
      <c r="X150">
        <f t="shared" si="13"/>
        <v>24.812507990000004</v>
      </c>
      <c r="Y150">
        <f t="shared" si="14"/>
        <v>-20.233723000000001</v>
      </c>
      <c r="Z150">
        <f t="shared" si="15"/>
        <v>1.16917</v>
      </c>
      <c r="AA150">
        <f t="shared" si="16"/>
        <v>1.1691695</v>
      </c>
    </row>
    <row r="151" spans="1:27" x14ac:dyDescent="0.25">
      <c r="A151" s="1">
        <f t="shared" si="17"/>
        <v>9</v>
      </c>
      <c r="B151" s="2" t="s">
        <v>117</v>
      </c>
      <c r="C151" s="2">
        <v>2009</v>
      </c>
      <c r="D151" s="4" t="s">
        <v>668</v>
      </c>
      <c r="E151" s="4"/>
      <c r="F151" s="4"/>
      <c r="G151" s="5"/>
      <c r="H151" s="4" t="s">
        <v>669</v>
      </c>
      <c r="I151" s="4">
        <v>1.5453294</v>
      </c>
      <c r="J151" s="4"/>
      <c r="K151" s="6">
        <v>0.98339145489019497</v>
      </c>
      <c r="L151" s="7">
        <f t="shared" si="12"/>
        <v>2.9501740000000001</v>
      </c>
      <c r="O151">
        <v>2.9501740999999999</v>
      </c>
      <c r="P151">
        <v>19.628501</v>
      </c>
      <c r="Q151">
        <v>9.0636389999999997E-2</v>
      </c>
      <c r="R151">
        <v>1</v>
      </c>
      <c r="S151">
        <v>1.545329</v>
      </c>
      <c r="T151">
        <v>1.5453295</v>
      </c>
      <c r="U151">
        <v>-13.937961</v>
      </c>
      <c r="V151">
        <v>0.98339098999999996</v>
      </c>
      <c r="X151">
        <f t="shared" si="13"/>
        <v>23.669311489999998</v>
      </c>
      <c r="Y151">
        <f t="shared" si="14"/>
        <v>-13.937961</v>
      </c>
      <c r="Z151">
        <f t="shared" si="15"/>
        <v>1.545329</v>
      </c>
      <c r="AA151">
        <f t="shared" si="16"/>
        <v>1.5453295</v>
      </c>
    </row>
    <row r="152" spans="1:27" x14ac:dyDescent="0.25">
      <c r="A152" s="1">
        <f t="shared" si="17"/>
        <v>9</v>
      </c>
      <c r="B152" s="2" t="s">
        <v>117</v>
      </c>
      <c r="C152" s="2">
        <v>2010</v>
      </c>
      <c r="D152" s="4" t="s">
        <v>670</v>
      </c>
      <c r="E152" s="4"/>
      <c r="F152" s="4"/>
      <c r="G152" s="5"/>
      <c r="H152" s="4" t="s">
        <v>671</v>
      </c>
      <c r="I152" s="4">
        <v>1.4886725999999999</v>
      </c>
      <c r="J152" s="4"/>
      <c r="K152" s="6">
        <v>0.94733708057778498</v>
      </c>
      <c r="L152" s="7">
        <f t="shared" si="12"/>
        <v>3.6540140000000001</v>
      </c>
      <c r="O152">
        <v>3.6540140999999999</v>
      </c>
      <c r="P152">
        <v>17.193698999999999</v>
      </c>
      <c r="Q152">
        <v>8.8391800000000006E-2</v>
      </c>
      <c r="R152">
        <v>1</v>
      </c>
      <c r="S152">
        <v>1.4886729999999999</v>
      </c>
      <c r="T152">
        <v>1.4886725999999999</v>
      </c>
      <c r="U152">
        <v>-7.6421980999999999</v>
      </c>
      <c r="V152">
        <v>0.94733696999999994</v>
      </c>
      <c r="X152">
        <f t="shared" si="13"/>
        <v>21.9361049</v>
      </c>
      <c r="Y152">
        <f t="shared" si="14"/>
        <v>-7.6421980999999999</v>
      </c>
      <c r="Z152">
        <f t="shared" si="15"/>
        <v>1.4886729999999999</v>
      </c>
      <c r="AA152">
        <f t="shared" si="16"/>
        <v>1.4886725999999999</v>
      </c>
    </row>
    <row r="153" spans="1:27" x14ac:dyDescent="0.25">
      <c r="A153" s="1">
        <f t="shared" si="17"/>
        <v>9</v>
      </c>
      <c r="B153" s="2" t="s">
        <v>117</v>
      </c>
      <c r="C153" s="2">
        <v>2011</v>
      </c>
      <c r="D153" s="4" t="s">
        <v>672</v>
      </c>
      <c r="E153" s="4"/>
      <c r="F153" s="4"/>
      <c r="G153" s="5"/>
      <c r="H153" s="4" t="s">
        <v>673</v>
      </c>
      <c r="I153" s="4">
        <v>1.4402524000000001</v>
      </c>
      <c r="J153" s="4"/>
      <c r="K153" s="6">
        <v>0.96016829131505999</v>
      </c>
      <c r="L153" s="7">
        <f t="shared" si="12"/>
        <v>3.7533850000000002</v>
      </c>
      <c r="O153">
        <v>3.7533851</v>
      </c>
      <c r="P153">
        <v>14.758896</v>
      </c>
      <c r="Q153">
        <v>8.6147199999999993E-2</v>
      </c>
      <c r="R153">
        <v>1</v>
      </c>
      <c r="S153">
        <v>1.4402519</v>
      </c>
      <c r="T153">
        <v>1.4402524000000001</v>
      </c>
      <c r="U153">
        <v>-1.3464354999999999</v>
      </c>
      <c r="V153">
        <v>0.96016800000000002</v>
      </c>
      <c r="X153">
        <f t="shared" si="13"/>
        <v>19.598428299999998</v>
      </c>
      <c r="Y153">
        <f t="shared" si="14"/>
        <v>-1.3464354999999999</v>
      </c>
      <c r="Z153">
        <f t="shared" si="15"/>
        <v>1.4402519</v>
      </c>
      <c r="AA153">
        <f t="shared" si="16"/>
        <v>1.4402524000000001</v>
      </c>
    </row>
    <row r="154" spans="1:27" x14ac:dyDescent="0.25">
      <c r="A154" s="1">
        <f t="shared" si="17"/>
        <v>9</v>
      </c>
      <c r="B154" s="2" t="s">
        <v>117</v>
      </c>
      <c r="C154" s="2">
        <v>2012</v>
      </c>
      <c r="D154" s="4" t="s">
        <v>674</v>
      </c>
      <c r="E154" s="4"/>
      <c r="F154" s="4"/>
      <c r="G154" s="5"/>
      <c r="H154" s="4" t="s">
        <v>675</v>
      </c>
      <c r="I154" s="4">
        <v>1.3536619999999999</v>
      </c>
      <c r="J154" s="4" t="s">
        <v>676</v>
      </c>
      <c r="K154" s="6">
        <v>1.0152464637696601</v>
      </c>
      <c r="L154" s="7">
        <f t="shared" si="12"/>
        <v>3.6802679999999999</v>
      </c>
      <c r="O154">
        <v>3.6802679999999999</v>
      </c>
      <c r="P154">
        <v>12.324094000000001</v>
      </c>
      <c r="Q154">
        <v>8.3902599999999994E-2</v>
      </c>
      <c r="R154">
        <v>1</v>
      </c>
      <c r="S154">
        <v>1.3536619999999999</v>
      </c>
      <c r="T154">
        <v>1.3536619999999999</v>
      </c>
      <c r="U154">
        <v>4.9493270000000003</v>
      </c>
      <c r="V154">
        <v>1.0152460000000001</v>
      </c>
      <c r="X154">
        <f t="shared" si="13"/>
        <v>17.088264599999999</v>
      </c>
      <c r="Y154">
        <f t="shared" si="14"/>
        <v>4.9493270000000003</v>
      </c>
      <c r="Z154">
        <f t="shared" si="15"/>
        <v>1.3536619999999999</v>
      </c>
      <c r="AA154">
        <f t="shared" si="16"/>
        <v>1.3536619999999999</v>
      </c>
    </row>
    <row r="155" spans="1:27" x14ac:dyDescent="0.25">
      <c r="A155" s="1">
        <f t="shared" si="17"/>
        <v>9</v>
      </c>
      <c r="B155" s="2" t="s">
        <v>117</v>
      </c>
      <c r="C155" s="2">
        <v>2013</v>
      </c>
      <c r="D155" s="4" t="s">
        <v>677</v>
      </c>
      <c r="E155" s="4"/>
      <c r="F155" s="4"/>
      <c r="G155" s="5"/>
      <c r="H155" s="4" t="s">
        <v>678</v>
      </c>
      <c r="I155" s="4">
        <v>1.6416189999999999</v>
      </c>
      <c r="J155" s="4" t="s">
        <v>679</v>
      </c>
      <c r="K155" s="6">
        <v>0.82080949052765295</v>
      </c>
      <c r="L155" s="7">
        <f t="shared" si="12"/>
        <v>3.816764</v>
      </c>
      <c r="O155">
        <v>3.8167640999999999</v>
      </c>
      <c r="P155">
        <v>9.8892918000000005</v>
      </c>
      <c r="Q155">
        <v>8.1657999999999994E-2</v>
      </c>
      <c r="R155">
        <v>1</v>
      </c>
      <c r="S155">
        <v>1.6416189999999999</v>
      </c>
      <c r="T155">
        <v>1.6416189999999999</v>
      </c>
      <c r="U155">
        <v>11.245089999999999</v>
      </c>
      <c r="V155">
        <v>0.82080900999999995</v>
      </c>
      <c r="X155">
        <f t="shared" si="13"/>
        <v>14.7877139</v>
      </c>
      <c r="Y155">
        <f t="shared" si="14"/>
        <v>11.245089999999999</v>
      </c>
      <c r="Z155">
        <f t="shared" si="15"/>
        <v>1.6416189999999999</v>
      </c>
      <c r="AA155">
        <f t="shared" si="16"/>
        <v>1.6416189999999999</v>
      </c>
    </row>
    <row r="156" spans="1:27" x14ac:dyDescent="0.25">
      <c r="A156" s="1">
        <f t="shared" si="17"/>
        <v>9</v>
      </c>
      <c r="B156" s="2" t="s">
        <v>117</v>
      </c>
      <c r="C156" s="2">
        <v>2014</v>
      </c>
      <c r="D156" s="4" t="s">
        <v>680</v>
      </c>
      <c r="E156" s="4"/>
      <c r="F156" s="4"/>
      <c r="G156" s="5"/>
      <c r="H156" s="4" t="s">
        <v>681</v>
      </c>
      <c r="I156" s="4">
        <v>1.7918143</v>
      </c>
      <c r="J156" s="4" t="s">
        <v>682</v>
      </c>
      <c r="K156" s="6">
        <v>0.796361900294694</v>
      </c>
      <c r="L156" s="7">
        <f t="shared" si="12"/>
        <v>3.7429009999999998</v>
      </c>
      <c r="O156">
        <v>3.7429011000000001</v>
      </c>
      <c r="P156">
        <v>7.4544895000000002</v>
      </c>
      <c r="Q156">
        <v>7.9413399999999995E-2</v>
      </c>
      <c r="R156">
        <v>1</v>
      </c>
      <c r="S156">
        <v>1.791814</v>
      </c>
      <c r="T156">
        <v>1.7918143</v>
      </c>
      <c r="U156">
        <v>19.271958999999999</v>
      </c>
      <c r="V156">
        <v>0.79636198000000002</v>
      </c>
      <c r="X156">
        <f t="shared" si="13"/>
        <v>12.276804</v>
      </c>
      <c r="Y156">
        <f t="shared" si="14"/>
        <v>19.271958999999999</v>
      </c>
      <c r="Z156">
        <f t="shared" si="15"/>
        <v>1.791814</v>
      </c>
      <c r="AA156">
        <f t="shared" si="16"/>
        <v>1.7918143</v>
      </c>
    </row>
    <row r="157" spans="1:27" x14ac:dyDescent="0.25">
      <c r="A157" s="1">
        <f t="shared" si="17"/>
        <v>9</v>
      </c>
      <c r="B157" s="2" t="s">
        <v>117</v>
      </c>
      <c r="C157" s="2">
        <v>2015</v>
      </c>
      <c r="D157" s="4" t="s">
        <v>683</v>
      </c>
      <c r="E157" s="4" t="s">
        <v>684</v>
      </c>
      <c r="F157" s="4"/>
      <c r="G157" s="5"/>
      <c r="H157" s="4" t="s">
        <v>685</v>
      </c>
      <c r="I157" s="4">
        <v>2.0078746999999999</v>
      </c>
      <c r="J157" s="4"/>
      <c r="K157" s="6">
        <v>0.69503356046772702</v>
      </c>
      <c r="L157" s="7">
        <f t="shared" si="12"/>
        <v>8.070112</v>
      </c>
      <c r="O157">
        <v>3.0504251</v>
      </c>
      <c r="P157">
        <v>5.0196871999999999</v>
      </c>
      <c r="Q157">
        <v>7.7168799999999996E-2</v>
      </c>
      <c r="R157">
        <v>1</v>
      </c>
      <c r="S157">
        <v>2.0078749999999999</v>
      </c>
      <c r="T157">
        <v>2.0078746999999999</v>
      </c>
      <c r="U157">
        <v>55.547272999999997</v>
      </c>
      <c r="V157">
        <v>0.69503402999999997</v>
      </c>
      <c r="X157">
        <f t="shared" si="13"/>
        <v>9.1472811000000007</v>
      </c>
      <c r="Y157">
        <f t="shared" si="14"/>
        <v>55.547272999999997</v>
      </c>
      <c r="Z157">
        <f t="shared" si="15"/>
        <v>2.0078749999999999</v>
      </c>
      <c r="AA157">
        <f t="shared" si="16"/>
        <v>2.0078746999999999</v>
      </c>
    </row>
    <row r="158" spans="1:27" x14ac:dyDescent="0.25">
      <c r="A158" s="1">
        <f t="shared" si="17"/>
        <v>9</v>
      </c>
      <c r="B158" s="2" t="s">
        <v>117</v>
      </c>
      <c r="C158" s="2">
        <v>2016</v>
      </c>
      <c r="D158" s="4" t="s">
        <v>686</v>
      </c>
      <c r="E158" s="4" t="s">
        <v>687</v>
      </c>
      <c r="F158" s="4" t="s">
        <v>688</v>
      </c>
      <c r="G158" s="5"/>
      <c r="H158" s="4" t="s">
        <v>689</v>
      </c>
      <c r="I158" s="4">
        <v>1.9480295999999999</v>
      </c>
      <c r="J158" s="4"/>
      <c r="K158" s="6">
        <v>0.74924214157379798</v>
      </c>
      <c r="L158" s="7">
        <f t="shared" si="12"/>
        <v>5.6193152</v>
      </c>
      <c r="O158">
        <v>2.9595060000000002</v>
      </c>
      <c r="P158">
        <v>2.5848849</v>
      </c>
      <c r="Q158">
        <v>7.4924199999999996E-2</v>
      </c>
      <c r="R158">
        <v>1</v>
      </c>
      <c r="S158">
        <v>1.9480299999999999</v>
      </c>
      <c r="T158">
        <v>1.9480295999999999</v>
      </c>
      <c r="U158">
        <v>91.822586999999999</v>
      </c>
      <c r="V158">
        <v>0.74924201000000001</v>
      </c>
      <c r="X158">
        <f t="shared" si="13"/>
        <v>6.6193150999999997</v>
      </c>
      <c r="Y158">
        <f t="shared" si="14"/>
        <v>91.822586999999999</v>
      </c>
      <c r="Z158">
        <f t="shared" si="15"/>
        <v>1.9480299999999999</v>
      </c>
      <c r="AA158">
        <f t="shared" si="16"/>
        <v>1.9480295999999999</v>
      </c>
    </row>
    <row r="159" spans="1:27" x14ac:dyDescent="0.25">
      <c r="A159" s="1">
        <f t="shared" si="17"/>
        <v>9</v>
      </c>
      <c r="B159" s="2" t="s">
        <v>117</v>
      </c>
      <c r="C159" s="2">
        <v>2017</v>
      </c>
      <c r="D159" s="4" t="s">
        <v>690</v>
      </c>
      <c r="E159" s="4" t="s">
        <v>691</v>
      </c>
      <c r="F159" s="4" t="s">
        <v>692</v>
      </c>
      <c r="G159" s="5"/>
      <c r="H159" s="4" t="s">
        <v>693</v>
      </c>
      <c r="I159" s="4">
        <v>2.7254868000000001</v>
      </c>
      <c r="J159" s="4" t="s">
        <v>694</v>
      </c>
      <c r="K159" s="6">
        <v>0.69045665349469199</v>
      </c>
      <c r="L159" s="7">
        <f t="shared" si="12"/>
        <v>6.4684885999999997</v>
      </c>
      <c r="O159">
        <v>2.9798659999999999</v>
      </c>
      <c r="P159">
        <v>3.4159429000000001</v>
      </c>
      <c r="Q159">
        <v>7.2679599999999997E-2</v>
      </c>
      <c r="R159">
        <v>1</v>
      </c>
      <c r="S159">
        <v>2.7254870000000002</v>
      </c>
      <c r="T159">
        <v>2.7254868000000001</v>
      </c>
      <c r="U159">
        <v>128.09790000000001</v>
      </c>
      <c r="V159">
        <v>0.69045699000000005</v>
      </c>
      <c r="X159">
        <f t="shared" si="13"/>
        <v>7.4684885000000003</v>
      </c>
      <c r="Y159">
        <f t="shared" si="14"/>
        <v>128.09790000000001</v>
      </c>
      <c r="Z159">
        <f t="shared" si="15"/>
        <v>2.7254870000000002</v>
      </c>
      <c r="AA159">
        <f t="shared" si="16"/>
        <v>2.7254868000000001</v>
      </c>
    </row>
    <row r="160" spans="1:27" x14ac:dyDescent="0.25">
      <c r="A160" s="1">
        <f t="shared" si="17"/>
        <v>9</v>
      </c>
      <c r="B160" s="2" t="s">
        <v>117</v>
      </c>
      <c r="C160" s="2">
        <v>2018</v>
      </c>
      <c r="D160" s="4" t="s">
        <v>695</v>
      </c>
      <c r="E160" s="4" t="s">
        <v>696</v>
      </c>
      <c r="F160" s="4" t="s">
        <v>697</v>
      </c>
      <c r="G160" s="5"/>
      <c r="H160" s="4" t="s">
        <v>698</v>
      </c>
      <c r="I160" s="4">
        <v>3.3836499</v>
      </c>
      <c r="J160" s="4" t="s">
        <v>699</v>
      </c>
      <c r="K160" s="6">
        <v>0.66968069976698597</v>
      </c>
      <c r="L160" s="7">
        <f t="shared" si="12"/>
        <v>7.6484586999999999</v>
      </c>
      <c r="O160">
        <v>3.1721721000000001</v>
      </c>
      <c r="P160">
        <v>4.4057940999999996</v>
      </c>
      <c r="Q160">
        <v>7.0492700000000005E-2</v>
      </c>
      <c r="R160">
        <v>1</v>
      </c>
      <c r="S160">
        <v>3.3836501000000001</v>
      </c>
      <c r="T160">
        <v>3.3836498000000002</v>
      </c>
      <c r="U160">
        <v>246.54820000000001</v>
      </c>
      <c r="V160">
        <v>0.66968101000000002</v>
      </c>
      <c r="X160">
        <f t="shared" si="13"/>
        <v>8.6484588999999996</v>
      </c>
      <c r="Y160">
        <f t="shared" si="14"/>
        <v>246.54820000000001</v>
      </c>
      <c r="Z160">
        <f t="shared" si="15"/>
        <v>3.3836501000000001</v>
      </c>
      <c r="AA160">
        <f t="shared" si="16"/>
        <v>3.3836498000000002</v>
      </c>
    </row>
    <row r="161" spans="1:27" x14ac:dyDescent="0.25">
      <c r="A161" s="1">
        <f t="shared" si="17"/>
        <v>9</v>
      </c>
      <c r="B161" s="2" t="s">
        <v>117</v>
      </c>
      <c r="C161" s="2">
        <v>2019</v>
      </c>
      <c r="D161" s="4" t="s">
        <v>700</v>
      </c>
      <c r="E161" s="4" t="s">
        <v>701</v>
      </c>
      <c r="F161" s="4" t="s">
        <v>702</v>
      </c>
      <c r="G161" s="5"/>
      <c r="H161" s="4" t="s">
        <v>703</v>
      </c>
      <c r="I161" s="4">
        <v>3.657807</v>
      </c>
      <c r="J161" s="4" t="s">
        <v>704</v>
      </c>
      <c r="K161" s="6">
        <v>0.64951713528758204</v>
      </c>
      <c r="L161" s="7">
        <f t="shared" si="12"/>
        <v>8.9564989999999991</v>
      </c>
      <c r="O161">
        <v>3.0766599000000001</v>
      </c>
      <c r="P161">
        <v>4.2731389999999996</v>
      </c>
      <c r="Q161">
        <v>1.6066999</v>
      </c>
      <c r="R161">
        <v>1</v>
      </c>
      <c r="S161">
        <v>3.6578070999999999</v>
      </c>
      <c r="T161">
        <v>3.6578070999999999</v>
      </c>
      <c r="U161">
        <v>449.80770999999999</v>
      </c>
      <c r="V161">
        <v>0.64951700000000001</v>
      </c>
      <c r="X161">
        <f t="shared" si="13"/>
        <v>9.9564988000000003</v>
      </c>
      <c r="Y161">
        <f t="shared" si="14"/>
        <v>449.80770999999999</v>
      </c>
      <c r="Z161">
        <f t="shared" si="15"/>
        <v>3.6578070999999999</v>
      </c>
      <c r="AA161">
        <f t="shared" si="16"/>
        <v>3.6578070999999999</v>
      </c>
    </row>
    <row r="162" spans="1:27" x14ac:dyDescent="0.25">
      <c r="A162" s="1">
        <f t="shared" si="17"/>
        <v>9</v>
      </c>
      <c r="B162" s="2" t="s">
        <v>117</v>
      </c>
      <c r="C162" s="2">
        <v>2020</v>
      </c>
      <c r="D162" s="4" t="s">
        <v>705</v>
      </c>
      <c r="E162" s="4" t="s">
        <v>706</v>
      </c>
      <c r="F162" s="4" t="s">
        <v>707</v>
      </c>
      <c r="G162" s="5">
        <v>0.79581375438070601</v>
      </c>
      <c r="H162" s="4" t="s">
        <v>708</v>
      </c>
      <c r="I162" s="4">
        <v>3.6474796999999999</v>
      </c>
      <c r="J162" s="4" t="s">
        <v>709</v>
      </c>
      <c r="K162" s="6">
        <v>0.464224690055412</v>
      </c>
      <c r="L162" s="7">
        <f t="shared" si="12"/>
        <v>9.5166057543807057</v>
      </c>
      <c r="O162">
        <v>2.8848250000000002</v>
      </c>
      <c r="P162">
        <v>4.1448631000000002</v>
      </c>
      <c r="Q162">
        <v>1.6911041</v>
      </c>
      <c r="R162">
        <v>1</v>
      </c>
      <c r="S162">
        <v>3.6474799999999998</v>
      </c>
      <c r="T162">
        <v>3.6474798000000002</v>
      </c>
      <c r="U162">
        <v>1011.546</v>
      </c>
      <c r="V162">
        <v>0.46422499</v>
      </c>
      <c r="X162">
        <f t="shared" si="13"/>
        <v>9.7207922</v>
      </c>
      <c r="Y162">
        <f t="shared" si="14"/>
        <v>1011.546</v>
      </c>
      <c r="Z162">
        <f t="shared" si="15"/>
        <v>3.6474799999999998</v>
      </c>
      <c r="AA162">
        <f t="shared" si="16"/>
        <v>3.6474798000000002</v>
      </c>
    </row>
    <row r="163" spans="1:27" x14ac:dyDescent="0.25">
      <c r="A163" s="1">
        <f t="shared" si="17"/>
        <v>9</v>
      </c>
      <c r="B163" s="2" t="s">
        <v>117</v>
      </c>
      <c r="C163" s="2">
        <v>2021</v>
      </c>
      <c r="D163" s="4" t="s">
        <v>710</v>
      </c>
      <c r="E163" s="4" t="s">
        <v>711</v>
      </c>
      <c r="F163" s="4" t="s">
        <v>712</v>
      </c>
      <c r="G163" s="5">
        <v>0.77257587419374496</v>
      </c>
      <c r="H163" s="4" t="s">
        <v>713</v>
      </c>
      <c r="I163" s="4" t="s">
        <v>713</v>
      </c>
      <c r="J163" s="4" t="s">
        <v>714</v>
      </c>
      <c r="K163" s="6">
        <v>0.45066925994635099</v>
      </c>
      <c r="L163" s="7">
        <f t="shared" si="12"/>
        <v>9.7537698741937451</v>
      </c>
      <c r="O163">
        <v>3.0903029000000002</v>
      </c>
      <c r="P163">
        <v>4.2491669999999999</v>
      </c>
      <c r="Q163">
        <v>1.641724</v>
      </c>
      <c r="R163">
        <v>1</v>
      </c>
      <c r="S163">
        <v>3.7984979000000001</v>
      </c>
      <c r="T163">
        <v>3.7984979000000001</v>
      </c>
      <c r="U163">
        <v>1477.1331</v>
      </c>
      <c r="V163">
        <v>0.45066898999999999</v>
      </c>
      <c r="X163">
        <f t="shared" si="13"/>
        <v>9.981193900000001</v>
      </c>
      <c r="Y163">
        <f t="shared" si="14"/>
        <v>1477.1331</v>
      </c>
      <c r="Z163">
        <f t="shared" si="15"/>
        <v>3.7984979000000001</v>
      </c>
      <c r="AA163">
        <f t="shared" si="16"/>
        <v>3.7984979000000001</v>
      </c>
    </row>
    <row r="164" spans="1:27" x14ac:dyDescent="0.25">
      <c r="A164" s="1">
        <f t="shared" si="17"/>
        <v>10</v>
      </c>
      <c r="B164" s="2" t="s">
        <v>131</v>
      </c>
      <c r="C164" s="2">
        <v>2004</v>
      </c>
      <c r="D164" s="4" t="s">
        <v>715</v>
      </c>
      <c r="E164" s="4"/>
      <c r="F164" s="4" t="s">
        <v>716</v>
      </c>
      <c r="G164" s="5"/>
      <c r="H164" s="4"/>
      <c r="I164" s="4"/>
      <c r="J164" s="4"/>
      <c r="K164" s="6"/>
      <c r="L164" s="7">
        <f t="shared" si="12"/>
        <v>21.456310000000002</v>
      </c>
      <c r="O164">
        <v>2.4482400000000002</v>
      </c>
      <c r="Q164">
        <v>19.00807</v>
      </c>
      <c r="S164">
        <v>-0.41038203000000001</v>
      </c>
      <c r="T164">
        <v>-0.4103868</v>
      </c>
      <c r="U164">
        <v>-634.86632999999995</v>
      </c>
      <c r="X164">
        <f t="shared" si="13"/>
        <v>21.456310000000002</v>
      </c>
      <c r="Y164">
        <f t="shared" si="14"/>
        <v>-634.86632999999995</v>
      </c>
      <c r="Z164">
        <f t="shared" si="15"/>
        <v>-0.41038203000000001</v>
      </c>
      <c r="AA164">
        <f t="shared" si="16"/>
        <v>-0.4103868</v>
      </c>
    </row>
    <row r="165" spans="1:27" x14ac:dyDescent="0.25">
      <c r="A165" s="1">
        <f t="shared" si="17"/>
        <v>10</v>
      </c>
      <c r="B165" s="2" t="s">
        <v>131</v>
      </c>
      <c r="C165" s="2">
        <v>2005</v>
      </c>
      <c r="D165" s="4" t="s">
        <v>717</v>
      </c>
      <c r="E165" s="4"/>
      <c r="F165" s="4" t="s">
        <v>718</v>
      </c>
      <c r="G165" s="5"/>
      <c r="H165" s="4"/>
      <c r="I165" s="4"/>
      <c r="J165" s="4"/>
      <c r="K165" s="6"/>
      <c r="L165" s="7">
        <f t="shared" si="12"/>
        <v>21.951456</v>
      </c>
      <c r="O165">
        <v>2.4897958999999998</v>
      </c>
      <c r="Q165">
        <v>19.461659999999998</v>
      </c>
      <c r="S165">
        <v>0.11145281999999999</v>
      </c>
      <c r="T165">
        <v>0.11144875999999999</v>
      </c>
      <c r="U165">
        <v>-542.96172999999999</v>
      </c>
      <c r="X165">
        <f t="shared" si="13"/>
        <v>21.951455899999999</v>
      </c>
      <c r="Y165">
        <f t="shared" si="14"/>
        <v>-542.96172999999999</v>
      </c>
      <c r="Z165">
        <f t="shared" si="15"/>
        <v>0.11145281999999999</v>
      </c>
      <c r="AA165">
        <f t="shared" si="16"/>
        <v>0.11144875999999999</v>
      </c>
    </row>
    <row r="166" spans="1:27" x14ac:dyDescent="0.25">
      <c r="A166" s="1">
        <f t="shared" si="17"/>
        <v>10</v>
      </c>
      <c r="B166" s="2" t="s">
        <v>131</v>
      </c>
      <c r="C166" s="2">
        <v>2006</v>
      </c>
      <c r="D166" s="4" t="s">
        <v>719</v>
      </c>
      <c r="E166" s="4"/>
      <c r="F166" s="4" t="s">
        <v>720</v>
      </c>
      <c r="G166" s="5"/>
      <c r="H166" s="4"/>
      <c r="I166" s="4"/>
      <c r="J166" s="4"/>
      <c r="K166" s="6"/>
      <c r="L166" s="7">
        <f t="shared" si="12"/>
        <v>22.327423</v>
      </c>
      <c r="O166">
        <v>2.6478031</v>
      </c>
      <c r="Q166">
        <v>19.679621000000001</v>
      </c>
      <c r="S166">
        <v>0.63328766999999997</v>
      </c>
      <c r="T166">
        <v>0.63328432999999995</v>
      </c>
      <c r="U166">
        <v>-451.05712999999997</v>
      </c>
      <c r="X166">
        <f t="shared" si="13"/>
        <v>22.327424100000002</v>
      </c>
      <c r="Y166">
        <f t="shared" si="14"/>
        <v>-451.05712999999997</v>
      </c>
      <c r="Z166">
        <f t="shared" si="15"/>
        <v>0.63328766999999997</v>
      </c>
      <c r="AA166">
        <f t="shared" si="16"/>
        <v>0.63328432999999995</v>
      </c>
    </row>
    <row r="167" spans="1:27" x14ac:dyDescent="0.25">
      <c r="A167" s="1">
        <f t="shared" si="17"/>
        <v>10</v>
      </c>
      <c r="B167" s="2" t="s">
        <v>131</v>
      </c>
      <c r="C167" s="2">
        <v>2007</v>
      </c>
      <c r="D167" s="4" t="s">
        <v>721</v>
      </c>
      <c r="E167" s="4"/>
      <c r="F167" s="4" t="s">
        <v>722</v>
      </c>
      <c r="G167" s="5"/>
      <c r="H167" s="4"/>
      <c r="I167" s="4"/>
      <c r="J167" s="4"/>
      <c r="K167" s="6"/>
      <c r="L167" s="7">
        <f t="shared" si="12"/>
        <v>20.673971000000002</v>
      </c>
      <c r="O167">
        <v>2.9851611</v>
      </c>
      <c r="Q167">
        <v>17.68881</v>
      </c>
      <c r="S167">
        <v>1.1551225000000001</v>
      </c>
      <c r="T167">
        <v>1.1551199000000001</v>
      </c>
      <c r="U167">
        <v>-359.15253000000001</v>
      </c>
      <c r="X167">
        <f t="shared" si="13"/>
        <v>20.673971099999999</v>
      </c>
      <c r="Y167">
        <f t="shared" si="14"/>
        <v>-359.15253000000001</v>
      </c>
      <c r="Z167">
        <f t="shared" si="15"/>
        <v>1.1551225000000001</v>
      </c>
      <c r="AA167">
        <f t="shared" si="16"/>
        <v>1.1551199000000001</v>
      </c>
    </row>
    <row r="168" spans="1:27" x14ac:dyDescent="0.25">
      <c r="A168" s="1">
        <f t="shared" si="17"/>
        <v>10</v>
      </c>
      <c r="B168" s="2" t="s">
        <v>131</v>
      </c>
      <c r="C168" s="2">
        <v>2008</v>
      </c>
      <c r="D168" s="4" t="s">
        <v>723</v>
      </c>
      <c r="E168" s="4"/>
      <c r="F168" s="4" t="s">
        <v>724</v>
      </c>
      <c r="G168" s="5"/>
      <c r="H168" s="4"/>
      <c r="I168" s="4"/>
      <c r="J168" s="4"/>
      <c r="K168" s="6"/>
      <c r="L168" s="7">
        <f t="shared" si="12"/>
        <v>19.867135999999999</v>
      </c>
      <c r="O168">
        <v>2.8670060999999998</v>
      </c>
      <c r="Q168">
        <v>17.000129999999999</v>
      </c>
      <c r="S168">
        <v>1.6769574</v>
      </c>
      <c r="T168">
        <v>1.6769555</v>
      </c>
      <c r="U168">
        <v>-267.24792000000002</v>
      </c>
      <c r="X168">
        <f t="shared" si="13"/>
        <v>19.8671361</v>
      </c>
      <c r="Y168">
        <f t="shared" si="14"/>
        <v>-267.24792000000002</v>
      </c>
      <c r="Z168">
        <f t="shared" si="15"/>
        <v>1.6769574</v>
      </c>
      <c r="AA168">
        <f t="shared" si="16"/>
        <v>1.6769555</v>
      </c>
    </row>
    <row r="169" spans="1:27" x14ac:dyDescent="0.25">
      <c r="A169" s="1">
        <f t="shared" si="17"/>
        <v>10</v>
      </c>
      <c r="B169" s="2" t="s">
        <v>131</v>
      </c>
      <c r="C169" s="2">
        <v>2009</v>
      </c>
      <c r="D169" s="4" t="s">
        <v>725</v>
      </c>
      <c r="E169" s="4"/>
      <c r="F169" s="4" t="s">
        <v>726</v>
      </c>
      <c r="G169" s="5"/>
      <c r="H169" s="4"/>
      <c r="I169" s="4"/>
      <c r="J169" s="4"/>
      <c r="K169" s="6"/>
      <c r="L169" s="7">
        <f t="shared" si="12"/>
        <v>14.353851000000001</v>
      </c>
      <c r="O169">
        <v>3.2230908999999999</v>
      </c>
      <c r="Q169">
        <v>11.13076</v>
      </c>
      <c r="S169">
        <v>2.1987922000000002</v>
      </c>
      <c r="T169">
        <v>2.1987909999999999</v>
      </c>
      <c r="U169">
        <v>-175.34332000000001</v>
      </c>
      <c r="X169">
        <f t="shared" si="13"/>
        <v>14.353850900000001</v>
      </c>
      <c r="Y169">
        <f t="shared" si="14"/>
        <v>-175.34332000000001</v>
      </c>
      <c r="Z169">
        <f t="shared" si="15"/>
        <v>2.1987922000000002</v>
      </c>
      <c r="AA169">
        <f t="shared" si="16"/>
        <v>2.1987909999999999</v>
      </c>
    </row>
    <row r="170" spans="1:27" x14ac:dyDescent="0.25">
      <c r="A170" s="1">
        <f t="shared" si="17"/>
        <v>10</v>
      </c>
      <c r="B170" s="2" t="s">
        <v>131</v>
      </c>
      <c r="C170" s="2">
        <v>2010</v>
      </c>
      <c r="D170" s="4" t="s">
        <v>727</v>
      </c>
      <c r="E170" s="4"/>
      <c r="F170" s="4" t="s">
        <v>728</v>
      </c>
      <c r="G170" s="5"/>
      <c r="H170" s="4" t="s">
        <v>729</v>
      </c>
      <c r="I170" s="4">
        <v>2.7206267</v>
      </c>
      <c r="J170" s="4"/>
      <c r="K170" s="6"/>
      <c r="L170" s="7">
        <f t="shared" si="12"/>
        <v>14.324418</v>
      </c>
      <c r="O170">
        <v>3.6570279999999999</v>
      </c>
      <c r="Q170">
        <v>10.667389999999999</v>
      </c>
      <c r="S170">
        <v>2.7206271000000002</v>
      </c>
      <c r="T170">
        <v>2.7206266000000001</v>
      </c>
      <c r="U170">
        <v>-83.438721000000001</v>
      </c>
      <c r="X170">
        <f t="shared" si="13"/>
        <v>14.324418</v>
      </c>
      <c r="Y170">
        <f t="shared" si="14"/>
        <v>-83.438721000000001</v>
      </c>
      <c r="Z170">
        <f t="shared" si="15"/>
        <v>2.7206271000000002</v>
      </c>
      <c r="AA170">
        <f t="shared" si="16"/>
        <v>2.7206266000000001</v>
      </c>
    </row>
    <row r="171" spans="1:27" x14ac:dyDescent="0.25">
      <c r="A171" s="1">
        <f t="shared" si="17"/>
        <v>10</v>
      </c>
      <c r="B171" s="2" t="s">
        <v>131</v>
      </c>
      <c r="C171" s="2">
        <v>2011</v>
      </c>
      <c r="D171" s="4" t="s">
        <v>730</v>
      </c>
      <c r="E171" s="4"/>
      <c r="F171" s="4" t="s">
        <v>731</v>
      </c>
      <c r="G171" s="5"/>
      <c r="H171" s="4" t="s">
        <v>732</v>
      </c>
      <c r="I171" s="4">
        <v>3.2424621999999999</v>
      </c>
      <c r="J171" s="4"/>
      <c r="K171" s="6"/>
      <c r="L171" s="7">
        <f t="shared" si="12"/>
        <v>14.449299</v>
      </c>
      <c r="O171">
        <v>4.2657489999999996</v>
      </c>
      <c r="Q171">
        <v>10.18355</v>
      </c>
      <c r="S171">
        <v>3.2424618999999999</v>
      </c>
      <c r="T171">
        <v>3.2424621999999999</v>
      </c>
      <c r="U171">
        <v>8.4658812999999995</v>
      </c>
      <c r="X171">
        <f t="shared" si="13"/>
        <v>14.449299</v>
      </c>
      <c r="Y171">
        <f t="shared" si="14"/>
        <v>8.4658812999999995</v>
      </c>
      <c r="Z171">
        <f t="shared" si="15"/>
        <v>3.2424618999999999</v>
      </c>
      <c r="AA171">
        <f t="shared" si="16"/>
        <v>3.2424621999999999</v>
      </c>
    </row>
    <row r="172" spans="1:27" x14ac:dyDescent="0.25">
      <c r="A172" s="1">
        <f t="shared" si="17"/>
        <v>10</v>
      </c>
      <c r="B172" s="2" t="s">
        <v>131</v>
      </c>
      <c r="C172" s="2">
        <v>2012</v>
      </c>
      <c r="D172" s="4" t="s">
        <v>733</v>
      </c>
      <c r="E172" s="4"/>
      <c r="F172" s="4" t="s">
        <v>734</v>
      </c>
      <c r="G172" s="5"/>
      <c r="H172" s="4" t="s">
        <v>735</v>
      </c>
      <c r="I172" s="4">
        <v>3.3851716999999999</v>
      </c>
      <c r="J172" s="4"/>
      <c r="K172" s="6"/>
      <c r="L172" s="7">
        <f t="shared" si="12"/>
        <v>14.741101999999998</v>
      </c>
      <c r="O172">
        <v>4.8256698</v>
      </c>
      <c r="Q172">
        <v>9.9154319999999991</v>
      </c>
      <c r="S172">
        <v>3.3851719</v>
      </c>
      <c r="T172">
        <v>3.3851716999999999</v>
      </c>
      <c r="U172">
        <v>100.37048</v>
      </c>
      <c r="X172">
        <f t="shared" si="13"/>
        <v>14.741101799999999</v>
      </c>
      <c r="Y172">
        <f t="shared" si="14"/>
        <v>100.37048</v>
      </c>
      <c r="Z172">
        <f t="shared" si="15"/>
        <v>3.3851719</v>
      </c>
      <c r="AA172">
        <f t="shared" si="16"/>
        <v>3.3851716999999999</v>
      </c>
    </row>
    <row r="173" spans="1:27" x14ac:dyDescent="0.25">
      <c r="A173" s="1">
        <f t="shared" si="17"/>
        <v>10</v>
      </c>
      <c r="B173" s="2" t="s">
        <v>131</v>
      </c>
      <c r="C173" s="2">
        <v>2013</v>
      </c>
      <c r="D173" s="4" t="s">
        <v>736</v>
      </c>
      <c r="E173" s="4"/>
      <c r="F173" s="4" t="s">
        <v>737</v>
      </c>
      <c r="G173" s="5"/>
      <c r="H173" s="4" t="s">
        <v>738</v>
      </c>
      <c r="I173" s="4">
        <v>4.0058090000000002</v>
      </c>
      <c r="J173" s="4"/>
      <c r="K173" s="6"/>
      <c r="L173" s="7">
        <f t="shared" si="12"/>
        <v>14.726896</v>
      </c>
      <c r="O173">
        <v>5.0568961999999997</v>
      </c>
      <c r="Q173">
        <v>9.6700000999999993</v>
      </c>
      <c r="S173">
        <v>4.0058087999999996</v>
      </c>
      <c r="T173">
        <v>4.0058087999999996</v>
      </c>
      <c r="U173">
        <v>192.27509000000001</v>
      </c>
      <c r="X173">
        <f t="shared" si="13"/>
        <v>14.7268963</v>
      </c>
      <c r="Y173">
        <f t="shared" si="14"/>
        <v>192.27509000000001</v>
      </c>
      <c r="Z173">
        <f t="shared" si="15"/>
        <v>4.0058087999999996</v>
      </c>
      <c r="AA173">
        <f t="shared" si="16"/>
        <v>4.0058087999999996</v>
      </c>
    </row>
    <row r="174" spans="1:27" x14ac:dyDescent="0.25">
      <c r="A174" s="1">
        <f t="shared" si="17"/>
        <v>10</v>
      </c>
      <c r="B174" s="2" t="s">
        <v>131</v>
      </c>
      <c r="C174" s="2">
        <v>2014</v>
      </c>
      <c r="D174" s="4" t="s">
        <v>739</v>
      </c>
      <c r="E174" s="4"/>
      <c r="F174" s="4" t="s">
        <v>740</v>
      </c>
      <c r="G174" s="5"/>
      <c r="H174" s="4" t="s">
        <v>741</v>
      </c>
      <c r="I174" s="4">
        <v>4.3016956999999998</v>
      </c>
      <c r="J174" s="4"/>
      <c r="K174" s="6"/>
      <c r="L174" s="7">
        <f t="shared" si="12"/>
        <v>15.03891</v>
      </c>
      <c r="O174">
        <v>5.6410098</v>
      </c>
      <c r="Q174">
        <v>9.3978996000000006</v>
      </c>
      <c r="S174">
        <v>4.0179429000000004</v>
      </c>
      <c r="T174">
        <v>4.3016958000000001</v>
      </c>
      <c r="U174">
        <v>284.17968999999999</v>
      </c>
      <c r="X174">
        <f t="shared" si="13"/>
        <v>15.038909400000001</v>
      </c>
      <c r="Y174">
        <f t="shared" si="14"/>
        <v>284.17968999999999</v>
      </c>
      <c r="Z174">
        <f t="shared" si="15"/>
        <v>4.0179429000000004</v>
      </c>
      <c r="AA174">
        <f t="shared" si="16"/>
        <v>4.3016958000000001</v>
      </c>
    </row>
    <row r="175" spans="1:27" x14ac:dyDescent="0.25">
      <c r="A175" s="1">
        <f t="shared" si="17"/>
        <v>10</v>
      </c>
      <c r="B175" s="2" t="s">
        <v>131</v>
      </c>
      <c r="C175" s="2">
        <v>2015</v>
      </c>
      <c r="D175" s="4" t="s">
        <v>742</v>
      </c>
      <c r="E175" s="4"/>
      <c r="F175" s="4" t="s">
        <v>743</v>
      </c>
      <c r="G175" s="5"/>
      <c r="H175" s="4" t="s">
        <v>744</v>
      </c>
      <c r="I175" s="4">
        <v>4.4617189000000002</v>
      </c>
      <c r="J175" s="4" t="s">
        <v>745</v>
      </c>
      <c r="K175" s="6"/>
      <c r="L175" s="7">
        <f t="shared" si="12"/>
        <v>17.185884000000001</v>
      </c>
      <c r="O175">
        <v>6.0591239999999997</v>
      </c>
      <c r="Q175">
        <v>11.126760000000001</v>
      </c>
      <c r="S175">
        <v>4.3405360999999996</v>
      </c>
      <c r="T175">
        <v>4.4617190000000004</v>
      </c>
      <c r="U175">
        <v>376.08429000000001</v>
      </c>
      <c r="X175">
        <f t="shared" si="13"/>
        <v>17.185884000000001</v>
      </c>
      <c r="Y175">
        <f t="shared" si="14"/>
        <v>376.08429000000001</v>
      </c>
      <c r="Z175">
        <f t="shared" si="15"/>
        <v>4.3405360999999996</v>
      </c>
      <c r="AA175">
        <f t="shared" si="16"/>
        <v>4.4617190000000004</v>
      </c>
    </row>
    <row r="176" spans="1:27" x14ac:dyDescent="0.25">
      <c r="A176" s="1">
        <f t="shared" si="17"/>
        <v>10</v>
      </c>
      <c r="B176" s="2" t="s">
        <v>131</v>
      </c>
      <c r="C176" s="2">
        <v>2016</v>
      </c>
      <c r="D176" s="4" t="s">
        <v>746</v>
      </c>
      <c r="E176" s="4"/>
      <c r="F176" s="4" t="s">
        <v>747</v>
      </c>
      <c r="G176" s="5"/>
      <c r="H176" s="4" t="s">
        <v>748</v>
      </c>
      <c r="I176" s="4">
        <v>4.6967550999999998</v>
      </c>
      <c r="J176" s="4" t="s">
        <v>749</v>
      </c>
      <c r="K176" s="6"/>
      <c r="L176" s="7">
        <f t="shared" si="12"/>
        <v>17.847673</v>
      </c>
      <c r="O176">
        <v>6.0844331</v>
      </c>
      <c r="Q176">
        <v>11.76324</v>
      </c>
      <c r="S176">
        <v>4.6647319999999999</v>
      </c>
      <c r="T176">
        <v>4.6967549000000002</v>
      </c>
      <c r="U176">
        <v>467.98889000000003</v>
      </c>
      <c r="X176">
        <f t="shared" si="13"/>
        <v>17.847673100000002</v>
      </c>
      <c r="Y176">
        <f t="shared" si="14"/>
        <v>467.98889000000003</v>
      </c>
      <c r="Z176">
        <f t="shared" si="15"/>
        <v>4.6647319999999999</v>
      </c>
      <c r="AA176">
        <f t="shared" si="16"/>
        <v>4.6967549000000002</v>
      </c>
    </row>
    <row r="177" spans="1:27" x14ac:dyDescent="0.25">
      <c r="A177" s="1">
        <f t="shared" si="17"/>
        <v>10</v>
      </c>
      <c r="B177" s="2" t="s">
        <v>131</v>
      </c>
      <c r="C177" s="2">
        <v>2017</v>
      </c>
      <c r="D177" s="4" t="s">
        <v>750</v>
      </c>
      <c r="E177" s="4"/>
      <c r="F177" s="4" t="s">
        <v>751</v>
      </c>
      <c r="G177" s="5"/>
      <c r="H177" s="4" t="s">
        <v>752</v>
      </c>
      <c r="I177" s="4">
        <v>4.8771535999999998</v>
      </c>
      <c r="J177" s="4" t="s">
        <v>753</v>
      </c>
      <c r="K177" s="6"/>
      <c r="L177" s="7">
        <f t="shared" si="12"/>
        <v>14.641793</v>
      </c>
      <c r="O177">
        <v>5.1561431999999998</v>
      </c>
      <c r="Q177">
        <v>9.4856501000000009</v>
      </c>
      <c r="S177">
        <v>4.7428249999999998</v>
      </c>
      <c r="T177">
        <v>4.8771534000000001</v>
      </c>
      <c r="U177">
        <v>478.20900999999998</v>
      </c>
      <c r="X177">
        <f t="shared" si="13"/>
        <v>14.6417933</v>
      </c>
      <c r="Y177">
        <f t="shared" si="14"/>
        <v>478.20900999999998</v>
      </c>
      <c r="Z177">
        <f t="shared" si="15"/>
        <v>4.7428249999999998</v>
      </c>
      <c r="AA177">
        <f t="shared" si="16"/>
        <v>4.8771534000000001</v>
      </c>
    </row>
    <row r="178" spans="1:27" x14ac:dyDescent="0.25">
      <c r="A178" s="1">
        <f t="shared" si="17"/>
        <v>10</v>
      </c>
      <c r="B178" s="2" t="s">
        <v>131</v>
      </c>
      <c r="C178" s="2">
        <v>2018</v>
      </c>
      <c r="D178" s="4" t="s">
        <v>754</v>
      </c>
      <c r="E178" s="4"/>
      <c r="F178" s="4" t="s">
        <v>755</v>
      </c>
      <c r="G178" s="5"/>
      <c r="H178" s="4" t="s">
        <v>756</v>
      </c>
      <c r="I178" s="4">
        <v>4.7164508999999999</v>
      </c>
      <c r="J178" s="4" t="s">
        <v>757</v>
      </c>
      <c r="K178" s="6"/>
      <c r="L178" s="7">
        <f t="shared" si="12"/>
        <v>14.479105000000001</v>
      </c>
      <c r="O178">
        <v>5.0262178999999998</v>
      </c>
      <c r="Q178">
        <v>9.4528865999999994</v>
      </c>
      <c r="S178">
        <v>5.2460518</v>
      </c>
      <c r="T178">
        <v>4.7164507000000002</v>
      </c>
      <c r="U178">
        <v>569.65130999999997</v>
      </c>
      <c r="X178">
        <f t="shared" si="13"/>
        <v>14.479104499999998</v>
      </c>
      <c r="Y178">
        <f t="shared" si="14"/>
        <v>569.65130999999997</v>
      </c>
      <c r="Z178">
        <f t="shared" si="15"/>
        <v>5.2460518</v>
      </c>
      <c r="AA178">
        <f t="shared" si="16"/>
        <v>4.7164507000000002</v>
      </c>
    </row>
    <row r="179" spans="1:27" x14ac:dyDescent="0.25">
      <c r="A179" s="1">
        <f t="shared" si="17"/>
        <v>10</v>
      </c>
      <c r="B179" s="2" t="s">
        <v>131</v>
      </c>
      <c r="C179" s="2">
        <v>2019</v>
      </c>
      <c r="D179" s="4" t="s">
        <v>758</v>
      </c>
      <c r="E179" s="4"/>
      <c r="F179" s="4" t="s">
        <v>759</v>
      </c>
      <c r="G179" s="5"/>
      <c r="H179" s="4" t="s">
        <v>760</v>
      </c>
      <c r="I179" s="4">
        <v>5.2322385000000002</v>
      </c>
      <c r="J179" s="4" t="s">
        <v>761</v>
      </c>
      <c r="K179" s="6"/>
      <c r="L179" s="7">
        <f t="shared" si="12"/>
        <v>14.461057</v>
      </c>
      <c r="O179">
        <v>4.9619378999999997</v>
      </c>
      <c r="Q179">
        <v>9.4991187999999998</v>
      </c>
      <c r="S179">
        <v>5.3094668</v>
      </c>
      <c r="T179">
        <v>5.2322382999999997</v>
      </c>
      <c r="U179">
        <v>1433.4110000000001</v>
      </c>
      <c r="X179">
        <f t="shared" si="13"/>
        <v>14.4610567</v>
      </c>
      <c r="Y179">
        <f t="shared" si="14"/>
        <v>1433.4110000000001</v>
      </c>
      <c r="Z179">
        <f t="shared" si="15"/>
        <v>5.3094668</v>
      </c>
      <c r="AA179">
        <f t="shared" si="16"/>
        <v>5.2322382999999997</v>
      </c>
    </row>
    <row r="180" spans="1:27" x14ac:dyDescent="0.25">
      <c r="A180" s="1">
        <f t="shared" si="17"/>
        <v>10</v>
      </c>
      <c r="B180" s="2" t="s">
        <v>131</v>
      </c>
      <c r="C180" s="2">
        <v>2020</v>
      </c>
      <c r="D180" s="4" t="s">
        <v>762</v>
      </c>
      <c r="E180" s="4"/>
      <c r="F180" s="4" t="s">
        <v>763</v>
      </c>
      <c r="G180" s="5"/>
      <c r="H180" s="4" t="s">
        <v>764</v>
      </c>
      <c r="I180" s="4">
        <v>4.9853402999999998</v>
      </c>
      <c r="J180" s="4" t="s">
        <v>765</v>
      </c>
      <c r="K180" s="6"/>
      <c r="L180" s="7">
        <f t="shared" si="12"/>
        <v>13.390530999999999</v>
      </c>
      <c r="O180">
        <v>4.6685151999999999</v>
      </c>
      <c r="Q180">
        <v>8.7220162999999999</v>
      </c>
      <c r="S180">
        <v>4.7616991999999998</v>
      </c>
      <c r="T180">
        <v>4.9853401000000002</v>
      </c>
      <c r="U180">
        <v>1889.4350999999999</v>
      </c>
      <c r="X180">
        <f t="shared" si="13"/>
        <v>13.3905315</v>
      </c>
      <c r="Y180">
        <f t="shared" si="14"/>
        <v>1889.4350999999999</v>
      </c>
      <c r="Z180">
        <f t="shared" si="15"/>
        <v>4.7616991999999998</v>
      </c>
      <c r="AA180">
        <f t="shared" si="16"/>
        <v>4.9853401000000002</v>
      </c>
    </row>
    <row r="181" spans="1:27" x14ac:dyDescent="0.25">
      <c r="A181" s="1">
        <f t="shared" si="17"/>
        <v>10</v>
      </c>
      <c r="B181" s="2" t="s">
        <v>131</v>
      </c>
      <c r="C181" s="2">
        <v>2021</v>
      </c>
      <c r="D181" s="4" t="s">
        <v>766</v>
      </c>
      <c r="E181" s="4"/>
      <c r="F181" s="4" t="s">
        <v>767</v>
      </c>
      <c r="G181" s="5"/>
      <c r="H181" s="4" t="s">
        <v>768</v>
      </c>
      <c r="I181" s="4" t="s">
        <v>768</v>
      </c>
      <c r="J181" s="4" t="s">
        <v>769</v>
      </c>
      <c r="K181" s="6"/>
      <c r="L181" s="7">
        <f t="shared" si="12"/>
        <v>12.367819000000001</v>
      </c>
      <c r="O181">
        <v>4.2396240000000001</v>
      </c>
      <c r="Q181">
        <v>8.1281947999999993</v>
      </c>
      <c r="S181">
        <v>4.6446829000000003</v>
      </c>
      <c r="T181">
        <v>4.6446829000000003</v>
      </c>
      <c r="U181">
        <v>2097.8040000000001</v>
      </c>
      <c r="X181">
        <f t="shared" si="13"/>
        <v>12.367818799999998</v>
      </c>
      <c r="Y181">
        <f t="shared" si="14"/>
        <v>2097.8040000000001</v>
      </c>
      <c r="Z181">
        <f t="shared" si="15"/>
        <v>4.6446829000000003</v>
      </c>
      <c r="AA181">
        <f t="shared" si="16"/>
        <v>4.6446829000000003</v>
      </c>
    </row>
    <row r="182" spans="1:27" x14ac:dyDescent="0.25">
      <c r="A182" s="1">
        <f t="shared" si="17"/>
        <v>11</v>
      </c>
      <c r="B182" s="2" t="s">
        <v>146</v>
      </c>
      <c r="C182" s="2">
        <v>2004</v>
      </c>
      <c r="D182" s="4" t="s">
        <v>770</v>
      </c>
      <c r="E182" s="4"/>
      <c r="F182" s="4" t="s">
        <v>771</v>
      </c>
      <c r="G182" s="5"/>
      <c r="H182" s="4"/>
      <c r="I182" s="4"/>
      <c r="J182" s="4"/>
      <c r="K182" s="6"/>
      <c r="L182" s="7">
        <f t="shared" si="12"/>
        <v>3.5743891000000003</v>
      </c>
      <c r="O182">
        <v>0.52344608000000004</v>
      </c>
      <c r="Q182">
        <v>3.0509428999999999</v>
      </c>
      <c r="S182">
        <v>-0.55861722999999996</v>
      </c>
      <c r="T182">
        <v>-1.4037678</v>
      </c>
      <c r="U182">
        <v>1706.7012</v>
      </c>
      <c r="X182">
        <f t="shared" si="13"/>
        <v>3.5743889800000002</v>
      </c>
      <c r="Y182">
        <f t="shared" si="14"/>
        <v>1706.7012</v>
      </c>
      <c r="Z182">
        <f t="shared" si="15"/>
        <v>-0.55861722999999996</v>
      </c>
      <c r="AA182">
        <f t="shared" si="16"/>
        <v>-1.4037678</v>
      </c>
    </row>
    <row r="183" spans="1:27" x14ac:dyDescent="0.25">
      <c r="A183" s="1">
        <f t="shared" si="17"/>
        <v>11</v>
      </c>
      <c r="B183" s="2" t="s">
        <v>146</v>
      </c>
      <c r="C183" s="2">
        <v>2005</v>
      </c>
      <c r="D183" s="4" t="s">
        <v>772</v>
      </c>
      <c r="E183" s="4"/>
      <c r="F183" s="4" t="s">
        <v>773</v>
      </c>
      <c r="G183" s="5"/>
      <c r="H183" s="4"/>
      <c r="I183" s="4"/>
      <c r="J183" s="4"/>
      <c r="K183" s="6"/>
      <c r="L183" s="7">
        <f t="shared" si="12"/>
        <v>3.5104177999999999</v>
      </c>
      <c r="O183">
        <v>0.67896979999999996</v>
      </c>
      <c r="Q183">
        <v>2.8314480999999998</v>
      </c>
      <c r="S183">
        <v>-0.37011730999999998</v>
      </c>
      <c r="T183">
        <v>-1.0725545999999999</v>
      </c>
      <c r="U183">
        <v>1582.7389000000001</v>
      </c>
      <c r="X183">
        <f t="shared" si="13"/>
        <v>3.5104178999999998</v>
      </c>
      <c r="Y183">
        <f t="shared" si="14"/>
        <v>1582.7389000000001</v>
      </c>
      <c r="Z183">
        <f t="shared" si="15"/>
        <v>-0.37011730999999998</v>
      </c>
      <c r="AA183">
        <f t="shared" si="16"/>
        <v>-1.0725545999999999</v>
      </c>
    </row>
    <row r="184" spans="1:27" x14ac:dyDescent="0.25">
      <c r="A184" s="1">
        <f t="shared" si="17"/>
        <v>11</v>
      </c>
      <c r="B184" s="2" t="s">
        <v>146</v>
      </c>
      <c r="C184" s="2">
        <v>2006</v>
      </c>
      <c r="D184" s="4" t="s">
        <v>774</v>
      </c>
      <c r="E184" s="4"/>
      <c r="F184" s="4" t="s">
        <v>775</v>
      </c>
      <c r="G184" s="5"/>
      <c r="H184" s="4"/>
      <c r="I184" s="4"/>
      <c r="J184" s="4"/>
      <c r="K184" s="6"/>
      <c r="L184" s="7">
        <f t="shared" si="12"/>
        <v>4.5493560000000004</v>
      </c>
      <c r="O184">
        <v>0.75589298999999999</v>
      </c>
      <c r="Q184">
        <v>3.793463</v>
      </c>
      <c r="S184">
        <v>-0.18161737999999999</v>
      </c>
      <c r="T184">
        <v>-0.74134140999999998</v>
      </c>
      <c r="U184">
        <v>1458.7765999999999</v>
      </c>
      <c r="X184">
        <f t="shared" si="13"/>
        <v>4.5493559900000005</v>
      </c>
      <c r="Y184">
        <f t="shared" si="14"/>
        <v>1458.7765999999999</v>
      </c>
      <c r="Z184">
        <f t="shared" si="15"/>
        <v>-0.18161737999999999</v>
      </c>
      <c r="AA184">
        <f t="shared" si="16"/>
        <v>-0.74134140999999998</v>
      </c>
    </row>
    <row r="185" spans="1:27" x14ac:dyDescent="0.25">
      <c r="A185" s="1">
        <f t="shared" si="17"/>
        <v>11</v>
      </c>
      <c r="B185" s="2" t="s">
        <v>146</v>
      </c>
      <c r="C185" s="2">
        <v>2007</v>
      </c>
      <c r="D185" s="4" t="s">
        <v>776</v>
      </c>
      <c r="E185" s="4"/>
      <c r="F185" s="4" t="s">
        <v>777</v>
      </c>
      <c r="G185" s="5"/>
      <c r="H185" s="4"/>
      <c r="I185" s="4"/>
      <c r="J185" s="4"/>
      <c r="K185" s="6"/>
      <c r="L185" s="7">
        <f t="shared" si="12"/>
        <v>4.0757247000000003</v>
      </c>
      <c r="O185">
        <v>0.92076170000000002</v>
      </c>
      <c r="Q185">
        <v>3.154963</v>
      </c>
      <c r="S185">
        <v>6.8825500000000003E-3</v>
      </c>
      <c r="T185">
        <v>-0.41012823999999998</v>
      </c>
      <c r="U185">
        <v>1334.8143</v>
      </c>
      <c r="X185">
        <f t="shared" si="13"/>
        <v>4.0757247000000003</v>
      </c>
      <c r="Y185">
        <f t="shared" si="14"/>
        <v>1334.8143</v>
      </c>
      <c r="Z185">
        <f t="shared" si="15"/>
        <v>6.8825500000000003E-3</v>
      </c>
      <c r="AA185">
        <f t="shared" si="16"/>
        <v>-0.41012823999999998</v>
      </c>
    </row>
    <row r="186" spans="1:27" x14ac:dyDescent="0.25">
      <c r="A186" s="1">
        <f t="shared" si="17"/>
        <v>11</v>
      </c>
      <c r="B186" s="2" t="s">
        <v>146</v>
      </c>
      <c r="C186" s="2">
        <v>2008</v>
      </c>
      <c r="D186" s="4" t="s">
        <v>778</v>
      </c>
      <c r="E186" s="4"/>
      <c r="F186" s="4" t="s">
        <v>779</v>
      </c>
      <c r="G186" s="5"/>
      <c r="H186" s="4"/>
      <c r="I186" s="4"/>
      <c r="J186" s="4"/>
      <c r="K186" s="6"/>
      <c r="L186" s="7">
        <f t="shared" si="12"/>
        <v>4.6170390000000001</v>
      </c>
      <c r="O186">
        <v>1.072513</v>
      </c>
      <c r="Q186">
        <v>3.5445261000000001</v>
      </c>
      <c r="S186">
        <v>0.19538248</v>
      </c>
      <c r="T186">
        <v>-7.8915059999999995E-2</v>
      </c>
      <c r="U186">
        <v>1210.8520000000001</v>
      </c>
      <c r="X186">
        <f t="shared" si="13"/>
        <v>4.6170391000000004</v>
      </c>
      <c r="Y186">
        <f t="shared" si="14"/>
        <v>1210.8520000000001</v>
      </c>
      <c r="Z186">
        <f t="shared" si="15"/>
        <v>0.19538248</v>
      </c>
      <c r="AA186">
        <f t="shared" si="16"/>
        <v>-7.8915059999999995E-2</v>
      </c>
    </row>
    <row r="187" spans="1:27" x14ac:dyDescent="0.25">
      <c r="A187" s="1">
        <f t="shared" si="17"/>
        <v>11</v>
      </c>
      <c r="B187" s="2" t="s">
        <v>146</v>
      </c>
      <c r="C187" s="2">
        <v>2009</v>
      </c>
      <c r="D187" s="4" t="s">
        <v>780</v>
      </c>
      <c r="E187" s="4"/>
      <c r="F187" s="4" t="s">
        <v>781</v>
      </c>
      <c r="G187" s="5"/>
      <c r="H187" s="4"/>
      <c r="I187" s="4"/>
      <c r="J187" s="4"/>
      <c r="K187" s="6"/>
      <c r="L187" s="7">
        <f t="shared" si="12"/>
        <v>4.7819539999999998</v>
      </c>
      <c r="O187">
        <v>1.1229389999999999</v>
      </c>
      <c r="Q187">
        <v>3.6590148999999998</v>
      </c>
      <c r="S187">
        <v>0.38388240000000001</v>
      </c>
      <c r="T187">
        <v>0.25229812000000001</v>
      </c>
      <c r="U187">
        <v>1086.8896999999999</v>
      </c>
      <c r="X187">
        <f t="shared" si="13"/>
        <v>4.7819538999999995</v>
      </c>
      <c r="Y187">
        <f t="shared" si="14"/>
        <v>1086.8896999999999</v>
      </c>
      <c r="Z187">
        <f t="shared" si="15"/>
        <v>0.38388240000000001</v>
      </c>
      <c r="AA187">
        <f t="shared" si="16"/>
        <v>0.25229812000000001</v>
      </c>
    </row>
    <row r="188" spans="1:27" x14ac:dyDescent="0.25">
      <c r="A188" s="1">
        <f t="shared" si="17"/>
        <v>11</v>
      </c>
      <c r="B188" s="2" t="s">
        <v>146</v>
      </c>
      <c r="C188" s="2">
        <v>2010</v>
      </c>
      <c r="D188" s="4" t="s">
        <v>782</v>
      </c>
      <c r="E188" s="4"/>
      <c r="F188" s="4" t="s">
        <v>783</v>
      </c>
      <c r="G188" s="5"/>
      <c r="H188" s="4"/>
      <c r="I188" s="4">
        <v>0.58351127999999997</v>
      </c>
      <c r="J188" s="4"/>
      <c r="K188" s="6"/>
      <c r="L188" s="7">
        <f t="shared" si="12"/>
        <v>4.0602669999999996</v>
      </c>
      <c r="O188">
        <v>1.215649</v>
      </c>
      <c r="Q188">
        <v>2.8446180999999999</v>
      </c>
      <c r="S188">
        <v>0.57238233000000005</v>
      </c>
      <c r="T188">
        <v>0.58351129000000002</v>
      </c>
      <c r="U188">
        <v>962.92737</v>
      </c>
      <c r="X188">
        <f t="shared" si="13"/>
        <v>4.0602670999999999</v>
      </c>
      <c r="Y188">
        <f t="shared" si="14"/>
        <v>962.92737</v>
      </c>
      <c r="Z188">
        <f t="shared" si="15"/>
        <v>0.57238233000000005</v>
      </c>
      <c r="AA188">
        <f t="shared" si="16"/>
        <v>0.58351129000000002</v>
      </c>
    </row>
    <row r="189" spans="1:27" x14ac:dyDescent="0.25">
      <c r="A189" s="1">
        <f t="shared" si="17"/>
        <v>11</v>
      </c>
      <c r="B189" s="2" t="s">
        <v>146</v>
      </c>
      <c r="C189" s="2">
        <v>2011</v>
      </c>
      <c r="D189" s="4" t="s">
        <v>784</v>
      </c>
      <c r="E189" s="4"/>
      <c r="F189" s="4" t="s">
        <v>785</v>
      </c>
      <c r="G189" s="5"/>
      <c r="H189" s="4"/>
      <c r="I189" s="4">
        <v>0.91472445999999996</v>
      </c>
      <c r="J189" s="4"/>
      <c r="K189" s="6"/>
      <c r="L189" s="7">
        <f t="shared" si="12"/>
        <v>4.1279870000000001</v>
      </c>
      <c r="O189">
        <v>1.2548140000000001</v>
      </c>
      <c r="Q189">
        <v>2.873173</v>
      </c>
      <c r="S189">
        <v>0.76088226000000003</v>
      </c>
      <c r="T189">
        <v>0.91472447000000001</v>
      </c>
      <c r="U189">
        <v>838.96505999999999</v>
      </c>
      <c r="X189">
        <f t="shared" si="13"/>
        <v>4.1279870000000001</v>
      </c>
      <c r="Y189">
        <f t="shared" si="14"/>
        <v>838.96505999999999</v>
      </c>
      <c r="Z189">
        <f t="shared" si="15"/>
        <v>0.76088226000000003</v>
      </c>
      <c r="AA189">
        <f t="shared" si="16"/>
        <v>0.91472447000000001</v>
      </c>
    </row>
    <row r="190" spans="1:27" x14ac:dyDescent="0.25">
      <c r="A190" s="1">
        <f t="shared" si="17"/>
        <v>11</v>
      </c>
      <c r="B190" s="2" t="s">
        <v>146</v>
      </c>
      <c r="C190" s="2">
        <v>2012</v>
      </c>
      <c r="D190" s="4" t="s">
        <v>786</v>
      </c>
      <c r="E190" s="4"/>
      <c r="F190" s="4" t="s">
        <v>787</v>
      </c>
      <c r="G190" s="5"/>
      <c r="H190" s="4"/>
      <c r="I190" s="4">
        <v>0.92618634</v>
      </c>
      <c r="J190" s="4"/>
      <c r="K190" s="6"/>
      <c r="L190" s="7">
        <f t="shared" si="12"/>
        <v>4.009709</v>
      </c>
      <c r="O190">
        <v>1.5474091000000001</v>
      </c>
      <c r="Q190">
        <v>2.4623001000000002</v>
      </c>
      <c r="S190">
        <v>0.94938219000000001</v>
      </c>
      <c r="T190">
        <v>0.92618632000000001</v>
      </c>
      <c r="U190">
        <v>715.00274999999999</v>
      </c>
      <c r="X190">
        <f t="shared" si="13"/>
        <v>4.0097092000000005</v>
      </c>
      <c r="Y190">
        <f t="shared" si="14"/>
        <v>715.00274999999999</v>
      </c>
      <c r="Z190">
        <f t="shared" si="15"/>
        <v>0.94938219000000001</v>
      </c>
      <c r="AA190">
        <f t="shared" si="16"/>
        <v>0.92618632000000001</v>
      </c>
    </row>
    <row r="191" spans="1:27" x14ac:dyDescent="0.25">
      <c r="A191" s="1">
        <f t="shared" si="17"/>
        <v>11</v>
      </c>
      <c r="B191" s="2" t="s">
        <v>146</v>
      </c>
      <c r="C191" s="2">
        <v>2013</v>
      </c>
      <c r="D191" s="4" t="s">
        <v>788</v>
      </c>
      <c r="E191" s="4"/>
      <c r="F191" s="4" t="s">
        <v>789</v>
      </c>
      <c r="G191" s="5"/>
      <c r="H191" s="4"/>
      <c r="I191" s="4">
        <v>1.2495514999999999</v>
      </c>
      <c r="J191" s="4"/>
      <c r="K191" s="6"/>
      <c r="L191" s="7">
        <f t="shared" si="12"/>
        <v>3.9225050000000001</v>
      </c>
      <c r="O191">
        <v>1.651581</v>
      </c>
      <c r="Q191">
        <v>2.2709240999999998</v>
      </c>
      <c r="S191">
        <v>1.1378820999999999</v>
      </c>
      <c r="T191">
        <v>1.2495514999999999</v>
      </c>
      <c r="U191">
        <v>591.04043999999999</v>
      </c>
      <c r="X191">
        <f t="shared" si="13"/>
        <v>3.9225050999999995</v>
      </c>
      <c r="Y191">
        <f t="shared" si="14"/>
        <v>591.04043999999999</v>
      </c>
      <c r="Z191">
        <f t="shared" si="15"/>
        <v>1.1378820999999999</v>
      </c>
      <c r="AA191">
        <f t="shared" si="16"/>
        <v>1.2495514999999999</v>
      </c>
    </row>
    <row r="192" spans="1:27" x14ac:dyDescent="0.25">
      <c r="A192" s="1">
        <f t="shared" si="17"/>
        <v>11</v>
      </c>
      <c r="B192" s="2" t="s">
        <v>146</v>
      </c>
      <c r="C192" s="2">
        <v>2014</v>
      </c>
      <c r="D192" s="4" t="s">
        <v>790</v>
      </c>
      <c r="E192" s="4"/>
      <c r="F192" s="4" t="s">
        <v>791</v>
      </c>
      <c r="G192" s="5"/>
      <c r="H192" s="4" t="s">
        <v>792</v>
      </c>
      <c r="I192" s="4">
        <v>1.2637181</v>
      </c>
      <c r="J192" s="4"/>
      <c r="K192" s="6"/>
      <c r="L192" s="7">
        <f t="shared" si="12"/>
        <v>4.0000330000000002</v>
      </c>
      <c r="O192">
        <v>1.660588</v>
      </c>
      <c r="Q192">
        <v>2.3394450999999998</v>
      </c>
      <c r="S192">
        <v>1.3263819999999999</v>
      </c>
      <c r="T192">
        <v>1.2637181</v>
      </c>
      <c r="U192">
        <v>467.07812999999999</v>
      </c>
      <c r="X192">
        <f t="shared" si="13"/>
        <v>4.0000330999999996</v>
      </c>
      <c r="Y192">
        <f t="shared" si="14"/>
        <v>467.07812999999999</v>
      </c>
      <c r="Z192">
        <f t="shared" si="15"/>
        <v>1.3263819999999999</v>
      </c>
      <c r="AA192">
        <f t="shared" si="16"/>
        <v>1.2637181</v>
      </c>
    </row>
    <row r="193" spans="1:27" x14ac:dyDescent="0.25">
      <c r="A193" s="1">
        <f t="shared" si="17"/>
        <v>11</v>
      </c>
      <c r="B193" s="2" t="s">
        <v>146</v>
      </c>
      <c r="C193" s="2">
        <v>2015</v>
      </c>
      <c r="D193" s="4" t="s">
        <v>793</v>
      </c>
      <c r="E193" s="4"/>
      <c r="F193" s="4" t="s">
        <v>794</v>
      </c>
      <c r="G193" s="5"/>
      <c r="H193" s="4" t="s">
        <v>795</v>
      </c>
      <c r="I193" s="4">
        <v>1.4546882000000001</v>
      </c>
      <c r="J193" s="4" t="s">
        <v>796</v>
      </c>
      <c r="K193" s="6"/>
      <c r="L193" s="7">
        <f t="shared" si="12"/>
        <v>3.8624469999999995</v>
      </c>
      <c r="O193">
        <v>1.7054959999999999</v>
      </c>
      <c r="Q193">
        <v>2.1569509999999998</v>
      </c>
      <c r="S193">
        <v>1.5148820000000001</v>
      </c>
      <c r="T193">
        <v>1.4546882000000001</v>
      </c>
      <c r="U193">
        <v>343.11581000000001</v>
      </c>
      <c r="X193">
        <f t="shared" si="13"/>
        <v>3.8624469999999995</v>
      </c>
      <c r="Y193">
        <f t="shared" si="14"/>
        <v>343.11581000000001</v>
      </c>
      <c r="Z193">
        <f t="shared" si="15"/>
        <v>1.5148820000000001</v>
      </c>
      <c r="AA193">
        <f t="shared" si="16"/>
        <v>1.4546882000000001</v>
      </c>
    </row>
    <row r="194" spans="1:27" x14ac:dyDescent="0.25">
      <c r="A194" s="1">
        <f t="shared" si="17"/>
        <v>11</v>
      </c>
      <c r="B194" s="2" t="s">
        <v>146</v>
      </c>
      <c r="C194" s="2">
        <v>2016</v>
      </c>
      <c r="D194" s="4" t="s">
        <v>797</v>
      </c>
      <c r="E194" s="4"/>
      <c r="F194" s="4" t="s">
        <v>798</v>
      </c>
      <c r="G194" s="5"/>
      <c r="H194" s="4" t="s">
        <v>799</v>
      </c>
      <c r="I194" s="4">
        <v>1.5248485000000001</v>
      </c>
      <c r="J194" s="4" t="s">
        <v>800</v>
      </c>
      <c r="K194" s="6"/>
      <c r="L194" s="7">
        <f t="shared" si="12"/>
        <v>3.7059609999999998</v>
      </c>
      <c r="O194">
        <v>1.669613</v>
      </c>
      <c r="Q194">
        <v>2.0363481000000001</v>
      </c>
      <c r="S194">
        <v>1.6310089999999999</v>
      </c>
      <c r="T194">
        <v>1.5248485000000001</v>
      </c>
      <c r="U194">
        <v>219.15350000000001</v>
      </c>
      <c r="X194">
        <f t="shared" si="13"/>
        <v>3.7059611000000001</v>
      </c>
      <c r="Y194">
        <f t="shared" si="14"/>
        <v>219.15350000000001</v>
      </c>
      <c r="Z194">
        <f t="shared" si="15"/>
        <v>1.6310089999999999</v>
      </c>
      <c r="AA194">
        <f t="shared" si="16"/>
        <v>1.5248485000000001</v>
      </c>
    </row>
    <row r="195" spans="1:27" x14ac:dyDescent="0.25">
      <c r="A195" s="1">
        <f t="shared" si="17"/>
        <v>11</v>
      </c>
      <c r="B195" s="2" t="s">
        <v>146</v>
      </c>
      <c r="C195" s="2">
        <v>2017</v>
      </c>
      <c r="D195" s="4" t="s">
        <v>801</v>
      </c>
      <c r="E195" s="4"/>
      <c r="F195" s="4" t="s">
        <v>802</v>
      </c>
      <c r="G195" s="5"/>
      <c r="H195" s="4" t="s">
        <v>803</v>
      </c>
      <c r="I195" s="4">
        <v>1.7252368</v>
      </c>
      <c r="J195" s="4" t="s">
        <v>804</v>
      </c>
      <c r="K195" s="6"/>
      <c r="L195" s="7">
        <f t="shared" ref="L195:L258" si="18">D195+E195+F195+G195</f>
        <v>3.227862</v>
      </c>
      <c r="O195">
        <v>1.6788590000000001</v>
      </c>
      <c r="Q195">
        <v>1.5490029999999999</v>
      </c>
      <c r="S195">
        <v>1.753063</v>
      </c>
      <c r="T195">
        <v>1.7252368</v>
      </c>
      <c r="U195">
        <v>197.32629</v>
      </c>
      <c r="X195">
        <f t="shared" ref="X195:X258" si="19">O195+P195+Q195+R195</f>
        <v>3.227862</v>
      </c>
      <c r="Y195">
        <f t="shared" ref="Y195:Y258" si="20">U195</f>
        <v>197.32629</v>
      </c>
      <c r="Z195">
        <f t="shared" ref="Z195:Z258" si="21">S195</f>
        <v>1.753063</v>
      </c>
      <c r="AA195">
        <f t="shared" ref="AA195:AA258" si="22">T195</f>
        <v>1.7252368</v>
      </c>
    </row>
    <row r="196" spans="1:27" x14ac:dyDescent="0.25">
      <c r="A196" s="1">
        <f t="shared" ref="A196:A259" si="23">IF(B196=B195, A195, A195+1)</f>
        <v>11</v>
      </c>
      <c r="B196" s="2" t="s">
        <v>146</v>
      </c>
      <c r="C196" s="2">
        <v>2018</v>
      </c>
      <c r="D196" s="4" t="s">
        <v>805</v>
      </c>
      <c r="E196" s="4"/>
      <c r="F196" s="4" t="s">
        <v>806</v>
      </c>
      <c r="G196" s="5"/>
      <c r="H196" s="4" t="s">
        <v>807</v>
      </c>
      <c r="I196" s="4">
        <v>1.6570252999999999</v>
      </c>
      <c r="J196" s="4" t="s">
        <v>808</v>
      </c>
      <c r="K196" s="6"/>
      <c r="L196" s="7">
        <f t="shared" si="18"/>
        <v>3.2873239999999999</v>
      </c>
      <c r="O196">
        <v>1.6302989999999999</v>
      </c>
      <c r="Q196">
        <v>1.657025</v>
      </c>
      <c r="S196">
        <v>1.8351999999999999</v>
      </c>
      <c r="T196">
        <v>1.6570252999999999</v>
      </c>
      <c r="U196">
        <v>237.56039000000001</v>
      </c>
      <c r="X196">
        <f t="shared" si="19"/>
        <v>3.2873239999999999</v>
      </c>
      <c r="Y196">
        <f t="shared" si="20"/>
        <v>237.56039000000001</v>
      </c>
      <c r="Z196">
        <f t="shared" si="21"/>
        <v>1.8351999999999999</v>
      </c>
      <c r="AA196">
        <f t="shared" si="22"/>
        <v>1.6570252999999999</v>
      </c>
    </row>
    <row r="197" spans="1:27" x14ac:dyDescent="0.25">
      <c r="A197" s="1">
        <f t="shared" si="23"/>
        <v>11</v>
      </c>
      <c r="B197" s="2" t="s">
        <v>146</v>
      </c>
      <c r="C197" s="2">
        <v>2019</v>
      </c>
      <c r="D197" s="4" t="s">
        <v>809</v>
      </c>
      <c r="E197" s="4"/>
      <c r="F197" s="4" t="s">
        <v>810</v>
      </c>
      <c r="G197" s="5"/>
      <c r="H197" s="4" t="s">
        <v>811</v>
      </c>
      <c r="I197" s="4">
        <v>1.6164689999999999</v>
      </c>
      <c r="J197" s="4" t="s">
        <v>812</v>
      </c>
      <c r="K197" s="6"/>
      <c r="L197" s="7">
        <f t="shared" si="18"/>
        <v>3.224386</v>
      </c>
      <c r="O197">
        <v>1.633575</v>
      </c>
      <c r="Q197">
        <v>1.590811</v>
      </c>
      <c r="S197">
        <v>1.8217350000000001</v>
      </c>
      <c r="T197">
        <v>1.6164689999999999</v>
      </c>
      <c r="U197">
        <v>193.89931000000001</v>
      </c>
      <c r="X197">
        <f t="shared" si="19"/>
        <v>3.224386</v>
      </c>
      <c r="Y197">
        <f t="shared" si="20"/>
        <v>193.89931000000001</v>
      </c>
      <c r="Z197">
        <f t="shared" si="21"/>
        <v>1.8217350000000001</v>
      </c>
      <c r="AA197">
        <f t="shared" si="22"/>
        <v>1.6164689999999999</v>
      </c>
    </row>
    <row r="198" spans="1:27" x14ac:dyDescent="0.25">
      <c r="A198" s="1">
        <f t="shared" si="23"/>
        <v>11</v>
      </c>
      <c r="B198" s="2" t="s">
        <v>146</v>
      </c>
      <c r="C198" s="2">
        <v>2020</v>
      </c>
      <c r="D198" s="4" t="s">
        <v>813</v>
      </c>
      <c r="E198" s="4"/>
      <c r="F198" s="4" t="s">
        <v>814</v>
      </c>
      <c r="G198" s="5"/>
      <c r="H198" s="4" t="s">
        <v>815</v>
      </c>
      <c r="I198" s="4">
        <v>1.6334603999999999</v>
      </c>
      <c r="J198" s="4" t="s">
        <v>816</v>
      </c>
      <c r="K198" s="6"/>
      <c r="L198" s="7">
        <f t="shared" si="18"/>
        <v>2.9796290000000001</v>
      </c>
      <c r="O198">
        <v>1.592419</v>
      </c>
      <c r="Q198">
        <v>1.3872100000000001</v>
      </c>
      <c r="S198">
        <v>1.871502</v>
      </c>
      <c r="T198">
        <v>1.6334603999999999</v>
      </c>
      <c r="U198">
        <v>133.8288</v>
      </c>
      <c r="X198">
        <f t="shared" si="19"/>
        <v>2.9796290000000001</v>
      </c>
      <c r="Y198">
        <f t="shared" si="20"/>
        <v>133.8288</v>
      </c>
      <c r="Z198">
        <f t="shared" si="21"/>
        <v>1.871502</v>
      </c>
      <c r="AA198">
        <f t="shared" si="22"/>
        <v>1.6334603999999999</v>
      </c>
    </row>
    <row r="199" spans="1:27" x14ac:dyDescent="0.25">
      <c r="A199" s="1">
        <f t="shared" si="23"/>
        <v>11</v>
      </c>
      <c r="B199" s="2" t="s">
        <v>146</v>
      </c>
      <c r="C199" s="2">
        <v>2021</v>
      </c>
      <c r="D199" s="4" t="s">
        <v>817</v>
      </c>
      <c r="E199" s="4"/>
      <c r="F199" s="4" t="s">
        <v>818</v>
      </c>
      <c r="G199" s="5"/>
      <c r="H199" s="4" t="s">
        <v>819</v>
      </c>
      <c r="I199" s="4" t="s">
        <v>819</v>
      </c>
      <c r="J199" s="4" t="s">
        <v>820</v>
      </c>
      <c r="K199" s="6"/>
      <c r="L199" s="7">
        <f t="shared" si="18"/>
        <v>2.9020859999999997</v>
      </c>
      <c r="O199">
        <v>1.608765</v>
      </c>
      <c r="Q199">
        <v>1.2933209999999999</v>
      </c>
      <c r="S199">
        <v>1.90055</v>
      </c>
      <c r="T199">
        <v>1.90055</v>
      </c>
      <c r="U199">
        <v>282.57479999999998</v>
      </c>
      <c r="X199">
        <f t="shared" si="19"/>
        <v>2.9020859999999997</v>
      </c>
      <c r="Y199">
        <f t="shared" si="20"/>
        <v>282.57479999999998</v>
      </c>
      <c r="Z199">
        <f t="shared" si="21"/>
        <v>1.90055</v>
      </c>
      <c r="AA199">
        <f t="shared" si="22"/>
        <v>1.90055</v>
      </c>
    </row>
    <row r="200" spans="1:27" x14ac:dyDescent="0.25">
      <c r="A200" s="1">
        <f t="shared" si="23"/>
        <v>12</v>
      </c>
      <c r="B200" s="2" t="s">
        <v>161</v>
      </c>
      <c r="C200" s="2">
        <v>2004</v>
      </c>
      <c r="D200" s="4" t="s">
        <v>821</v>
      </c>
      <c r="E200" s="4"/>
      <c r="F200" s="4"/>
      <c r="G200" s="5"/>
      <c r="H200" s="4"/>
      <c r="I200" s="4"/>
      <c r="J200" s="4"/>
      <c r="K200" s="6">
        <v>0.13512368277367201</v>
      </c>
      <c r="L200" s="7">
        <f t="shared" si="18"/>
        <v>4.6978439999999999</v>
      </c>
      <c r="O200">
        <v>4.6978439999999999</v>
      </c>
      <c r="Q200">
        <v>-0.69539952000000005</v>
      </c>
      <c r="R200">
        <v>0</v>
      </c>
      <c r="S200">
        <v>-0.41981697000000001</v>
      </c>
      <c r="T200">
        <v>-0.41981769000000002</v>
      </c>
      <c r="U200">
        <v>-9.3894652999999995</v>
      </c>
      <c r="V200">
        <v>0.13512399999999999</v>
      </c>
      <c r="X200">
        <f t="shared" si="19"/>
        <v>4.0024444799999994</v>
      </c>
      <c r="Y200">
        <f t="shared" si="20"/>
        <v>-9.3894652999999995</v>
      </c>
      <c r="Z200">
        <f t="shared" si="21"/>
        <v>-0.41981697000000001</v>
      </c>
      <c r="AA200">
        <f t="shared" si="22"/>
        <v>-0.41981769000000002</v>
      </c>
    </row>
    <row r="201" spans="1:27" x14ac:dyDescent="0.25">
      <c r="A201" s="1">
        <f t="shared" si="23"/>
        <v>12</v>
      </c>
      <c r="B201" s="2" t="s">
        <v>161</v>
      </c>
      <c r="C201" s="2">
        <v>2005</v>
      </c>
      <c r="D201" s="4" t="s">
        <v>822</v>
      </c>
      <c r="E201" s="4"/>
      <c r="F201" s="4"/>
      <c r="G201" s="5"/>
      <c r="H201" s="4" t="s">
        <v>823</v>
      </c>
      <c r="I201" s="4">
        <v>0.68012645000000005</v>
      </c>
      <c r="J201" s="4"/>
      <c r="K201" s="6">
        <v>0.13167861805668199</v>
      </c>
      <c r="L201" s="7">
        <f t="shared" si="18"/>
        <v>4.176641</v>
      </c>
      <c r="O201">
        <v>4.176641</v>
      </c>
      <c r="Q201">
        <v>-0.43212866999999999</v>
      </c>
      <c r="R201">
        <v>0</v>
      </c>
      <c r="S201">
        <v>0.68012649000000003</v>
      </c>
      <c r="T201">
        <v>0.68012642999999995</v>
      </c>
      <c r="U201">
        <v>-4.4547271999999998</v>
      </c>
      <c r="V201">
        <v>0.13167899999999999</v>
      </c>
      <c r="X201">
        <f t="shared" si="19"/>
        <v>3.7445123300000001</v>
      </c>
      <c r="Y201">
        <f t="shared" si="20"/>
        <v>-4.4547271999999998</v>
      </c>
      <c r="Z201">
        <f t="shared" si="21"/>
        <v>0.68012649000000003</v>
      </c>
      <c r="AA201">
        <f t="shared" si="22"/>
        <v>0.68012642999999995</v>
      </c>
    </row>
    <row r="202" spans="1:27" x14ac:dyDescent="0.25">
      <c r="A202" s="1">
        <f t="shared" si="23"/>
        <v>12</v>
      </c>
      <c r="B202" s="2" t="s">
        <v>161</v>
      </c>
      <c r="C202" s="2">
        <v>2006</v>
      </c>
      <c r="D202" s="4" t="s">
        <v>824</v>
      </c>
      <c r="E202" s="4"/>
      <c r="F202" s="4"/>
      <c r="G202" s="5"/>
      <c r="H202" s="4" t="s">
        <v>825</v>
      </c>
      <c r="I202" s="4">
        <v>1.7800704999999999</v>
      </c>
      <c r="J202" s="4"/>
      <c r="K202" s="6">
        <v>0.128574516678093</v>
      </c>
      <c r="L202" s="7">
        <f t="shared" si="18"/>
        <v>3.7810890000000001</v>
      </c>
      <c r="O202">
        <v>3.7810891</v>
      </c>
      <c r="Q202">
        <v>-0.16885781</v>
      </c>
      <c r="R202">
        <v>0</v>
      </c>
      <c r="S202">
        <v>1.7800699</v>
      </c>
      <c r="T202">
        <v>1.7800704999999999</v>
      </c>
      <c r="U202">
        <v>0.48001099000000003</v>
      </c>
      <c r="V202">
        <v>0.12857499999999999</v>
      </c>
      <c r="X202">
        <f t="shared" si="19"/>
        <v>3.61223129</v>
      </c>
      <c r="Y202">
        <f t="shared" si="20"/>
        <v>0.48001099000000003</v>
      </c>
      <c r="Z202">
        <f t="shared" si="21"/>
        <v>1.7800699</v>
      </c>
      <c r="AA202">
        <f t="shared" si="22"/>
        <v>1.7800704999999999</v>
      </c>
    </row>
    <row r="203" spans="1:27" x14ac:dyDescent="0.25">
      <c r="A203" s="1">
        <f t="shared" si="23"/>
        <v>12</v>
      </c>
      <c r="B203" s="2" t="s">
        <v>161</v>
      </c>
      <c r="C203" s="2">
        <v>2007</v>
      </c>
      <c r="D203" s="4" t="s">
        <v>826</v>
      </c>
      <c r="E203" s="4"/>
      <c r="F203" s="4"/>
      <c r="G203" s="5"/>
      <c r="H203" s="4" t="s">
        <v>827</v>
      </c>
      <c r="I203" s="4">
        <v>4.4767406000000003</v>
      </c>
      <c r="J203" s="4"/>
      <c r="K203" s="6">
        <v>9.3772857514590802E-2</v>
      </c>
      <c r="L203" s="7">
        <f t="shared" si="18"/>
        <v>5.2098740000000001</v>
      </c>
      <c r="O203">
        <v>5.2098741999999998</v>
      </c>
      <c r="Q203">
        <v>9.4413040000000004E-2</v>
      </c>
      <c r="R203">
        <v>0</v>
      </c>
      <c r="S203">
        <v>4.4767408</v>
      </c>
      <c r="T203">
        <v>4.4767408</v>
      </c>
      <c r="U203">
        <v>5.4147490999999999</v>
      </c>
      <c r="V203">
        <v>9.3772999999999995E-2</v>
      </c>
      <c r="X203">
        <f t="shared" si="19"/>
        <v>5.3042872399999998</v>
      </c>
      <c r="Y203">
        <f t="shared" si="20"/>
        <v>5.4147490999999999</v>
      </c>
      <c r="Z203">
        <f t="shared" si="21"/>
        <v>4.4767408</v>
      </c>
      <c r="AA203">
        <f t="shared" si="22"/>
        <v>4.4767408</v>
      </c>
    </row>
    <row r="204" spans="1:27" x14ac:dyDescent="0.25">
      <c r="A204" s="1">
        <f t="shared" si="23"/>
        <v>12</v>
      </c>
      <c r="B204" s="2" t="s">
        <v>161</v>
      </c>
      <c r="C204" s="2">
        <v>2008</v>
      </c>
      <c r="D204" s="4" t="s">
        <v>828</v>
      </c>
      <c r="E204" s="4"/>
      <c r="F204" s="4"/>
      <c r="G204" s="5"/>
      <c r="H204" s="4" t="s">
        <v>829</v>
      </c>
      <c r="I204" s="4">
        <v>8.6415064000000008</v>
      </c>
      <c r="J204" s="4"/>
      <c r="K204" s="6">
        <v>6.0554661464000098E-2</v>
      </c>
      <c r="L204" s="7">
        <f t="shared" si="18"/>
        <v>6.2680009999999999</v>
      </c>
      <c r="O204">
        <v>6.2680011000000002</v>
      </c>
      <c r="Q204">
        <v>0.3576839</v>
      </c>
      <c r="R204">
        <v>0</v>
      </c>
      <c r="S204">
        <v>8.6415062000000002</v>
      </c>
      <c r="T204">
        <v>8.6415062000000002</v>
      </c>
      <c r="U204">
        <v>10.349487</v>
      </c>
      <c r="V204">
        <v>6.0554999999999998E-2</v>
      </c>
      <c r="X204">
        <f t="shared" si="19"/>
        <v>6.6256849999999998</v>
      </c>
      <c r="Y204">
        <f t="shared" si="20"/>
        <v>10.349487</v>
      </c>
      <c r="Z204">
        <f t="shared" si="21"/>
        <v>8.6415062000000002</v>
      </c>
      <c r="AA204">
        <f t="shared" si="22"/>
        <v>8.6415062000000002</v>
      </c>
    </row>
    <row r="205" spans="1:27" x14ac:dyDescent="0.25">
      <c r="A205" s="1">
        <f t="shared" si="23"/>
        <v>12</v>
      </c>
      <c r="B205" s="2" t="s">
        <v>161</v>
      </c>
      <c r="C205" s="2">
        <v>2009</v>
      </c>
      <c r="D205" s="4" t="s">
        <v>830</v>
      </c>
      <c r="E205" s="4"/>
      <c r="F205" s="4"/>
      <c r="G205" s="5"/>
      <c r="H205" s="4" t="s">
        <v>831</v>
      </c>
      <c r="I205" s="4">
        <v>11.463692999999999</v>
      </c>
      <c r="J205" s="4"/>
      <c r="K205" s="6">
        <v>5.6699401699813398E-2</v>
      </c>
      <c r="L205" s="7">
        <f t="shared" si="18"/>
        <v>6.482246</v>
      </c>
      <c r="O205">
        <v>6.4822458999999997</v>
      </c>
      <c r="Q205">
        <v>0.62095475</v>
      </c>
      <c r="R205">
        <v>0</v>
      </c>
      <c r="S205">
        <v>11.46369</v>
      </c>
      <c r="T205">
        <v>11.463692999999999</v>
      </c>
      <c r="U205">
        <v>15.284224999999999</v>
      </c>
      <c r="V205">
        <v>5.6698999999999999E-2</v>
      </c>
      <c r="X205">
        <f t="shared" si="19"/>
        <v>7.1032006499999998</v>
      </c>
      <c r="Y205">
        <f t="shared" si="20"/>
        <v>15.284224999999999</v>
      </c>
      <c r="Z205">
        <f t="shared" si="21"/>
        <v>11.46369</v>
      </c>
      <c r="AA205">
        <f t="shared" si="22"/>
        <v>11.463692999999999</v>
      </c>
    </row>
    <row r="206" spans="1:27" x14ac:dyDescent="0.25">
      <c r="A206" s="1">
        <f t="shared" si="23"/>
        <v>12</v>
      </c>
      <c r="B206" s="2" t="s">
        <v>161</v>
      </c>
      <c r="C206" s="2">
        <v>2010</v>
      </c>
      <c r="D206" s="4" t="s">
        <v>832</v>
      </c>
      <c r="E206" s="4"/>
      <c r="F206" s="4"/>
      <c r="G206" s="5"/>
      <c r="H206" s="4" t="s">
        <v>833</v>
      </c>
      <c r="I206" s="4">
        <v>11.225849999999999</v>
      </c>
      <c r="J206" s="4"/>
      <c r="K206" s="6">
        <v>6.9893823053348E-2</v>
      </c>
      <c r="L206" s="7">
        <f t="shared" si="18"/>
        <v>6.5643830000000003</v>
      </c>
      <c r="O206">
        <v>6.5643830000000003</v>
      </c>
      <c r="Q206">
        <v>0.88422561</v>
      </c>
      <c r="R206">
        <v>0</v>
      </c>
      <c r="S206">
        <v>11.225849999999999</v>
      </c>
      <c r="T206">
        <v>11.225849999999999</v>
      </c>
      <c r="U206">
        <v>20.218964</v>
      </c>
      <c r="V206">
        <v>6.9893999999999998E-2</v>
      </c>
      <c r="X206">
        <f t="shared" si="19"/>
        <v>7.44860861</v>
      </c>
      <c r="Y206">
        <f t="shared" si="20"/>
        <v>20.218964</v>
      </c>
      <c r="Z206">
        <f t="shared" si="21"/>
        <v>11.225849999999999</v>
      </c>
      <c r="AA206">
        <f t="shared" si="22"/>
        <v>11.225849999999999</v>
      </c>
    </row>
    <row r="207" spans="1:27" x14ac:dyDescent="0.25">
      <c r="A207" s="1">
        <f t="shared" si="23"/>
        <v>12</v>
      </c>
      <c r="B207" s="2" t="s">
        <v>161</v>
      </c>
      <c r="C207" s="2">
        <v>2011</v>
      </c>
      <c r="D207" s="4" t="s">
        <v>834</v>
      </c>
      <c r="E207" s="4"/>
      <c r="F207" s="4"/>
      <c r="G207" s="5"/>
      <c r="H207" s="4" t="s">
        <v>835</v>
      </c>
      <c r="I207" s="4">
        <v>11.943614</v>
      </c>
      <c r="J207" s="4"/>
      <c r="K207" s="6">
        <v>6.8155001886794297E-2</v>
      </c>
      <c r="L207" s="7">
        <f t="shared" si="18"/>
        <v>6.4087690000000004</v>
      </c>
      <c r="O207">
        <v>6.4087690999999998</v>
      </c>
      <c r="Q207">
        <v>1.1474964999999999</v>
      </c>
      <c r="R207">
        <v>0</v>
      </c>
      <c r="S207">
        <v>11.94361</v>
      </c>
      <c r="T207">
        <v>11.943614</v>
      </c>
      <c r="U207">
        <v>25.153701999999999</v>
      </c>
      <c r="V207">
        <v>6.8154999999999993E-2</v>
      </c>
      <c r="X207">
        <f t="shared" si="19"/>
        <v>7.5562655999999997</v>
      </c>
      <c r="Y207">
        <f t="shared" si="20"/>
        <v>25.153701999999999</v>
      </c>
      <c r="Z207">
        <f t="shared" si="21"/>
        <v>11.94361</v>
      </c>
      <c r="AA207">
        <f t="shared" si="22"/>
        <v>11.943614</v>
      </c>
    </row>
    <row r="208" spans="1:27" x14ac:dyDescent="0.25">
      <c r="A208" s="1">
        <f t="shared" si="23"/>
        <v>12</v>
      </c>
      <c r="B208" s="2" t="s">
        <v>161</v>
      </c>
      <c r="C208" s="2">
        <v>2012</v>
      </c>
      <c r="D208" s="4" t="s">
        <v>836</v>
      </c>
      <c r="E208" s="4"/>
      <c r="F208" s="4"/>
      <c r="G208" s="5">
        <v>9.5355597415353294E-2</v>
      </c>
      <c r="H208" s="4" t="s">
        <v>837</v>
      </c>
      <c r="I208" s="4">
        <v>11.493028000000001</v>
      </c>
      <c r="J208" s="4" t="s">
        <v>838</v>
      </c>
      <c r="K208" s="6">
        <v>6.4284672414844896E-2</v>
      </c>
      <c r="L208" s="7">
        <f t="shared" si="18"/>
        <v>5.9120465974153529</v>
      </c>
      <c r="O208">
        <v>5.8166909000000002</v>
      </c>
      <c r="Q208">
        <v>1.4107673000000001</v>
      </c>
      <c r="R208">
        <v>0</v>
      </c>
      <c r="S208">
        <v>11.493029999999999</v>
      </c>
      <c r="T208">
        <v>11.493028000000001</v>
      </c>
      <c r="U208">
        <v>30.088439999999999</v>
      </c>
      <c r="V208">
        <v>6.4284999999999995E-2</v>
      </c>
      <c r="X208">
        <f t="shared" si="19"/>
        <v>7.2274582000000001</v>
      </c>
      <c r="Y208">
        <f t="shared" si="20"/>
        <v>30.088439999999999</v>
      </c>
      <c r="Z208">
        <f t="shared" si="21"/>
        <v>11.493029999999999</v>
      </c>
      <c r="AA208">
        <f t="shared" si="22"/>
        <v>11.493028000000001</v>
      </c>
    </row>
    <row r="209" spans="1:27" x14ac:dyDescent="0.25">
      <c r="A209" s="1">
        <f t="shared" si="23"/>
        <v>12</v>
      </c>
      <c r="B209" s="2" t="s">
        <v>161</v>
      </c>
      <c r="C209" s="2">
        <v>2013</v>
      </c>
      <c r="D209" s="4" t="s">
        <v>839</v>
      </c>
      <c r="E209" s="4"/>
      <c r="F209" s="4"/>
      <c r="G209" s="5">
        <v>9.6016832502173702E-2</v>
      </c>
      <c r="H209" s="4" t="s">
        <v>840</v>
      </c>
      <c r="I209" s="4">
        <v>13.311899</v>
      </c>
      <c r="J209" s="4" t="s">
        <v>841</v>
      </c>
      <c r="K209" s="6">
        <v>6.1576012148133102E-2</v>
      </c>
      <c r="L209" s="7">
        <f t="shared" si="18"/>
        <v>6.0000088325021732</v>
      </c>
      <c r="O209">
        <v>5.9039922000000002</v>
      </c>
      <c r="Q209">
        <v>1.6740382</v>
      </c>
      <c r="R209">
        <v>0</v>
      </c>
      <c r="S209">
        <v>13.3119</v>
      </c>
      <c r="T209">
        <v>13.311899</v>
      </c>
      <c r="U209">
        <v>35.023178000000001</v>
      </c>
      <c r="V209">
        <v>6.1575999999999999E-2</v>
      </c>
      <c r="X209">
        <f t="shared" si="19"/>
        <v>7.5780304000000003</v>
      </c>
      <c r="Y209">
        <f t="shared" si="20"/>
        <v>35.023178000000001</v>
      </c>
      <c r="Z209">
        <f t="shared" si="21"/>
        <v>13.3119</v>
      </c>
      <c r="AA209">
        <f t="shared" si="22"/>
        <v>13.311899</v>
      </c>
    </row>
    <row r="210" spans="1:27" x14ac:dyDescent="0.25">
      <c r="A210" s="1">
        <f t="shared" si="23"/>
        <v>12</v>
      </c>
      <c r="B210" s="2" t="s">
        <v>161</v>
      </c>
      <c r="C210" s="2">
        <v>2014</v>
      </c>
      <c r="D210" s="4" t="s">
        <v>842</v>
      </c>
      <c r="E210" s="4"/>
      <c r="F210" s="4" t="s">
        <v>843</v>
      </c>
      <c r="G210" s="5">
        <v>7.1112563161924602E-2</v>
      </c>
      <c r="H210" s="4" t="s">
        <v>844</v>
      </c>
      <c r="I210" s="4">
        <v>16.188267</v>
      </c>
      <c r="J210" s="4" t="s">
        <v>845</v>
      </c>
      <c r="K210" s="6">
        <v>4.87629004538912E-2</v>
      </c>
      <c r="L210" s="7">
        <f t="shared" si="18"/>
        <v>7.6151395631619243</v>
      </c>
      <c r="O210">
        <v>5.6067181000000001</v>
      </c>
      <c r="Q210">
        <v>1.9373089999999999</v>
      </c>
      <c r="R210">
        <v>0</v>
      </c>
      <c r="S210">
        <v>16.188271</v>
      </c>
      <c r="T210">
        <v>16.188267</v>
      </c>
      <c r="U210">
        <v>20.088280000000001</v>
      </c>
      <c r="V210">
        <v>4.8763000000000001E-2</v>
      </c>
      <c r="X210">
        <f t="shared" si="19"/>
        <v>7.5440271000000001</v>
      </c>
      <c r="Y210">
        <f t="shared" si="20"/>
        <v>20.088280000000001</v>
      </c>
      <c r="Z210">
        <f t="shared" si="21"/>
        <v>16.188271</v>
      </c>
      <c r="AA210">
        <f t="shared" si="22"/>
        <v>16.188267</v>
      </c>
    </row>
    <row r="211" spans="1:27" x14ac:dyDescent="0.25">
      <c r="A211" s="1">
        <f t="shared" si="23"/>
        <v>12</v>
      </c>
      <c r="B211" s="2" t="s">
        <v>161</v>
      </c>
      <c r="C211" s="2">
        <v>2015</v>
      </c>
      <c r="D211" s="4" t="s">
        <v>846</v>
      </c>
      <c r="E211" s="4"/>
      <c r="F211" s="4" t="s">
        <v>847</v>
      </c>
      <c r="G211" s="5">
        <v>6.3240743022604406E-2</v>
      </c>
      <c r="H211" s="4" t="s">
        <v>848</v>
      </c>
      <c r="I211" s="4">
        <v>16.211369000000001</v>
      </c>
      <c r="J211" s="4" t="s">
        <v>849</v>
      </c>
      <c r="K211" s="6">
        <v>4.7430557266953298E-2</v>
      </c>
      <c r="L211" s="7">
        <f t="shared" si="18"/>
        <v>7.2440297430226055</v>
      </c>
      <c r="O211">
        <v>4.9802089</v>
      </c>
      <c r="Q211">
        <v>2.2005799000000001</v>
      </c>
      <c r="R211">
        <v>0</v>
      </c>
      <c r="S211">
        <v>16.211369999999999</v>
      </c>
      <c r="T211">
        <v>16.211369000000001</v>
      </c>
      <c r="U211">
        <v>20.835850000000001</v>
      </c>
      <c r="V211">
        <v>4.7431000000000001E-2</v>
      </c>
      <c r="X211">
        <f t="shared" si="19"/>
        <v>7.1807888000000002</v>
      </c>
      <c r="Y211">
        <f t="shared" si="20"/>
        <v>20.835850000000001</v>
      </c>
      <c r="Z211">
        <f t="shared" si="21"/>
        <v>16.211369999999999</v>
      </c>
      <c r="AA211">
        <f t="shared" si="22"/>
        <v>16.211369000000001</v>
      </c>
    </row>
    <row r="212" spans="1:27" x14ac:dyDescent="0.25">
      <c r="A212" s="1">
        <f t="shared" si="23"/>
        <v>12</v>
      </c>
      <c r="B212" s="2" t="s">
        <v>161</v>
      </c>
      <c r="C212" s="2">
        <v>2016</v>
      </c>
      <c r="D212" s="4" t="s">
        <v>850</v>
      </c>
      <c r="E212" s="4"/>
      <c r="F212" s="4" t="s">
        <v>851</v>
      </c>
      <c r="G212" s="5">
        <v>6.6384108960452007E-2</v>
      </c>
      <c r="H212" s="4" t="s">
        <v>852</v>
      </c>
      <c r="I212" s="4">
        <v>16.738416000000001</v>
      </c>
      <c r="J212" s="4" t="s">
        <v>853</v>
      </c>
      <c r="K212" s="6">
        <v>4.6180249711618798E-2</v>
      </c>
      <c r="L212" s="7">
        <f t="shared" si="18"/>
        <v>6.9530131089604525</v>
      </c>
      <c r="O212">
        <v>4.7421341000000004</v>
      </c>
      <c r="Q212">
        <v>2.144495</v>
      </c>
      <c r="R212">
        <v>0</v>
      </c>
      <c r="S212">
        <v>16.738420000000001</v>
      </c>
      <c r="T212">
        <v>16.738416999999998</v>
      </c>
      <c r="U212">
        <v>13.350899999999999</v>
      </c>
      <c r="V212">
        <v>4.6179999999999999E-2</v>
      </c>
      <c r="X212">
        <f t="shared" si="19"/>
        <v>6.8866291000000004</v>
      </c>
      <c r="Y212">
        <f t="shared" si="20"/>
        <v>13.350899999999999</v>
      </c>
      <c r="Z212">
        <f t="shared" si="21"/>
        <v>16.738420000000001</v>
      </c>
      <c r="AA212">
        <f t="shared" si="22"/>
        <v>16.738416999999998</v>
      </c>
    </row>
    <row r="213" spans="1:27" x14ac:dyDescent="0.25">
      <c r="A213" s="1">
        <f t="shared" si="23"/>
        <v>12</v>
      </c>
      <c r="B213" s="2" t="s">
        <v>161</v>
      </c>
      <c r="C213" s="2">
        <v>2017</v>
      </c>
      <c r="D213" s="4" t="s">
        <v>854</v>
      </c>
      <c r="E213" s="4"/>
      <c r="F213" s="4" t="s">
        <v>855</v>
      </c>
      <c r="G213" s="5">
        <v>6.9246906207311401E-2</v>
      </c>
      <c r="H213" s="4" t="s">
        <v>856</v>
      </c>
      <c r="I213" s="4">
        <v>16.328233000000001</v>
      </c>
      <c r="J213" s="4" t="s">
        <v>857</v>
      </c>
      <c r="K213" s="6">
        <v>4.4916912134472298E-2</v>
      </c>
      <c r="L213" s="7">
        <f t="shared" si="18"/>
        <v>6.0787559062073111</v>
      </c>
      <c r="O213">
        <v>4.4374169999999999</v>
      </c>
      <c r="Q213">
        <v>1.5720921000000001</v>
      </c>
      <c r="R213">
        <v>0</v>
      </c>
      <c r="S213">
        <v>16.328230000000001</v>
      </c>
      <c r="T213">
        <v>16.328233999999998</v>
      </c>
      <c r="U213">
        <v>10.50494</v>
      </c>
      <c r="V213">
        <v>4.4916999999999999E-2</v>
      </c>
      <c r="X213">
        <f t="shared" si="19"/>
        <v>6.0095090999999998</v>
      </c>
      <c r="Y213">
        <f t="shared" si="20"/>
        <v>10.50494</v>
      </c>
      <c r="Z213">
        <f t="shared" si="21"/>
        <v>16.328230000000001</v>
      </c>
      <c r="AA213">
        <f t="shared" si="22"/>
        <v>16.328233999999998</v>
      </c>
    </row>
    <row r="214" spans="1:27" x14ac:dyDescent="0.25">
      <c r="A214" s="1">
        <f t="shared" si="23"/>
        <v>12</v>
      </c>
      <c r="B214" s="2" t="s">
        <v>161</v>
      </c>
      <c r="C214" s="2">
        <v>2018</v>
      </c>
      <c r="D214" s="4" t="s">
        <v>858</v>
      </c>
      <c r="E214" s="4"/>
      <c r="F214" s="4" t="s">
        <v>859</v>
      </c>
      <c r="G214" s="5">
        <v>7.0031168963364601E-2</v>
      </c>
      <c r="H214" s="4" t="s">
        <v>860</v>
      </c>
      <c r="I214" s="4">
        <v>16.930261999999999</v>
      </c>
      <c r="J214" s="4" t="s">
        <v>861</v>
      </c>
      <c r="K214" s="6">
        <v>4.4565289340322903E-2</v>
      </c>
      <c r="L214" s="7">
        <f t="shared" si="18"/>
        <v>5.9226361689633649</v>
      </c>
      <c r="O214">
        <v>4.3019151999999998</v>
      </c>
      <c r="Q214">
        <v>1.5506901</v>
      </c>
      <c r="R214">
        <v>0</v>
      </c>
      <c r="S214">
        <v>16.930260000000001</v>
      </c>
      <c r="T214">
        <v>16.930261999999999</v>
      </c>
      <c r="U214">
        <v>37.663131999999997</v>
      </c>
      <c r="V214">
        <v>4.4565E-2</v>
      </c>
      <c r="X214">
        <f t="shared" si="19"/>
        <v>5.8526052999999996</v>
      </c>
      <c r="Y214">
        <f t="shared" si="20"/>
        <v>37.663131999999997</v>
      </c>
      <c r="Z214">
        <f t="shared" si="21"/>
        <v>16.930260000000001</v>
      </c>
      <c r="AA214">
        <f t="shared" si="22"/>
        <v>16.930261999999999</v>
      </c>
    </row>
    <row r="215" spans="1:27" x14ac:dyDescent="0.25">
      <c r="A215" s="1">
        <f t="shared" si="23"/>
        <v>12</v>
      </c>
      <c r="B215" s="2" t="s">
        <v>161</v>
      </c>
      <c r="C215" s="2">
        <v>2019</v>
      </c>
      <c r="D215" s="4" t="s">
        <v>862</v>
      </c>
      <c r="E215" s="4"/>
      <c r="F215" s="4" t="s">
        <v>863</v>
      </c>
      <c r="G215" s="5">
        <v>7.5109858329729204E-2</v>
      </c>
      <c r="H215" s="4" t="s">
        <v>864</v>
      </c>
      <c r="I215" s="4">
        <v>17.194856000000001</v>
      </c>
      <c r="J215" s="4" t="s">
        <v>865</v>
      </c>
      <c r="K215" s="6">
        <v>4.41822696057231E-2</v>
      </c>
      <c r="L215" s="7">
        <f t="shared" si="18"/>
        <v>6.4241018583297294</v>
      </c>
      <c r="O215">
        <v>4.7840562000000002</v>
      </c>
      <c r="Q215">
        <v>1.5649360000000001</v>
      </c>
      <c r="R215">
        <v>0</v>
      </c>
      <c r="S215">
        <v>17.194859999999998</v>
      </c>
      <c r="T215">
        <v>17.194856999999999</v>
      </c>
      <c r="U215">
        <v>128.83548999999999</v>
      </c>
      <c r="V215">
        <v>4.4181999999999999E-2</v>
      </c>
      <c r="X215">
        <f t="shared" si="19"/>
        <v>6.3489922000000005</v>
      </c>
      <c r="Y215">
        <f t="shared" si="20"/>
        <v>128.83548999999999</v>
      </c>
      <c r="Z215">
        <f t="shared" si="21"/>
        <v>17.194859999999998</v>
      </c>
      <c r="AA215">
        <f t="shared" si="22"/>
        <v>17.194856999999999</v>
      </c>
    </row>
    <row r="216" spans="1:27" x14ac:dyDescent="0.25">
      <c r="A216" s="1">
        <f t="shared" si="23"/>
        <v>12</v>
      </c>
      <c r="B216" s="2" t="s">
        <v>161</v>
      </c>
      <c r="C216" s="2">
        <v>2020</v>
      </c>
      <c r="D216" s="4" t="s">
        <v>866</v>
      </c>
      <c r="E216" s="4"/>
      <c r="F216" s="4" t="s">
        <v>867</v>
      </c>
      <c r="G216" s="5">
        <v>7.6398518225845105E-2</v>
      </c>
      <c r="H216" s="4" t="s">
        <v>868</v>
      </c>
      <c r="I216" s="4">
        <v>16.146698000000001</v>
      </c>
      <c r="J216" s="4" t="s">
        <v>869</v>
      </c>
      <c r="K216" s="6">
        <v>4.3778926174360702E-2</v>
      </c>
      <c r="L216" s="7">
        <f t="shared" si="18"/>
        <v>6.0723945182258454</v>
      </c>
      <c r="O216">
        <v>4.4465652000000002</v>
      </c>
      <c r="Q216">
        <v>1.549431</v>
      </c>
      <c r="R216">
        <v>0</v>
      </c>
      <c r="S216">
        <v>16.146699999999999</v>
      </c>
      <c r="T216">
        <v>16.146698000000001</v>
      </c>
      <c r="U216">
        <v>110.86709999999999</v>
      </c>
      <c r="V216">
        <v>4.3778999999999998E-2</v>
      </c>
      <c r="X216">
        <f t="shared" si="19"/>
        <v>5.9959962000000004</v>
      </c>
      <c r="Y216">
        <f t="shared" si="20"/>
        <v>110.86709999999999</v>
      </c>
      <c r="Z216">
        <f t="shared" si="21"/>
        <v>16.146699999999999</v>
      </c>
      <c r="AA216">
        <f t="shared" si="22"/>
        <v>16.146698000000001</v>
      </c>
    </row>
    <row r="217" spans="1:27" x14ac:dyDescent="0.25">
      <c r="A217" s="1">
        <f t="shared" si="23"/>
        <v>12</v>
      </c>
      <c r="B217" s="2" t="s">
        <v>161</v>
      </c>
      <c r="C217" s="2">
        <v>2021</v>
      </c>
      <c r="D217" s="4" t="s">
        <v>870</v>
      </c>
      <c r="E217" s="4"/>
      <c r="F217" s="4" t="s">
        <v>871</v>
      </c>
      <c r="G217" s="5">
        <v>8.9281557150459795E-2</v>
      </c>
      <c r="H217" s="4" t="s">
        <v>872</v>
      </c>
      <c r="I217" s="4" t="s">
        <v>872</v>
      </c>
      <c r="J217" s="4" t="s">
        <v>873</v>
      </c>
      <c r="K217" s="6">
        <v>4.2554760884798599E-2</v>
      </c>
      <c r="L217" s="7">
        <f t="shared" si="18"/>
        <v>6.0052285571504598</v>
      </c>
      <c r="O217">
        <v>4.2830119</v>
      </c>
      <c r="Q217">
        <v>1.632935</v>
      </c>
      <c r="R217">
        <v>0</v>
      </c>
      <c r="S217">
        <v>16.14995</v>
      </c>
      <c r="T217">
        <v>16.14995</v>
      </c>
      <c r="U217">
        <v>517.48090000000002</v>
      </c>
      <c r="V217">
        <v>4.2555000000000003E-2</v>
      </c>
      <c r="X217">
        <f t="shared" si="19"/>
        <v>5.9159468999999998</v>
      </c>
      <c r="Y217">
        <f t="shared" si="20"/>
        <v>517.48090000000002</v>
      </c>
      <c r="Z217">
        <f t="shared" si="21"/>
        <v>16.14995</v>
      </c>
      <c r="AA217">
        <f t="shared" si="22"/>
        <v>16.14995</v>
      </c>
    </row>
    <row r="218" spans="1:27" x14ac:dyDescent="0.25">
      <c r="A218" s="1">
        <f t="shared" si="23"/>
        <v>13</v>
      </c>
      <c r="B218" s="2" t="s">
        <v>182</v>
      </c>
      <c r="C218" s="2">
        <v>2004</v>
      </c>
      <c r="D218" s="4" t="s">
        <v>874</v>
      </c>
      <c r="E218" s="4"/>
      <c r="F218" s="4" t="s">
        <v>875</v>
      </c>
      <c r="G218" s="5"/>
      <c r="H218" s="4"/>
      <c r="I218" s="4"/>
      <c r="J218" s="4"/>
      <c r="K218" s="6"/>
      <c r="L218" s="7">
        <f t="shared" si="18"/>
        <v>17.501042000000002</v>
      </c>
      <c r="O218">
        <v>2.012372</v>
      </c>
      <c r="Q218">
        <v>15.488670000000001</v>
      </c>
      <c r="S218">
        <v>5.7353315</v>
      </c>
      <c r="T218">
        <v>-9.7569470000000005E-2</v>
      </c>
      <c r="U218">
        <v>-335.26154000000002</v>
      </c>
      <c r="X218">
        <f t="shared" si="19"/>
        <v>17.501042000000002</v>
      </c>
      <c r="Y218">
        <f t="shared" si="20"/>
        <v>-335.26154000000002</v>
      </c>
      <c r="Z218">
        <f t="shared" si="21"/>
        <v>5.7353315</v>
      </c>
      <c r="AA218">
        <f t="shared" si="22"/>
        <v>-9.7569470000000005E-2</v>
      </c>
    </row>
    <row r="219" spans="1:27" x14ac:dyDescent="0.25">
      <c r="A219" s="1">
        <f t="shared" si="23"/>
        <v>13</v>
      </c>
      <c r="B219" s="2" t="s">
        <v>182</v>
      </c>
      <c r="C219" s="2">
        <v>2005</v>
      </c>
      <c r="D219" s="4" t="s">
        <v>876</v>
      </c>
      <c r="E219" s="4"/>
      <c r="F219" s="4" t="s">
        <v>877</v>
      </c>
      <c r="G219" s="5"/>
      <c r="H219" s="4"/>
      <c r="I219" s="4"/>
      <c r="J219" s="4"/>
      <c r="K219" s="6"/>
      <c r="L219" s="7">
        <f t="shared" si="18"/>
        <v>17.888010999999999</v>
      </c>
      <c r="O219">
        <v>2.5485611000000001</v>
      </c>
      <c r="Q219">
        <v>15.339449999999999</v>
      </c>
      <c r="S219">
        <v>5.7026458</v>
      </c>
      <c r="T219">
        <v>0.58421707</v>
      </c>
      <c r="U219">
        <v>-268.87256000000002</v>
      </c>
      <c r="X219">
        <f t="shared" si="19"/>
        <v>17.8880111</v>
      </c>
      <c r="Y219">
        <f t="shared" si="20"/>
        <v>-268.87256000000002</v>
      </c>
      <c r="Z219">
        <f t="shared" si="21"/>
        <v>5.7026458</v>
      </c>
      <c r="AA219">
        <f t="shared" si="22"/>
        <v>0.58421707</v>
      </c>
    </row>
    <row r="220" spans="1:27" x14ac:dyDescent="0.25">
      <c r="A220" s="1">
        <f t="shared" si="23"/>
        <v>13</v>
      </c>
      <c r="B220" s="2" t="s">
        <v>182</v>
      </c>
      <c r="C220" s="2">
        <v>2006</v>
      </c>
      <c r="D220" s="4" t="s">
        <v>878</v>
      </c>
      <c r="E220" s="4"/>
      <c r="F220" s="4" t="s">
        <v>879</v>
      </c>
      <c r="G220" s="5"/>
      <c r="H220" s="4"/>
      <c r="I220" s="4"/>
      <c r="J220" s="4"/>
      <c r="K220" s="6"/>
      <c r="L220" s="7">
        <f t="shared" si="18"/>
        <v>16.966767000000001</v>
      </c>
      <c r="O220">
        <v>2.9629468999999999</v>
      </c>
      <c r="Q220">
        <v>14.003819999999999</v>
      </c>
      <c r="S220">
        <v>5.6699599999999997</v>
      </c>
      <c r="T220">
        <v>1.2660035999999999</v>
      </c>
      <c r="U220">
        <v>-202.48357999999999</v>
      </c>
      <c r="X220">
        <f t="shared" si="19"/>
        <v>16.9667669</v>
      </c>
      <c r="Y220">
        <f t="shared" si="20"/>
        <v>-202.48357999999999</v>
      </c>
      <c r="Z220">
        <f t="shared" si="21"/>
        <v>5.6699599999999997</v>
      </c>
      <c r="AA220">
        <f t="shared" si="22"/>
        <v>1.2660035999999999</v>
      </c>
    </row>
    <row r="221" spans="1:27" x14ac:dyDescent="0.25">
      <c r="A221" s="1">
        <f t="shared" si="23"/>
        <v>13</v>
      </c>
      <c r="B221" s="2" t="s">
        <v>182</v>
      </c>
      <c r="C221" s="2">
        <v>2007</v>
      </c>
      <c r="D221" s="4" t="s">
        <v>880</v>
      </c>
      <c r="E221" s="4"/>
      <c r="F221" s="4" t="s">
        <v>881</v>
      </c>
      <c r="G221" s="5"/>
      <c r="H221" s="4"/>
      <c r="I221" s="4"/>
      <c r="J221" s="4"/>
      <c r="K221" s="6"/>
      <c r="L221" s="7">
        <f t="shared" si="18"/>
        <v>17.054476000000001</v>
      </c>
      <c r="O221">
        <v>3.1408160000000001</v>
      </c>
      <c r="Q221">
        <v>13.91366</v>
      </c>
      <c r="S221">
        <v>5.6372742999999996</v>
      </c>
      <c r="T221">
        <v>1.9477901</v>
      </c>
      <c r="U221">
        <v>-136.09460000000001</v>
      </c>
      <c r="X221">
        <f t="shared" si="19"/>
        <v>17.054476000000001</v>
      </c>
      <c r="Y221">
        <f t="shared" si="20"/>
        <v>-136.09460000000001</v>
      </c>
      <c r="Z221">
        <f t="shared" si="21"/>
        <v>5.6372742999999996</v>
      </c>
      <c r="AA221">
        <f t="shared" si="22"/>
        <v>1.9477901</v>
      </c>
    </row>
    <row r="222" spans="1:27" x14ac:dyDescent="0.25">
      <c r="A222" s="1">
        <f t="shared" si="23"/>
        <v>13</v>
      </c>
      <c r="B222" s="2" t="s">
        <v>182</v>
      </c>
      <c r="C222" s="2">
        <v>2008</v>
      </c>
      <c r="D222" s="4" t="s">
        <v>882</v>
      </c>
      <c r="E222" s="4"/>
      <c r="F222" s="4" t="s">
        <v>883</v>
      </c>
      <c r="G222" s="5"/>
      <c r="H222" s="4"/>
      <c r="I222" s="4"/>
      <c r="J222" s="4"/>
      <c r="K222" s="6"/>
      <c r="L222" s="7">
        <f t="shared" si="18"/>
        <v>15.839770000000001</v>
      </c>
      <c r="O222">
        <v>3.80863</v>
      </c>
      <c r="Q222">
        <v>12.031140000000001</v>
      </c>
      <c r="S222">
        <v>5.6045885000000002</v>
      </c>
      <c r="T222">
        <v>2.6295766999999999</v>
      </c>
      <c r="U222">
        <v>-69.705627000000007</v>
      </c>
      <c r="X222">
        <f t="shared" si="19"/>
        <v>15.839770000000001</v>
      </c>
      <c r="Y222">
        <f t="shared" si="20"/>
        <v>-69.705627000000007</v>
      </c>
      <c r="Z222">
        <f t="shared" si="21"/>
        <v>5.6045885000000002</v>
      </c>
      <c r="AA222">
        <f t="shared" si="22"/>
        <v>2.6295766999999999</v>
      </c>
    </row>
    <row r="223" spans="1:27" x14ac:dyDescent="0.25">
      <c r="A223" s="1">
        <f t="shared" si="23"/>
        <v>13</v>
      </c>
      <c r="B223" s="2" t="s">
        <v>182</v>
      </c>
      <c r="C223" s="2">
        <v>2009</v>
      </c>
      <c r="D223" s="4" t="s">
        <v>884</v>
      </c>
      <c r="E223" s="4"/>
      <c r="F223" s="4" t="s">
        <v>885</v>
      </c>
      <c r="G223" s="5"/>
      <c r="H223" s="4"/>
      <c r="I223" s="4"/>
      <c r="J223" s="4"/>
      <c r="K223" s="6"/>
      <c r="L223" s="7">
        <f t="shared" si="18"/>
        <v>16.211019</v>
      </c>
      <c r="O223">
        <v>3.9917289999999999</v>
      </c>
      <c r="Q223">
        <v>12.219290000000001</v>
      </c>
      <c r="S223">
        <v>5.5719028000000002</v>
      </c>
      <c r="T223">
        <v>3.3113632000000002</v>
      </c>
      <c r="U223">
        <v>-3.3166503999999999</v>
      </c>
      <c r="X223">
        <f t="shared" si="19"/>
        <v>16.211019</v>
      </c>
      <c r="Y223">
        <f t="shared" si="20"/>
        <v>-3.3166503999999999</v>
      </c>
      <c r="Z223">
        <f t="shared" si="21"/>
        <v>5.5719028000000002</v>
      </c>
      <c r="AA223">
        <f t="shared" si="22"/>
        <v>3.3113632000000002</v>
      </c>
    </row>
    <row r="224" spans="1:27" x14ac:dyDescent="0.25">
      <c r="A224" s="1">
        <f t="shared" si="23"/>
        <v>13</v>
      </c>
      <c r="B224" s="2" t="s">
        <v>182</v>
      </c>
      <c r="C224" s="2">
        <v>2010</v>
      </c>
      <c r="D224" s="4" t="s">
        <v>886</v>
      </c>
      <c r="E224" s="4"/>
      <c r="F224" s="4" t="s">
        <v>887</v>
      </c>
      <c r="G224" s="5"/>
      <c r="H224" s="4"/>
      <c r="I224" s="4">
        <v>3.9931497</v>
      </c>
      <c r="J224" s="4"/>
      <c r="K224" s="6"/>
      <c r="L224" s="7">
        <f t="shared" si="18"/>
        <v>22.450997000000001</v>
      </c>
      <c r="O224">
        <v>4.2444667999999997</v>
      </c>
      <c r="Q224">
        <v>18.206530000000001</v>
      </c>
      <c r="S224">
        <v>5.5392169999999998</v>
      </c>
      <c r="T224">
        <v>3.9931497999999999</v>
      </c>
      <c r="U224">
        <v>63.072327000000001</v>
      </c>
      <c r="X224">
        <f t="shared" si="19"/>
        <v>22.450996799999999</v>
      </c>
      <c r="Y224">
        <f t="shared" si="20"/>
        <v>63.072327000000001</v>
      </c>
      <c r="Z224">
        <f t="shared" si="21"/>
        <v>5.5392169999999998</v>
      </c>
      <c r="AA224">
        <f t="shared" si="22"/>
        <v>3.9931497999999999</v>
      </c>
    </row>
    <row r="225" spans="1:27" x14ac:dyDescent="0.25">
      <c r="A225" s="1">
        <f t="shared" si="23"/>
        <v>13</v>
      </c>
      <c r="B225" s="2" t="s">
        <v>182</v>
      </c>
      <c r="C225" s="2">
        <v>2011</v>
      </c>
      <c r="D225" s="4" t="s">
        <v>888</v>
      </c>
      <c r="E225" s="4"/>
      <c r="F225" s="4" t="s">
        <v>889</v>
      </c>
      <c r="G225" s="5"/>
      <c r="H225" s="4"/>
      <c r="I225" s="4">
        <v>4.6749362999999997</v>
      </c>
      <c r="J225" s="4"/>
      <c r="K225" s="6"/>
      <c r="L225" s="7">
        <f t="shared" si="18"/>
        <v>20.289767000000001</v>
      </c>
      <c r="O225">
        <v>4.5526270999999996</v>
      </c>
      <c r="Q225">
        <v>15.73714</v>
      </c>
      <c r="S225">
        <v>5.5065312000000004</v>
      </c>
      <c r="T225">
        <v>4.6749362999999997</v>
      </c>
      <c r="U225">
        <v>129.46129999999999</v>
      </c>
      <c r="X225">
        <f t="shared" si="19"/>
        <v>20.289767099999999</v>
      </c>
      <c r="Y225">
        <f t="shared" si="20"/>
        <v>129.46129999999999</v>
      </c>
      <c r="Z225">
        <f t="shared" si="21"/>
        <v>5.5065312000000004</v>
      </c>
      <c r="AA225">
        <f t="shared" si="22"/>
        <v>4.6749362999999997</v>
      </c>
    </row>
    <row r="226" spans="1:27" x14ac:dyDescent="0.25">
      <c r="A226" s="1">
        <f t="shared" si="23"/>
        <v>13</v>
      </c>
      <c r="B226" s="2" t="s">
        <v>182</v>
      </c>
      <c r="C226" s="2">
        <v>2012</v>
      </c>
      <c r="D226" s="4" t="s">
        <v>890</v>
      </c>
      <c r="E226" s="4"/>
      <c r="F226" s="4" t="s">
        <v>891</v>
      </c>
      <c r="G226" s="5"/>
      <c r="H226" s="4"/>
      <c r="I226" s="4">
        <v>4.9835799999999999</v>
      </c>
      <c r="J226" s="4"/>
      <c r="K226" s="6"/>
      <c r="L226" s="7">
        <f t="shared" si="18"/>
        <v>20.344114000000001</v>
      </c>
      <c r="O226">
        <v>4.7852940999999998</v>
      </c>
      <c r="Q226">
        <v>15.558820000000001</v>
      </c>
      <c r="S226">
        <v>5.4738455000000004</v>
      </c>
      <c r="T226">
        <v>4.9835801000000002</v>
      </c>
      <c r="U226">
        <v>195.85028</v>
      </c>
      <c r="X226">
        <f t="shared" si="19"/>
        <v>20.344114099999999</v>
      </c>
      <c r="Y226">
        <f t="shared" si="20"/>
        <v>195.85028</v>
      </c>
      <c r="Z226">
        <f t="shared" si="21"/>
        <v>5.4738455000000004</v>
      </c>
      <c r="AA226">
        <f t="shared" si="22"/>
        <v>4.9835801000000002</v>
      </c>
    </row>
    <row r="227" spans="1:27" x14ac:dyDescent="0.25">
      <c r="A227" s="1">
        <f t="shared" si="23"/>
        <v>13</v>
      </c>
      <c r="B227" s="2" t="s">
        <v>182</v>
      </c>
      <c r="C227" s="2">
        <v>2013</v>
      </c>
      <c r="D227" s="4" t="s">
        <v>892</v>
      </c>
      <c r="E227" s="4"/>
      <c r="F227" s="4" t="s">
        <v>893</v>
      </c>
      <c r="G227" s="5"/>
      <c r="H227" s="4"/>
      <c r="I227" s="4">
        <v>4.9480257999999999</v>
      </c>
      <c r="J227" s="4"/>
      <c r="K227" s="6"/>
      <c r="L227" s="7">
        <f t="shared" si="18"/>
        <v>19.702138000000001</v>
      </c>
      <c r="O227">
        <v>4.7038378999999999</v>
      </c>
      <c r="Q227">
        <v>14.9983</v>
      </c>
      <c r="S227">
        <v>5.4411597</v>
      </c>
      <c r="T227">
        <v>4.9480256999999996</v>
      </c>
      <c r="U227">
        <v>262.23926</v>
      </c>
      <c r="X227">
        <f t="shared" si="19"/>
        <v>19.7021379</v>
      </c>
      <c r="Y227">
        <f t="shared" si="20"/>
        <v>262.23926</v>
      </c>
      <c r="Z227">
        <f t="shared" si="21"/>
        <v>5.4411597</v>
      </c>
      <c r="AA227">
        <f t="shared" si="22"/>
        <v>4.9480256999999996</v>
      </c>
    </row>
    <row r="228" spans="1:27" x14ac:dyDescent="0.25">
      <c r="A228" s="1">
        <f t="shared" si="23"/>
        <v>13</v>
      </c>
      <c r="B228" s="2" t="s">
        <v>182</v>
      </c>
      <c r="C228" s="2">
        <v>2014</v>
      </c>
      <c r="D228" s="4" t="s">
        <v>894</v>
      </c>
      <c r="E228" s="4"/>
      <c r="F228" s="4" t="s">
        <v>895</v>
      </c>
      <c r="G228" s="5"/>
      <c r="H228" s="4" t="s">
        <v>896</v>
      </c>
      <c r="I228" s="4">
        <v>5.1086971999999999</v>
      </c>
      <c r="J228" s="4"/>
      <c r="K228" s="6"/>
      <c r="L228" s="7">
        <f t="shared" si="18"/>
        <v>21.733817999999999</v>
      </c>
      <c r="O228">
        <v>4.7589579000000004</v>
      </c>
      <c r="Q228">
        <v>16.974858999999999</v>
      </c>
      <c r="S228">
        <v>5.408474</v>
      </c>
      <c r="T228">
        <v>5.1086973999999996</v>
      </c>
      <c r="U228">
        <v>328.62822999999997</v>
      </c>
      <c r="X228">
        <f t="shared" si="19"/>
        <v>21.733816900000001</v>
      </c>
      <c r="Y228">
        <f t="shared" si="20"/>
        <v>328.62822999999997</v>
      </c>
      <c r="Z228">
        <f t="shared" si="21"/>
        <v>5.408474</v>
      </c>
      <c r="AA228">
        <f t="shared" si="22"/>
        <v>5.1086973999999996</v>
      </c>
    </row>
    <row r="229" spans="1:27" x14ac:dyDescent="0.25">
      <c r="A229" s="1">
        <f t="shared" si="23"/>
        <v>13</v>
      </c>
      <c r="B229" s="2" t="s">
        <v>182</v>
      </c>
      <c r="C229" s="2">
        <v>2015</v>
      </c>
      <c r="D229" s="4" t="s">
        <v>897</v>
      </c>
      <c r="E229" s="4"/>
      <c r="F229" s="4" t="s">
        <v>898</v>
      </c>
      <c r="G229" s="5"/>
      <c r="H229" s="4" t="s">
        <v>899</v>
      </c>
      <c r="I229" s="4">
        <v>5.5214071000000002</v>
      </c>
      <c r="J229" s="4" t="s">
        <v>900</v>
      </c>
      <c r="K229" s="6"/>
      <c r="L229" s="7">
        <f t="shared" si="18"/>
        <v>18.590762999999999</v>
      </c>
      <c r="O229">
        <v>5.0966829999999996</v>
      </c>
      <c r="Q229">
        <v>13.49408</v>
      </c>
      <c r="S229">
        <v>5.3757881999999997</v>
      </c>
      <c r="T229">
        <v>5.5214071000000002</v>
      </c>
      <c r="U229">
        <v>395.01720999999998</v>
      </c>
      <c r="X229">
        <f t="shared" si="19"/>
        <v>18.590762999999999</v>
      </c>
      <c r="Y229">
        <f t="shared" si="20"/>
        <v>395.01720999999998</v>
      </c>
      <c r="Z229">
        <f t="shared" si="21"/>
        <v>5.3757881999999997</v>
      </c>
      <c r="AA229">
        <f t="shared" si="22"/>
        <v>5.5214071000000002</v>
      </c>
    </row>
    <row r="230" spans="1:27" x14ac:dyDescent="0.25">
      <c r="A230" s="1">
        <f t="shared" si="23"/>
        <v>13</v>
      </c>
      <c r="B230" s="2" t="s">
        <v>182</v>
      </c>
      <c r="C230" s="2">
        <v>2016</v>
      </c>
      <c r="D230" s="4" t="s">
        <v>901</v>
      </c>
      <c r="E230" s="4"/>
      <c r="F230" s="4" t="s">
        <v>902</v>
      </c>
      <c r="G230" s="5"/>
      <c r="H230" s="4" t="s">
        <v>903</v>
      </c>
      <c r="I230" s="4">
        <v>5.7010265999999996</v>
      </c>
      <c r="J230" s="4" t="s">
        <v>904</v>
      </c>
      <c r="K230" s="6"/>
      <c r="L230" s="7">
        <f t="shared" si="18"/>
        <v>18.245646000000001</v>
      </c>
      <c r="O230">
        <v>5.1356358999999996</v>
      </c>
      <c r="Q230">
        <v>13.110010000000001</v>
      </c>
      <c r="S230">
        <v>5.6774687999999998</v>
      </c>
      <c r="T230">
        <v>5.7010263999999999</v>
      </c>
      <c r="U230">
        <v>461.40618999999998</v>
      </c>
      <c r="X230">
        <f t="shared" si="19"/>
        <v>18.2456459</v>
      </c>
      <c r="Y230">
        <f t="shared" si="20"/>
        <v>461.40618999999998</v>
      </c>
      <c r="Z230">
        <f t="shared" si="21"/>
        <v>5.6774687999999998</v>
      </c>
      <c r="AA230">
        <f t="shared" si="22"/>
        <v>5.7010263999999999</v>
      </c>
    </row>
    <row r="231" spans="1:27" x14ac:dyDescent="0.25">
      <c r="A231" s="1">
        <f t="shared" si="23"/>
        <v>13</v>
      </c>
      <c r="B231" s="2" t="s">
        <v>182</v>
      </c>
      <c r="C231" s="2">
        <v>2017</v>
      </c>
      <c r="D231" s="4" t="s">
        <v>905</v>
      </c>
      <c r="E231" s="4"/>
      <c r="F231" s="4" t="s">
        <v>906</v>
      </c>
      <c r="G231" s="5"/>
      <c r="H231" s="4" t="s">
        <v>905</v>
      </c>
      <c r="I231" s="4">
        <v>5.7011696000000001</v>
      </c>
      <c r="J231" s="4" t="s">
        <v>907</v>
      </c>
      <c r="K231" s="6"/>
      <c r="L231" s="7">
        <f t="shared" si="18"/>
        <v>18.257455999999998</v>
      </c>
      <c r="O231">
        <v>5.7582959999999996</v>
      </c>
      <c r="Q231">
        <v>12.49916</v>
      </c>
      <c r="S231">
        <v>5.7582959999999996</v>
      </c>
      <c r="T231">
        <v>5.7011694999999998</v>
      </c>
      <c r="U231">
        <v>769.08660999999995</v>
      </c>
      <c r="X231">
        <f t="shared" si="19"/>
        <v>18.257455999999998</v>
      </c>
      <c r="Y231">
        <f t="shared" si="20"/>
        <v>769.08660999999995</v>
      </c>
      <c r="Z231">
        <f t="shared" si="21"/>
        <v>5.7582959999999996</v>
      </c>
      <c r="AA231">
        <f t="shared" si="22"/>
        <v>5.7011694999999998</v>
      </c>
    </row>
    <row r="232" spans="1:27" x14ac:dyDescent="0.25">
      <c r="A232" s="1">
        <f t="shared" si="23"/>
        <v>13</v>
      </c>
      <c r="B232" s="2" t="s">
        <v>182</v>
      </c>
      <c r="C232" s="2">
        <v>2018</v>
      </c>
      <c r="D232" s="4" t="s">
        <v>908</v>
      </c>
      <c r="E232" s="4"/>
      <c r="F232" s="4" t="s">
        <v>909</v>
      </c>
      <c r="G232" s="5"/>
      <c r="H232" s="4" t="s">
        <v>910</v>
      </c>
      <c r="I232" s="4">
        <v>5.5271401999999998</v>
      </c>
      <c r="J232" s="4" t="s">
        <v>911</v>
      </c>
      <c r="K232" s="6"/>
      <c r="L232" s="7">
        <f t="shared" si="18"/>
        <v>17.002324999999999</v>
      </c>
      <c r="O232">
        <v>5.6046747999999997</v>
      </c>
      <c r="Q232">
        <v>11.397650000000001</v>
      </c>
      <c r="S232">
        <v>6.2138790999999998</v>
      </c>
      <c r="T232">
        <v>5.5271400999999996</v>
      </c>
      <c r="U232">
        <v>1346.5070000000001</v>
      </c>
      <c r="X232">
        <f t="shared" si="19"/>
        <v>17.0023248</v>
      </c>
      <c r="Y232">
        <f t="shared" si="20"/>
        <v>1346.5070000000001</v>
      </c>
      <c r="Z232">
        <f t="shared" si="21"/>
        <v>6.2138790999999998</v>
      </c>
      <c r="AA232">
        <f t="shared" si="22"/>
        <v>5.5271400999999996</v>
      </c>
    </row>
    <row r="233" spans="1:27" x14ac:dyDescent="0.25">
      <c r="A233" s="1">
        <f t="shared" si="23"/>
        <v>13</v>
      </c>
      <c r="B233" s="2" t="s">
        <v>182</v>
      </c>
      <c r="C233" s="2">
        <v>2019</v>
      </c>
      <c r="D233" s="4" t="s">
        <v>912</v>
      </c>
      <c r="E233" s="4"/>
      <c r="F233" s="4" t="s">
        <v>913</v>
      </c>
      <c r="G233" s="5"/>
      <c r="H233" s="4" t="s">
        <v>914</v>
      </c>
      <c r="I233" s="4">
        <v>6.0976774999999996</v>
      </c>
      <c r="J233" s="4" t="s">
        <v>915</v>
      </c>
      <c r="K233" s="6"/>
      <c r="L233" s="7">
        <f t="shared" si="18"/>
        <v>16.468024</v>
      </c>
      <c r="O233">
        <v>5.2066441000000001</v>
      </c>
      <c r="Q233">
        <v>11.261380000000001</v>
      </c>
      <c r="S233">
        <v>6.0010591</v>
      </c>
      <c r="T233">
        <v>6.0976777000000002</v>
      </c>
      <c r="U233">
        <v>2014.4670000000001</v>
      </c>
      <c r="X233">
        <f t="shared" si="19"/>
        <v>16.468024100000001</v>
      </c>
      <c r="Y233">
        <f t="shared" si="20"/>
        <v>2014.4670000000001</v>
      </c>
      <c r="Z233">
        <f t="shared" si="21"/>
        <v>6.0010591</v>
      </c>
      <c r="AA233">
        <f t="shared" si="22"/>
        <v>6.0976777000000002</v>
      </c>
    </row>
    <row r="234" spans="1:27" x14ac:dyDescent="0.25">
      <c r="A234" s="1">
        <f t="shared" si="23"/>
        <v>13</v>
      </c>
      <c r="B234" s="2" t="s">
        <v>182</v>
      </c>
      <c r="C234" s="2">
        <v>2020</v>
      </c>
      <c r="D234" s="4" t="s">
        <v>916</v>
      </c>
      <c r="E234" s="4"/>
      <c r="F234" s="4" t="s">
        <v>917</v>
      </c>
      <c r="G234" s="5"/>
      <c r="H234" s="4" t="s">
        <v>918</v>
      </c>
      <c r="I234" s="4">
        <v>6.4187729999999998</v>
      </c>
      <c r="J234" s="4" t="s">
        <v>919</v>
      </c>
      <c r="K234" s="6"/>
      <c r="L234" s="7">
        <f t="shared" si="18"/>
        <v>16.072945000000001</v>
      </c>
      <c r="O234">
        <v>5.2224050000000002</v>
      </c>
      <c r="Q234">
        <v>10.850540000000001</v>
      </c>
      <c r="S234">
        <v>6.6684498999999997</v>
      </c>
      <c r="T234">
        <v>6.4187732000000004</v>
      </c>
      <c r="U234">
        <v>2494.1460000000002</v>
      </c>
      <c r="X234">
        <f t="shared" si="19"/>
        <v>16.072945000000001</v>
      </c>
      <c r="Y234">
        <f t="shared" si="20"/>
        <v>2494.1460000000002</v>
      </c>
      <c r="Z234">
        <f t="shared" si="21"/>
        <v>6.6684498999999997</v>
      </c>
      <c r="AA234">
        <f t="shared" si="22"/>
        <v>6.4187732000000004</v>
      </c>
    </row>
    <row r="235" spans="1:27" x14ac:dyDescent="0.25">
      <c r="A235" s="1">
        <f t="shared" si="23"/>
        <v>13</v>
      </c>
      <c r="B235" s="2" t="s">
        <v>182</v>
      </c>
      <c r="C235" s="2">
        <v>2021</v>
      </c>
      <c r="D235" s="4" t="s">
        <v>920</v>
      </c>
      <c r="E235" s="4"/>
      <c r="F235" s="4" t="s">
        <v>921</v>
      </c>
      <c r="G235" s="5"/>
      <c r="H235" s="4" t="s">
        <v>922</v>
      </c>
      <c r="I235" s="4" t="s">
        <v>922</v>
      </c>
      <c r="J235" s="4" t="s">
        <v>923</v>
      </c>
      <c r="K235" s="6"/>
      <c r="L235" s="7">
        <f t="shared" si="18"/>
        <v>15.637893999999999</v>
      </c>
      <c r="O235">
        <v>5.1286639999999997</v>
      </c>
      <c r="Q235">
        <v>10.509230000000001</v>
      </c>
      <c r="S235">
        <v>6.8315010000000003</v>
      </c>
      <c r="T235">
        <v>6.8315010000000003</v>
      </c>
      <c r="U235">
        <v>3888.8168999999998</v>
      </c>
      <c r="X235">
        <f t="shared" si="19"/>
        <v>15.637893999999999</v>
      </c>
      <c r="Y235">
        <f t="shared" si="20"/>
        <v>3888.8168999999998</v>
      </c>
      <c r="Z235">
        <f t="shared" si="21"/>
        <v>6.8315010000000003</v>
      </c>
      <c r="AA235">
        <f t="shared" si="22"/>
        <v>6.8315010000000003</v>
      </c>
    </row>
    <row r="236" spans="1:27" x14ac:dyDescent="0.25">
      <c r="A236" s="1">
        <f t="shared" si="23"/>
        <v>14</v>
      </c>
      <c r="B236" s="2" t="s">
        <v>197</v>
      </c>
      <c r="C236" s="2">
        <v>2004</v>
      </c>
      <c r="D236" s="4" t="s">
        <v>924</v>
      </c>
      <c r="E236" s="4"/>
      <c r="F236" s="4"/>
      <c r="G236" s="5">
        <v>0.36108003634434699</v>
      </c>
      <c r="H236" s="4"/>
      <c r="I236" s="4"/>
      <c r="J236" s="4"/>
      <c r="K236" s="6">
        <v>0.229778204946403</v>
      </c>
      <c r="L236" s="7">
        <f t="shared" si="18"/>
        <v>1.4771460363443469</v>
      </c>
      <c r="O236">
        <v>1.116066</v>
      </c>
      <c r="R236">
        <v>0</v>
      </c>
      <c r="S236">
        <v>-0.13169426000000001</v>
      </c>
      <c r="T236">
        <v>-0.13169420000000001</v>
      </c>
      <c r="V236">
        <v>0.22977801</v>
      </c>
      <c r="X236">
        <f t="shared" si="19"/>
        <v>1.116066</v>
      </c>
      <c r="Z236">
        <f t="shared" si="21"/>
        <v>-0.13169426000000001</v>
      </c>
      <c r="AA236">
        <f t="shared" si="22"/>
        <v>-0.13169420000000001</v>
      </c>
    </row>
    <row r="237" spans="1:27" x14ac:dyDescent="0.25">
      <c r="A237" s="1">
        <f t="shared" si="23"/>
        <v>14</v>
      </c>
      <c r="B237" s="2" t="s">
        <v>197</v>
      </c>
      <c r="C237" s="2">
        <v>2005</v>
      </c>
      <c r="D237" s="4" t="s">
        <v>925</v>
      </c>
      <c r="E237" s="4"/>
      <c r="F237" s="4"/>
      <c r="G237" s="5">
        <v>0.31484540146251999</v>
      </c>
      <c r="H237" s="4"/>
      <c r="I237" s="4"/>
      <c r="J237" s="4"/>
      <c r="K237" s="6">
        <v>0.25187632117001602</v>
      </c>
      <c r="L237" s="7">
        <f t="shared" si="18"/>
        <v>1.5112584014625199</v>
      </c>
      <c r="O237">
        <v>1.1964129999999999</v>
      </c>
      <c r="R237">
        <v>0</v>
      </c>
      <c r="S237">
        <v>-2.6661069999999999E-2</v>
      </c>
      <c r="T237">
        <v>-2.6661009999999999E-2</v>
      </c>
      <c r="V237">
        <v>0.25187599999999999</v>
      </c>
      <c r="X237">
        <f t="shared" si="19"/>
        <v>1.1964129999999999</v>
      </c>
      <c r="Z237">
        <f t="shared" si="21"/>
        <v>-2.6661069999999999E-2</v>
      </c>
      <c r="AA237">
        <f t="shared" si="22"/>
        <v>-2.6661009999999999E-2</v>
      </c>
    </row>
    <row r="238" spans="1:27" x14ac:dyDescent="0.25">
      <c r="A238" s="1">
        <f t="shared" si="23"/>
        <v>14</v>
      </c>
      <c r="B238" s="2" t="s">
        <v>197</v>
      </c>
      <c r="C238" s="2">
        <v>2006</v>
      </c>
      <c r="D238" s="4" t="s">
        <v>926</v>
      </c>
      <c r="E238" s="4"/>
      <c r="F238" s="4"/>
      <c r="G238" s="5">
        <v>0.30474713758632299</v>
      </c>
      <c r="H238" s="4"/>
      <c r="I238" s="4"/>
      <c r="J238" s="4"/>
      <c r="K238" s="6">
        <v>0.24379771006905901</v>
      </c>
      <c r="L238" s="7">
        <f t="shared" si="18"/>
        <v>1.645634137586323</v>
      </c>
      <c r="O238">
        <v>1.3408869999999999</v>
      </c>
      <c r="R238">
        <v>0</v>
      </c>
      <c r="S238">
        <v>7.8372120000000003E-2</v>
      </c>
      <c r="T238">
        <v>7.837218E-2</v>
      </c>
      <c r="V238">
        <v>0.24379799999999999</v>
      </c>
      <c r="X238">
        <f t="shared" si="19"/>
        <v>1.3408869999999999</v>
      </c>
      <c r="Z238">
        <f t="shared" si="21"/>
        <v>7.8372120000000003E-2</v>
      </c>
      <c r="AA238">
        <f t="shared" si="22"/>
        <v>7.837218E-2</v>
      </c>
    </row>
    <row r="239" spans="1:27" x14ac:dyDescent="0.25">
      <c r="A239" s="1">
        <f t="shared" si="23"/>
        <v>14</v>
      </c>
      <c r="B239" s="2" t="s">
        <v>197</v>
      </c>
      <c r="C239" s="2">
        <v>2007</v>
      </c>
      <c r="D239" s="4" t="s">
        <v>927</v>
      </c>
      <c r="E239" s="4"/>
      <c r="F239" s="4"/>
      <c r="G239" s="5">
        <v>0.35536329085360002</v>
      </c>
      <c r="H239" s="4"/>
      <c r="I239" s="4"/>
      <c r="J239" s="4"/>
      <c r="K239" s="6">
        <v>0.23690886056906699</v>
      </c>
      <c r="L239" s="7">
        <f t="shared" si="18"/>
        <v>1.9544982908535999</v>
      </c>
      <c r="O239">
        <v>1.599135</v>
      </c>
      <c r="R239">
        <v>0</v>
      </c>
      <c r="S239">
        <v>0.18340530999999999</v>
      </c>
      <c r="T239">
        <v>0.18340537000000001</v>
      </c>
      <c r="V239">
        <v>0.23690900000000001</v>
      </c>
      <c r="X239">
        <f t="shared" si="19"/>
        <v>1.599135</v>
      </c>
      <c r="Z239">
        <f t="shared" si="21"/>
        <v>0.18340530999999999</v>
      </c>
      <c r="AA239">
        <f t="shared" si="22"/>
        <v>0.18340537000000001</v>
      </c>
    </row>
    <row r="240" spans="1:27" x14ac:dyDescent="0.25">
      <c r="A240" s="1">
        <f t="shared" si="23"/>
        <v>14</v>
      </c>
      <c r="B240" s="2" t="s">
        <v>197</v>
      </c>
      <c r="C240" s="2">
        <v>2008</v>
      </c>
      <c r="D240" s="4" t="s">
        <v>928</v>
      </c>
      <c r="E240" s="4"/>
      <c r="F240" s="4"/>
      <c r="G240" s="5">
        <v>0.51918938384623003</v>
      </c>
      <c r="H240" s="4" t="s">
        <v>929</v>
      </c>
      <c r="I240" s="4">
        <v>0.28843855000000002</v>
      </c>
      <c r="J240" s="4"/>
      <c r="K240" s="6">
        <v>0.28843854658123902</v>
      </c>
      <c r="L240" s="7">
        <f t="shared" si="18"/>
        <v>2.5382593838462304</v>
      </c>
      <c r="O240">
        <v>2.0190698999999999</v>
      </c>
      <c r="R240">
        <v>1</v>
      </c>
      <c r="S240">
        <v>0.28843849999999999</v>
      </c>
      <c r="T240">
        <v>0.28843856000000001</v>
      </c>
      <c r="V240">
        <v>0.28843901</v>
      </c>
      <c r="X240">
        <f t="shared" si="19"/>
        <v>3.0190698999999999</v>
      </c>
      <c r="Z240">
        <f t="shared" si="21"/>
        <v>0.28843849999999999</v>
      </c>
      <c r="AA240">
        <f t="shared" si="22"/>
        <v>0.28843856000000001</v>
      </c>
    </row>
    <row r="241" spans="1:27" x14ac:dyDescent="0.25">
      <c r="A241" s="1">
        <f t="shared" si="23"/>
        <v>14</v>
      </c>
      <c r="B241" s="2" t="s">
        <v>197</v>
      </c>
      <c r="C241" s="2">
        <v>2009</v>
      </c>
      <c r="D241" s="4" t="s">
        <v>930</v>
      </c>
      <c r="E241" s="4"/>
      <c r="F241" s="4"/>
      <c r="G241" s="5">
        <v>0.50589223933199701</v>
      </c>
      <c r="H241" s="4" t="s">
        <v>931</v>
      </c>
      <c r="I241" s="4">
        <v>0.39347174000000001</v>
      </c>
      <c r="J241" s="4"/>
      <c r="K241" s="6">
        <v>0.28105124407333198</v>
      </c>
      <c r="L241" s="7">
        <f t="shared" si="18"/>
        <v>2.9510382393319969</v>
      </c>
      <c r="O241">
        <v>2.4451461000000001</v>
      </c>
      <c r="R241">
        <v>1</v>
      </c>
      <c r="S241">
        <v>0.39347168999999999</v>
      </c>
      <c r="T241">
        <v>0.39347175000000001</v>
      </c>
      <c r="V241">
        <v>0.28105100999999999</v>
      </c>
      <c r="X241">
        <f t="shared" si="19"/>
        <v>3.4451461000000001</v>
      </c>
      <c r="Z241">
        <f t="shared" si="21"/>
        <v>0.39347168999999999</v>
      </c>
      <c r="AA241">
        <f t="shared" si="22"/>
        <v>0.39347175000000001</v>
      </c>
    </row>
    <row r="242" spans="1:27" x14ac:dyDescent="0.25">
      <c r="A242" s="1">
        <f t="shared" si="23"/>
        <v>14</v>
      </c>
      <c r="B242" s="2" t="s">
        <v>197</v>
      </c>
      <c r="C242" s="2">
        <v>2010</v>
      </c>
      <c r="D242" s="4" t="s">
        <v>932</v>
      </c>
      <c r="E242" s="4"/>
      <c r="F242" s="4"/>
      <c r="G242" s="5">
        <v>0.43781878680414199</v>
      </c>
      <c r="H242" s="4" t="s">
        <v>933</v>
      </c>
      <c r="I242" s="4">
        <v>0.38309144000000001</v>
      </c>
      <c r="J242" s="4"/>
      <c r="K242" s="6">
        <v>0.27363674175258901</v>
      </c>
      <c r="L242" s="7">
        <f t="shared" si="18"/>
        <v>3.010003786804142</v>
      </c>
      <c r="O242">
        <v>2.5721850000000002</v>
      </c>
      <c r="R242">
        <v>0</v>
      </c>
      <c r="S242">
        <v>0.38309138999999998</v>
      </c>
      <c r="T242">
        <v>0.38309145</v>
      </c>
      <c r="V242">
        <v>0.27363700000000002</v>
      </c>
      <c r="X242">
        <f t="shared" si="19"/>
        <v>2.5721850000000002</v>
      </c>
      <c r="Z242">
        <f t="shared" si="21"/>
        <v>0.38309138999999998</v>
      </c>
      <c r="AA242">
        <f t="shared" si="22"/>
        <v>0.38309145</v>
      </c>
    </row>
    <row r="243" spans="1:27" x14ac:dyDescent="0.25">
      <c r="A243" s="1">
        <f t="shared" si="23"/>
        <v>14</v>
      </c>
      <c r="B243" s="2" t="s">
        <v>197</v>
      </c>
      <c r="C243" s="2">
        <v>2011</v>
      </c>
      <c r="D243" s="4" t="s">
        <v>934</v>
      </c>
      <c r="E243" s="4"/>
      <c r="F243" s="4"/>
      <c r="G243" s="5">
        <v>0.45367982373738203</v>
      </c>
      <c r="H243" s="4" t="s">
        <v>935</v>
      </c>
      <c r="I243" s="4">
        <v>0.37361867999999998</v>
      </c>
      <c r="J243" s="4"/>
      <c r="K243" s="6">
        <v>0.266870484551401</v>
      </c>
      <c r="L243" s="7">
        <f t="shared" si="18"/>
        <v>3.0956978237373822</v>
      </c>
      <c r="O243">
        <v>2.6420181</v>
      </c>
      <c r="R243">
        <v>0</v>
      </c>
      <c r="S243">
        <v>0.37361868999999998</v>
      </c>
      <c r="T243">
        <v>0.37361868999999998</v>
      </c>
      <c r="V243">
        <v>0.26686999</v>
      </c>
      <c r="X243">
        <f t="shared" si="19"/>
        <v>2.6420181</v>
      </c>
      <c r="Z243">
        <f t="shared" si="21"/>
        <v>0.37361868999999998</v>
      </c>
      <c r="AA243">
        <f t="shared" si="22"/>
        <v>0.37361868999999998</v>
      </c>
    </row>
    <row r="244" spans="1:27" x14ac:dyDescent="0.25">
      <c r="A244" s="1">
        <f t="shared" si="23"/>
        <v>14</v>
      </c>
      <c r="B244" s="2" t="s">
        <v>197</v>
      </c>
      <c r="C244" s="2">
        <v>2012</v>
      </c>
      <c r="D244" s="4" t="s">
        <v>936</v>
      </c>
      <c r="E244" s="4"/>
      <c r="F244" s="4"/>
      <c r="G244" s="5">
        <v>0.54608360539998702</v>
      </c>
      <c r="H244" s="4" t="s">
        <v>937</v>
      </c>
      <c r="I244" s="4">
        <v>0.36405574000000002</v>
      </c>
      <c r="J244" s="4"/>
      <c r="K244" s="6">
        <v>0.26003981209523203</v>
      </c>
      <c r="L244" s="7">
        <f t="shared" si="18"/>
        <v>3.1984896053999869</v>
      </c>
      <c r="O244">
        <v>2.652406</v>
      </c>
      <c r="R244">
        <v>1</v>
      </c>
      <c r="S244">
        <v>0.36405568999999999</v>
      </c>
      <c r="T244">
        <v>0.36405575000000001</v>
      </c>
      <c r="V244">
        <v>0.26003999</v>
      </c>
      <c r="X244">
        <f t="shared" si="19"/>
        <v>3.652406</v>
      </c>
      <c r="Z244">
        <f t="shared" si="21"/>
        <v>0.36405568999999999</v>
      </c>
      <c r="AA244">
        <f t="shared" si="22"/>
        <v>0.36405575000000001</v>
      </c>
    </row>
    <row r="245" spans="1:27" x14ac:dyDescent="0.25">
      <c r="A245" s="1">
        <f t="shared" si="23"/>
        <v>14</v>
      </c>
      <c r="B245" s="2" t="s">
        <v>197</v>
      </c>
      <c r="C245" s="2">
        <v>2013</v>
      </c>
      <c r="D245" s="4"/>
      <c r="E245" s="4"/>
      <c r="F245" s="4"/>
      <c r="G245" s="5"/>
      <c r="H245" s="4"/>
      <c r="I245" s="4"/>
      <c r="J245" s="4"/>
      <c r="K245" s="5"/>
      <c r="L245" s="7">
        <f t="shared" si="18"/>
        <v>0</v>
      </c>
      <c r="O245">
        <v>2.6627939</v>
      </c>
      <c r="R245">
        <v>2</v>
      </c>
      <c r="S245">
        <v>0.35449269</v>
      </c>
      <c r="T245">
        <v>0.35449280999999999</v>
      </c>
      <c r="V245">
        <v>0.25320998</v>
      </c>
      <c r="X245">
        <f t="shared" si="19"/>
        <v>4.6627939000000005</v>
      </c>
      <c r="Z245">
        <f t="shared" si="21"/>
        <v>0.35449269</v>
      </c>
      <c r="AA245">
        <f t="shared" si="22"/>
        <v>0.35449280999999999</v>
      </c>
    </row>
    <row r="246" spans="1:27" x14ac:dyDescent="0.25">
      <c r="A246" s="1">
        <f t="shared" si="23"/>
        <v>14</v>
      </c>
      <c r="B246" s="2" t="s">
        <v>197</v>
      </c>
      <c r="C246" s="2">
        <v>2014</v>
      </c>
      <c r="D246" s="4"/>
      <c r="E246" s="4"/>
      <c r="F246" s="4"/>
      <c r="G246" s="5"/>
      <c r="H246" s="4"/>
      <c r="I246" s="4"/>
      <c r="J246" s="4"/>
      <c r="K246" s="5"/>
      <c r="L246" s="7">
        <f t="shared" si="18"/>
        <v>0</v>
      </c>
      <c r="O246">
        <v>2.6731818000000001</v>
      </c>
      <c r="R246">
        <v>3</v>
      </c>
      <c r="S246">
        <v>0.34492970000000001</v>
      </c>
      <c r="T246">
        <v>0.34492987000000003</v>
      </c>
      <c r="V246">
        <v>0.24637997</v>
      </c>
      <c r="X246">
        <f t="shared" si="19"/>
        <v>5.6731818000000001</v>
      </c>
      <c r="Z246">
        <f t="shared" si="21"/>
        <v>0.34492970000000001</v>
      </c>
      <c r="AA246">
        <f t="shared" si="22"/>
        <v>0.34492987000000003</v>
      </c>
    </row>
    <row r="247" spans="1:27" x14ac:dyDescent="0.25">
      <c r="A247" s="1">
        <f t="shared" si="23"/>
        <v>14</v>
      </c>
      <c r="B247" s="2" t="s">
        <v>197</v>
      </c>
      <c r="C247" s="2">
        <v>2015</v>
      </c>
      <c r="D247" s="4"/>
      <c r="E247" s="4"/>
      <c r="F247" s="4"/>
      <c r="G247" s="5"/>
      <c r="H247" s="4"/>
      <c r="I247" s="4"/>
      <c r="J247" s="4"/>
      <c r="K247" s="5"/>
      <c r="L247" s="7">
        <f t="shared" si="18"/>
        <v>0</v>
      </c>
      <c r="O247">
        <v>2.6835697000000001</v>
      </c>
      <c r="R247">
        <v>4</v>
      </c>
      <c r="S247">
        <v>0.33536670000000002</v>
      </c>
      <c r="T247">
        <v>0.33536693000000001</v>
      </c>
      <c r="V247">
        <v>0.23954996000000001</v>
      </c>
      <c r="X247">
        <f t="shared" si="19"/>
        <v>6.6835696999999996</v>
      </c>
      <c r="Z247">
        <f t="shared" si="21"/>
        <v>0.33536670000000002</v>
      </c>
      <c r="AA247">
        <f t="shared" si="22"/>
        <v>0.33536693000000001</v>
      </c>
    </row>
    <row r="248" spans="1:27" x14ac:dyDescent="0.25">
      <c r="A248" s="1">
        <f t="shared" si="23"/>
        <v>14</v>
      </c>
      <c r="B248" s="2" t="s">
        <v>197</v>
      </c>
      <c r="C248" s="2">
        <v>2016</v>
      </c>
      <c r="D248" s="4"/>
      <c r="E248" s="4"/>
      <c r="F248" s="4"/>
      <c r="G248" s="5"/>
      <c r="H248" s="4"/>
      <c r="I248" s="4"/>
      <c r="J248" s="4"/>
      <c r="K248" s="5"/>
      <c r="L248" s="7">
        <f t="shared" si="18"/>
        <v>0</v>
      </c>
      <c r="O248">
        <v>2.6939576000000001</v>
      </c>
      <c r="R248">
        <v>5</v>
      </c>
      <c r="S248">
        <v>0.32580369999999997</v>
      </c>
      <c r="T248">
        <v>0.32580399999999998</v>
      </c>
      <c r="V248">
        <v>0.23271996</v>
      </c>
      <c r="X248">
        <f t="shared" si="19"/>
        <v>7.6939576000000001</v>
      </c>
      <c r="Z248">
        <f t="shared" si="21"/>
        <v>0.32580369999999997</v>
      </c>
      <c r="AA248">
        <f t="shared" si="22"/>
        <v>0.32580399999999998</v>
      </c>
    </row>
    <row r="249" spans="1:27" x14ac:dyDescent="0.25">
      <c r="A249" s="1">
        <f t="shared" si="23"/>
        <v>14</v>
      </c>
      <c r="B249" s="2" t="s">
        <v>197</v>
      </c>
      <c r="C249" s="2">
        <v>2017</v>
      </c>
      <c r="D249" s="4"/>
      <c r="E249" s="4"/>
      <c r="F249" s="4"/>
      <c r="G249" s="5"/>
      <c r="H249" s="4"/>
      <c r="I249" s="4"/>
      <c r="J249" s="4"/>
      <c r="K249" s="5"/>
      <c r="L249" s="7">
        <f t="shared" si="18"/>
        <v>0</v>
      </c>
      <c r="O249">
        <v>2.7043455000000001</v>
      </c>
      <c r="R249">
        <v>6</v>
      </c>
      <c r="S249">
        <v>0.31624069999999999</v>
      </c>
      <c r="T249">
        <v>0.31624106000000002</v>
      </c>
      <c r="V249">
        <v>0.22588995000000001</v>
      </c>
      <c r="X249">
        <f t="shared" si="19"/>
        <v>8.7043455000000005</v>
      </c>
      <c r="Z249">
        <f t="shared" si="21"/>
        <v>0.31624069999999999</v>
      </c>
      <c r="AA249">
        <f t="shared" si="22"/>
        <v>0.31624106000000002</v>
      </c>
    </row>
    <row r="250" spans="1:27" x14ac:dyDescent="0.25">
      <c r="A250" s="1">
        <f t="shared" si="23"/>
        <v>14</v>
      </c>
      <c r="B250" s="2" t="s">
        <v>197</v>
      </c>
      <c r="C250" s="2">
        <v>2018</v>
      </c>
      <c r="D250" s="4"/>
      <c r="E250" s="4"/>
      <c r="F250" s="4"/>
      <c r="G250" s="5"/>
      <c r="H250" s="4"/>
      <c r="I250" s="4"/>
      <c r="J250" s="4"/>
      <c r="K250" s="5"/>
      <c r="L250" s="7">
        <f t="shared" si="18"/>
        <v>0</v>
      </c>
      <c r="O250">
        <v>2.7147334000000001</v>
      </c>
      <c r="R250">
        <v>7</v>
      </c>
      <c r="S250">
        <v>0.3066777</v>
      </c>
      <c r="T250">
        <v>0.30667812</v>
      </c>
      <c r="V250">
        <v>0.21905994000000001</v>
      </c>
      <c r="X250">
        <f t="shared" si="19"/>
        <v>9.7147334000000001</v>
      </c>
      <c r="Z250">
        <f t="shared" si="21"/>
        <v>0.3066777</v>
      </c>
      <c r="AA250">
        <f t="shared" si="22"/>
        <v>0.30667812</v>
      </c>
    </row>
    <row r="251" spans="1:27" x14ac:dyDescent="0.25">
      <c r="A251" s="1">
        <f t="shared" si="23"/>
        <v>14</v>
      </c>
      <c r="B251" s="2" t="s">
        <v>197</v>
      </c>
      <c r="C251" s="2">
        <v>2019</v>
      </c>
      <c r="D251" s="4"/>
      <c r="E251" s="4"/>
      <c r="F251" s="4"/>
      <c r="G251" s="5"/>
      <c r="H251" s="4"/>
      <c r="I251" s="4"/>
      <c r="J251" s="4"/>
      <c r="K251" s="5"/>
      <c r="L251" s="7">
        <f t="shared" si="18"/>
        <v>0</v>
      </c>
      <c r="O251">
        <v>2.7251213000000001</v>
      </c>
      <c r="R251">
        <v>8</v>
      </c>
      <c r="S251">
        <v>0.29711470000000001</v>
      </c>
      <c r="T251">
        <v>0.29711517999999998</v>
      </c>
      <c r="V251">
        <v>0.21222994000000001</v>
      </c>
      <c r="X251">
        <f t="shared" si="19"/>
        <v>10.7251213</v>
      </c>
      <c r="Z251">
        <f t="shared" si="21"/>
        <v>0.29711470000000001</v>
      </c>
      <c r="AA251">
        <f t="shared" si="22"/>
        <v>0.29711517999999998</v>
      </c>
    </row>
    <row r="252" spans="1:27" x14ac:dyDescent="0.25">
      <c r="A252" s="1">
        <f t="shared" si="23"/>
        <v>14</v>
      </c>
      <c r="B252" s="2" t="s">
        <v>197</v>
      </c>
      <c r="C252" s="2">
        <v>2020</v>
      </c>
      <c r="D252" s="4"/>
      <c r="E252" s="4"/>
      <c r="F252" s="4"/>
      <c r="G252" s="5"/>
      <c r="H252" s="4"/>
      <c r="I252" s="4"/>
      <c r="J252" s="4"/>
      <c r="K252" s="5"/>
      <c r="L252" s="7">
        <f t="shared" si="18"/>
        <v>0</v>
      </c>
      <c r="O252">
        <v>2.7355092000000001</v>
      </c>
      <c r="R252">
        <v>9</v>
      </c>
      <c r="S252">
        <v>0.28755170000000002</v>
      </c>
      <c r="T252">
        <v>0.28755224000000001</v>
      </c>
      <c r="V252">
        <v>0.20539993000000001</v>
      </c>
      <c r="X252">
        <f t="shared" si="19"/>
        <v>11.735509199999999</v>
      </c>
      <c r="Z252">
        <f t="shared" si="21"/>
        <v>0.28755170000000002</v>
      </c>
      <c r="AA252">
        <f t="shared" si="22"/>
        <v>0.28755224000000001</v>
      </c>
    </row>
    <row r="253" spans="1:27" x14ac:dyDescent="0.25">
      <c r="A253" s="1">
        <f t="shared" si="23"/>
        <v>14</v>
      </c>
      <c r="B253" s="2" t="s">
        <v>197</v>
      </c>
      <c r="C253" s="2">
        <v>2021</v>
      </c>
      <c r="D253" s="4"/>
      <c r="E253" s="4"/>
      <c r="F253" s="4"/>
      <c r="G253" s="5"/>
      <c r="H253" s="4"/>
      <c r="I253" s="4"/>
      <c r="J253" s="4"/>
      <c r="K253" s="5"/>
      <c r="L253" s="7">
        <f t="shared" si="18"/>
        <v>0</v>
      </c>
      <c r="O253">
        <v>2.7458971000000001</v>
      </c>
      <c r="R253">
        <v>10</v>
      </c>
      <c r="S253">
        <v>0.27798869999999998</v>
      </c>
      <c r="T253">
        <v>0.27798929999999999</v>
      </c>
      <c r="V253">
        <v>0.19856992000000001</v>
      </c>
      <c r="X253">
        <f t="shared" si="19"/>
        <v>12.745897100000001</v>
      </c>
      <c r="Z253">
        <f t="shared" si="21"/>
        <v>0.27798869999999998</v>
      </c>
      <c r="AA253">
        <f t="shared" si="22"/>
        <v>0.27798929999999999</v>
      </c>
    </row>
    <row r="254" spans="1:27" x14ac:dyDescent="0.25">
      <c r="A254" s="1">
        <f t="shared" si="23"/>
        <v>15</v>
      </c>
      <c r="B254" s="2" t="s">
        <v>198</v>
      </c>
      <c r="C254" s="2">
        <v>2004</v>
      </c>
      <c r="D254" s="4" t="s">
        <v>938</v>
      </c>
      <c r="E254" s="4"/>
      <c r="F254" s="4" t="s">
        <v>939</v>
      </c>
      <c r="G254" s="5"/>
      <c r="H254" s="4"/>
      <c r="I254" s="4"/>
      <c r="J254" s="4"/>
      <c r="K254" s="5"/>
      <c r="L254" s="7">
        <f t="shared" si="18"/>
        <v>11.198793</v>
      </c>
      <c r="O254">
        <v>1.1838731</v>
      </c>
      <c r="Q254">
        <v>10.01492</v>
      </c>
      <c r="S254">
        <v>-1.4073281</v>
      </c>
      <c r="T254">
        <v>0.74837494000000004</v>
      </c>
      <c r="U254">
        <v>-206.6585</v>
      </c>
      <c r="X254">
        <f t="shared" si="19"/>
        <v>11.1987931</v>
      </c>
      <c r="Y254">
        <f t="shared" si="20"/>
        <v>-206.6585</v>
      </c>
      <c r="Z254">
        <f t="shared" si="21"/>
        <v>-1.4073281</v>
      </c>
      <c r="AA254">
        <f t="shared" si="22"/>
        <v>0.74837494000000004</v>
      </c>
    </row>
    <row r="255" spans="1:27" x14ac:dyDescent="0.25">
      <c r="A255" s="1">
        <f t="shared" si="23"/>
        <v>15</v>
      </c>
      <c r="B255" s="2" t="s">
        <v>198</v>
      </c>
      <c r="C255" s="2">
        <v>2005</v>
      </c>
      <c r="D255" s="4" t="s">
        <v>940</v>
      </c>
      <c r="E255" s="4"/>
      <c r="F255" s="4" t="s">
        <v>941</v>
      </c>
      <c r="G255" s="5"/>
      <c r="H255" s="4"/>
      <c r="I255" s="4"/>
      <c r="J255" s="4"/>
      <c r="K255" s="5"/>
      <c r="L255" s="7">
        <f t="shared" si="18"/>
        <v>10.401251</v>
      </c>
      <c r="O255">
        <v>1.2145170000000001</v>
      </c>
      <c r="Q255">
        <v>9.1867342000000001</v>
      </c>
      <c r="S255">
        <v>-0.79024601000000005</v>
      </c>
      <c r="T255">
        <v>1.0954254000000001</v>
      </c>
      <c r="U255">
        <v>-182.71176</v>
      </c>
      <c r="X255">
        <f t="shared" si="19"/>
        <v>10.401251200000001</v>
      </c>
      <c r="Y255">
        <f t="shared" si="20"/>
        <v>-182.71176</v>
      </c>
      <c r="Z255">
        <f t="shared" si="21"/>
        <v>-0.79024601000000005</v>
      </c>
      <c r="AA255">
        <f t="shared" si="22"/>
        <v>1.0954254000000001</v>
      </c>
    </row>
    <row r="256" spans="1:27" x14ac:dyDescent="0.25">
      <c r="A256" s="1">
        <f t="shared" si="23"/>
        <v>15</v>
      </c>
      <c r="B256" s="2" t="s">
        <v>198</v>
      </c>
      <c r="C256" s="2">
        <v>2006</v>
      </c>
      <c r="D256" s="4" t="s">
        <v>942</v>
      </c>
      <c r="E256" s="4"/>
      <c r="F256" s="4" t="s">
        <v>943</v>
      </c>
      <c r="G256" s="5"/>
      <c r="H256" s="4"/>
      <c r="I256" s="4"/>
      <c r="J256" s="4"/>
      <c r="K256" s="5"/>
      <c r="L256" s="7">
        <f t="shared" si="18"/>
        <v>12.317879</v>
      </c>
      <c r="O256">
        <v>1.607999</v>
      </c>
      <c r="Q256">
        <v>10.70988</v>
      </c>
      <c r="S256">
        <v>-0.17316388999999999</v>
      </c>
      <c r="T256">
        <v>1.4424758</v>
      </c>
      <c r="U256">
        <v>-158.76501999999999</v>
      </c>
      <c r="X256">
        <f t="shared" si="19"/>
        <v>12.317879</v>
      </c>
      <c r="Y256">
        <f t="shared" si="20"/>
        <v>-158.76501999999999</v>
      </c>
      <c r="Z256">
        <f t="shared" si="21"/>
        <v>-0.17316388999999999</v>
      </c>
      <c r="AA256">
        <f t="shared" si="22"/>
        <v>1.4424758</v>
      </c>
    </row>
    <row r="257" spans="1:27" x14ac:dyDescent="0.25">
      <c r="A257" s="1">
        <f t="shared" si="23"/>
        <v>15</v>
      </c>
      <c r="B257" s="2" t="s">
        <v>198</v>
      </c>
      <c r="C257" s="2">
        <v>2007</v>
      </c>
      <c r="D257" s="4" t="s">
        <v>944</v>
      </c>
      <c r="E257" s="4"/>
      <c r="F257" s="4" t="s">
        <v>945</v>
      </c>
      <c r="G257" s="5"/>
      <c r="H257" s="4"/>
      <c r="I257" s="4"/>
      <c r="J257" s="4"/>
      <c r="K257" s="5"/>
      <c r="L257" s="7">
        <f t="shared" si="18"/>
        <v>15.717319999999999</v>
      </c>
      <c r="O257">
        <v>2.9248400000000001</v>
      </c>
      <c r="Q257">
        <v>12.792479999999999</v>
      </c>
      <c r="S257">
        <v>0.44391823000000002</v>
      </c>
      <c r="T257">
        <v>1.7895262000000001</v>
      </c>
      <c r="U257">
        <v>-134.81827999999999</v>
      </c>
      <c r="X257">
        <f t="shared" si="19"/>
        <v>15.717319999999999</v>
      </c>
      <c r="Y257">
        <f t="shared" si="20"/>
        <v>-134.81827999999999</v>
      </c>
      <c r="Z257">
        <f t="shared" si="21"/>
        <v>0.44391823000000002</v>
      </c>
      <c r="AA257">
        <f t="shared" si="22"/>
        <v>1.7895262000000001</v>
      </c>
    </row>
    <row r="258" spans="1:27" x14ac:dyDescent="0.25">
      <c r="A258" s="1">
        <f t="shared" si="23"/>
        <v>15</v>
      </c>
      <c r="B258" s="2" t="s">
        <v>198</v>
      </c>
      <c r="C258" s="2">
        <v>2008</v>
      </c>
      <c r="D258" s="4" t="s">
        <v>946</v>
      </c>
      <c r="E258" s="4"/>
      <c r="F258" s="4" t="s">
        <v>947</v>
      </c>
      <c r="G258" s="5"/>
      <c r="H258" s="4"/>
      <c r="I258" s="4"/>
      <c r="J258" s="4"/>
      <c r="K258" s="5"/>
      <c r="L258" s="7">
        <f t="shared" si="18"/>
        <v>20.418230999999999</v>
      </c>
      <c r="O258">
        <v>3.8535810000000001</v>
      </c>
      <c r="Q258">
        <v>16.56465</v>
      </c>
      <c r="S258">
        <v>1.0610002999999999</v>
      </c>
      <c r="T258">
        <v>2.1365767</v>
      </c>
      <c r="U258">
        <v>-110.87154</v>
      </c>
      <c r="X258">
        <f t="shared" si="19"/>
        <v>20.418230999999999</v>
      </c>
      <c r="Y258">
        <f t="shared" si="20"/>
        <v>-110.87154</v>
      </c>
      <c r="Z258">
        <f t="shared" si="21"/>
        <v>1.0610002999999999</v>
      </c>
      <c r="AA258">
        <f t="shared" si="22"/>
        <v>2.1365767</v>
      </c>
    </row>
    <row r="259" spans="1:27" x14ac:dyDescent="0.25">
      <c r="A259" s="1">
        <f t="shared" si="23"/>
        <v>15</v>
      </c>
      <c r="B259" s="2" t="s">
        <v>198</v>
      </c>
      <c r="C259" s="2">
        <v>2009</v>
      </c>
      <c r="D259" s="4" t="s">
        <v>948</v>
      </c>
      <c r="E259" s="4"/>
      <c r="F259" s="4" t="s">
        <v>949</v>
      </c>
      <c r="G259" s="5"/>
      <c r="H259" s="4"/>
      <c r="I259" s="4"/>
      <c r="J259" s="4"/>
      <c r="K259" s="5"/>
      <c r="L259" s="7">
        <f t="shared" ref="L259:L271" si="24">D259+E259+F259+G259</f>
        <v>19.084299999999999</v>
      </c>
      <c r="O259">
        <v>4.0295300000000003</v>
      </c>
      <c r="Q259">
        <v>15.05477</v>
      </c>
      <c r="S259">
        <v>1.6780824999999999</v>
      </c>
      <c r="T259">
        <v>2.4836271000000001</v>
      </c>
      <c r="U259">
        <v>-86.924805000000006</v>
      </c>
      <c r="X259">
        <f t="shared" ref="X259:X271" si="25">O259+P259+Q259+R259</f>
        <v>19.084299999999999</v>
      </c>
      <c r="Y259">
        <f t="shared" ref="Y259:Y271" si="26">U259</f>
        <v>-86.924805000000006</v>
      </c>
      <c r="Z259">
        <f t="shared" ref="Z259:Z271" si="27">S259</f>
        <v>1.6780824999999999</v>
      </c>
      <c r="AA259">
        <f t="shared" ref="AA259:AA271" si="28">T259</f>
        <v>2.4836271000000001</v>
      </c>
    </row>
    <row r="260" spans="1:27" x14ac:dyDescent="0.25">
      <c r="A260" s="1">
        <f t="shared" ref="A260:A271" si="29">IF(B260=B259, A259, A259+1)</f>
        <v>15</v>
      </c>
      <c r="B260" s="2" t="s">
        <v>198</v>
      </c>
      <c r="C260" s="2">
        <v>2010</v>
      </c>
      <c r="D260" s="4" t="s">
        <v>950</v>
      </c>
      <c r="E260" s="4"/>
      <c r="F260" s="4" t="s">
        <v>951</v>
      </c>
      <c r="G260" s="5"/>
      <c r="H260" s="4"/>
      <c r="I260" s="4">
        <v>2.8306776</v>
      </c>
      <c r="J260" s="4"/>
      <c r="K260" s="5"/>
      <c r="L260" s="7">
        <f t="shared" si="24"/>
        <v>19.733088000000002</v>
      </c>
      <c r="O260">
        <v>4.2187982000000002</v>
      </c>
      <c r="Q260">
        <v>15.514290000000001</v>
      </c>
      <c r="S260">
        <v>2.2951646000000001</v>
      </c>
      <c r="T260">
        <v>2.8306775000000002</v>
      </c>
      <c r="U260">
        <v>-62.978065000000001</v>
      </c>
      <c r="X260">
        <f t="shared" si="25"/>
        <v>19.733088200000001</v>
      </c>
      <c r="Y260">
        <f t="shared" si="26"/>
        <v>-62.978065000000001</v>
      </c>
      <c r="Z260">
        <f t="shared" si="27"/>
        <v>2.2951646000000001</v>
      </c>
      <c r="AA260">
        <f t="shared" si="28"/>
        <v>2.8306775000000002</v>
      </c>
    </row>
    <row r="261" spans="1:27" x14ac:dyDescent="0.25">
      <c r="A261" s="1">
        <f t="shared" si="29"/>
        <v>15</v>
      </c>
      <c r="B261" s="2" t="s">
        <v>198</v>
      </c>
      <c r="C261" s="2">
        <v>2011</v>
      </c>
      <c r="D261" s="4" t="s">
        <v>952</v>
      </c>
      <c r="E261" s="4"/>
      <c r="F261" s="4" t="s">
        <v>953</v>
      </c>
      <c r="G261" s="5"/>
      <c r="H261" s="4"/>
      <c r="I261" s="4">
        <v>3.1777278999999998</v>
      </c>
      <c r="J261" s="4"/>
      <c r="K261" s="5"/>
      <c r="L261" s="7">
        <f t="shared" si="24"/>
        <v>19.092849000000001</v>
      </c>
      <c r="O261">
        <v>4.4488192</v>
      </c>
      <c r="Q261">
        <v>14.644030000000001</v>
      </c>
      <c r="S261">
        <v>2.9122466999999999</v>
      </c>
      <c r="T261">
        <v>3.1777278999999998</v>
      </c>
      <c r="U261">
        <v>-39.031326</v>
      </c>
      <c r="X261">
        <f t="shared" si="25"/>
        <v>19.0928492</v>
      </c>
      <c r="Y261">
        <f t="shared" si="26"/>
        <v>-39.031326</v>
      </c>
      <c r="Z261">
        <f t="shared" si="27"/>
        <v>2.9122466999999999</v>
      </c>
      <c r="AA261">
        <f t="shared" si="28"/>
        <v>3.1777278999999998</v>
      </c>
    </row>
    <row r="262" spans="1:27" x14ac:dyDescent="0.25">
      <c r="A262" s="1">
        <f t="shared" si="29"/>
        <v>15</v>
      </c>
      <c r="B262" s="2" t="s">
        <v>198</v>
      </c>
      <c r="C262" s="2">
        <v>2012</v>
      </c>
      <c r="D262" s="4" t="s">
        <v>954</v>
      </c>
      <c r="E262" s="4"/>
      <c r="F262" s="4" t="s">
        <v>955</v>
      </c>
      <c r="G262" s="5"/>
      <c r="H262" s="4"/>
      <c r="I262" s="4">
        <v>4.2998304999999997</v>
      </c>
      <c r="J262" s="4"/>
      <c r="K262" s="5"/>
      <c r="L262" s="7">
        <f t="shared" si="24"/>
        <v>19.542342999999999</v>
      </c>
      <c r="O262">
        <v>4.4800630000000004</v>
      </c>
      <c r="Q262">
        <v>15.062279999999999</v>
      </c>
      <c r="S262">
        <v>3.5293288</v>
      </c>
      <c r="T262">
        <v>4.2998304000000003</v>
      </c>
      <c r="U262">
        <v>-15.084587000000001</v>
      </c>
      <c r="X262">
        <f t="shared" si="25"/>
        <v>19.542342999999999</v>
      </c>
      <c r="Y262">
        <f t="shared" si="26"/>
        <v>-15.084587000000001</v>
      </c>
      <c r="Z262">
        <f t="shared" si="27"/>
        <v>3.5293288</v>
      </c>
      <c r="AA262">
        <f t="shared" si="28"/>
        <v>4.2998304000000003</v>
      </c>
    </row>
    <row r="263" spans="1:27" x14ac:dyDescent="0.25">
      <c r="A263" s="1">
        <f t="shared" si="29"/>
        <v>15</v>
      </c>
      <c r="B263" s="2" t="s">
        <v>198</v>
      </c>
      <c r="C263" s="2">
        <v>2013</v>
      </c>
      <c r="D263" s="4" t="s">
        <v>956</v>
      </c>
      <c r="E263" s="4"/>
      <c r="F263" s="4" t="s">
        <v>957</v>
      </c>
      <c r="G263" s="5"/>
      <c r="H263" s="4"/>
      <c r="I263" s="4">
        <v>4.7789115000000004</v>
      </c>
      <c r="J263" s="4"/>
      <c r="K263" s="5"/>
      <c r="L263" s="7">
        <f t="shared" si="24"/>
        <v>20.166508</v>
      </c>
      <c r="O263">
        <v>4.5787481999999997</v>
      </c>
      <c r="Q263">
        <v>15.587759999999999</v>
      </c>
      <c r="S263">
        <v>4.1464109000000002</v>
      </c>
      <c r="T263">
        <v>4.7789115999999998</v>
      </c>
      <c r="U263">
        <v>8.8621520999999994</v>
      </c>
      <c r="X263">
        <f t="shared" si="25"/>
        <v>20.166508199999999</v>
      </c>
      <c r="Y263">
        <f t="shared" si="26"/>
        <v>8.8621520999999994</v>
      </c>
      <c r="Z263">
        <f t="shared" si="27"/>
        <v>4.1464109000000002</v>
      </c>
      <c r="AA263">
        <f t="shared" si="28"/>
        <v>4.7789115999999998</v>
      </c>
    </row>
    <row r="264" spans="1:27" x14ac:dyDescent="0.25">
      <c r="A264" s="1">
        <f t="shared" si="29"/>
        <v>15</v>
      </c>
      <c r="B264" s="2" t="s">
        <v>198</v>
      </c>
      <c r="C264" s="2">
        <v>2014</v>
      </c>
      <c r="D264" s="4" t="s">
        <v>958</v>
      </c>
      <c r="E264" s="4"/>
      <c r="F264" s="4" t="s">
        <v>959</v>
      </c>
      <c r="G264" s="5"/>
      <c r="H264" s="4" t="s">
        <v>960</v>
      </c>
      <c r="I264" s="4">
        <v>5.5169021000000003</v>
      </c>
      <c r="J264" s="4"/>
      <c r="K264" s="5"/>
      <c r="L264" s="7">
        <f t="shared" si="24"/>
        <v>17.231203999999998</v>
      </c>
      <c r="O264">
        <v>4.9093141999999999</v>
      </c>
      <c r="Q264">
        <v>12.32189</v>
      </c>
      <c r="S264">
        <v>4.7634930999999998</v>
      </c>
      <c r="T264">
        <v>5.516902</v>
      </c>
      <c r="U264">
        <v>32.808891000000003</v>
      </c>
      <c r="X264">
        <f t="shared" si="25"/>
        <v>17.231204200000001</v>
      </c>
      <c r="Y264">
        <f t="shared" si="26"/>
        <v>32.808891000000003</v>
      </c>
      <c r="Z264">
        <f t="shared" si="27"/>
        <v>4.7634930999999998</v>
      </c>
      <c r="AA264">
        <f t="shared" si="28"/>
        <v>5.516902</v>
      </c>
    </row>
    <row r="265" spans="1:27" x14ac:dyDescent="0.25">
      <c r="A265" s="1">
        <f t="shared" si="29"/>
        <v>15</v>
      </c>
      <c r="B265" s="2" t="s">
        <v>198</v>
      </c>
      <c r="C265" s="2">
        <v>2015</v>
      </c>
      <c r="D265" s="4" t="s">
        <v>961</v>
      </c>
      <c r="E265" s="4"/>
      <c r="F265" s="4" t="s">
        <v>962</v>
      </c>
      <c r="G265" s="5"/>
      <c r="H265" s="4" t="s">
        <v>963</v>
      </c>
      <c r="I265" s="4">
        <v>5.6401646000000003</v>
      </c>
      <c r="J265" s="4" t="s">
        <v>964</v>
      </c>
      <c r="K265" s="5"/>
      <c r="L265" s="7">
        <f t="shared" si="24"/>
        <v>18.029648999999999</v>
      </c>
      <c r="O265">
        <v>5.2861791</v>
      </c>
      <c r="Q265">
        <v>12.74347</v>
      </c>
      <c r="S265">
        <v>5.3805752</v>
      </c>
      <c r="T265">
        <v>5.6401643999999997</v>
      </c>
      <c r="U265">
        <v>56.755629999999996</v>
      </c>
      <c r="X265">
        <f t="shared" si="25"/>
        <v>18.0296491</v>
      </c>
      <c r="Y265">
        <f t="shared" si="26"/>
        <v>56.755629999999996</v>
      </c>
      <c r="Z265">
        <f t="shared" si="27"/>
        <v>5.3805752</v>
      </c>
      <c r="AA265">
        <f t="shared" si="28"/>
        <v>5.6401643999999997</v>
      </c>
    </row>
    <row r="266" spans="1:27" x14ac:dyDescent="0.25">
      <c r="A266" s="1">
        <f t="shared" si="29"/>
        <v>15</v>
      </c>
      <c r="B266" s="2" t="s">
        <v>198</v>
      </c>
      <c r="C266" s="2">
        <v>2016</v>
      </c>
      <c r="D266" s="4" t="s">
        <v>965</v>
      </c>
      <c r="E266" s="4"/>
      <c r="F266" s="4" t="s">
        <v>966</v>
      </c>
      <c r="G266" s="5"/>
      <c r="H266" s="4" t="s">
        <v>967</v>
      </c>
      <c r="I266" s="4">
        <v>6.0967992999999998</v>
      </c>
      <c r="J266" s="4" t="s">
        <v>968</v>
      </c>
      <c r="K266" s="5"/>
      <c r="L266" s="7">
        <f t="shared" si="24"/>
        <v>19.069683999999999</v>
      </c>
      <c r="O266">
        <v>5.661314</v>
      </c>
      <c r="Q266">
        <v>13.40837</v>
      </c>
      <c r="S266">
        <v>5.9134368999999998</v>
      </c>
      <c r="T266">
        <v>6.0967994000000001</v>
      </c>
      <c r="U266">
        <v>80.702370000000002</v>
      </c>
      <c r="X266">
        <f t="shared" si="25"/>
        <v>19.069683999999999</v>
      </c>
      <c r="Y266">
        <f t="shared" si="26"/>
        <v>80.702370000000002</v>
      </c>
      <c r="Z266">
        <f t="shared" si="27"/>
        <v>5.9134368999999998</v>
      </c>
      <c r="AA266">
        <f t="shared" si="28"/>
        <v>6.0967994000000001</v>
      </c>
    </row>
    <row r="267" spans="1:27" x14ac:dyDescent="0.25">
      <c r="A267" s="1">
        <f t="shared" si="29"/>
        <v>15</v>
      </c>
      <c r="B267" s="2" t="s">
        <v>198</v>
      </c>
      <c r="C267" s="2">
        <v>2017</v>
      </c>
      <c r="D267" s="4" t="s">
        <v>969</v>
      </c>
      <c r="E267" s="4"/>
      <c r="F267" s="4" t="s">
        <v>970</v>
      </c>
      <c r="G267" s="5"/>
      <c r="H267" s="4" t="s">
        <v>971</v>
      </c>
      <c r="I267" s="4">
        <v>3.9839600000000002</v>
      </c>
      <c r="J267" s="4" t="s">
        <v>972</v>
      </c>
      <c r="K267" s="5"/>
      <c r="L267" s="7">
        <f t="shared" si="24"/>
        <v>19.140816999999998</v>
      </c>
      <c r="O267">
        <v>5.5864468</v>
      </c>
      <c r="Q267">
        <v>13.55437</v>
      </c>
      <c r="S267">
        <v>5.4529060999999999</v>
      </c>
      <c r="T267">
        <v>3.9839598999999999</v>
      </c>
      <c r="U267">
        <v>310.21469000000002</v>
      </c>
      <c r="X267">
        <f t="shared" si="25"/>
        <v>19.1408168</v>
      </c>
      <c r="Y267">
        <f t="shared" si="26"/>
        <v>310.21469000000002</v>
      </c>
      <c r="Z267">
        <f t="shared" si="27"/>
        <v>5.4529060999999999</v>
      </c>
      <c r="AA267">
        <f t="shared" si="28"/>
        <v>3.9839598999999999</v>
      </c>
    </row>
    <row r="268" spans="1:27" x14ac:dyDescent="0.25">
      <c r="A268" s="1">
        <f t="shared" si="29"/>
        <v>15</v>
      </c>
      <c r="B268" s="2" t="s">
        <v>198</v>
      </c>
      <c r="C268" s="2">
        <v>2018</v>
      </c>
      <c r="D268" s="4" t="s">
        <v>973</v>
      </c>
      <c r="E268" s="4"/>
      <c r="F268" s="4" t="s">
        <v>974</v>
      </c>
      <c r="G268" s="5"/>
      <c r="H268" s="4" t="s">
        <v>975</v>
      </c>
      <c r="I268" s="4">
        <v>6.1363279999999998</v>
      </c>
      <c r="J268" s="4" t="s">
        <v>976</v>
      </c>
      <c r="K268" s="5"/>
      <c r="L268" s="7">
        <f t="shared" si="24"/>
        <v>19.078799</v>
      </c>
      <c r="O268">
        <v>5.1856289000000002</v>
      </c>
      <c r="Q268">
        <v>13.89317</v>
      </c>
      <c r="S268">
        <v>5.7041921999999996</v>
      </c>
      <c r="T268">
        <v>6.1363282000000003</v>
      </c>
      <c r="U268">
        <v>291.30270000000002</v>
      </c>
      <c r="X268">
        <f t="shared" si="25"/>
        <v>19.078798899999999</v>
      </c>
      <c r="Y268">
        <f t="shared" si="26"/>
        <v>291.30270000000002</v>
      </c>
      <c r="Z268">
        <f t="shared" si="27"/>
        <v>5.7041921999999996</v>
      </c>
      <c r="AA268">
        <f t="shared" si="28"/>
        <v>6.1363282000000003</v>
      </c>
    </row>
    <row r="269" spans="1:27" x14ac:dyDescent="0.25">
      <c r="A269" s="1">
        <f t="shared" si="29"/>
        <v>15</v>
      </c>
      <c r="B269" s="2" t="s">
        <v>198</v>
      </c>
      <c r="C269" s="2">
        <v>2019</v>
      </c>
      <c r="D269" s="4" t="s">
        <v>977</v>
      </c>
      <c r="E269" s="4"/>
      <c r="F269" s="4" t="s">
        <v>978</v>
      </c>
      <c r="G269" s="5"/>
      <c r="H269" s="4" t="s">
        <v>979</v>
      </c>
      <c r="I269" s="4">
        <v>6.0812901000000004</v>
      </c>
      <c r="J269" s="4" t="s">
        <v>980</v>
      </c>
      <c r="K269" s="5"/>
      <c r="L269" s="7">
        <f t="shared" si="24"/>
        <v>18.705210999999998</v>
      </c>
      <c r="O269">
        <v>5.4521908999999997</v>
      </c>
      <c r="Q269">
        <v>13.253019999999999</v>
      </c>
      <c r="S269">
        <v>6.2071098999999998</v>
      </c>
      <c r="T269">
        <v>6.0812901999999998</v>
      </c>
      <c r="U269">
        <v>360.97699</v>
      </c>
      <c r="X269">
        <f t="shared" si="25"/>
        <v>18.705210899999997</v>
      </c>
      <c r="Y269">
        <f t="shared" si="26"/>
        <v>360.97699</v>
      </c>
      <c r="Z269">
        <f t="shared" si="27"/>
        <v>6.2071098999999998</v>
      </c>
      <c r="AA269">
        <f t="shared" si="28"/>
        <v>6.0812901999999998</v>
      </c>
    </row>
    <row r="270" spans="1:27" x14ac:dyDescent="0.25">
      <c r="A270" s="1">
        <f t="shared" si="29"/>
        <v>15</v>
      </c>
      <c r="B270" s="2" t="s">
        <v>198</v>
      </c>
      <c r="C270" s="2">
        <v>2020</v>
      </c>
      <c r="D270" s="4" t="s">
        <v>981</v>
      </c>
      <c r="E270" s="4"/>
      <c r="F270" s="4" t="s">
        <v>982</v>
      </c>
      <c r="G270" s="5"/>
      <c r="H270" s="4" t="s">
        <v>983</v>
      </c>
      <c r="I270" s="4">
        <v>6.5112617999999998</v>
      </c>
      <c r="J270" s="4" t="s">
        <v>984</v>
      </c>
      <c r="K270" s="5"/>
      <c r="L270" s="7">
        <f t="shared" si="24"/>
        <v>18.597792999999999</v>
      </c>
      <c r="O270">
        <v>5.5345731000000002</v>
      </c>
      <c r="Q270">
        <v>13.063219999999999</v>
      </c>
      <c r="S270">
        <v>6.5316099999999997</v>
      </c>
      <c r="T270">
        <v>6.5112619</v>
      </c>
      <c r="U270">
        <v>634.29858000000002</v>
      </c>
      <c r="X270">
        <f t="shared" si="25"/>
        <v>18.597793100000001</v>
      </c>
      <c r="Y270">
        <f t="shared" si="26"/>
        <v>634.29858000000002</v>
      </c>
      <c r="Z270">
        <f t="shared" si="27"/>
        <v>6.5316099999999997</v>
      </c>
      <c r="AA270">
        <f t="shared" si="28"/>
        <v>6.5112619</v>
      </c>
    </row>
    <row r="271" spans="1:27" x14ac:dyDescent="0.25">
      <c r="A271" s="1">
        <f t="shared" si="29"/>
        <v>15</v>
      </c>
      <c r="B271" s="2" t="s">
        <v>198</v>
      </c>
      <c r="C271" s="2">
        <v>2021</v>
      </c>
      <c r="D271" s="4" t="s">
        <v>985</v>
      </c>
      <c r="E271" s="4"/>
      <c r="F271" s="4" t="s">
        <v>986</v>
      </c>
      <c r="G271" s="5"/>
      <c r="H271" s="4" t="s">
        <v>987</v>
      </c>
      <c r="I271" s="4" t="s">
        <v>987</v>
      </c>
      <c r="J271" s="4" t="s">
        <v>988</v>
      </c>
      <c r="K271" s="5"/>
      <c r="L271" s="7">
        <f t="shared" si="24"/>
        <v>18.118217999999999</v>
      </c>
      <c r="O271">
        <v>5.4532480000000003</v>
      </c>
      <c r="Q271">
        <v>12.66497</v>
      </c>
      <c r="S271">
        <v>6.9351091</v>
      </c>
      <c r="T271">
        <v>6.9351091</v>
      </c>
      <c r="U271">
        <v>763.92889000000002</v>
      </c>
      <c r="X271">
        <f t="shared" si="25"/>
        <v>18.118217999999999</v>
      </c>
      <c r="Y271">
        <f t="shared" si="26"/>
        <v>763.92889000000002</v>
      </c>
      <c r="Z271">
        <f t="shared" si="27"/>
        <v>6.9351091</v>
      </c>
      <c r="AA271">
        <f t="shared" si="28"/>
        <v>6.9351091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4"/>
  <sheetViews>
    <sheetView workbookViewId="0">
      <pane xSplit="3" ySplit="1" topLeftCell="X119" activePane="bottomRight" state="frozen"/>
      <selection pane="topRight" activeCell="D1" sqref="D1"/>
      <selection pane="bottomLeft" activeCell="A2" sqref="A2"/>
      <selection pane="bottomRight" activeCell="B131" sqref="B131"/>
    </sheetView>
  </sheetViews>
  <sheetFormatPr defaultRowHeight="15" x14ac:dyDescent="0.25"/>
  <cols>
    <col min="15" max="15" width="11.42578125" customWidth="1"/>
    <col min="16" max="16" width="12.85546875" customWidth="1"/>
    <col min="25" max="25" width="12.140625" customWidth="1"/>
    <col min="26" max="26" width="12.7109375" customWidth="1"/>
    <col min="29" max="29" width="12" customWidth="1"/>
    <col min="30" max="30" width="11.5703125" customWidth="1"/>
  </cols>
  <sheetData>
    <row r="1" spans="1:29" x14ac:dyDescent="0.25">
      <c r="A1" s="1" t="s">
        <v>213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219</v>
      </c>
      <c r="P1" t="s">
        <v>220</v>
      </c>
      <c r="Q1" t="s">
        <v>221</v>
      </c>
      <c r="R1" t="s">
        <v>222</v>
      </c>
      <c r="S1" t="s">
        <v>223</v>
      </c>
      <c r="T1" t="s">
        <v>224</v>
      </c>
      <c r="U1" t="s">
        <v>225</v>
      </c>
      <c r="V1" t="s">
        <v>226</v>
      </c>
      <c r="W1" t="s">
        <v>227</v>
      </c>
      <c r="Y1" t="s">
        <v>2</v>
      </c>
      <c r="Z1" t="s">
        <v>3</v>
      </c>
      <c r="AA1" t="s">
        <v>1230</v>
      </c>
      <c r="AB1" t="s">
        <v>1231</v>
      </c>
      <c r="AC1" t="s">
        <v>1232</v>
      </c>
    </row>
    <row r="2" spans="1:29" x14ac:dyDescent="0.25">
      <c r="A2" s="1">
        <v>1</v>
      </c>
      <c r="B2" t="s">
        <v>11</v>
      </c>
      <c r="C2">
        <v>2004</v>
      </c>
      <c r="D2">
        <v>46.713700000000003</v>
      </c>
      <c r="E2">
        <v>41.370739999999998</v>
      </c>
      <c r="F2">
        <v>15.183902535408899</v>
      </c>
      <c r="G2">
        <v>13.456548474083</v>
      </c>
      <c r="H2" t="s">
        <v>61</v>
      </c>
      <c r="I2" t="s">
        <v>61</v>
      </c>
      <c r="J2" t="s">
        <v>61</v>
      </c>
      <c r="K2" t="s">
        <v>61</v>
      </c>
      <c r="L2" t="s">
        <v>61</v>
      </c>
      <c r="O2">
        <v>46.713698999999998</v>
      </c>
      <c r="P2">
        <v>41.370739</v>
      </c>
      <c r="Q2">
        <v>15.183903000000001</v>
      </c>
      <c r="R2">
        <v>13.456549000000001</v>
      </c>
      <c r="T2">
        <v>-107.76593</v>
      </c>
      <c r="U2">
        <v>-38808.49</v>
      </c>
      <c r="V2">
        <v>-111.70352</v>
      </c>
      <c r="W2">
        <v>-111.70352</v>
      </c>
      <c r="Y2">
        <f>O2</f>
        <v>46.713698999999998</v>
      </c>
      <c r="Z2">
        <f>P2</f>
        <v>41.370739</v>
      </c>
      <c r="AA2">
        <f>Q2</f>
        <v>15.183903000000001</v>
      </c>
      <c r="AB2">
        <f>R2</f>
        <v>13.456549000000001</v>
      </c>
      <c r="AC2">
        <f>T2</f>
        <v>-107.76593</v>
      </c>
    </row>
    <row r="3" spans="1:29" x14ac:dyDescent="0.25">
      <c r="A3" s="1">
        <f>IF(B3=B2, A2, A2+1)</f>
        <v>1</v>
      </c>
      <c r="B3" t="s">
        <v>11</v>
      </c>
      <c r="C3">
        <v>2005</v>
      </c>
      <c r="D3">
        <v>60.252209999999998</v>
      </c>
      <c r="E3">
        <v>33.39969</v>
      </c>
      <c r="F3">
        <v>16.0557298018309</v>
      </c>
      <c r="G3">
        <v>14.031177067521499</v>
      </c>
      <c r="H3" t="s">
        <v>61</v>
      </c>
      <c r="I3" t="s">
        <v>61</v>
      </c>
      <c r="J3" t="s">
        <v>61</v>
      </c>
      <c r="K3" t="s">
        <v>61</v>
      </c>
      <c r="L3" t="s">
        <v>61</v>
      </c>
      <c r="O3">
        <v>60.252209000000001</v>
      </c>
      <c r="P3">
        <v>33.399689000000002</v>
      </c>
      <c r="Q3">
        <v>16.055728999999999</v>
      </c>
      <c r="R3">
        <v>14.031178000000001</v>
      </c>
      <c r="T3">
        <v>-97.691584000000006</v>
      </c>
      <c r="U3">
        <v>-35059.294000000002</v>
      </c>
      <c r="V3">
        <v>-101.01473</v>
      </c>
      <c r="W3">
        <v>-101.01473</v>
      </c>
      <c r="Y3">
        <f t="shared" ref="Y3:Y66" si="0">O3</f>
        <v>60.252209000000001</v>
      </c>
      <c r="Z3">
        <f t="shared" ref="Z3:Z66" si="1">P3</f>
        <v>33.399689000000002</v>
      </c>
      <c r="AA3">
        <f t="shared" ref="AA3:AA66" si="2">Q3</f>
        <v>16.055728999999999</v>
      </c>
      <c r="AB3">
        <f t="shared" ref="AB3:AB66" si="3">R3</f>
        <v>14.031178000000001</v>
      </c>
      <c r="AC3">
        <f t="shared" ref="AC3:AC66" si="4">T3</f>
        <v>-97.691584000000006</v>
      </c>
    </row>
    <row r="4" spans="1:29" x14ac:dyDescent="0.25">
      <c r="A4" s="1">
        <f t="shared" ref="A4:A67" si="5">IF(B4=B3, A3, A3+1)</f>
        <v>1</v>
      </c>
      <c r="B4" t="s">
        <v>11</v>
      </c>
      <c r="C4">
        <v>2006</v>
      </c>
      <c r="D4">
        <v>59.994660000000003</v>
      </c>
      <c r="E4">
        <v>28.73676</v>
      </c>
      <c r="F4">
        <v>16.4905573092413</v>
      </c>
      <c r="G4">
        <v>14.403932791117899</v>
      </c>
      <c r="H4" t="s">
        <v>61</v>
      </c>
      <c r="I4" t="s">
        <v>61</v>
      </c>
      <c r="J4" t="s">
        <v>61</v>
      </c>
      <c r="K4" t="s">
        <v>61</v>
      </c>
      <c r="L4" t="s">
        <v>61</v>
      </c>
      <c r="O4">
        <v>59.994658999999999</v>
      </c>
      <c r="P4">
        <v>28.736758999999999</v>
      </c>
      <c r="Q4">
        <v>16.490556999999999</v>
      </c>
      <c r="R4">
        <v>14.403933</v>
      </c>
      <c r="T4">
        <v>-87.617238999999998</v>
      </c>
      <c r="U4">
        <v>-31310.098000000002</v>
      </c>
      <c r="V4">
        <v>-90.325935000000001</v>
      </c>
      <c r="W4">
        <v>-90.325935000000001</v>
      </c>
      <c r="Y4">
        <f t="shared" si="0"/>
        <v>59.994658999999999</v>
      </c>
      <c r="Z4">
        <f t="shared" si="1"/>
        <v>28.736758999999999</v>
      </c>
      <c r="AA4">
        <f t="shared" si="2"/>
        <v>16.490556999999999</v>
      </c>
      <c r="AB4">
        <f t="shared" si="3"/>
        <v>14.403933</v>
      </c>
      <c r="AC4">
        <f t="shared" si="4"/>
        <v>-87.617238999999998</v>
      </c>
    </row>
    <row r="5" spans="1:29" x14ac:dyDescent="0.25">
      <c r="A5" s="1">
        <f t="shared" si="5"/>
        <v>1</v>
      </c>
      <c r="B5" t="s">
        <v>11</v>
      </c>
      <c r="C5">
        <v>2007</v>
      </c>
      <c r="D5">
        <v>52.51379</v>
      </c>
      <c r="E5">
        <v>25.082139999999999</v>
      </c>
      <c r="F5">
        <v>20.4955674987762</v>
      </c>
      <c r="G5">
        <v>16.014048160204801</v>
      </c>
      <c r="H5" t="s">
        <v>61</v>
      </c>
      <c r="I5" t="s">
        <v>61</v>
      </c>
      <c r="J5" t="s">
        <v>61</v>
      </c>
      <c r="K5" t="s">
        <v>61</v>
      </c>
      <c r="L5" t="s">
        <v>61</v>
      </c>
      <c r="O5">
        <v>52.51379</v>
      </c>
      <c r="P5">
        <v>25.082139999999999</v>
      </c>
      <c r="Q5">
        <v>20.495567000000001</v>
      </c>
      <c r="R5">
        <v>16.014047999999999</v>
      </c>
      <c r="T5">
        <v>-77.542893000000007</v>
      </c>
      <c r="U5">
        <v>-27560.901000000002</v>
      </c>
      <c r="V5">
        <v>-79.637141999999997</v>
      </c>
      <c r="W5">
        <v>-79.637141999999997</v>
      </c>
      <c r="Y5">
        <f t="shared" si="0"/>
        <v>52.51379</v>
      </c>
      <c r="Z5">
        <f t="shared" si="1"/>
        <v>25.082139999999999</v>
      </c>
      <c r="AA5">
        <f t="shared" si="2"/>
        <v>20.495567000000001</v>
      </c>
      <c r="AB5">
        <f t="shared" si="3"/>
        <v>16.014047999999999</v>
      </c>
      <c r="AC5">
        <f t="shared" si="4"/>
        <v>-77.542893000000007</v>
      </c>
    </row>
    <row r="6" spans="1:29" x14ac:dyDescent="0.25">
      <c r="A6" s="1">
        <f t="shared" si="5"/>
        <v>1</v>
      </c>
      <c r="B6" t="s">
        <v>11</v>
      </c>
      <c r="C6">
        <v>2008</v>
      </c>
      <c r="D6">
        <v>77.366020000000006</v>
      </c>
      <c r="E6">
        <v>129.8477</v>
      </c>
      <c r="F6">
        <v>21.406170896587401</v>
      </c>
      <c r="G6">
        <v>16.9653670312325</v>
      </c>
      <c r="H6" t="s">
        <v>61</v>
      </c>
      <c r="I6" t="s">
        <v>61</v>
      </c>
      <c r="J6" t="s">
        <v>61</v>
      </c>
      <c r="K6" t="s">
        <v>61</v>
      </c>
      <c r="L6" t="s">
        <v>61</v>
      </c>
      <c r="O6">
        <v>77.366020000000006</v>
      </c>
      <c r="P6">
        <v>129.8477</v>
      </c>
      <c r="Q6">
        <v>21.406172000000002</v>
      </c>
      <c r="R6">
        <v>16.965366</v>
      </c>
      <c r="T6">
        <v>-67.468547000000001</v>
      </c>
      <c r="U6">
        <v>-23811.705000000002</v>
      </c>
      <c r="V6">
        <v>-68.948348999999993</v>
      </c>
      <c r="W6">
        <v>-68.948348999999993</v>
      </c>
      <c r="Y6">
        <f t="shared" si="0"/>
        <v>77.366020000000006</v>
      </c>
      <c r="Z6">
        <f t="shared" si="1"/>
        <v>129.8477</v>
      </c>
      <c r="AA6">
        <f t="shared" si="2"/>
        <v>21.406172000000002</v>
      </c>
      <c r="AB6">
        <f t="shared" si="3"/>
        <v>16.965366</v>
      </c>
      <c r="AC6">
        <f t="shared" si="4"/>
        <v>-67.468547000000001</v>
      </c>
    </row>
    <row r="7" spans="1:29" x14ac:dyDescent="0.25">
      <c r="A7" s="1">
        <f t="shared" si="5"/>
        <v>1</v>
      </c>
      <c r="B7" t="s">
        <v>11</v>
      </c>
      <c r="C7">
        <v>2009</v>
      </c>
      <c r="D7">
        <v>95.188370000000006</v>
      </c>
      <c r="E7">
        <v>153.20400000000001</v>
      </c>
      <c r="F7">
        <v>22.705813871229999</v>
      </c>
      <c r="G7">
        <v>18.454434812437999</v>
      </c>
      <c r="H7" t="s">
        <v>61</v>
      </c>
      <c r="I7" t="s">
        <v>61</v>
      </c>
      <c r="J7" t="s">
        <v>61</v>
      </c>
      <c r="K7" t="s">
        <v>61</v>
      </c>
      <c r="L7" t="s">
        <v>61</v>
      </c>
      <c r="O7">
        <v>95.188370000000006</v>
      </c>
      <c r="P7">
        <v>153.20399</v>
      </c>
      <c r="Q7">
        <v>22.705814</v>
      </c>
      <c r="R7">
        <v>18.454435</v>
      </c>
      <c r="T7">
        <v>-57.394201000000002</v>
      </c>
      <c r="U7">
        <v>-20062.508999999998</v>
      </c>
      <c r="V7">
        <v>-58.259556000000003</v>
      </c>
      <c r="W7">
        <v>-58.259556000000003</v>
      </c>
      <c r="Y7">
        <f t="shared" si="0"/>
        <v>95.188370000000006</v>
      </c>
      <c r="Z7">
        <f t="shared" si="1"/>
        <v>153.20399</v>
      </c>
      <c r="AA7">
        <f t="shared" si="2"/>
        <v>22.705814</v>
      </c>
      <c r="AB7">
        <f t="shared" si="3"/>
        <v>18.454435</v>
      </c>
      <c r="AC7">
        <f t="shared" si="4"/>
        <v>-57.394201000000002</v>
      </c>
    </row>
    <row r="8" spans="1:29" x14ac:dyDescent="0.25">
      <c r="A8" s="1">
        <f t="shared" si="5"/>
        <v>1</v>
      </c>
      <c r="B8" t="s">
        <v>11</v>
      </c>
      <c r="C8">
        <v>2010</v>
      </c>
      <c r="D8">
        <v>110.9175</v>
      </c>
      <c r="E8">
        <v>200.23740000000001</v>
      </c>
      <c r="F8">
        <v>25.428981647864301</v>
      </c>
      <c r="G8">
        <v>19.627207066434501</v>
      </c>
      <c r="H8" t="s">
        <v>61</v>
      </c>
      <c r="I8" t="s">
        <v>61</v>
      </c>
      <c r="J8" t="s">
        <v>61</v>
      </c>
      <c r="K8" t="s">
        <v>61</v>
      </c>
      <c r="L8" t="s">
        <v>61</v>
      </c>
      <c r="O8">
        <v>110.9175</v>
      </c>
      <c r="P8">
        <v>200.23740000000001</v>
      </c>
      <c r="Q8">
        <v>25.428982000000001</v>
      </c>
      <c r="R8">
        <v>19.627206999999999</v>
      </c>
      <c r="T8">
        <v>-47.319854999999997</v>
      </c>
      <c r="U8">
        <v>-16313.313</v>
      </c>
      <c r="V8">
        <v>-47.570762999999999</v>
      </c>
      <c r="W8">
        <v>-47.570762999999999</v>
      </c>
      <c r="Y8">
        <f t="shared" si="0"/>
        <v>110.9175</v>
      </c>
      <c r="Z8">
        <f t="shared" si="1"/>
        <v>200.23740000000001</v>
      </c>
      <c r="AA8">
        <f t="shared" si="2"/>
        <v>25.428982000000001</v>
      </c>
      <c r="AB8">
        <f t="shared" si="3"/>
        <v>19.627206999999999</v>
      </c>
      <c r="AC8">
        <f t="shared" si="4"/>
        <v>-47.319854999999997</v>
      </c>
    </row>
    <row r="9" spans="1:29" x14ac:dyDescent="0.25">
      <c r="A9" s="1">
        <f t="shared" si="5"/>
        <v>1</v>
      </c>
      <c r="B9" t="s">
        <v>11</v>
      </c>
      <c r="C9">
        <v>2011</v>
      </c>
      <c r="D9">
        <v>124.0239</v>
      </c>
      <c r="E9">
        <v>83.747730000000004</v>
      </c>
      <c r="F9">
        <v>25.379955163633699</v>
      </c>
      <c r="G9">
        <v>20.633280209304498</v>
      </c>
      <c r="H9" t="s">
        <v>61</v>
      </c>
      <c r="I9" t="s">
        <v>61</v>
      </c>
      <c r="J9" t="s">
        <v>61</v>
      </c>
      <c r="K9" t="s">
        <v>61</v>
      </c>
      <c r="L9" t="s">
        <v>61</v>
      </c>
      <c r="O9">
        <v>124.0239</v>
      </c>
      <c r="P9">
        <v>83.747726</v>
      </c>
      <c r="Q9">
        <v>25.379954999999999</v>
      </c>
      <c r="R9">
        <v>20.633279999999999</v>
      </c>
      <c r="T9">
        <v>-37.245508999999998</v>
      </c>
      <c r="U9">
        <v>-12564.116</v>
      </c>
      <c r="V9">
        <v>-36.881968999999998</v>
      </c>
      <c r="W9">
        <v>-36.881968999999998</v>
      </c>
      <c r="Y9">
        <f t="shared" si="0"/>
        <v>124.0239</v>
      </c>
      <c r="Z9">
        <f t="shared" si="1"/>
        <v>83.747726</v>
      </c>
      <c r="AA9">
        <f t="shared" si="2"/>
        <v>25.379954999999999</v>
      </c>
      <c r="AB9">
        <f t="shared" si="3"/>
        <v>20.633279999999999</v>
      </c>
      <c r="AC9">
        <f t="shared" si="4"/>
        <v>-37.245508999999998</v>
      </c>
    </row>
    <row r="10" spans="1:29" x14ac:dyDescent="0.25">
      <c r="A10" s="1">
        <f t="shared" si="5"/>
        <v>1</v>
      </c>
      <c r="B10" t="s">
        <v>11</v>
      </c>
      <c r="C10">
        <v>2012</v>
      </c>
      <c r="D10">
        <v>134.04</v>
      </c>
      <c r="E10">
        <v>57.559919999999998</v>
      </c>
      <c r="F10">
        <v>24.535646998369099</v>
      </c>
      <c r="G10">
        <v>19.556773051088598</v>
      </c>
      <c r="H10" t="s">
        <v>61</v>
      </c>
      <c r="I10" t="s">
        <v>61</v>
      </c>
      <c r="J10" t="s">
        <v>61</v>
      </c>
      <c r="K10" t="s">
        <v>61</v>
      </c>
      <c r="L10" t="s">
        <v>61</v>
      </c>
      <c r="O10">
        <v>134.03998999999999</v>
      </c>
      <c r="P10">
        <v>57.559921000000003</v>
      </c>
      <c r="Q10">
        <v>24.535646</v>
      </c>
      <c r="R10">
        <v>19.556771999999999</v>
      </c>
      <c r="T10">
        <v>-27.171164000000001</v>
      </c>
      <c r="U10">
        <v>-8814.9199000000008</v>
      </c>
      <c r="V10">
        <v>-26.193176000000001</v>
      </c>
      <c r="W10">
        <v>-26.193176000000001</v>
      </c>
      <c r="Y10">
        <f t="shared" si="0"/>
        <v>134.03998999999999</v>
      </c>
      <c r="Z10">
        <f t="shared" si="1"/>
        <v>57.559921000000003</v>
      </c>
      <c r="AA10">
        <f t="shared" si="2"/>
        <v>24.535646</v>
      </c>
      <c r="AB10">
        <f t="shared" si="3"/>
        <v>19.556771999999999</v>
      </c>
      <c r="AC10">
        <f t="shared" si="4"/>
        <v>-27.171164000000001</v>
      </c>
    </row>
    <row r="11" spans="1:29" x14ac:dyDescent="0.25">
      <c r="A11" s="1">
        <f t="shared" si="5"/>
        <v>1</v>
      </c>
      <c r="B11" t="s">
        <v>11</v>
      </c>
      <c r="C11">
        <v>2013</v>
      </c>
      <c r="D11">
        <v>148.54259999999999</v>
      </c>
      <c r="E11">
        <v>114.7129</v>
      </c>
      <c r="F11">
        <v>25.6329943636607</v>
      </c>
      <c r="G11">
        <v>20.843722261644398</v>
      </c>
      <c r="H11" t="s">
        <v>61</v>
      </c>
      <c r="I11" t="s">
        <v>61</v>
      </c>
      <c r="J11" t="s">
        <v>61</v>
      </c>
      <c r="K11" t="s">
        <v>61</v>
      </c>
      <c r="L11" t="s">
        <v>61</v>
      </c>
      <c r="O11">
        <v>148.54259999999999</v>
      </c>
      <c r="P11">
        <v>114.7129</v>
      </c>
      <c r="Q11">
        <v>25.632994</v>
      </c>
      <c r="R11">
        <v>20.843720999999999</v>
      </c>
      <c r="T11">
        <v>-17.096817999999999</v>
      </c>
      <c r="U11">
        <v>-5065.7236000000003</v>
      </c>
      <c r="V11">
        <v>-15.504383000000001</v>
      </c>
      <c r="W11">
        <v>-15.504383000000001</v>
      </c>
      <c r="Y11">
        <f t="shared" si="0"/>
        <v>148.54259999999999</v>
      </c>
      <c r="Z11">
        <f t="shared" si="1"/>
        <v>114.7129</v>
      </c>
      <c r="AA11">
        <f t="shared" si="2"/>
        <v>25.632994</v>
      </c>
      <c r="AB11">
        <f t="shared" si="3"/>
        <v>20.843720999999999</v>
      </c>
      <c r="AC11">
        <f t="shared" si="4"/>
        <v>-17.096817999999999</v>
      </c>
    </row>
    <row r="12" spans="1:29" x14ac:dyDescent="0.25">
      <c r="A12" s="1">
        <f t="shared" si="5"/>
        <v>1</v>
      </c>
      <c r="B12" t="s">
        <v>11</v>
      </c>
      <c r="C12">
        <v>2014</v>
      </c>
      <c r="D12">
        <v>162.25219999999999</v>
      </c>
      <c r="E12">
        <v>95.472629999999995</v>
      </c>
      <c r="F12">
        <v>27.697541807985701</v>
      </c>
      <c r="G12">
        <v>22.074088112745301</v>
      </c>
      <c r="H12" t="s">
        <v>61</v>
      </c>
      <c r="I12" t="s">
        <v>61</v>
      </c>
      <c r="J12" t="s">
        <v>61</v>
      </c>
      <c r="K12" t="s">
        <v>61</v>
      </c>
      <c r="L12" t="s">
        <v>61</v>
      </c>
      <c r="O12">
        <v>162.25219999999999</v>
      </c>
      <c r="P12">
        <v>95.472633000000002</v>
      </c>
      <c r="Q12">
        <v>27.697541999999999</v>
      </c>
      <c r="R12">
        <v>22.074089000000001</v>
      </c>
      <c r="T12">
        <v>-7.0224719000000002</v>
      </c>
      <c r="U12">
        <v>-1316.5273</v>
      </c>
      <c r="V12">
        <v>-4.8155899</v>
      </c>
      <c r="W12">
        <v>-4.8155899</v>
      </c>
      <c r="Y12">
        <f t="shared" si="0"/>
        <v>162.25219999999999</v>
      </c>
      <c r="Z12">
        <f t="shared" si="1"/>
        <v>95.472633000000002</v>
      </c>
      <c r="AA12">
        <f t="shared" si="2"/>
        <v>27.697541999999999</v>
      </c>
      <c r="AB12">
        <f t="shared" si="3"/>
        <v>22.074089000000001</v>
      </c>
      <c r="AC12">
        <f t="shared" si="4"/>
        <v>-7.0224719000000002</v>
      </c>
    </row>
    <row r="13" spans="1:29" x14ac:dyDescent="0.25">
      <c r="A13" s="1">
        <f t="shared" si="5"/>
        <v>1</v>
      </c>
      <c r="B13" t="s">
        <v>11</v>
      </c>
      <c r="C13">
        <v>2015</v>
      </c>
      <c r="D13">
        <v>168.26410000000001</v>
      </c>
      <c r="E13">
        <v>76.889960000000002</v>
      </c>
      <c r="F13">
        <v>30.1893086605393</v>
      </c>
      <c r="G13">
        <v>20.886734973617898</v>
      </c>
      <c r="H13" t="s">
        <v>61</v>
      </c>
      <c r="I13" t="s">
        <v>12</v>
      </c>
      <c r="J13" t="s">
        <v>13</v>
      </c>
      <c r="K13" t="s">
        <v>61</v>
      </c>
      <c r="L13" t="s">
        <v>61</v>
      </c>
      <c r="O13">
        <v>168.26410000000001</v>
      </c>
      <c r="P13">
        <v>76.889961</v>
      </c>
      <c r="Q13">
        <v>30.189308</v>
      </c>
      <c r="R13">
        <v>20.886735999999999</v>
      </c>
      <c r="T13">
        <v>3.0518738999999999</v>
      </c>
      <c r="U13">
        <v>2432.6689000000001</v>
      </c>
      <c r="V13">
        <v>5.8732033000000001</v>
      </c>
      <c r="W13">
        <v>5.8732033000000001</v>
      </c>
      <c r="Y13">
        <f t="shared" si="0"/>
        <v>168.26410000000001</v>
      </c>
      <c r="Z13">
        <f t="shared" si="1"/>
        <v>76.889961</v>
      </c>
      <c r="AA13">
        <f t="shared" si="2"/>
        <v>30.189308</v>
      </c>
      <c r="AB13">
        <f t="shared" si="3"/>
        <v>20.886735999999999</v>
      </c>
      <c r="AC13">
        <f t="shared" si="4"/>
        <v>3.0518738999999999</v>
      </c>
    </row>
    <row r="14" spans="1:29" x14ac:dyDescent="0.25">
      <c r="A14" s="1">
        <f t="shared" si="5"/>
        <v>1</v>
      </c>
      <c r="B14" t="s">
        <v>11</v>
      </c>
      <c r="C14">
        <v>2016</v>
      </c>
      <c r="D14">
        <v>182.62190000000001</v>
      </c>
      <c r="E14">
        <v>85.422330000000002</v>
      </c>
      <c r="F14">
        <v>29.758922976119301</v>
      </c>
      <c r="G14">
        <v>22.468469665147303</v>
      </c>
      <c r="H14" t="s">
        <v>61</v>
      </c>
      <c r="I14" t="s">
        <v>14</v>
      </c>
      <c r="J14" t="s">
        <v>15</v>
      </c>
      <c r="K14" t="s">
        <v>61</v>
      </c>
      <c r="L14" t="s">
        <v>61</v>
      </c>
      <c r="O14">
        <v>182.62190000000001</v>
      </c>
      <c r="P14">
        <v>85.422332999999995</v>
      </c>
      <c r="Q14">
        <v>29.758922999999999</v>
      </c>
      <c r="R14">
        <v>22.46847</v>
      </c>
      <c r="T14">
        <v>13.12622</v>
      </c>
      <c r="U14">
        <v>6181.8652000000002</v>
      </c>
      <c r="V14">
        <v>16.561996000000001</v>
      </c>
      <c r="W14">
        <v>16.561996000000001</v>
      </c>
      <c r="Y14">
        <f t="shared" si="0"/>
        <v>182.62190000000001</v>
      </c>
      <c r="Z14">
        <f t="shared" si="1"/>
        <v>85.422332999999995</v>
      </c>
      <c r="AA14">
        <f t="shared" si="2"/>
        <v>29.758922999999999</v>
      </c>
      <c r="AB14">
        <f t="shared" si="3"/>
        <v>22.46847</v>
      </c>
      <c r="AC14">
        <f t="shared" si="4"/>
        <v>13.12622</v>
      </c>
    </row>
    <row r="15" spans="1:29" x14ac:dyDescent="0.25">
      <c r="A15" s="1">
        <f t="shared" si="5"/>
        <v>1</v>
      </c>
      <c r="B15" t="s">
        <v>11</v>
      </c>
      <c r="C15">
        <v>2017</v>
      </c>
      <c r="D15">
        <v>205.05109999999999</v>
      </c>
      <c r="E15">
        <v>90.027199999999993</v>
      </c>
      <c r="F15">
        <v>27.939153470710998</v>
      </c>
      <c r="G15">
        <v>22.471936494887601</v>
      </c>
      <c r="H15" t="s">
        <v>61</v>
      </c>
      <c r="I15" t="s">
        <v>16</v>
      </c>
      <c r="J15" t="s">
        <v>17</v>
      </c>
      <c r="K15">
        <v>27.2507892666294</v>
      </c>
      <c r="L15">
        <v>27.2507892666294</v>
      </c>
      <c r="O15">
        <v>205.05109999999999</v>
      </c>
      <c r="P15">
        <v>90.027198999999996</v>
      </c>
      <c r="Q15">
        <v>27.939153999999998</v>
      </c>
      <c r="R15">
        <v>22.471937</v>
      </c>
      <c r="T15">
        <v>25.476949999999999</v>
      </c>
      <c r="U15">
        <v>16558.778999999999</v>
      </c>
      <c r="V15">
        <v>27.250789999999999</v>
      </c>
      <c r="W15">
        <v>27.250789999999999</v>
      </c>
      <c r="Y15">
        <f t="shared" si="0"/>
        <v>205.05109999999999</v>
      </c>
      <c r="Z15">
        <f t="shared" si="1"/>
        <v>90.027198999999996</v>
      </c>
      <c r="AA15">
        <f t="shared" si="2"/>
        <v>27.939153999999998</v>
      </c>
      <c r="AB15">
        <f t="shared" si="3"/>
        <v>22.471937</v>
      </c>
      <c r="AC15">
        <f t="shared" si="4"/>
        <v>25.476949999999999</v>
      </c>
    </row>
    <row r="16" spans="1:29" x14ac:dyDescent="0.25">
      <c r="A16" s="1">
        <f t="shared" si="5"/>
        <v>1</v>
      </c>
      <c r="B16" t="s">
        <v>11</v>
      </c>
      <c r="C16">
        <v>2018</v>
      </c>
      <c r="D16">
        <v>237.05369999999999</v>
      </c>
      <c r="E16">
        <v>102.4965</v>
      </c>
      <c r="F16">
        <v>28.336208289005999</v>
      </c>
      <c r="G16">
        <v>21.931742178836</v>
      </c>
      <c r="H16" t="s">
        <v>61</v>
      </c>
      <c r="I16" t="s">
        <v>18</v>
      </c>
      <c r="J16" t="s">
        <v>19</v>
      </c>
      <c r="K16">
        <v>37.939582783653101</v>
      </c>
      <c r="L16">
        <v>37.939582783653101</v>
      </c>
      <c r="O16">
        <v>237.05369999999999</v>
      </c>
      <c r="P16">
        <v>102.4965</v>
      </c>
      <c r="Q16">
        <v>28.336207999999999</v>
      </c>
      <c r="R16">
        <v>21.931742</v>
      </c>
      <c r="T16">
        <v>30.124659999999999</v>
      </c>
      <c r="U16">
        <v>30022.82</v>
      </c>
      <c r="V16">
        <v>37.939582999999999</v>
      </c>
      <c r="W16">
        <v>37.939582999999999</v>
      </c>
      <c r="Y16">
        <f t="shared" si="0"/>
        <v>237.05369999999999</v>
      </c>
      <c r="Z16">
        <f t="shared" si="1"/>
        <v>102.4965</v>
      </c>
      <c r="AA16">
        <f t="shared" si="2"/>
        <v>28.336207999999999</v>
      </c>
      <c r="AB16">
        <f t="shared" si="3"/>
        <v>21.931742</v>
      </c>
      <c r="AC16">
        <f t="shared" si="4"/>
        <v>30.124659999999999</v>
      </c>
    </row>
    <row r="17" spans="1:29" x14ac:dyDescent="0.25">
      <c r="A17" s="1">
        <f t="shared" si="5"/>
        <v>1</v>
      </c>
      <c r="B17" t="s">
        <v>11</v>
      </c>
      <c r="C17">
        <v>2019</v>
      </c>
      <c r="D17">
        <v>237.75710000000001</v>
      </c>
      <c r="E17">
        <v>97.141459999999995</v>
      </c>
      <c r="F17">
        <v>29.783364375921298</v>
      </c>
      <c r="G17">
        <v>23.663959868107298</v>
      </c>
      <c r="H17" t="s">
        <v>61</v>
      </c>
      <c r="I17" t="s">
        <v>20</v>
      </c>
      <c r="J17" t="s">
        <v>21</v>
      </c>
      <c r="K17">
        <v>47.2480116309655</v>
      </c>
      <c r="L17">
        <v>47.2480116309655</v>
      </c>
      <c r="O17">
        <v>237.75710000000001</v>
      </c>
      <c r="P17">
        <v>97.141457000000003</v>
      </c>
      <c r="Q17">
        <v>29.783365</v>
      </c>
      <c r="R17">
        <v>23.663959999999999</v>
      </c>
      <c r="T17">
        <v>33.430320999999999</v>
      </c>
      <c r="U17">
        <v>48606.629000000001</v>
      </c>
      <c r="V17">
        <v>47.248013</v>
      </c>
      <c r="W17">
        <v>47.248013</v>
      </c>
      <c r="Y17">
        <f t="shared" si="0"/>
        <v>237.75710000000001</v>
      </c>
      <c r="Z17">
        <f t="shared" si="1"/>
        <v>97.141457000000003</v>
      </c>
      <c r="AA17">
        <f t="shared" si="2"/>
        <v>29.783365</v>
      </c>
      <c r="AB17">
        <f t="shared" si="3"/>
        <v>23.663959999999999</v>
      </c>
      <c r="AC17">
        <f t="shared" si="4"/>
        <v>33.430320999999999</v>
      </c>
    </row>
    <row r="18" spans="1:29" x14ac:dyDescent="0.25">
      <c r="A18" s="1">
        <f t="shared" si="5"/>
        <v>1</v>
      </c>
      <c r="B18" t="s">
        <v>11</v>
      </c>
      <c r="C18">
        <v>2020</v>
      </c>
      <c r="D18">
        <v>316.79739999999998</v>
      </c>
      <c r="E18">
        <v>102.8116</v>
      </c>
      <c r="F18">
        <v>31.516658504399199</v>
      </c>
      <c r="G18">
        <v>22.236521293070801</v>
      </c>
      <c r="H18" t="s">
        <v>61</v>
      </c>
      <c r="I18" t="s">
        <v>22</v>
      </c>
      <c r="J18" t="s">
        <v>23</v>
      </c>
      <c r="K18">
        <v>51.174352893236197</v>
      </c>
      <c r="L18">
        <v>51.174352893236197</v>
      </c>
      <c r="O18">
        <v>316.79739000000001</v>
      </c>
      <c r="P18">
        <v>102.8116</v>
      </c>
      <c r="Q18">
        <v>31.516659000000001</v>
      </c>
      <c r="R18">
        <v>22.236521</v>
      </c>
      <c r="T18">
        <v>48.253810999999999</v>
      </c>
      <c r="U18">
        <v>86497.789000000004</v>
      </c>
      <c r="V18">
        <v>51.174354999999998</v>
      </c>
      <c r="W18">
        <v>51.174354999999998</v>
      </c>
      <c r="Y18">
        <f t="shared" si="0"/>
        <v>316.79739000000001</v>
      </c>
      <c r="Z18">
        <f t="shared" si="1"/>
        <v>102.8116</v>
      </c>
      <c r="AA18">
        <f t="shared" si="2"/>
        <v>31.516659000000001</v>
      </c>
      <c r="AB18">
        <f t="shared" si="3"/>
        <v>22.236521</v>
      </c>
      <c r="AC18">
        <f t="shared" si="4"/>
        <v>48.253810999999999</v>
      </c>
    </row>
    <row r="19" spans="1:29" x14ac:dyDescent="0.25">
      <c r="A19" s="1">
        <f t="shared" si="5"/>
        <v>1</v>
      </c>
      <c r="B19" t="s">
        <v>11</v>
      </c>
      <c r="C19">
        <v>2021</v>
      </c>
      <c r="D19">
        <v>326.56349999999998</v>
      </c>
      <c r="E19">
        <v>95.518219999999999</v>
      </c>
      <c r="F19">
        <v>35.089963294407298</v>
      </c>
      <c r="G19">
        <v>22.582405591161198</v>
      </c>
      <c r="H19" t="s">
        <v>61</v>
      </c>
      <c r="I19" t="s">
        <v>24</v>
      </c>
      <c r="J19" t="s">
        <v>25</v>
      </c>
      <c r="K19">
        <v>88.597345820003497</v>
      </c>
      <c r="L19">
        <v>88.597345820003497</v>
      </c>
      <c r="O19">
        <v>326.56351000000001</v>
      </c>
      <c r="P19">
        <v>95.518219000000002</v>
      </c>
      <c r="Q19">
        <v>35.089962</v>
      </c>
      <c r="R19">
        <v>22.582405000000001</v>
      </c>
      <c r="T19">
        <v>62.084702</v>
      </c>
      <c r="U19">
        <v>129535.4</v>
      </c>
      <c r="V19">
        <v>88.597342999999995</v>
      </c>
      <c r="W19">
        <v>88.597342999999995</v>
      </c>
      <c r="Y19">
        <f t="shared" si="0"/>
        <v>326.56351000000001</v>
      </c>
      <c r="Z19">
        <f t="shared" si="1"/>
        <v>95.518219000000002</v>
      </c>
      <c r="AA19">
        <f t="shared" si="2"/>
        <v>35.089962</v>
      </c>
      <c r="AB19">
        <f t="shared" si="3"/>
        <v>22.582405000000001</v>
      </c>
      <c r="AC19">
        <f t="shared" si="4"/>
        <v>62.084702</v>
      </c>
    </row>
    <row r="20" spans="1:29" x14ac:dyDescent="0.25">
      <c r="A20" s="1">
        <f t="shared" si="5"/>
        <v>2</v>
      </c>
      <c r="B20" t="s">
        <v>26</v>
      </c>
      <c r="C20">
        <v>2004</v>
      </c>
      <c r="D20">
        <v>54.40522</v>
      </c>
      <c r="E20" t="s">
        <v>61</v>
      </c>
      <c r="F20">
        <v>18.3788367842957</v>
      </c>
      <c r="G20">
        <v>15.562686943162699</v>
      </c>
      <c r="H20" t="s">
        <v>61</v>
      </c>
      <c r="I20" t="s">
        <v>61</v>
      </c>
      <c r="J20" t="s">
        <v>61</v>
      </c>
      <c r="K20" t="s">
        <v>61</v>
      </c>
      <c r="L20" t="s">
        <v>61</v>
      </c>
      <c r="O20">
        <v>54.40522</v>
      </c>
      <c r="P20">
        <v>14.393503000000001</v>
      </c>
      <c r="Q20">
        <v>18.378837999999998</v>
      </c>
      <c r="R20">
        <v>15.562687</v>
      </c>
      <c r="T20">
        <v>-139.15958000000001</v>
      </c>
      <c r="U20">
        <v>-82815.372000000003</v>
      </c>
      <c r="V20">
        <v>-211.37523999999999</v>
      </c>
      <c r="W20">
        <v>-211.37523999999999</v>
      </c>
      <c r="Y20">
        <f t="shared" si="0"/>
        <v>54.40522</v>
      </c>
      <c r="Z20">
        <f t="shared" si="1"/>
        <v>14.393503000000001</v>
      </c>
      <c r="AA20">
        <f t="shared" si="2"/>
        <v>18.378837999999998</v>
      </c>
      <c r="AB20">
        <f t="shared" si="3"/>
        <v>15.562687</v>
      </c>
      <c r="AC20">
        <f t="shared" si="4"/>
        <v>-139.15958000000001</v>
      </c>
    </row>
    <row r="21" spans="1:29" x14ac:dyDescent="0.25">
      <c r="A21" s="1">
        <f t="shared" si="5"/>
        <v>2</v>
      </c>
      <c r="B21" t="s">
        <v>26</v>
      </c>
      <c r="C21">
        <v>2005</v>
      </c>
      <c r="D21">
        <v>108.44710000000001</v>
      </c>
      <c r="E21" t="s">
        <v>61</v>
      </c>
      <c r="F21">
        <v>16.530111906970401</v>
      </c>
      <c r="G21">
        <v>16.929005515106802</v>
      </c>
      <c r="H21" t="s">
        <v>61</v>
      </c>
      <c r="I21" t="s">
        <v>61</v>
      </c>
      <c r="J21" t="s">
        <v>61</v>
      </c>
      <c r="K21" t="s">
        <v>61</v>
      </c>
      <c r="L21" t="s">
        <v>61</v>
      </c>
      <c r="O21">
        <v>108.44710000000001</v>
      </c>
      <c r="P21">
        <v>14.575865</v>
      </c>
      <c r="Q21">
        <v>16.530111000000002</v>
      </c>
      <c r="R21">
        <v>16.929005</v>
      </c>
      <c r="T21">
        <v>-124.91701</v>
      </c>
      <c r="U21">
        <v>-74790.009999999995</v>
      </c>
      <c r="V21">
        <v>-191.56228999999999</v>
      </c>
      <c r="W21">
        <v>-191.56228999999999</v>
      </c>
      <c r="Y21">
        <f t="shared" si="0"/>
        <v>108.44710000000001</v>
      </c>
      <c r="Z21">
        <f t="shared" si="1"/>
        <v>14.575865</v>
      </c>
      <c r="AA21">
        <f t="shared" si="2"/>
        <v>16.530111000000002</v>
      </c>
      <c r="AB21">
        <f t="shared" si="3"/>
        <v>16.929005</v>
      </c>
      <c r="AC21">
        <f t="shared" si="4"/>
        <v>-124.91701</v>
      </c>
    </row>
    <row r="22" spans="1:29" x14ac:dyDescent="0.25">
      <c r="A22" s="1">
        <f t="shared" si="5"/>
        <v>2</v>
      </c>
      <c r="B22" t="s">
        <v>26</v>
      </c>
      <c r="C22">
        <v>2006</v>
      </c>
      <c r="D22">
        <v>57.732309999999998</v>
      </c>
      <c r="E22" t="s">
        <v>61</v>
      </c>
      <c r="F22">
        <v>17.838148926803299</v>
      </c>
      <c r="G22">
        <v>18.430014222623402</v>
      </c>
      <c r="H22" t="s">
        <v>61</v>
      </c>
      <c r="I22" t="s">
        <v>61</v>
      </c>
      <c r="J22" t="s">
        <v>61</v>
      </c>
      <c r="K22" t="s">
        <v>61</v>
      </c>
      <c r="L22" t="s">
        <v>61</v>
      </c>
      <c r="O22">
        <v>57.732311000000003</v>
      </c>
      <c r="P22">
        <v>14.758226000000001</v>
      </c>
      <c r="Q22">
        <v>17.838148</v>
      </c>
      <c r="R22">
        <v>18.430014</v>
      </c>
      <c r="T22">
        <v>-110.67444</v>
      </c>
      <c r="U22">
        <v>-66764.648000000001</v>
      </c>
      <c r="V22">
        <v>-171.74933999999999</v>
      </c>
      <c r="W22">
        <v>-171.74933999999999</v>
      </c>
      <c r="Y22">
        <f t="shared" si="0"/>
        <v>57.732311000000003</v>
      </c>
      <c r="Z22">
        <f t="shared" si="1"/>
        <v>14.758226000000001</v>
      </c>
      <c r="AA22">
        <f t="shared" si="2"/>
        <v>17.838148</v>
      </c>
      <c r="AB22">
        <f t="shared" si="3"/>
        <v>18.430014</v>
      </c>
      <c r="AC22">
        <f t="shared" si="4"/>
        <v>-110.67444</v>
      </c>
    </row>
    <row r="23" spans="1:29" x14ac:dyDescent="0.25">
      <c r="A23" s="1">
        <f t="shared" si="5"/>
        <v>2</v>
      </c>
      <c r="B23" t="s">
        <v>26</v>
      </c>
      <c r="C23">
        <v>2007</v>
      </c>
      <c r="D23">
        <v>61.50206</v>
      </c>
      <c r="E23" t="s">
        <v>61</v>
      </c>
      <c r="F23">
        <v>19.897022223890399</v>
      </c>
      <c r="G23">
        <v>17.1188851177548</v>
      </c>
      <c r="H23" t="s">
        <v>61</v>
      </c>
      <c r="I23" t="s">
        <v>61</v>
      </c>
      <c r="J23" t="s">
        <v>61</v>
      </c>
      <c r="K23" t="s">
        <v>61</v>
      </c>
      <c r="L23" t="s">
        <v>61</v>
      </c>
      <c r="O23">
        <v>61.50206</v>
      </c>
      <c r="P23">
        <v>14.940588</v>
      </c>
      <c r="Q23">
        <v>19.897022</v>
      </c>
      <c r="R23">
        <v>17.118884999999999</v>
      </c>
      <c r="T23">
        <v>-96.431867999999994</v>
      </c>
      <c r="U23">
        <v>-58739.286999999997</v>
      </c>
      <c r="V23">
        <v>-151.93638999999999</v>
      </c>
      <c r="W23">
        <v>-151.93638999999999</v>
      </c>
      <c r="Y23">
        <f t="shared" si="0"/>
        <v>61.50206</v>
      </c>
      <c r="Z23">
        <f t="shared" si="1"/>
        <v>14.940588</v>
      </c>
      <c r="AA23">
        <f t="shared" si="2"/>
        <v>19.897022</v>
      </c>
      <c r="AB23">
        <f t="shared" si="3"/>
        <v>17.118884999999999</v>
      </c>
      <c r="AC23">
        <f t="shared" si="4"/>
        <v>-96.431867999999994</v>
      </c>
    </row>
    <row r="24" spans="1:29" x14ac:dyDescent="0.25">
      <c r="A24" s="1">
        <f t="shared" si="5"/>
        <v>2</v>
      </c>
      <c r="B24" t="s">
        <v>26</v>
      </c>
      <c r="C24">
        <v>2008</v>
      </c>
      <c r="D24">
        <v>69.035529999999994</v>
      </c>
      <c r="E24" t="s">
        <v>61</v>
      </c>
      <c r="F24">
        <v>19.664199776266301</v>
      </c>
      <c r="G24">
        <v>17.8043504626126</v>
      </c>
      <c r="H24" t="s">
        <v>61</v>
      </c>
      <c r="I24" t="s">
        <v>61</v>
      </c>
      <c r="J24" t="s">
        <v>61</v>
      </c>
      <c r="K24" t="s">
        <v>61</v>
      </c>
      <c r="L24" t="s">
        <v>61</v>
      </c>
      <c r="O24">
        <v>69.035529999999994</v>
      </c>
      <c r="P24">
        <v>15.122949999999999</v>
      </c>
      <c r="Q24">
        <v>19.664200000000001</v>
      </c>
      <c r="R24">
        <v>17.804349999999999</v>
      </c>
      <c r="T24">
        <v>-82.189296999999996</v>
      </c>
      <c r="U24">
        <v>-50713.925000000003</v>
      </c>
      <c r="V24">
        <v>-132.12343999999999</v>
      </c>
      <c r="W24">
        <v>-132.12343999999999</v>
      </c>
      <c r="Y24">
        <f t="shared" si="0"/>
        <v>69.035529999999994</v>
      </c>
      <c r="Z24">
        <f t="shared" si="1"/>
        <v>15.122949999999999</v>
      </c>
      <c r="AA24">
        <f t="shared" si="2"/>
        <v>19.664200000000001</v>
      </c>
      <c r="AB24">
        <f t="shared" si="3"/>
        <v>17.804349999999999</v>
      </c>
      <c r="AC24">
        <f t="shared" si="4"/>
        <v>-82.189296999999996</v>
      </c>
    </row>
    <row r="25" spans="1:29" x14ac:dyDescent="0.25">
      <c r="A25" s="1">
        <f t="shared" si="5"/>
        <v>2</v>
      </c>
      <c r="B25" t="s">
        <v>26</v>
      </c>
      <c r="C25">
        <v>2009</v>
      </c>
      <c r="D25">
        <v>71.013059999999996</v>
      </c>
      <c r="E25" t="s">
        <v>61</v>
      </c>
      <c r="F25">
        <v>21.554152780681498</v>
      </c>
      <c r="G25">
        <v>17.3270008734812</v>
      </c>
      <c r="H25" t="s">
        <v>61</v>
      </c>
      <c r="I25" t="s">
        <v>61</v>
      </c>
      <c r="J25" t="s">
        <v>61</v>
      </c>
      <c r="K25" t="s">
        <v>61</v>
      </c>
      <c r="L25" t="s">
        <v>61</v>
      </c>
      <c r="O25">
        <v>71.013062000000005</v>
      </c>
      <c r="P25">
        <v>15.305311</v>
      </c>
      <c r="Q25">
        <v>21.554152999999999</v>
      </c>
      <c r="R25">
        <v>17.327002</v>
      </c>
      <c r="T25">
        <v>-67.946725999999998</v>
      </c>
      <c r="U25">
        <v>-42688.563000000002</v>
      </c>
      <c r="V25">
        <v>-112.31049</v>
      </c>
      <c r="W25">
        <v>-112.31049</v>
      </c>
      <c r="Y25">
        <f t="shared" si="0"/>
        <v>71.013062000000005</v>
      </c>
      <c r="Z25">
        <f t="shared" si="1"/>
        <v>15.305311</v>
      </c>
      <c r="AA25">
        <f t="shared" si="2"/>
        <v>21.554152999999999</v>
      </c>
      <c r="AB25">
        <f t="shared" si="3"/>
        <v>17.327002</v>
      </c>
      <c r="AC25">
        <f t="shared" si="4"/>
        <v>-67.946725999999998</v>
      </c>
    </row>
    <row r="26" spans="1:29" x14ac:dyDescent="0.25">
      <c r="A26" s="1">
        <f t="shared" si="5"/>
        <v>2</v>
      </c>
      <c r="B26" t="s">
        <v>26</v>
      </c>
      <c r="C26">
        <v>2010</v>
      </c>
      <c r="D26">
        <v>78.637540000000001</v>
      </c>
      <c r="E26" t="s">
        <v>61</v>
      </c>
      <c r="F26">
        <v>23.367623123108601</v>
      </c>
      <c r="G26">
        <v>18.293896879132202</v>
      </c>
      <c r="H26" t="s">
        <v>61</v>
      </c>
      <c r="I26" t="s">
        <v>61</v>
      </c>
      <c r="J26" t="s">
        <v>61</v>
      </c>
      <c r="K26" t="s">
        <v>61</v>
      </c>
      <c r="L26" t="s">
        <v>61</v>
      </c>
      <c r="O26">
        <v>78.637542999999994</v>
      </c>
      <c r="P26">
        <v>15.487672999999999</v>
      </c>
      <c r="Q26">
        <v>23.367622000000001</v>
      </c>
      <c r="R26">
        <v>18.293897999999999</v>
      </c>
      <c r="T26">
        <v>-53.704155</v>
      </c>
      <c r="U26">
        <v>-34663.201000000001</v>
      </c>
      <c r="V26">
        <v>-92.497535999999997</v>
      </c>
      <c r="W26">
        <v>-92.497535999999997</v>
      </c>
      <c r="Y26">
        <f t="shared" si="0"/>
        <v>78.637542999999994</v>
      </c>
      <c r="Z26">
        <f t="shared" si="1"/>
        <v>15.487672999999999</v>
      </c>
      <c r="AA26">
        <f t="shared" si="2"/>
        <v>23.367622000000001</v>
      </c>
      <c r="AB26">
        <f t="shared" si="3"/>
        <v>18.293897999999999</v>
      </c>
      <c r="AC26">
        <f t="shared" si="4"/>
        <v>-53.704155</v>
      </c>
    </row>
    <row r="27" spans="1:29" x14ac:dyDescent="0.25">
      <c r="A27" s="1">
        <f t="shared" si="5"/>
        <v>2</v>
      </c>
      <c r="B27" t="s">
        <v>26</v>
      </c>
      <c r="C27">
        <v>2011</v>
      </c>
      <c r="D27">
        <v>90.510739999999998</v>
      </c>
      <c r="E27" t="s">
        <v>61</v>
      </c>
      <c r="F27">
        <v>24.2934485910577</v>
      </c>
      <c r="G27">
        <v>20.021859431689101</v>
      </c>
      <c r="H27" t="s">
        <v>61</v>
      </c>
      <c r="I27" t="s">
        <v>61</v>
      </c>
      <c r="J27" t="s">
        <v>61</v>
      </c>
      <c r="K27" t="s">
        <v>61</v>
      </c>
      <c r="L27" t="s">
        <v>61</v>
      </c>
      <c r="O27">
        <v>90.510741999999993</v>
      </c>
      <c r="P27">
        <v>15.670033999999999</v>
      </c>
      <c r="Q27">
        <v>24.293448999999999</v>
      </c>
      <c r="R27">
        <v>20.02186</v>
      </c>
      <c r="T27">
        <v>-39.461584000000002</v>
      </c>
      <c r="U27">
        <v>-26637.839</v>
      </c>
      <c r="V27">
        <v>-72.684585999999996</v>
      </c>
      <c r="W27">
        <v>-72.684585999999996</v>
      </c>
      <c r="Y27">
        <f t="shared" si="0"/>
        <v>90.510741999999993</v>
      </c>
      <c r="Z27">
        <f t="shared" si="1"/>
        <v>15.670033999999999</v>
      </c>
      <c r="AA27">
        <f t="shared" si="2"/>
        <v>24.293448999999999</v>
      </c>
      <c r="AB27">
        <f t="shared" si="3"/>
        <v>20.02186</v>
      </c>
      <c r="AC27">
        <f t="shared" si="4"/>
        <v>-39.461584000000002</v>
      </c>
    </row>
    <row r="28" spans="1:29" x14ac:dyDescent="0.25">
      <c r="A28" s="1">
        <f t="shared" si="5"/>
        <v>2</v>
      </c>
      <c r="B28" t="s">
        <v>26</v>
      </c>
      <c r="C28">
        <v>2012</v>
      </c>
      <c r="D28">
        <v>105.434</v>
      </c>
      <c r="E28" t="s">
        <v>61</v>
      </c>
      <c r="F28">
        <v>25.368737479064102</v>
      </c>
      <c r="G28">
        <v>20.852797243851501</v>
      </c>
      <c r="H28" t="s">
        <v>61</v>
      </c>
      <c r="I28" t="s">
        <v>61</v>
      </c>
      <c r="J28" t="s">
        <v>61</v>
      </c>
      <c r="K28" t="s">
        <v>61</v>
      </c>
      <c r="L28" t="s">
        <v>61</v>
      </c>
      <c r="O28">
        <v>105.434</v>
      </c>
      <c r="P28">
        <v>15.852396000000001</v>
      </c>
      <c r="Q28">
        <v>25.368738</v>
      </c>
      <c r="R28">
        <v>20.852796999999999</v>
      </c>
      <c r="T28">
        <v>-25.219013</v>
      </c>
      <c r="U28">
        <v>-18612.477999999999</v>
      </c>
      <c r="V28">
        <v>-52.871634999999998</v>
      </c>
      <c r="W28">
        <v>-52.871634999999998</v>
      </c>
      <c r="Y28">
        <f t="shared" si="0"/>
        <v>105.434</v>
      </c>
      <c r="Z28">
        <f t="shared" si="1"/>
        <v>15.852396000000001</v>
      </c>
      <c r="AA28">
        <f t="shared" si="2"/>
        <v>25.368738</v>
      </c>
      <c r="AB28">
        <f t="shared" si="3"/>
        <v>20.852796999999999</v>
      </c>
      <c r="AC28">
        <f t="shared" si="4"/>
        <v>-25.219013</v>
      </c>
    </row>
    <row r="29" spans="1:29" x14ac:dyDescent="0.25">
      <c r="A29" s="1">
        <f t="shared" si="5"/>
        <v>2</v>
      </c>
      <c r="B29" t="s">
        <v>26</v>
      </c>
      <c r="C29">
        <v>2013</v>
      </c>
      <c r="D29">
        <v>112.2403</v>
      </c>
      <c r="E29" t="s">
        <v>61</v>
      </c>
      <c r="F29">
        <v>28.482192197078401</v>
      </c>
      <c r="G29">
        <v>25.750304771242998</v>
      </c>
      <c r="H29" t="s">
        <v>61</v>
      </c>
      <c r="I29" t="s">
        <v>61</v>
      </c>
      <c r="J29" t="s">
        <v>61</v>
      </c>
      <c r="K29" t="s">
        <v>61</v>
      </c>
      <c r="L29" t="s">
        <v>61</v>
      </c>
      <c r="O29">
        <v>112.2403</v>
      </c>
      <c r="P29">
        <v>16.034758</v>
      </c>
      <c r="Q29">
        <v>28.482192999999999</v>
      </c>
      <c r="R29">
        <v>25.750305000000001</v>
      </c>
      <c r="T29">
        <v>-10.976442</v>
      </c>
      <c r="U29">
        <v>-10587.116</v>
      </c>
      <c r="V29">
        <v>-33.058684999999997</v>
      </c>
      <c r="W29">
        <v>-33.058684999999997</v>
      </c>
      <c r="Y29">
        <f t="shared" si="0"/>
        <v>112.2403</v>
      </c>
      <c r="Z29">
        <f t="shared" si="1"/>
        <v>16.034758</v>
      </c>
      <c r="AA29">
        <f t="shared" si="2"/>
        <v>28.482192999999999</v>
      </c>
      <c r="AB29">
        <f t="shared" si="3"/>
        <v>25.750305000000001</v>
      </c>
      <c r="AC29">
        <f t="shared" si="4"/>
        <v>-10.976442</v>
      </c>
    </row>
    <row r="30" spans="1:29" x14ac:dyDescent="0.25">
      <c r="A30" s="1">
        <f t="shared" si="5"/>
        <v>2</v>
      </c>
      <c r="B30" t="s">
        <v>26</v>
      </c>
      <c r="C30">
        <v>2014</v>
      </c>
      <c r="D30">
        <v>126.51049999999999</v>
      </c>
      <c r="E30">
        <v>16.217120000000001</v>
      </c>
      <c r="F30">
        <v>29.756874155361899</v>
      </c>
      <c r="G30">
        <v>29.9429162763401</v>
      </c>
      <c r="H30" t="s">
        <v>61</v>
      </c>
      <c r="I30" t="s">
        <v>61</v>
      </c>
      <c r="J30" t="s">
        <v>61</v>
      </c>
      <c r="K30" t="s">
        <v>61</v>
      </c>
      <c r="L30" t="s">
        <v>61</v>
      </c>
      <c r="O30">
        <v>126.51049999999999</v>
      </c>
      <c r="P30">
        <v>16.217119</v>
      </c>
      <c r="Q30">
        <v>29.756874</v>
      </c>
      <c r="R30">
        <v>29.942917000000001</v>
      </c>
      <c r="T30">
        <v>3.2661285000000002</v>
      </c>
      <c r="U30">
        <v>-2561.7539000000002</v>
      </c>
      <c r="V30">
        <v>-13.245735</v>
      </c>
      <c r="W30">
        <v>-13.245735</v>
      </c>
      <c r="Y30">
        <f t="shared" si="0"/>
        <v>126.51049999999999</v>
      </c>
      <c r="Z30">
        <f t="shared" si="1"/>
        <v>16.217119</v>
      </c>
      <c r="AA30">
        <f t="shared" si="2"/>
        <v>29.756874</v>
      </c>
      <c r="AB30">
        <f t="shared" si="3"/>
        <v>29.942917000000001</v>
      </c>
      <c r="AC30">
        <f t="shared" si="4"/>
        <v>3.2661285000000002</v>
      </c>
    </row>
    <row r="31" spans="1:29" x14ac:dyDescent="0.25">
      <c r="A31" s="1">
        <f t="shared" si="5"/>
        <v>2</v>
      </c>
      <c r="B31" t="s">
        <v>26</v>
      </c>
      <c r="C31">
        <v>2015</v>
      </c>
      <c r="D31">
        <v>141.16739999999999</v>
      </c>
      <c r="E31">
        <v>16.399480000000001</v>
      </c>
      <c r="F31">
        <v>34.436510399609098</v>
      </c>
      <c r="G31">
        <v>31.386667002802998</v>
      </c>
      <c r="H31" t="s">
        <v>61</v>
      </c>
      <c r="I31" t="s">
        <v>27</v>
      </c>
      <c r="J31" t="s">
        <v>28</v>
      </c>
      <c r="K31" t="s">
        <v>61</v>
      </c>
      <c r="L31" t="s">
        <v>61</v>
      </c>
      <c r="O31">
        <v>141.16739999999999</v>
      </c>
      <c r="P31">
        <v>16.399481000000002</v>
      </c>
      <c r="Q31">
        <v>34.436512</v>
      </c>
      <c r="R31">
        <v>31.386666999999999</v>
      </c>
      <c r="T31">
        <v>17.508699</v>
      </c>
      <c r="U31">
        <v>5463.6079</v>
      </c>
      <c r="V31">
        <v>6.567215</v>
      </c>
      <c r="W31">
        <v>6.567215</v>
      </c>
      <c r="Y31">
        <f t="shared" si="0"/>
        <v>141.16739999999999</v>
      </c>
      <c r="Z31">
        <f t="shared" si="1"/>
        <v>16.399481000000002</v>
      </c>
      <c r="AA31">
        <f t="shared" si="2"/>
        <v>34.436512</v>
      </c>
      <c r="AB31">
        <f t="shared" si="3"/>
        <v>31.386666999999999</v>
      </c>
      <c r="AC31">
        <f t="shared" si="4"/>
        <v>17.508699</v>
      </c>
    </row>
    <row r="32" spans="1:29" x14ac:dyDescent="0.25">
      <c r="A32" s="1">
        <f t="shared" si="5"/>
        <v>2</v>
      </c>
      <c r="B32" t="s">
        <v>26</v>
      </c>
      <c r="C32">
        <v>2016</v>
      </c>
      <c r="D32">
        <v>161.25049999999999</v>
      </c>
      <c r="E32">
        <v>12.68971</v>
      </c>
      <c r="F32">
        <v>36.123807596537198</v>
      </c>
      <c r="G32">
        <v>31.080470157753101</v>
      </c>
      <c r="H32" t="s">
        <v>61</v>
      </c>
      <c r="I32" t="s">
        <v>29</v>
      </c>
      <c r="J32" t="s">
        <v>30</v>
      </c>
      <c r="K32" t="s">
        <v>61</v>
      </c>
      <c r="L32" t="s">
        <v>61</v>
      </c>
      <c r="O32">
        <v>161.25049999999999</v>
      </c>
      <c r="P32">
        <v>12.68971</v>
      </c>
      <c r="Q32">
        <v>36.123806000000002</v>
      </c>
      <c r="R32">
        <v>31.080470999999999</v>
      </c>
      <c r="T32">
        <v>31.751270000000002</v>
      </c>
      <c r="U32">
        <v>13488.97</v>
      </c>
      <c r="V32">
        <v>26.380165000000002</v>
      </c>
      <c r="W32">
        <v>26.380165000000002</v>
      </c>
      <c r="Y32">
        <f t="shared" si="0"/>
        <v>161.25049999999999</v>
      </c>
      <c r="Z32">
        <f t="shared" si="1"/>
        <v>12.68971</v>
      </c>
      <c r="AA32">
        <f t="shared" si="2"/>
        <v>36.123806000000002</v>
      </c>
      <c r="AB32">
        <f t="shared" si="3"/>
        <v>31.080470999999999</v>
      </c>
      <c r="AC32">
        <f t="shared" si="4"/>
        <v>31.751270000000002</v>
      </c>
    </row>
    <row r="33" spans="1:29" x14ac:dyDescent="0.25">
      <c r="A33" s="1">
        <f t="shared" si="5"/>
        <v>2</v>
      </c>
      <c r="B33" t="s">
        <v>26</v>
      </c>
      <c r="C33">
        <v>2017</v>
      </c>
      <c r="D33">
        <v>174.15899999999999</v>
      </c>
      <c r="E33">
        <v>15.191929999999999</v>
      </c>
      <c r="F33">
        <v>40.248121818041298</v>
      </c>
      <c r="G33">
        <v>33.625851152033803</v>
      </c>
      <c r="H33" t="s">
        <v>61</v>
      </c>
      <c r="I33" t="s">
        <v>31</v>
      </c>
      <c r="J33" t="s">
        <v>32</v>
      </c>
      <c r="K33">
        <v>46.193115427758102</v>
      </c>
      <c r="L33">
        <v>46.193115427758102</v>
      </c>
      <c r="O33">
        <v>174.15899999999999</v>
      </c>
      <c r="P33">
        <v>15.191929999999999</v>
      </c>
      <c r="Q33">
        <v>40.248123</v>
      </c>
      <c r="R33">
        <v>33.625850999999997</v>
      </c>
      <c r="T33">
        <v>48.018700000000003</v>
      </c>
      <c r="U33">
        <v>33417.879000000001</v>
      </c>
      <c r="V33">
        <v>46.193114999999999</v>
      </c>
      <c r="W33">
        <v>46.193114999999999</v>
      </c>
      <c r="Y33">
        <f t="shared" si="0"/>
        <v>174.15899999999999</v>
      </c>
      <c r="Z33">
        <f t="shared" si="1"/>
        <v>15.191929999999999</v>
      </c>
      <c r="AA33">
        <f t="shared" si="2"/>
        <v>40.248123</v>
      </c>
      <c r="AB33">
        <f t="shared" si="3"/>
        <v>33.625850999999997</v>
      </c>
      <c r="AC33">
        <f t="shared" si="4"/>
        <v>48.018700000000003</v>
      </c>
    </row>
    <row r="34" spans="1:29" x14ac:dyDescent="0.25">
      <c r="A34" s="1">
        <f t="shared" si="5"/>
        <v>2</v>
      </c>
      <c r="B34" t="s">
        <v>26</v>
      </c>
      <c r="C34">
        <v>2018</v>
      </c>
      <c r="D34">
        <v>178.34630000000001</v>
      </c>
      <c r="E34">
        <v>14.486610000000001</v>
      </c>
      <c r="F34">
        <v>39.870470257411</v>
      </c>
      <c r="G34">
        <v>34.686568893533298</v>
      </c>
      <c r="H34" t="s">
        <v>61</v>
      </c>
      <c r="I34" t="s">
        <v>33</v>
      </c>
      <c r="J34" t="s">
        <v>34</v>
      </c>
      <c r="K34">
        <v>66.006067377559205</v>
      </c>
      <c r="L34">
        <v>66.006067377559205</v>
      </c>
      <c r="O34">
        <v>178.34630000000001</v>
      </c>
      <c r="P34">
        <v>14.486610000000001</v>
      </c>
      <c r="Q34">
        <v>39.870471999999999</v>
      </c>
      <c r="R34">
        <v>34.686568999999999</v>
      </c>
      <c r="T34">
        <v>52.934638999999997</v>
      </c>
      <c r="U34">
        <v>45627.870999999999</v>
      </c>
      <c r="V34">
        <v>66.006065000000007</v>
      </c>
      <c r="W34">
        <v>66.006065000000007</v>
      </c>
      <c r="Y34">
        <f t="shared" si="0"/>
        <v>178.34630000000001</v>
      </c>
      <c r="Z34">
        <f t="shared" si="1"/>
        <v>14.486610000000001</v>
      </c>
      <c r="AA34">
        <f t="shared" si="2"/>
        <v>39.870471999999999</v>
      </c>
      <c r="AB34">
        <f t="shared" si="3"/>
        <v>34.686568999999999</v>
      </c>
      <c r="AC34">
        <f t="shared" si="4"/>
        <v>52.934638999999997</v>
      </c>
    </row>
    <row r="35" spans="1:29" x14ac:dyDescent="0.25">
      <c r="A35" s="1">
        <f t="shared" si="5"/>
        <v>2</v>
      </c>
      <c r="B35" t="s">
        <v>26</v>
      </c>
      <c r="C35">
        <v>2019</v>
      </c>
      <c r="D35">
        <v>181.7877</v>
      </c>
      <c r="E35">
        <v>15.58409</v>
      </c>
      <c r="F35">
        <v>40.892375324044998</v>
      </c>
      <c r="G35">
        <v>35.998355265050101</v>
      </c>
      <c r="H35" t="s">
        <v>61</v>
      </c>
      <c r="I35" t="s">
        <v>35</v>
      </c>
      <c r="J35" t="s">
        <v>36</v>
      </c>
      <c r="K35">
        <v>72.802536008863697</v>
      </c>
      <c r="L35">
        <v>72.802536008863697</v>
      </c>
      <c r="O35">
        <v>181.7877</v>
      </c>
      <c r="P35">
        <v>15.58409</v>
      </c>
      <c r="Q35">
        <v>40.892375999999999</v>
      </c>
      <c r="R35">
        <v>35.998356000000001</v>
      </c>
      <c r="T35">
        <v>58.498038999999999</v>
      </c>
      <c r="U35">
        <v>68525.851999999999</v>
      </c>
      <c r="V35">
        <v>72.802536000000003</v>
      </c>
      <c r="W35">
        <v>72.802536000000003</v>
      </c>
      <c r="Y35">
        <f t="shared" si="0"/>
        <v>181.7877</v>
      </c>
      <c r="Z35">
        <f t="shared" si="1"/>
        <v>15.58409</v>
      </c>
      <c r="AA35">
        <f t="shared" si="2"/>
        <v>40.892375999999999</v>
      </c>
      <c r="AB35">
        <f t="shared" si="3"/>
        <v>35.998356000000001</v>
      </c>
      <c r="AC35">
        <f t="shared" si="4"/>
        <v>58.498038999999999</v>
      </c>
    </row>
    <row r="36" spans="1:29" x14ac:dyDescent="0.25">
      <c r="A36" s="1">
        <f t="shared" si="5"/>
        <v>2</v>
      </c>
      <c r="B36" t="s">
        <v>26</v>
      </c>
      <c r="C36">
        <v>2020</v>
      </c>
      <c r="D36">
        <v>189.3921</v>
      </c>
      <c r="E36">
        <v>14.202</v>
      </c>
      <c r="F36">
        <v>44.112674061859302</v>
      </c>
      <c r="G36">
        <v>33.901793664450004</v>
      </c>
      <c r="H36" t="s">
        <v>61</v>
      </c>
      <c r="I36" t="s">
        <v>37</v>
      </c>
      <c r="J36" t="s">
        <v>38</v>
      </c>
      <c r="K36">
        <v>61.137912758823603</v>
      </c>
      <c r="L36">
        <v>61.137912758823603</v>
      </c>
      <c r="O36">
        <v>189.39211</v>
      </c>
      <c r="P36">
        <v>14.202</v>
      </c>
      <c r="Q36">
        <v>44.112675000000003</v>
      </c>
      <c r="R36">
        <v>33.901794000000002</v>
      </c>
      <c r="T36">
        <v>71.995750000000001</v>
      </c>
      <c r="U36">
        <v>89090.289000000004</v>
      </c>
      <c r="V36">
        <v>61.137912999999998</v>
      </c>
      <c r="W36">
        <v>61.137912999999998</v>
      </c>
      <c r="Y36">
        <f t="shared" si="0"/>
        <v>189.39211</v>
      </c>
      <c r="Z36">
        <f t="shared" si="1"/>
        <v>14.202</v>
      </c>
      <c r="AA36">
        <f t="shared" si="2"/>
        <v>44.112675000000003</v>
      </c>
      <c r="AB36">
        <f t="shared" si="3"/>
        <v>33.901794000000002</v>
      </c>
      <c r="AC36">
        <f t="shared" si="4"/>
        <v>71.995750000000001</v>
      </c>
    </row>
    <row r="37" spans="1:29" x14ac:dyDescent="0.25">
      <c r="A37" s="1">
        <f t="shared" si="5"/>
        <v>2</v>
      </c>
      <c r="B37" t="s">
        <v>26</v>
      </c>
      <c r="C37">
        <v>2021</v>
      </c>
      <c r="D37">
        <v>207.89850000000001</v>
      </c>
      <c r="E37">
        <v>15.83663</v>
      </c>
      <c r="F37">
        <v>51.821728360165601</v>
      </c>
      <c r="G37">
        <v>37.519574490338698</v>
      </c>
      <c r="H37" t="s">
        <v>61</v>
      </c>
      <c r="I37" t="s">
        <v>39</v>
      </c>
      <c r="J37" t="s">
        <v>40</v>
      </c>
      <c r="K37">
        <v>79.503737493847396</v>
      </c>
      <c r="L37">
        <v>79.503737493847396</v>
      </c>
      <c r="O37">
        <v>207.89850000000001</v>
      </c>
      <c r="P37">
        <v>15.83663</v>
      </c>
      <c r="Q37">
        <v>51.821728</v>
      </c>
      <c r="R37">
        <v>37.519573000000001</v>
      </c>
      <c r="T37">
        <v>85.854400999999996</v>
      </c>
      <c r="U37">
        <v>106312.1</v>
      </c>
      <c r="V37">
        <v>79.503737999999998</v>
      </c>
      <c r="W37">
        <v>79.503737999999998</v>
      </c>
      <c r="Y37">
        <f t="shared" si="0"/>
        <v>207.89850000000001</v>
      </c>
      <c r="Z37">
        <f t="shared" si="1"/>
        <v>15.83663</v>
      </c>
      <c r="AA37">
        <f t="shared" si="2"/>
        <v>51.821728</v>
      </c>
      <c r="AB37">
        <f t="shared" si="3"/>
        <v>37.519573000000001</v>
      </c>
      <c r="AC37">
        <f t="shared" si="4"/>
        <v>85.854400999999996</v>
      </c>
    </row>
    <row r="38" spans="1:29" x14ac:dyDescent="0.25">
      <c r="A38" s="1">
        <f t="shared" si="5"/>
        <v>3</v>
      </c>
      <c r="B38" t="s">
        <v>41</v>
      </c>
      <c r="C38">
        <v>2004</v>
      </c>
      <c r="D38">
        <v>922.16369999999995</v>
      </c>
      <c r="E38">
        <v>85.602720000000005</v>
      </c>
      <c r="F38">
        <v>67.702722611166095</v>
      </c>
      <c r="G38">
        <v>36.256019606866701</v>
      </c>
      <c r="H38" t="s">
        <v>61</v>
      </c>
      <c r="I38" t="s">
        <v>61</v>
      </c>
      <c r="J38" t="s">
        <v>61</v>
      </c>
      <c r="K38" t="s">
        <v>61</v>
      </c>
      <c r="L38" t="s">
        <v>61</v>
      </c>
      <c r="O38">
        <v>922.16369999999995</v>
      </c>
      <c r="P38">
        <v>85.602722</v>
      </c>
      <c r="Q38">
        <v>67.702720999999997</v>
      </c>
      <c r="R38">
        <v>36.256019999999999</v>
      </c>
      <c r="S38">
        <v>-36.417543000000002</v>
      </c>
      <c r="V38">
        <v>-410.12563999999998</v>
      </c>
      <c r="W38">
        <v>-410.12563999999998</v>
      </c>
      <c r="Y38">
        <f t="shared" si="0"/>
        <v>922.16369999999995</v>
      </c>
      <c r="Z38">
        <f t="shared" si="1"/>
        <v>85.602722</v>
      </c>
      <c r="AA38">
        <f t="shared" si="2"/>
        <v>67.702720999999997</v>
      </c>
      <c r="AB38">
        <f t="shared" si="3"/>
        <v>36.256019999999999</v>
      </c>
    </row>
    <row r="39" spans="1:29" x14ac:dyDescent="0.25">
      <c r="A39" s="1">
        <f t="shared" si="5"/>
        <v>3</v>
      </c>
      <c r="B39" t="s">
        <v>41</v>
      </c>
      <c r="C39">
        <v>2005</v>
      </c>
      <c r="D39">
        <v>1103.223</v>
      </c>
      <c r="E39">
        <v>89.006559999999993</v>
      </c>
      <c r="F39">
        <v>74.683177564671595</v>
      </c>
      <c r="G39">
        <v>37.903301599457002</v>
      </c>
      <c r="H39" t="s">
        <v>61</v>
      </c>
      <c r="I39" t="s">
        <v>61</v>
      </c>
      <c r="J39" t="s">
        <v>61</v>
      </c>
      <c r="K39" t="s">
        <v>61</v>
      </c>
      <c r="L39" t="s">
        <v>61</v>
      </c>
      <c r="O39">
        <v>1103.223</v>
      </c>
      <c r="P39">
        <v>89.006561000000005</v>
      </c>
      <c r="Q39">
        <v>74.683173999999994</v>
      </c>
      <c r="R39">
        <v>37.903300999999999</v>
      </c>
      <c r="S39">
        <v>-32.572453000000003</v>
      </c>
      <c r="V39">
        <v>25.297058</v>
      </c>
      <c r="W39">
        <v>25.297058</v>
      </c>
      <c r="Y39">
        <f t="shared" si="0"/>
        <v>1103.223</v>
      </c>
      <c r="Z39">
        <f t="shared" si="1"/>
        <v>89.006561000000005</v>
      </c>
      <c r="AA39">
        <f t="shared" si="2"/>
        <v>74.683173999999994</v>
      </c>
      <c r="AB39">
        <f t="shared" si="3"/>
        <v>37.903300999999999</v>
      </c>
    </row>
    <row r="40" spans="1:29" x14ac:dyDescent="0.25">
      <c r="A40" s="1">
        <f t="shared" si="5"/>
        <v>3</v>
      </c>
      <c r="B40" t="s">
        <v>41</v>
      </c>
      <c r="C40">
        <v>2006</v>
      </c>
      <c r="D40">
        <v>1177.9970000000001</v>
      </c>
      <c r="E40">
        <v>95.012360000000001</v>
      </c>
      <c r="F40">
        <v>79.2846698239143</v>
      </c>
      <c r="G40">
        <v>44.278909147666397</v>
      </c>
      <c r="H40" t="s">
        <v>61</v>
      </c>
      <c r="I40" t="s">
        <v>61</v>
      </c>
      <c r="J40" t="s">
        <v>61</v>
      </c>
      <c r="K40">
        <v>460.71975703496702</v>
      </c>
      <c r="L40">
        <v>460.71975703496702</v>
      </c>
      <c r="O40">
        <v>1177.9969000000001</v>
      </c>
      <c r="P40">
        <v>95.012360000000001</v>
      </c>
      <c r="Q40">
        <v>79.284667999999996</v>
      </c>
      <c r="R40">
        <v>44.278908000000001</v>
      </c>
      <c r="S40">
        <v>-28.727361999999999</v>
      </c>
      <c r="V40">
        <v>460.71976000000001</v>
      </c>
      <c r="W40">
        <v>460.71976000000001</v>
      </c>
      <c r="Y40">
        <f t="shared" si="0"/>
        <v>1177.9969000000001</v>
      </c>
      <c r="Z40">
        <f t="shared" si="1"/>
        <v>95.012360000000001</v>
      </c>
      <c r="AA40">
        <f t="shared" si="2"/>
        <v>79.284667999999996</v>
      </c>
      <c r="AB40">
        <f t="shared" si="3"/>
        <v>44.278908000000001</v>
      </c>
    </row>
    <row r="41" spans="1:29" x14ac:dyDescent="0.25">
      <c r="A41" s="1">
        <f t="shared" si="5"/>
        <v>3</v>
      </c>
      <c r="B41" t="s">
        <v>41</v>
      </c>
      <c r="C41">
        <v>2007</v>
      </c>
      <c r="D41">
        <v>1271.752</v>
      </c>
      <c r="E41">
        <v>100.40309999999999</v>
      </c>
      <c r="F41">
        <v>70.304750961585796</v>
      </c>
      <c r="G41">
        <v>41.5219016087635</v>
      </c>
      <c r="H41" t="s">
        <v>61</v>
      </c>
      <c r="I41" t="s">
        <v>61</v>
      </c>
      <c r="J41" t="s">
        <v>61</v>
      </c>
      <c r="K41">
        <v>896.14245257501102</v>
      </c>
      <c r="L41">
        <v>896.14245257501102</v>
      </c>
      <c r="O41">
        <v>1271.752</v>
      </c>
      <c r="P41">
        <v>100.40309999999999</v>
      </c>
      <c r="Q41">
        <v>70.304749000000001</v>
      </c>
      <c r="R41">
        <v>41.521900000000002</v>
      </c>
      <c r="S41">
        <v>-24.882270999999999</v>
      </c>
      <c r="V41">
        <v>896.14246000000003</v>
      </c>
      <c r="W41">
        <v>896.14246000000003</v>
      </c>
      <c r="Y41">
        <f t="shared" si="0"/>
        <v>1271.752</v>
      </c>
      <c r="Z41">
        <f t="shared" si="1"/>
        <v>100.40309999999999</v>
      </c>
      <c r="AA41">
        <f t="shared" si="2"/>
        <v>70.304749000000001</v>
      </c>
      <c r="AB41">
        <f t="shared" si="3"/>
        <v>41.521900000000002</v>
      </c>
    </row>
    <row r="42" spans="1:29" x14ac:dyDescent="0.25">
      <c r="A42" s="1">
        <f t="shared" si="5"/>
        <v>3</v>
      </c>
      <c r="B42" t="s">
        <v>41</v>
      </c>
      <c r="C42">
        <v>2008</v>
      </c>
      <c r="D42">
        <v>1398.9680000000001</v>
      </c>
      <c r="E42">
        <v>109.39879999999999</v>
      </c>
      <c r="F42">
        <v>68.515167032359599</v>
      </c>
      <c r="G42">
        <v>48.974753446256898</v>
      </c>
      <c r="H42" t="s">
        <v>61</v>
      </c>
      <c r="I42" t="s">
        <v>61</v>
      </c>
      <c r="J42" t="s">
        <v>61</v>
      </c>
      <c r="K42">
        <v>2924.5696608529001</v>
      </c>
      <c r="L42">
        <v>2924.5696608529001</v>
      </c>
      <c r="O42">
        <v>1398.9680000000001</v>
      </c>
      <c r="P42">
        <v>109.39879999999999</v>
      </c>
      <c r="Q42">
        <v>68.515167000000005</v>
      </c>
      <c r="R42">
        <v>48.974753999999997</v>
      </c>
      <c r="S42">
        <v>-21.037179999999999</v>
      </c>
      <c r="V42">
        <v>2924.5695999999998</v>
      </c>
      <c r="W42">
        <v>2924.5695999999998</v>
      </c>
      <c r="Y42">
        <f t="shared" si="0"/>
        <v>1398.9680000000001</v>
      </c>
      <c r="Z42">
        <f t="shared" si="1"/>
        <v>109.39879999999999</v>
      </c>
      <c r="AA42">
        <f t="shared" si="2"/>
        <v>68.515167000000005</v>
      </c>
      <c r="AB42">
        <f t="shared" si="3"/>
        <v>48.974753999999997</v>
      </c>
    </row>
    <row r="43" spans="1:29" x14ac:dyDescent="0.25">
      <c r="A43" s="1">
        <f t="shared" si="5"/>
        <v>3</v>
      </c>
      <c r="B43" t="s">
        <v>41</v>
      </c>
      <c r="C43">
        <v>2009</v>
      </c>
      <c r="D43">
        <v>1234.875</v>
      </c>
      <c r="E43">
        <v>119.4601</v>
      </c>
      <c r="F43">
        <v>70.388808199071505</v>
      </c>
      <c r="G43">
        <v>57.460153491938897</v>
      </c>
      <c r="H43" t="s">
        <v>61</v>
      </c>
      <c r="I43" t="s">
        <v>61</v>
      </c>
      <c r="J43" t="s">
        <v>61</v>
      </c>
      <c r="K43">
        <v>4321.6342249673899</v>
      </c>
      <c r="L43">
        <v>4321.6342249673899</v>
      </c>
      <c r="O43">
        <v>1234.875</v>
      </c>
      <c r="P43">
        <v>119.4601</v>
      </c>
      <c r="Q43">
        <v>70.388808999999995</v>
      </c>
      <c r="R43">
        <v>57.460152000000001</v>
      </c>
      <c r="S43">
        <v>-17.192088999999999</v>
      </c>
      <c r="V43">
        <v>4321.6342999999997</v>
      </c>
      <c r="W43">
        <v>4321.6342999999997</v>
      </c>
      <c r="Y43">
        <f t="shared" si="0"/>
        <v>1234.875</v>
      </c>
      <c r="Z43">
        <f t="shared" si="1"/>
        <v>119.4601</v>
      </c>
      <c r="AA43">
        <f t="shared" si="2"/>
        <v>70.388808999999995</v>
      </c>
      <c r="AB43">
        <f t="shared" si="3"/>
        <v>57.460152000000001</v>
      </c>
    </row>
    <row r="44" spans="1:29" x14ac:dyDescent="0.25">
      <c r="A44" s="1">
        <f t="shared" si="5"/>
        <v>3</v>
      </c>
      <c r="B44" t="s">
        <v>41</v>
      </c>
      <c r="C44">
        <v>2010</v>
      </c>
      <c r="D44">
        <v>1457.43</v>
      </c>
      <c r="E44">
        <v>124.2068</v>
      </c>
      <c r="F44">
        <v>73.4292120355816</v>
      </c>
      <c r="G44">
        <v>62.839439701734598</v>
      </c>
      <c r="H44" t="s">
        <v>61</v>
      </c>
      <c r="I44" t="s">
        <v>61</v>
      </c>
      <c r="J44" t="s">
        <v>61</v>
      </c>
      <c r="K44">
        <v>5505.6859757926204</v>
      </c>
      <c r="L44">
        <v>5505.6859757926204</v>
      </c>
      <c r="O44">
        <v>1457.4301</v>
      </c>
      <c r="P44">
        <v>124.2068</v>
      </c>
      <c r="Q44">
        <v>73.429214000000002</v>
      </c>
      <c r="R44">
        <v>62.839438999999999</v>
      </c>
      <c r="S44">
        <v>-13.346997999999999</v>
      </c>
      <c r="V44">
        <v>5505.6859999999997</v>
      </c>
      <c r="W44">
        <v>5505.6859999999997</v>
      </c>
      <c r="Y44">
        <f t="shared" si="0"/>
        <v>1457.4301</v>
      </c>
      <c r="Z44">
        <f t="shared" si="1"/>
        <v>124.2068</v>
      </c>
      <c r="AA44">
        <f t="shared" si="2"/>
        <v>73.429214000000002</v>
      </c>
      <c r="AB44">
        <f t="shared" si="3"/>
        <v>62.839438999999999</v>
      </c>
    </row>
    <row r="45" spans="1:29" x14ac:dyDescent="0.25">
      <c r="A45" s="1">
        <f t="shared" si="5"/>
        <v>3</v>
      </c>
      <c r="B45" t="s">
        <v>41</v>
      </c>
      <c r="C45">
        <v>2011</v>
      </c>
      <c r="D45">
        <v>1554.4670000000001</v>
      </c>
      <c r="E45">
        <v>129.76820000000001</v>
      </c>
      <c r="F45">
        <v>69.092103780481906</v>
      </c>
      <c r="G45">
        <v>65.681600010816396</v>
      </c>
      <c r="H45" t="s">
        <v>61</v>
      </c>
      <c r="I45" t="s">
        <v>61</v>
      </c>
      <c r="J45" t="s">
        <v>61</v>
      </c>
      <c r="K45">
        <v>6760.6819327090998</v>
      </c>
      <c r="L45">
        <v>6760.6819327090998</v>
      </c>
      <c r="O45">
        <v>1554.4670000000001</v>
      </c>
      <c r="P45">
        <v>129.76820000000001</v>
      </c>
      <c r="Q45">
        <v>69.092101999999997</v>
      </c>
      <c r="R45">
        <v>65.681601999999998</v>
      </c>
      <c r="S45">
        <v>-9.5019072999999992</v>
      </c>
      <c r="V45">
        <v>6760.6821</v>
      </c>
      <c r="W45">
        <v>6760.6821</v>
      </c>
      <c r="Y45">
        <f t="shared" si="0"/>
        <v>1554.4670000000001</v>
      </c>
      <c r="Z45">
        <f t="shared" si="1"/>
        <v>129.76820000000001</v>
      </c>
      <c r="AA45">
        <f t="shared" si="2"/>
        <v>69.092101999999997</v>
      </c>
      <c r="AB45">
        <f t="shared" si="3"/>
        <v>65.681601999999998</v>
      </c>
    </row>
    <row r="46" spans="1:29" x14ac:dyDescent="0.25">
      <c r="A46" s="1">
        <f t="shared" si="5"/>
        <v>3</v>
      </c>
      <c r="B46" t="s">
        <v>41</v>
      </c>
      <c r="C46">
        <v>2012</v>
      </c>
      <c r="D46">
        <v>1643.606</v>
      </c>
      <c r="E46">
        <v>109.24120000000001</v>
      </c>
      <c r="F46">
        <v>76.1896740148497</v>
      </c>
      <c r="G46">
        <v>64.413730479557501</v>
      </c>
      <c r="H46" t="s">
        <v>61</v>
      </c>
      <c r="I46" t="s">
        <v>61</v>
      </c>
      <c r="J46" t="s">
        <v>61</v>
      </c>
      <c r="K46">
        <v>10224.144759499501</v>
      </c>
      <c r="L46">
        <v>10224.144759499501</v>
      </c>
      <c r="O46">
        <v>1643.606</v>
      </c>
      <c r="P46">
        <v>109.24120000000001</v>
      </c>
      <c r="Q46">
        <v>76.189673999999997</v>
      </c>
      <c r="R46">
        <v>64.413726999999994</v>
      </c>
      <c r="S46">
        <v>-5.6568164999999997</v>
      </c>
      <c r="V46">
        <v>10224.145</v>
      </c>
      <c r="W46">
        <v>10224.145</v>
      </c>
      <c r="Y46">
        <f t="shared" si="0"/>
        <v>1643.606</v>
      </c>
      <c r="Z46">
        <f t="shared" si="1"/>
        <v>109.24120000000001</v>
      </c>
      <c r="AA46">
        <f t="shared" si="2"/>
        <v>76.189673999999997</v>
      </c>
      <c r="AB46">
        <f t="shared" si="3"/>
        <v>64.413726999999994</v>
      </c>
    </row>
    <row r="47" spans="1:29" x14ac:dyDescent="0.25">
      <c r="A47" s="1">
        <f t="shared" si="5"/>
        <v>3</v>
      </c>
      <c r="B47" t="s">
        <v>41</v>
      </c>
      <c r="C47">
        <v>2013</v>
      </c>
      <c r="D47">
        <v>1704.886</v>
      </c>
      <c r="E47">
        <v>105.4868</v>
      </c>
      <c r="F47">
        <v>83.146119874484</v>
      </c>
      <c r="G47">
        <v>64.454823774564701</v>
      </c>
      <c r="H47" t="s">
        <v>61</v>
      </c>
      <c r="I47" t="s">
        <v>61</v>
      </c>
      <c r="J47" t="s">
        <v>61</v>
      </c>
      <c r="K47">
        <v>21300.1036724851</v>
      </c>
      <c r="L47">
        <v>21300.1036724851</v>
      </c>
      <c r="O47">
        <v>1704.886</v>
      </c>
      <c r="P47">
        <v>105.4868</v>
      </c>
      <c r="Q47">
        <v>83.146118000000001</v>
      </c>
      <c r="R47">
        <v>64.454825999999997</v>
      </c>
      <c r="S47">
        <v>-1.8117255999999999</v>
      </c>
      <c r="V47">
        <v>21300.103999999999</v>
      </c>
      <c r="W47">
        <v>21300.103999999999</v>
      </c>
      <c r="Y47">
        <f t="shared" si="0"/>
        <v>1704.886</v>
      </c>
      <c r="Z47">
        <f t="shared" si="1"/>
        <v>105.4868</v>
      </c>
      <c r="AA47">
        <f t="shared" si="2"/>
        <v>83.146118000000001</v>
      </c>
      <c r="AB47">
        <f t="shared" si="3"/>
        <v>64.454825999999997</v>
      </c>
    </row>
    <row r="48" spans="1:29" x14ac:dyDescent="0.25">
      <c r="A48" s="1">
        <f t="shared" si="5"/>
        <v>3</v>
      </c>
      <c r="B48" t="s">
        <v>41</v>
      </c>
      <c r="C48">
        <v>2014</v>
      </c>
      <c r="D48">
        <v>1770.797</v>
      </c>
      <c r="E48">
        <v>154.12950000000001</v>
      </c>
      <c r="F48">
        <v>88.427017091039602</v>
      </c>
      <c r="G48">
        <v>63.9819500437914</v>
      </c>
      <c r="H48" t="s">
        <v>61</v>
      </c>
      <c r="I48" t="s">
        <v>61</v>
      </c>
      <c r="J48" t="s">
        <v>61</v>
      </c>
      <c r="K48">
        <v>36542.092574601404</v>
      </c>
      <c r="L48">
        <v>36542.092574601404</v>
      </c>
      <c r="O48">
        <v>1770.797</v>
      </c>
      <c r="P48">
        <v>154.12950000000001</v>
      </c>
      <c r="Q48">
        <v>88.427017000000006</v>
      </c>
      <c r="R48">
        <v>63.981949</v>
      </c>
      <c r="S48">
        <v>2.0333652</v>
      </c>
      <c r="V48">
        <v>36542.093999999997</v>
      </c>
      <c r="W48">
        <v>36542.093999999997</v>
      </c>
      <c r="Y48">
        <f t="shared" si="0"/>
        <v>1770.797</v>
      </c>
      <c r="Z48">
        <f t="shared" si="1"/>
        <v>154.12950000000001</v>
      </c>
      <c r="AA48">
        <f t="shared" si="2"/>
        <v>88.427017000000006</v>
      </c>
      <c r="AB48">
        <f t="shared" si="3"/>
        <v>63.981949</v>
      </c>
    </row>
    <row r="49" spans="1:29" x14ac:dyDescent="0.25">
      <c r="A49" s="1">
        <f t="shared" si="5"/>
        <v>3</v>
      </c>
      <c r="B49" t="s">
        <v>41</v>
      </c>
      <c r="C49">
        <v>2015</v>
      </c>
      <c r="D49">
        <v>1856.75</v>
      </c>
      <c r="E49">
        <v>181.15719999999999</v>
      </c>
      <c r="F49">
        <v>91.3391894768546</v>
      </c>
      <c r="G49">
        <v>64.241753921363298</v>
      </c>
      <c r="H49" t="s">
        <v>61</v>
      </c>
      <c r="I49" t="s">
        <v>61</v>
      </c>
      <c r="J49" t="s">
        <v>61</v>
      </c>
      <c r="K49">
        <v>35237.090996134699</v>
      </c>
      <c r="L49">
        <v>35237.090996134699</v>
      </c>
      <c r="O49">
        <v>1856.75</v>
      </c>
      <c r="P49">
        <v>181.15719999999999</v>
      </c>
      <c r="Q49">
        <v>91.339187999999993</v>
      </c>
      <c r="R49">
        <v>64.241753000000003</v>
      </c>
      <c r="S49">
        <v>5.8784561000000002</v>
      </c>
      <c r="V49">
        <v>35237.089999999997</v>
      </c>
      <c r="W49">
        <v>35237.089999999997</v>
      </c>
      <c r="Y49">
        <f t="shared" si="0"/>
        <v>1856.75</v>
      </c>
      <c r="Z49">
        <f t="shared" si="1"/>
        <v>181.15719999999999</v>
      </c>
      <c r="AA49">
        <f t="shared" si="2"/>
        <v>91.339187999999993</v>
      </c>
      <c r="AB49">
        <f t="shared" si="3"/>
        <v>64.241753000000003</v>
      </c>
    </row>
    <row r="50" spans="1:29" x14ac:dyDescent="0.25">
      <c r="A50" s="1">
        <f t="shared" si="5"/>
        <v>3</v>
      </c>
      <c r="B50" t="s">
        <v>41</v>
      </c>
      <c r="C50">
        <v>2016</v>
      </c>
      <c r="D50">
        <v>1847.2460000000001</v>
      </c>
      <c r="E50">
        <v>183.6328</v>
      </c>
      <c r="F50">
        <v>95.1642723008475</v>
      </c>
      <c r="G50">
        <v>63.440659735439198</v>
      </c>
      <c r="H50" t="s">
        <v>61</v>
      </c>
      <c r="I50" t="s">
        <v>61</v>
      </c>
      <c r="J50" t="s">
        <v>61</v>
      </c>
      <c r="K50">
        <v>35914.364773820998</v>
      </c>
      <c r="L50">
        <v>35914.364773820998</v>
      </c>
      <c r="O50">
        <v>1847.2460000000001</v>
      </c>
      <c r="P50">
        <v>183.6328</v>
      </c>
      <c r="Q50">
        <v>95.164268000000007</v>
      </c>
      <c r="R50">
        <v>63.440658999999997</v>
      </c>
      <c r="S50">
        <v>9.7235469999999999</v>
      </c>
      <c r="V50">
        <v>35914.362999999998</v>
      </c>
      <c r="W50">
        <v>35914.362999999998</v>
      </c>
      <c r="Y50">
        <f t="shared" si="0"/>
        <v>1847.2460000000001</v>
      </c>
      <c r="Z50">
        <f t="shared" si="1"/>
        <v>183.6328</v>
      </c>
      <c r="AA50">
        <f t="shared" si="2"/>
        <v>95.164268000000007</v>
      </c>
      <c r="AB50">
        <f t="shared" si="3"/>
        <v>63.440658999999997</v>
      </c>
    </row>
    <row r="51" spans="1:29" x14ac:dyDescent="0.25">
      <c r="A51" s="1">
        <f t="shared" si="5"/>
        <v>3</v>
      </c>
      <c r="B51" t="s">
        <v>41</v>
      </c>
      <c r="C51">
        <v>2017</v>
      </c>
      <c r="D51">
        <v>2054.4769999999999</v>
      </c>
      <c r="E51">
        <v>179.18510000000001</v>
      </c>
      <c r="F51">
        <v>97.490651350076405</v>
      </c>
      <c r="G51">
        <v>64.4632522561581</v>
      </c>
      <c r="H51" t="s">
        <v>61</v>
      </c>
      <c r="I51" t="s">
        <v>61</v>
      </c>
      <c r="J51" t="s">
        <v>61</v>
      </c>
      <c r="K51">
        <v>36135.668873476301</v>
      </c>
      <c r="L51">
        <v>36135.668873476301</v>
      </c>
      <c r="O51">
        <v>2054.4771000000001</v>
      </c>
      <c r="P51">
        <v>179.18510000000001</v>
      </c>
      <c r="Q51">
        <v>97.490654000000006</v>
      </c>
      <c r="R51">
        <v>64.463249000000005</v>
      </c>
      <c r="S51">
        <v>13.568638</v>
      </c>
      <c r="V51">
        <v>36135.667999999998</v>
      </c>
      <c r="W51">
        <v>36135.667999999998</v>
      </c>
      <c r="Y51">
        <f t="shared" si="0"/>
        <v>2054.4771000000001</v>
      </c>
      <c r="Z51">
        <f t="shared" si="1"/>
        <v>179.18510000000001</v>
      </c>
      <c r="AA51">
        <f t="shared" si="2"/>
        <v>97.490654000000006</v>
      </c>
      <c r="AB51">
        <f t="shared" si="3"/>
        <v>64.463249000000005</v>
      </c>
    </row>
    <row r="52" spans="1:29" x14ac:dyDescent="0.25">
      <c r="A52" s="1">
        <f t="shared" si="5"/>
        <v>3</v>
      </c>
      <c r="B52" t="s">
        <v>41</v>
      </c>
      <c r="C52">
        <v>2018</v>
      </c>
      <c r="D52">
        <v>2122.3710000000001</v>
      </c>
      <c r="E52">
        <v>193.69399999999999</v>
      </c>
      <c r="F52">
        <v>93.496021311241194</v>
      </c>
      <c r="G52">
        <v>62.411584205996299</v>
      </c>
      <c r="H52" t="s">
        <v>61</v>
      </c>
      <c r="I52" t="s">
        <v>61</v>
      </c>
      <c r="J52" t="s">
        <v>61</v>
      </c>
      <c r="K52">
        <v>42947.567786697502</v>
      </c>
      <c r="L52">
        <v>42947.567786697502</v>
      </c>
      <c r="O52">
        <v>2122.3710999999998</v>
      </c>
      <c r="P52">
        <v>193.69399999999999</v>
      </c>
      <c r="Q52">
        <v>93.496025000000003</v>
      </c>
      <c r="R52">
        <v>62.411583</v>
      </c>
      <c r="S52">
        <v>17.413729</v>
      </c>
      <c r="V52">
        <v>42947.565999999999</v>
      </c>
      <c r="W52">
        <v>42947.565999999999</v>
      </c>
      <c r="Y52">
        <f t="shared" si="0"/>
        <v>2122.3710999999998</v>
      </c>
      <c r="Z52">
        <f t="shared" si="1"/>
        <v>193.69399999999999</v>
      </c>
      <c r="AA52">
        <f t="shared" si="2"/>
        <v>93.496025000000003</v>
      </c>
      <c r="AB52">
        <f t="shared" si="3"/>
        <v>62.411583</v>
      </c>
    </row>
    <row r="53" spans="1:29" x14ac:dyDescent="0.25">
      <c r="A53" s="1">
        <f t="shared" si="5"/>
        <v>3</v>
      </c>
      <c r="B53" t="s">
        <v>41</v>
      </c>
      <c r="C53">
        <v>2019</v>
      </c>
      <c r="D53">
        <v>2187.067</v>
      </c>
      <c r="E53">
        <v>229.61811999999998</v>
      </c>
      <c r="F53">
        <v>106.299031339537</v>
      </c>
      <c r="G53">
        <v>337308.99519888236</v>
      </c>
      <c r="H53">
        <v>21.25882</v>
      </c>
      <c r="I53" t="s">
        <v>61</v>
      </c>
      <c r="J53" t="s">
        <v>61</v>
      </c>
      <c r="K53">
        <v>145064.65778893101</v>
      </c>
      <c r="L53">
        <v>145064.65778893101</v>
      </c>
      <c r="O53">
        <v>2187.0668999999998</v>
      </c>
      <c r="P53">
        <v>229.61812</v>
      </c>
      <c r="Q53">
        <v>106.29903</v>
      </c>
      <c r="R53">
        <v>337309</v>
      </c>
      <c r="S53">
        <v>21.25882</v>
      </c>
      <c r="V53">
        <v>145064.66</v>
      </c>
      <c r="W53">
        <v>145064.66</v>
      </c>
      <c r="Y53">
        <f t="shared" si="0"/>
        <v>2187.0668999999998</v>
      </c>
      <c r="Z53">
        <f t="shared" si="1"/>
        <v>229.61812</v>
      </c>
      <c r="AA53">
        <f t="shared" si="2"/>
        <v>106.29903</v>
      </c>
      <c r="AB53">
        <f t="shared" si="3"/>
        <v>337309</v>
      </c>
    </row>
    <row r="54" spans="1:29" x14ac:dyDescent="0.25">
      <c r="A54" s="1">
        <f t="shared" si="5"/>
        <v>3</v>
      </c>
      <c r="B54" t="s">
        <v>41</v>
      </c>
      <c r="C54">
        <v>2020</v>
      </c>
      <c r="D54">
        <v>2007.52</v>
      </c>
      <c r="E54">
        <v>239.79261000000002</v>
      </c>
      <c r="F54">
        <v>114.700088234105</v>
      </c>
      <c r="G54">
        <v>458226.17501658364</v>
      </c>
      <c r="H54">
        <v>25.103909999999999</v>
      </c>
      <c r="I54" t="s">
        <v>61</v>
      </c>
      <c r="J54" t="s">
        <v>61</v>
      </c>
      <c r="K54">
        <v>203606.65536265401</v>
      </c>
      <c r="L54">
        <v>203606.65536265401</v>
      </c>
      <c r="O54">
        <v>2007.52</v>
      </c>
      <c r="P54">
        <v>239.79259999999999</v>
      </c>
      <c r="Q54">
        <v>114.70009</v>
      </c>
      <c r="R54">
        <v>458226.19</v>
      </c>
      <c r="S54">
        <v>25.103909999999999</v>
      </c>
      <c r="V54">
        <v>203606.66</v>
      </c>
      <c r="W54">
        <v>203606.66</v>
      </c>
      <c r="Y54">
        <f t="shared" si="0"/>
        <v>2007.52</v>
      </c>
      <c r="Z54">
        <f t="shared" si="1"/>
        <v>239.79259999999999</v>
      </c>
      <c r="AA54">
        <f t="shared" si="2"/>
        <v>114.70009</v>
      </c>
      <c r="AB54">
        <f t="shared" si="3"/>
        <v>458226.19</v>
      </c>
    </row>
    <row r="55" spans="1:29" x14ac:dyDescent="0.25">
      <c r="A55" s="1">
        <f t="shared" si="5"/>
        <v>3</v>
      </c>
      <c r="B55" t="s">
        <v>41</v>
      </c>
      <c r="C55">
        <v>2021</v>
      </c>
      <c r="D55">
        <v>1976.2136520000001</v>
      </c>
      <c r="E55">
        <v>235.73376999999999</v>
      </c>
      <c r="F55">
        <v>109.577782781176</v>
      </c>
      <c r="G55">
        <v>511766.9441782934</v>
      </c>
      <c r="H55">
        <v>27.580269999999999</v>
      </c>
      <c r="I55" t="s">
        <v>61</v>
      </c>
      <c r="J55" t="s">
        <v>61</v>
      </c>
      <c r="K55">
        <v>329187.68852257403</v>
      </c>
      <c r="L55">
        <v>329187.68852257403</v>
      </c>
      <c r="O55">
        <v>1976.2136</v>
      </c>
      <c r="P55">
        <v>235.73375999999999</v>
      </c>
      <c r="Q55">
        <v>109.57778</v>
      </c>
      <c r="R55">
        <v>511766.94</v>
      </c>
      <c r="S55">
        <v>27.580271</v>
      </c>
      <c r="V55">
        <v>329187.69</v>
      </c>
      <c r="W55">
        <v>329187.69</v>
      </c>
      <c r="Y55">
        <f t="shared" si="0"/>
        <v>1976.2136</v>
      </c>
      <c r="Z55">
        <f t="shared" si="1"/>
        <v>235.73375999999999</v>
      </c>
      <c r="AA55">
        <f t="shared" si="2"/>
        <v>109.57778</v>
      </c>
      <c r="AB55">
        <f t="shared" si="3"/>
        <v>511766.94</v>
      </c>
    </row>
    <row r="56" spans="1:29" x14ac:dyDescent="0.25">
      <c r="A56" s="1">
        <f t="shared" si="5"/>
        <v>4</v>
      </c>
      <c r="B56" t="s">
        <v>42</v>
      </c>
      <c r="C56">
        <v>2004</v>
      </c>
      <c r="D56">
        <v>75.564310000000006</v>
      </c>
      <c r="E56">
        <v>3.0715849999999998</v>
      </c>
      <c r="F56">
        <v>12.0790006316027</v>
      </c>
      <c r="G56">
        <v>11.4409149570007</v>
      </c>
      <c r="H56" t="s">
        <v>61</v>
      </c>
      <c r="I56" t="s">
        <v>61</v>
      </c>
      <c r="J56" t="s">
        <v>61</v>
      </c>
      <c r="K56" t="s">
        <v>61</v>
      </c>
      <c r="L56" t="s">
        <v>61</v>
      </c>
      <c r="O56">
        <v>75.564307999999997</v>
      </c>
      <c r="P56">
        <v>3.0715849</v>
      </c>
      <c r="Q56">
        <v>12.079000000000001</v>
      </c>
      <c r="R56">
        <v>11.440915</v>
      </c>
      <c r="T56">
        <v>-21.686513999999999</v>
      </c>
      <c r="U56">
        <v>-14115.271000000001</v>
      </c>
      <c r="V56">
        <v>77.818848000000003</v>
      </c>
      <c r="W56">
        <v>77.818848000000003</v>
      </c>
      <c r="Y56">
        <f t="shared" si="0"/>
        <v>75.564307999999997</v>
      </c>
      <c r="Z56">
        <f t="shared" si="1"/>
        <v>3.0715849</v>
      </c>
      <c r="AA56">
        <f t="shared" si="2"/>
        <v>12.079000000000001</v>
      </c>
      <c r="AB56">
        <f t="shared" si="3"/>
        <v>11.440915</v>
      </c>
      <c r="AC56">
        <f t="shared" si="4"/>
        <v>-21.686513999999999</v>
      </c>
    </row>
    <row r="57" spans="1:29" x14ac:dyDescent="0.25">
      <c r="A57" s="1">
        <f t="shared" si="5"/>
        <v>4</v>
      </c>
      <c r="B57" t="s">
        <v>42</v>
      </c>
      <c r="C57">
        <v>2005</v>
      </c>
      <c r="D57">
        <v>78.33117</v>
      </c>
      <c r="E57">
        <v>4.4150140000000002</v>
      </c>
      <c r="F57">
        <v>12.1660768910266</v>
      </c>
      <c r="G57">
        <v>11.064903806246301</v>
      </c>
      <c r="H57" t="s">
        <v>61</v>
      </c>
      <c r="I57" t="s">
        <v>61</v>
      </c>
      <c r="J57" t="s">
        <v>61</v>
      </c>
      <c r="K57" t="s">
        <v>61</v>
      </c>
      <c r="L57" t="s">
        <v>61</v>
      </c>
      <c r="O57">
        <v>78.331169000000003</v>
      </c>
      <c r="P57">
        <v>4.4150137999999997</v>
      </c>
      <c r="Q57">
        <v>12.166077</v>
      </c>
      <c r="R57">
        <v>11.064904</v>
      </c>
      <c r="T57">
        <v>-18.435863999999999</v>
      </c>
      <c r="U57">
        <v>-11247.941000000001</v>
      </c>
      <c r="V57">
        <v>87.46405</v>
      </c>
      <c r="W57">
        <v>87.46405</v>
      </c>
      <c r="Y57">
        <f t="shared" si="0"/>
        <v>78.331169000000003</v>
      </c>
      <c r="Z57">
        <f t="shared" si="1"/>
        <v>4.4150137999999997</v>
      </c>
      <c r="AA57">
        <f t="shared" si="2"/>
        <v>12.166077</v>
      </c>
      <c r="AB57">
        <f t="shared" si="3"/>
        <v>11.064904</v>
      </c>
      <c r="AC57">
        <f t="shared" si="4"/>
        <v>-18.435863999999999</v>
      </c>
    </row>
    <row r="58" spans="1:29" x14ac:dyDescent="0.25">
      <c r="A58" s="1">
        <f t="shared" si="5"/>
        <v>4</v>
      </c>
      <c r="B58" t="s">
        <v>42</v>
      </c>
      <c r="C58">
        <v>2006</v>
      </c>
      <c r="D58">
        <v>71.032420000000002</v>
      </c>
      <c r="E58">
        <v>4.1316319999999997</v>
      </c>
      <c r="F58">
        <v>12.6755098002105</v>
      </c>
      <c r="G58">
        <v>10.358179949958901</v>
      </c>
      <c r="H58" t="s">
        <v>61</v>
      </c>
      <c r="I58" t="s">
        <v>61</v>
      </c>
      <c r="J58" t="s">
        <v>61</v>
      </c>
      <c r="K58" t="s">
        <v>61</v>
      </c>
      <c r="L58" t="s">
        <v>61</v>
      </c>
      <c r="O58">
        <v>71.032416999999995</v>
      </c>
      <c r="P58">
        <v>4.1316319000000004</v>
      </c>
      <c r="Q58">
        <v>12.675509</v>
      </c>
      <c r="R58">
        <v>10.358180000000001</v>
      </c>
      <c r="T58">
        <v>-15.185214999999999</v>
      </c>
      <c r="U58">
        <v>-8380.6113000000005</v>
      </c>
      <c r="V58">
        <v>97.109252999999995</v>
      </c>
      <c r="W58">
        <v>97.109252999999995</v>
      </c>
      <c r="Y58">
        <f t="shared" si="0"/>
        <v>71.032416999999995</v>
      </c>
      <c r="Z58">
        <f t="shared" si="1"/>
        <v>4.1316319000000004</v>
      </c>
      <c r="AA58">
        <f t="shared" si="2"/>
        <v>12.675509</v>
      </c>
      <c r="AB58">
        <f t="shared" si="3"/>
        <v>10.358180000000001</v>
      </c>
      <c r="AC58">
        <f t="shared" si="4"/>
        <v>-15.185214999999999</v>
      </c>
    </row>
    <row r="59" spans="1:29" x14ac:dyDescent="0.25">
      <c r="A59" s="1">
        <f t="shared" si="5"/>
        <v>4</v>
      </c>
      <c r="B59" t="s">
        <v>42</v>
      </c>
      <c r="C59">
        <v>2007</v>
      </c>
      <c r="D59">
        <v>72.503360000000001</v>
      </c>
      <c r="E59">
        <v>4.9221149999999998</v>
      </c>
      <c r="F59">
        <v>14.323198895726099</v>
      </c>
      <c r="G59">
        <v>12.088700327412301</v>
      </c>
      <c r="H59" t="s">
        <v>61</v>
      </c>
      <c r="I59" t="s">
        <v>61</v>
      </c>
      <c r="J59" t="s">
        <v>61</v>
      </c>
      <c r="K59" t="s">
        <v>61</v>
      </c>
      <c r="L59" t="s">
        <v>61</v>
      </c>
      <c r="O59">
        <v>72.503356999999994</v>
      </c>
      <c r="P59">
        <v>4.9221148000000001</v>
      </c>
      <c r="Q59">
        <v>14.323199000000001</v>
      </c>
      <c r="R59">
        <v>12.088699999999999</v>
      </c>
      <c r="T59">
        <v>-11.934566</v>
      </c>
      <c r="U59">
        <v>-5513.2812999999996</v>
      </c>
      <c r="V59">
        <v>106.75445999999999</v>
      </c>
      <c r="W59">
        <v>106.75445999999999</v>
      </c>
      <c r="Y59">
        <f t="shared" si="0"/>
        <v>72.503356999999994</v>
      </c>
      <c r="Z59">
        <f t="shared" si="1"/>
        <v>4.9221148000000001</v>
      </c>
      <c r="AA59">
        <f t="shared" si="2"/>
        <v>14.323199000000001</v>
      </c>
      <c r="AB59">
        <f t="shared" si="3"/>
        <v>12.088699999999999</v>
      </c>
      <c r="AC59">
        <f t="shared" si="4"/>
        <v>-11.934566</v>
      </c>
    </row>
    <row r="60" spans="1:29" x14ac:dyDescent="0.25">
      <c r="A60" s="1">
        <f t="shared" si="5"/>
        <v>4</v>
      </c>
      <c r="B60" t="s">
        <v>42</v>
      </c>
      <c r="C60">
        <v>2008</v>
      </c>
      <c r="D60">
        <v>79.999420000000001</v>
      </c>
      <c r="E60">
        <v>5.1572940000000003</v>
      </c>
      <c r="F60">
        <v>14.3252636154133</v>
      </c>
      <c r="G60">
        <v>12.3152690198434</v>
      </c>
      <c r="H60" t="s">
        <v>61</v>
      </c>
      <c r="I60" t="s">
        <v>61</v>
      </c>
      <c r="J60" t="s">
        <v>61</v>
      </c>
      <c r="K60" t="s">
        <v>61</v>
      </c>
      <c r="L60" t="s">
        <v>61</v>
      </c>
      <c r="O60">
        <v>79.999420000000001</v>
      </c>
      <c r="P60">
        <v>5.1572937999999997</v>
      </c>
      <c r="Q60">
        <v>14.325264000000001</v>
      </c>
      <c r="R60">
        <v>12.315269000000001</v>
      </c>
      <c r="T60">
        <v>-8.6839160999999994</v>
      </c>
      <c r="U60">
        <v>-2645.9512</v>
      </c>
      <c r="V60">
        <v>116.39966</v>
      </c>
      <c r="W60">
        <v>116.39966</v>
      </c>
      <c r="Y60">
        <f t="shared" si="0"/>
        <v>79.999420000000001</v>
      </c>
      <c r="Z60">
        <f t="shared" si="1"/>
        <v>5.1572937999999997</v>
      </c>
      <c r="AA60">
        <f t="shared" si="2"/>
        <v>14.325264000000001</v>
      </c>
      <c r="AB60">
        <f t="shared" si="3"/>
        <v>12.315269000000001</v>
      </c>
      <c r="AC60">
        <f t="shared" si="4"/>
        <v>-8.6839160999999994</v>
      </c>
    </row>
    <row r="61" spans="1:29" x14ac:dyDescent="0.25">
      <c r="A61" s="1">
        <f t="shared" si="5"/>
        <v>4</v>
      </c>
      <c r="B61" t="s">
        <v>42</v>
      </c>
      <c r="C61">
        <v>2009</v>
      </c>
      <c r="D61">
        <v>101.8706</v>
      </c>
      <c r="E61">
        <v>4.5720400000000003</v>
      </c>
      <c r="F61">
        <v>14.6681203824885</v>
      </c>
      <c r="G61">
        <v>12.684685272927</v>
      </c>
      <c r="H61" t="s">
        <v>61</v>
      </c>
      <c r="I61" t="s">
        <v>61</v>
      </c>
      <c r="J61" t="s">
        <v>61</v>
      </c>
      <c r="K61" t="s">
        <v>61</v>
      </c>
      <c r="L61" t="s">
        <v>61</v>
      </c>
      <c r="O61">
        <v>101.8706</v>
      </c>
      <c r="P61">
        <v>4.5720400999999997</v>
      </c>
      <c r="Q61">
        <v>14.66812</v>
      </c>
      <c r="R61">
        <v>12.684685999999999</v>
      </c>
      <c r="T61">
        <v>-5.4332665999999996</v>
      </c>
      <c r="U61">
        <v>221.37890999999999</v>
      </c>
      <c r="V61">
        <v>126.04486</v>
      </c>
      <c r="W61">
        <v>126.04486</v>
      </c>
      <c r="Y61">
        <f t="shared" si="0"/>
        <v>101.8706</v>
      </c>
      <c r="Z61">
        <f t="shared" si="1"/>
        <v>4.5720400999999997</v>
      </c>
      <c r="AA61">
        <f t="shared" si="2"/>
        <v>14.66812</v>
      </c>
      <c r="AB61">
        <f t="shared" si="3"/>
        <v>12.684685999999999</v>
      </c>
      <c r="AC61">
        <f t="shared" si="4"/>
        <v>-5.4332665999999996</v>
      </c>
    </row>
    <row r="62" spans="1:29" x14ac:dyDescent="0.25">
      <c r="A62" s="1">
        <f t="shared" si="5"/>
        <v>4</v>
      </c>
      <c r="B62" t="s">
        <v>42</v>
      </c>
      <c r="C62">
        <v>2010</v>
      </c>
      <c r="D62">
        <v>127.1056</v>
      </c>
      <c r="E62">
        <v>4.0882849999999999</v>
      </c>
      <c r="F62">
        <v>16.242935048395299</v>
      </c>
      <c r="G62">
        <v>12.926016417165201</v>
      </c>
      <c r="H62" t="s">
        <v>61</v>
      </c>
      <c r="I62" t="s">
        <v>61</v>
      </c>
      <c r="J62" t="s">
        <v>61</v>
      </c>
      <c r="K62" t="s">
        <v>61</v>
      </c>
      <c r="L62" t="s">
        <v>61</v>
      </c>
      <c r="O62">
        <v>127.1056</v>
      </c>
      <c r="P62">
        <v>4.0882849999999999</v>
      </c>
      <c r="Q62">
        <v>16.242934999999999</v>
      </c>
      <c r="R62">
        <v>12.926017</v>
      </c>
      <c r="T62">
        <v>-2.1826172000000001</v>
      </c>
      <c r="U62">
        <v>3088.7089999999998</v>
      </c>
      <c r="V62">
        <v>135.69005999999999</v>
      </c>
      <c r="W62">
        <v>135.69005999999999</v>
      </c>
      <c r="Y62">
        <f t="shared" si="0"/>
        <v>127.1056</v>
      </c>
      <c r="Z62">
        <f t="shared" si="1"/>
        <v>4.0882849999999999</v>
      </c>
      <c r="AA62">
        <f t="shared" si="2"/>
        <v>16.242934999999999</v>
      </c>
      <c r="AB62">
        <f t="shared" si="3"/>
        <v>12.926017</v>
      </c>
      <c r="AC62">
        <f t="shared" si="4"/>
        <v>-2.1826172000000001</v>
      </c>
    </row>
    <row r="63" spans="1:29" x14ac:dyDescent="0.25">
      <c r="A63" s="1">
        <f t="shared" si="5"/>
        <v>4</v>
      </c>
      <c r="B63" t="s">
        <v>42</v>
      </c>
      <c r="C63">
        <v>2011</v>
      </c>
      <c r="D63">
        <v>213.77930000000001</v>
      </c>
      <c r="E63">
        <v>3.6614399999999998</v>
      </c>
      <c r="F63">
        <v>19.560642082482001</v>
      </c>
      <c r="G63">
        <v>13.1250766977575</v>
      </c>
      <c r="H63" t="s">
        <v>61</v>
      </c>
      <c r="I63" t="s">
        <v>61</v>
      </c>
      <c r="J63" t="s">
        <v>61</v>
      </c>
      <c r="K63" t="s">
        <v>61</v>
      </c>
      <c r="L63" t="s">
        <v>61</v>
      </c>
      <c r="O63">
        <v>213.77930000000001</v>
      </c>
      <c r="P63">
        <v>3.6614399</v>
      </c>
      <c r="Q63">
        <v>19.560642000000001</v>
      </c>
      <c r="R63">
        <v>13.125076</v>
      </c>
      <c r="T63">
        <v>1.0680323</v>
      </c>
      <c r="U63">
        <v>5956.0391</v>
      </c>
      <c r="V63">
        <v>145.33527000000001</v>
      </c>
      <c r="W63">
        <v>145.33527000000001</v>
      </c>
      <c r="Y63">
        <f t="shared" si="0"/>
        <v>213.77930000000001</v>
      </c>
      <c r="Z63">
        <f t="shared" si="1"/>
        <v>3.6614399</v>
      </c>
      <c r="AA63">
        <f t="shared" si="2"/>
        <v>19.560642000000001</v>
      </c>
      <c r="AB63">
        <f t="shared" si="3"/>
        <v>13.125076</v>
      </c>
      <c r="AC63">
        <f t="shared" si="4"/>
        <v>1.0680323</v>
      </c>
    </row>
    <row r="64" spans="1:29" x14ac:dyDescent="0.25">
      <c r="A64" s="1">
        <f t="shared" si="5"/>
        <v>4</v>
      </c>
      <c r="B64" t="s">
        <v>42</v>
      </c>
      <c r="C64">
        <v>2012</v>
      </c>
      <c r="D64">
        <v>178.7921</v>
      </c>
      <c r="E64">
        <v>5.4522019999999998</v>
      </c>
      <c r="F64">
        <v>19.50302513958</v>
      </c>
      <c r="G64">
        <v>13.775897906902401</v>
      </c>
      <c r="H64" t="s">
        <v>61</v>
      </c>
      <c r="I64" t="s">
        <v>61</v>
      </c>
      <c r="J64" t="s">
        <v>61</v>
      </c>
      <c r="K64" t="s">
        <v>61</v>
      </c>
      <c r="L64" t="s">
        <v>61</v>
      </c>
      <c r="O64">
        <v>178.7921</v>
      </c>
      <c r="P64">
        <v>5.4522018000000001</v>
      </c>
      <c r="Q64">
        <v>19.503025000000001</v>
      </c>
      <c r="R64">
        <v>13.775898</v>
      </c>
      <c r="T64">
        <v>4.3186817</v>
      </c>
      <c r="U64">
        <v>8823.3690999999999</v>
      </c>
      <c r="V64">
        <v>154.98047</v>
      </c>
      <c r="W64">
        <v>154.98047</v>
      </c>
      <c r="Y64">
        <f t="shared" si="0"/>
        <v>178.7921</v>
      </c>
      <c r="Z64">
        <f t="shared" si="1"/>
        <v>5.4522018000000001</v>
      </c>
      <c r="AA64">
        <f t="shared" si="2"/>
        <v>19.503025000000001</v>
      </c>
      <c r="AB64">
        <f t="shared" si="3"/>
        <v>13.775898</v>
      </c>
      <c r="AC64">
        <f t="shared" si="4"/>
        <v>4.3186817</v>
      </c>
    </row>
    <row r="65" spans="1:29" x14ac:dyDescent="0.25">
      <c r="A65" s="1">
        <f t="shared" si="5"/>
        <v>4</v>
      </c>
      <c r="B65" t="s">
        <v>42</v>
      </c>
      <c r="C65">
        <v>2013</v>
      </c>
      <c r="D65">
        <v>181.869</v>
      </c>
      <c r="E65">
        <v>9.2082440000000005</v>
      </c>
      <c r="F65">
        <v>19.224339239590101</v>
      </c>
      <c r="G65">
        <v>14.890499786484501</v>
      </c>
      <c r="H65" t="s">
        <v>61</v>
      </c>
      <c r="I65" t="s">
        <v>61</v>
      </c>
      <c r="J65" t="s">
        <v>61</v>
      </c>
      <c r="K65" t="s">
        <v>61</v>
      </c>
      <c r="L65" t="s">
        <v>61</v>
      </c>
      <c r="O65">
        <v>181.869</v>
      </c>
      <c r="P65">
        <v>9.2082443000000005</v>
      </c>
      <c r="Q65">
        <v>19.224339000000001</v>
      </c>
      <c r="R65">
        <v>14.890499999999999</v>
      </c>
      <c r="T65">
        <v>7.5693311999999997</v>
      </c>
      <c r="U65">
        <v>11690.699000000001</v>
      </c>
      <c r="V65">
        <v>164.62567000000001</v>
      </c>
      <c r="W65">
        <v>164.62567000000001</v>
      </c>
      <c r="Y65">
        <f t="shared" si="0"/>
        <v>181.869</v>
      </c>
      <c r="Z65">
        <f t="shared" si="1"/>
        <v>9.2082443000000005</v>
      </c>
      <c r="AA65">
        <f t="shared" si="2"/>
        <v>19.224339000000001</v>
      </c>
      <c r="AB65">
        <f t="shared" si="3"/>
        <v>14.890499999999999</v>
      </c>
      <c r="AC65">
        <f t="shared" si="4"/>
        <v>7.5693311999999997</v>
      </c>
    </row>
    <row r="66" spans="1:29" x14ac:dyDescent="0.25">
      <c r="A66" s="1">
        <f t="shared" si="5"/>
        <v>4</v>
      </c>
      <c r="B66" t="s">
        <v>42</v>
      </c>
      <c r="C66">
        <v>2014</v>
      </c>
      <c r="D66">
        <v>198.6311</v>
      </c>
      <c r="E66">
        <v>9.1378979999999999</v>
      </c>
      <c r="F66">
        <v>20.264061322566</v>
      </c>
      <c r="G66">
        <v>15.5154094923203</v>
      </c>
      <c r="H66" t="s">
        <v>61</v>
      </c>
      <c r="I66" t="s">
        <v>61</v>
      </c>
      <c r="J66" t="s">
        <v>61</v>
      </c>
      <c r="K66" t="s">
        <v>61</v>
      </c>
      <c r="L66" t="s">
        <v>61</v>
      </c>
      <c r="O66">
        <v>198.6311</v>
      </c>
      <c r="P66">
        <v>9.1378983999999992</v>
      </c>
      <c r="Q66">
        <v>20.264061000000002</v>
      </c>
      <c r="R66">
        <v>15.515409</v>
      </c>
      <c r="T66">
        <v>10.819981</v>
      </c>
      <c r="U66">
        <v>14558.029</v>
      </c>
      <c r="V66">
        <v>174.27087</v>
      </c>
      <c r="W66">
        <v>174.27087</v>
      </c>
      <c r="Y66">
        <f t="shared" si="0"/>
        <v>198.6311</v>
      </c>
      <c r="Z66">
        <f t="shared" si="1"/>
        <v>9.1378983999999992</v>
      </c>
      <c r="AA66">
        <f t="shared" si="2"/>
        <v>20.264061000000002</v>
      </c>
      <c r="AB66">
        <f t="shared" si="3"/>
        <v>15.515409</v>
      </c>
      <c r="AC66">
        <f t="shared" si="4"/>
        <v>10.819981</v>
      </c>
    </row>
    <row r="67" spans="1:29" x14ac:dyDescent="0.25">
      <c r="A67" s="1">
        <f t="shared" si="5"/>
        <v>4</v>
      </c>
      <c r="B67" t="s">
        <v>42</v>
      </c>
      <c r="C67">
        <v>2015</v>
      </c>
      <c r="D67">
        <v>188.55439999999999</v>
      </c>
      <c r="E67">
        <v>11.922890000000001</v>
      </c>
      <c r="F67">
        <v>22.791925024412802</v>
      </c>
      <c r="G67">
        <v>18.567120055874902</v>
      </c>
      <c r="H67" t="s">
        <v>61</v>
      </c>
      <c r="I67" t="s">
        <v>43</v>
      </c>
      <c r="J67" t="s">
        <v>44</v>
      </c>
      <c r="K67" t="s">
        <v>61</v>
      </c>
      <c r="L67" t="s">
        <v>61</v>
      </c>
      <c r="O67">
        <v>188.55439999999999</v>
      </c>
      <c r="P67">
        <v>11.922890000000001</v>
      </c>
      <c r="Q67">
        <v>22.791924999999999</v>
      </c>
      <c r="R67">
        <v>18.567119999999999</v>
      </c>
      <c r="T67">
        <v>14.07063</v>
      </c>
      <c r="U67">
        <v>17425.359</v>
      </c>
      <c r="V67">
        <v>183.91607999999999</v>
      </c>
      <c r="W67">
        <v>183.91607999999999</v>
      </c>
      <c r="Y67">
        <f t="shared" ref="Y67:Y130" si="6">O67</f>
        <v>188.55439999999999</v>
      </c>
      <c r="Z67">
        <f t="shared" ref="Z67:Z127" si="7">P67</f>
        <v>11.922890000000001</v>
      </c>
      <c r="AA67">
        <f t="shared" ref="AA67:AA130" si="8">Q67</f>
        <v>22.791924999999999</v>
      </c>
      <c r="AB67">
        <f t="shared" ref="AB67:AB130" si="9">R67</f>
        <v>18.567119999999999</v>
      </c>
      <c r="AC67">
        <f t="shared" ref="AC67:AC130" si="10">T67</f>
        <v>14.07063</v>
      </c>
    </row>
    <row r="68" spans="1:29" x14ac:dyDescent="0.25">
      <c r="A68" s="1">
        <f t="shared" ref="A68:A131" si="11">IF(B68=B67, A67, A67+1)</f>
        <v>4</v>
      </c>
      <c r="B68" t="s">
        <v>42</v>
      </c>
      <c r="C68">
        <v>2016</v>
      </c>
      <c r="D68">
        <v>211.67519999999999</v>
      </c>
      <c r="E68">
        <v>16.588999999999999</v>
      </c>
      <c r="F68">
        <v>23.500174536377401</v>
      </c>
      <c r="G68">
        <v>20.021278547272001</v>
      </c>
      <c r="H68" t="s">
        <v>61</v>
      </c>
      <c r="I68" t="s">
        <v>45</v>
      </c>
      <c r="J68" t="s">
        <v>46</v>
      </c>
      <c r="K68" t="s">
        <v>61</v>
      </c>
      <c r="L68" t="s">
        <v>61</v>
      </c>
      <c r="O68">
        <v>211.67519999999999</v>
      </c>
      <c r="P68">
        <v>16.589001</v>
      </c>
      <c r="Q68">
        <v>23.500174999999999</v>
      </c>
      <c r="R68">
        <v>20.021277999999999</v>
      </c>
      <c r="T68">
        <v>17.321280000000002</v>
      </c>
      <c r="U68">
        <v>20292.688999999998</v>
      </c>
      <c r="V68">
        <v>193.56128000000001</v>
      </c>
      <c r="W68">
        <v>193.56128000000001</v>
      </c>
      <c r="Y68">
        <f t="shared" si="6"/>
        <v>211.67519999999999</v>
      </c>
      <c r="Z68">
        <f t="shared" si="7"/>
        <v>16.589001</v>
      </c>
      <c r="AA68">
        <f t="shared" si="8"/>
        <v>23.500174999999999</v>
      </c>
      <c r="AB68">
        <f t="shared" si="9"/>
        <v>20.021277999999999</v>
      </c>
      <c r="AC68">
        <f t="shared" si="10"/>
        <v>17.321280000000002</v>
      </c>
    </row>
    <row r="69" spans="1:29" x14ac:dyDescent="0.25">
      <c r="A69" s="1">
        <f t="shared" si="11"/>
        <v>4</v>
      </c>
      <c r="B69" t="s">
        <v>42</v>
      </c>
      <c r="C69">
        <v>2017</v>
      </c>
      <c r="D69">
        <v>262.77190000000002</v>
      </c>
      <c r="E69">
        <v>18.356770000000001</v>
      </c>
      <c r="F69">
        <v>24.995992323153999</v>
      </c>
      <c r="G69">
        <v>21.559184916739998</v>
      </c>
      <c r="H69" t="s">
        <v>61</v>
      </c>
      <c r="I69" t="s">
        <v>47</v>
      </c>
      <c r="J69" t="s">
        <v>48</v>
      </c>
      <c r="K69">
        <v>203.20648378060699</v>
      </c>
      <c r="L69">
        <v>203.20648378060699</v>
      </c>
      <c r="O69">
        <v>262.77190999999999</v>
      </c>
      <c r="P69">
        <v>18.356770000000001</v>
      </c>
      <c r="Q69">
        <v>24.995992999999999</v>
      </c>
      <c r="R69">
        <v>21.559184999999999</v>
      </c>
      <c r="T69">
        <v>21.811630000000001</v>
      </c>
      <c r="U69">
        <v>26950.039000000001</v>
      </c>
      <c r="V69">
        <v>203.20648</v>
      </c>
      <c r="W69">
        <v>203.20648</v>
      </c>
      <c r="Y69">
        <f t="shared" si="6"/>
        <v>262.77190999999999</v>
      </c>
      <c r="Z69">
        <f t="shared" si="7"/>
        <v>18.356770000000001</v>
      </c>
      <c r="AA69">
        <f t="shared" si="8"/>
        <v>24.995992999999999</v>
      </c>
      <c r="AB69">
        <f t="shared" si="9"/>
        <v>21.559184999999999</v>
      </c>
      <c r="AC69">
        <f t="shared" si="10"/>
        <v>21.811630000000001</v>
      </c>
    </row>
    <row r="70" spans="1:29" x14ac:dyDescent="0.25">
      <c r="A70" s="1">
        <f t="shared" si="11"/>
        <v>4</v>
      </c>
      <c r="B70" t="s">
        <v>42</v>
      </c>
      <c r="C70">
        <v>2018</v>
      </c>
      <c r="D70">
        <v>259.95229999999998</v>
      </c>
      <c r="E70">
        <v>19.594180000000001</v>
      </c>
      <c r="F70">
        <v>26.4589705225894</v>
      </c>
      <c r="G70">
        <v>23.0653003560762</v>
      </c>
      <c r="H70" t="s">
        <v>61</v>
      </c>
      <c r="I70" t="s">
        <v>49</v>
      </c>
      <c r="J70" t="s">
        <v>50</v>
      </c>
      <c r="K70">
        <v>212.851691184472</v>
      </c>
      <c r="L70">
        <v>212.851691184472</v>
      </c>
      <c r="O70">
        <v>259.95229999999998</v>
      </c>
      <c r="P70">
        <v>19.594179</v>
      </c>
      <c r="Q70">
        <v>26.458970999999998</v>
      </c>
      <c r="R70">
        <v>23.065300000000001</v>
      </c>
      <c r="T70">
        <v>30.11384</v>
      </c>
      <c r="U70">
        <v>39120.608999999997</v>
      </c>
      <c r="V70">
        <v>212.85167999999999</v>
      </c>
      <c r="W70">
        <v>212.85167999999999</v>
      </c>
      <c r="Y70">
        <f t="shared" si="6"/>
        <v>259.95229999999998</v>
      </c>
      <c r="Z70">
        <f t="shared" si="7"/>
        <v>19.594179</v>
      </c>
      <c r="AA70">
        <f t="shared" si="8"/>
        <v>26.458970999999998</v>
      </c>
      <c r="AB70">
        <f t="shared" si="9"/>
        <v>23.065300000000001</v>
      </c>
      <c r="AC70">
        <f t="shared" si="10"/>
        <v>30.11384</v>
      </c>
    </row>
    <row r="71" spans="1:29" x14ac:dyDescent="0.25">
      <c r="A71" s="1">
        <f t="shared" si="11"/>
        <v>4</v>
      </c>
      <c r="B71" t="s">
        <v>42</v>
      </c>
      <c r="C71">
        <v>2019</v>
      </c>
      <c r="D71">
        <v>262.3082</v>
      </c>
      <c r="E71">
        <v>18.052009999999999</v>
      </c>
      <c r="F71">
        <v>27.917591224744399</v>
      </c>
      <c r="G71">
        <v>23.6664597819737</v>
      </c>
      <c r="H71" t="s">
        <v>61</v>
      </c>
      <c r="I71" t="s">
        <v>51</v>
      </c>
      <c r="J71" t="s">
        <v>52</v>
      </c>
      <c r="K71">
        <v>282.96527379799898</v>
      </c>
      <c r="L71">
        <v>282.96527379799898</v>
      </c>
      <c r="O71">
        <v>262.3082</v>
      </c>
      <c r="P71">
        <v>18.052009999999999</v>
      </c>
      <c r="Q71">
        <v>27.917591000000002</v>
      </c>
      <c r="R71">
        <v>23.666460000000001</v>
      </c>
      <c r="T71">
        <v>31.415050999999998</v>
      </c>
      <c r="U71">
        <v>42836.09</v>
      </c>
      <c r="V71">
        <v>282.96526999999998</v>
      </c>
      <c r="W71">
        <v>282.96526999999998</v>
      </c>
      <c r="Y71">
        <f t="shared" si="6"/>
        <v>262.3082</v>
      </c>
      <c r="Z71">
        <f t="shared" si="7"/>
        <v>18.052009999999999</v>
      </c>
      <c r="AA71">
        <f t="shared" si="8"/>
        <v>27.917591000000002</v>
      </c>
      <c r="AB71">
        <f t="shared" si="9"/>
        <v>23.666460000000001</v>
      </c>
      <c r="AC71">
        <f t="shared" si="10"/>
        <v>31.415050999999998</v>
      </c>
    </row>
    <row r="72" spans="1:29" x14ac:dyDescent="0.25">
      <c r="A72" s="1">
        <f t="shared" si="11"/>
        <v>4</v>
      </c>
      <c r="B72" t="s">
        <v>42</v>
      </c>
      <c r="C72">
        <v>2020</v>
      </c>
      <c r="D72">
        <v>240.30930000000001</v>
      </c>
      <c r="E72">
        <v>17.75883</v>
      </c>
      <c r="F72">
        <v>32.732467174765297</v>
      </c>
      <c r="G72">
        <v>25.751792352923101</v>
      </c>
      <c r="H72" t="s">
        <v>61</v>
      </c>
      <c r="I72" t="s">
        <v>53</v>
      </c>
      <c r="J72" t="s">
        <v>54</v>
      </c>
      <c r="K72">
        <v>385.12583012207602</v>
      </c>
      <c r="L72">
        <v>385.12583012207602</v>
      </c>
      <c r="O72">
        <v>240.30930000000001</v>
      </c>
      <c r="P72">
        <v>17.758828999999999</v>
      </c>
      <c r="Q72">
        <v>32.732467999999997</v>
      </c>
      <c r="R72">
        <v>25.751792999999999</v>
      </c>
      <c r="T72">
        <v>39.468491</v>
      </c>
      <c r="U72">
        <v>44536.531000000003</v>
      </c>
      <c r="V72">
        <v>385.12581999999998</v>
      </c>
      <c r="W72">
        <v>385.12581999999998</v>
      </c>
      <c r="Y72">
        <f t="shared" si="6"/>
        <v>240.30930000000001</v>
      </c>
      <c r="Z72">
        <f t="shared" si="7"/>
        <v>17.758828999999999</v>
      </c>
      <c r="AA72">
        <f t="shared" si="8"/>
        <v>32.732467999999997</v>
      </c>
      <c r="AB72">
        <f t="shared" si="9"/>
        <v>25.751792999999999</v>
      </c>
      <c r="AC72">
        <f t="shared" si="10"/>
        <v>39.468491</v>
      </c>
    </row>
    <row r="73" spans="1:29" x14ac:dyDescent="0.25">
      <c r="A73" s="1">
        <f t="shared" si="11"/>
        <v>4</v>
      </c>
      <c r="B73" t="s">
        <v>42</v>
      </c>
      <c r="C73">
        <v>2021</v>
      </c>
      <c r="D73">
        <v>346.04840000000002</v>
      </c>
      <c r="E73">
        <v>19.777419999999999</v>
      </c>
      <c r="F73">
        <v>36.360415752484002</v>
      </c>
      <c r="G73">
        <v>26.368919130018902</v>
      </c>
      <c r="H73" t="s">
        <v>61</v>
      </c>
      <c r="I73" t="s">
        <v>55</v>
      </c>
      <c r="J73" t="s">
        <v>56</v>
      </c>
      <c r="K73">
        <v>449.29823464516397</v>
      </c>
      <c r="L73">
        <v>449.29823464516397</v>
      </c>
      <c r="O73">
        <v>346.04840000000002</v>
      </c>
      <c r="P73">
        <v>19.777419999999999</v>
      </c>
      <c r="Q73">
        <v>36.360416000000001</v>
      </c>
      <c r="R73">
        <v>26.368919000000002</v>
      </c>
      <c r="T73">
        <v>55.582199000000003</v>
      </c>
      <c r="U73">
        <v>70239.827999999994</v>
      </c>
      <c r="V73">
        <v>449.29825</v>
      </c>
      <c r="W73">
        <v>449.29825</v>
      </c>
      <c r="Y73">
        <f t="shared" si="6"/>
        <v>346.04840000000002</v>
      </c>
      <c r="Z73">
        <f t="shared" si="7"/>
        <v>19.777419999999999</v>
      </c>
      <c r="AA73">
        <f t="shared" si="8"/>
        <v>36.360416000000001</v>
      </c>
      <c r="AB73">
        <f t="shared" si="9"/>
        <v>26.368919000000002</v>
      </c>
      <c r="AC73">
        <f t="shared" si="10"/>
        <v>55.582199000000003</v>
      </c>
    </row>
    <row r="74" spans="1:29" x14ac:dyDescent="0.25">
      <c r="A74" s="1">
        <f t="shared" si="11"/>
        <v>5</v>
      </c>
      <c r="B74" t="s">
        <v>57</v>
      </c>
      <c r="C74">
        <v>2004</v>
      </c>
      <c r="D74">
        <v>25.17061</v>
      </c>
      <c r="E74" t="s">
        <v>61</v>
      </c>
      <c r="F74">
        <v>14.156637065773701</v>
      </c>
      <c r="G74">
        <v>5.9683743011465404</v>
      </c>
      <c r="H74">
        <v>8.8529890000000009</v>
      </c>
      <c r="I74" t="s">
        <v>61</v>
      </c>
      <c r="J74" t="s">
        <v>61</v>
      </c>
      <c r="K74" t="s">
        <v>61</v>
      </c>
      <c r="L74" t="s">
        <v>61</v>
      </c>
      <c r="O74">
        <v>25.17061</v>
      </c>
      <c r="P74">
        <v>15.591445999999999</v>
      </c>
      <c r="Q74">
        <v>14.156637</v>
      </c>
      <c r="R74">
        <v>5.9683742999999998</v>
      </c>
      <c r="S74">
        <v>8.8529891999999997</v>
      </c>
      <c r="T74">
        <v>-0.18619875999999999</v>
      </c>
      <c r="Y74">
        <f t="shared" si="6"/>
        <v>25.17061</v>
      </c>
      <c r="Z74">
        <f t="shared" si="7"/>
        <v>15.591445999999999</v>
      </c>
      <c r="AA74">
        <f t="shared" si="8"/>
        <v>14.156637</v>
      </c>
      <c r="AB74">
        <f t="shared" si="9"/>
        <v>5.9683742999999998</v>
      </c>
      <c r="AC74">
        <f t="shared" si="10"/>
        <v>-0.18619875999999999</v>
      </c>
    </row>
    <row r="75" spans="1:29" x14ac:dyDescent="0.25">
      <c r="A75" s="1">
        <f t="shared" si="11"/>
        <v>5</v>
      </c>
      <c r="B75" t="s">
        <v>57</v>
      </c>
      <c r="C75">
        <v>2005</v>
      </c>
      <c r="D75">
        <v>26.442440000000001</v>
      </c>
      <c r="E75" t="s">
        <v>61</v>
      </c>
      <c r="F75">
        <v>16.395796309046798</v>
      </c>
      <c r="G75">
        <v>7.1143827308818199</v>
      </c>
      <c r="H75">
        <v>12.52854</v>
      </c>
      <c r="I75" t="s">
        <v>61</v>
      </c>
      <c r="J75" t="s">
        <v>61</v>
      </c>
      <c r="K75" t="s">
        <v>61</v>
      </c>
      <c r="L75" t="s">
        <v>61</v>
      </c>
      <c r="O75">
        <v>26.442440000000001</v>
      </c>
      <c r="P75">
        <v>13.306329</v>
      </c>
      <c r="Q75">
        <v>16.395796000000001</v>
      </c>
      <c r="R75">
        <v>7.1143827000000002</v>
      </c>
      <c r="S75">
        <v>12.52854</v>
      </c>
      <c r="T75">
        <v>-0.17018760999999999</v>
      </c>
      <c r="Y75">
        <f t="shared" si="6"/>
        <v>26.442440000000001</v>
      </c>
      <c r="Z75">
        <f t="shared" si="7"/>
        <v>13.306329</v>
      </c>
      <c r="AA75">
        <f t="shared" si="8"/>
        <v>16.395796000000001</v>
      </c>
      <c r="AB75">
        <f t="shared" si="9"/>
        <v>7.1143827000000002</v>
      </c>
      <c r="AC75">
        <f t="shared" si="10"/>
        <v>-0.17018760999999999</v>
      </c>
    </row>
    <row r="76" spans="1:29" x14ac:dyDescent="0.25">
      <c r="A76" s="1">
        <f t="shared" si="11"/>
        <v>5</v>
      </c>
      <c r="B76" t="s">
        <v>57</v>
      </c>
      <c r="C76">
        <v>2006</v>
      </c>
      <c r="D76">
        <v>30.26961</v>
      </c>
      <c r="E76" t="s">
        <v>61</v>
      </c>
      <c r="F76">
        <v>20.063583276807599</v>
      </c>
      <c r="G76">
        <v>8.5296214199836786</v>
      </c>
      <c r="H76">
        <v>17.798100000000002</v>
      </c>
      <c r="I76" t="s">
        <v>61</v>
      </c>
      <c r="J76" t="s">
        <v>61</v>
      </c>
      <c r="K76" t="s">
        <v>61</v>
      </c>
      <c r="L76" t="s">
        <v>61</v>
      </c>
      <c r="O76">
        <v>30.269608999999999</v>
      </c>
      <c r="P76">
        <v>11.021212</v>
      </c>
      <c r="Q76">
        <v>20.063583000000001</v>
      </c>
      <c r="R76">
        <v>8.5296211</v>
      </c>
      <c r="S76">
        <v>17.798100000000002</v>
      </c>
      <c r="T76">
        <v>-0.15417645999999999</v>
      </c>
      <c r="Y76">
        <f t="shared" si="6"/>
        <v>30.269608999999999</v>
      </c>
      <c r="Z76">
        <f t="shared" si="7"/>
        <v>11.021212</v>
      </c>
      <c r="AA76">
        <f t="shared" si="8"/>
        <v>20.063583000000001</v>
      </c>
      <c r="AB76">
        <f t="shared" si="9"/>
        <v>8.5296211</v>
      </c>
      <c r="AC76">
        <f t="shared" si="10"/>
        <v>-0.15417645999999999</v>
      </c>
    </row>
    <row r="77" spans="1:29" x14ac:dyDescent="0.25">
      <c r="A77" s="1">
        <f t="shared" si="11"/>
        <v>5</v>
      </c>
      <c r="B77" t="s">
        <v>57</v>
      </c>
      <c r="C77">
        <v>2007</v>
      </c>
      <c r="D77">
        <v>30.517389999999999</v>
      </c>
      <c r="E77" t="s">
        <v>61</v>
      </c>
      <c r="F77">
        <v>21.108541134179799</v>
      </c>
      <c r="G77">
        <v>9.0383444848321091</v>
      </c>
      <c r="H77">
        <v>12.850379999999999</v>
      </c>
      <c r="I77" t="s">
        <v>61</v>
      </c>
      <c r="J77" t="s">
        <v>61</v>
      </c>
      <c r="K77" t="s">
        <v>61</v>
      </c>
      <c r="L77" t="s">
        <v>61</v>
      </c>
      <c r="O77">
        <v>30.517389000000001</v>
      </c>
      <c r="P77">
        <v>8.7360945000000001</v>
      </c>
      <c r="Q77">
        <v>21.108540999999999</v>
      </c>
      <c r="R77">
        <v>9.0383443999999997</v>
      </c>
      <c r="S77">
        <v>12.850379999999999</v>
      </c>
      <c r="T77">
        <v>-0.13816531000000001</v>
      </c>
      <c r="Y77">
        <f t="shared" si="6"/>
        <v>30.517389000000001</v>
      </c>
      <c r="Z77">
        <f t="shared" si="7"/>
        <v>8.7360945000000001</v>
      </c>
      <c r="AA77">
        <f t="shared" si="8"/>
        <v>21.108540999999999</v>
      </c>
      <c r="AB77">
        <f t="shared" si="9"/>
        <v>9.0383443999999997</v>
      </c>
      <c r="AC77">
        <f t="shared" si="10"/>
        <v>-0.13816531000000001</v>
      </c>
    </row>
    <row r="78" spans="1:29" x14ac:dyDescent="0.25">
      <c r="A78" s="1">
        <f t="shared" si="11"/>
        <v>5</v>
      </c>
      <c r="B78" t="s">
        <v>57</v>
      </c>
      <c r="C78">
        <v>2008</v>
      </c>
      <c r="D78">
        <v>32.158999999999999</v>
      </c>
      <c r="E78" t="s">
        <v>61</v>
      </c>
      <c r="F78">
        <v>23.455355248099298</v>
      </c>
      <c r="G78">
        <v>10.901271233493199</v>
      </c>
      <c r="H78">
        <v>48.600839999999998</v>
      </c>
      <c r="I78" t="s">
        <v>61</v>
      </c>
      <c r="J78" t="s">
        <v>61</v>
      </c>
      <c r="K78" t="s">
        <v>61</v>
      </c>
      <c r="L78" t="s">
        <v>61</v>
      </c>
      <c r="O78">
        <v>32.158999999999999</v>
      </c>
      <c r="P78">
        <v>6.4509772999999999</v>
      </c>
      <c r="Q78">
        <v>23.455355000000001</v>
      </c>
      <c r="R78">
        <v>10.901270999999999</v>
      </c>
      <c r="S78">
        <v>48.600842</v>
      </c>
      <c r="T78">
        <v>-0.12215416</v>
      </c>
      <c r="Y78">
        <f t="shared" si="6"/>
        <v>32.158999999999999</v>
      </c>
      <c r="Z78">
        <f t="shared" si="7"/>
        <v>6.4509772999999999</v>
      </c>
      <c r="AA78">
        <f t="shared" si="8"/>
        <v>23.455355000000001</v>
      </c>
      <c r="AB78">
        <f t="shared" si="9"/>
        <v>10.901270999999999</v>
      </c>
      <c r="AC78">
        <f t="shared" si="10"/>
        <v>-0.12215416</v>
      </c>
    </row>
    <row r="79" spans="1:29" x14ac:dyDescent="0.25">
      <c r="A79" s="1">
        <f t="shared" si="11"/>
        <v>5</v>
      </c>
      <c r="B79" t="s">
        <v>57</v>
      </c>
      <c r="C79">
        <v>2009</v>
      </c>
      <c r="D79">
        <v>37.355910000000002</v>
      </c>
      <c r="E79">
        <v>4.1658600000000003</v>
      </c>
      <c r="F79">
        <v>25.5862134405597</v>
      </c>
      <c r="G79">
        <v>12.193659890661001</v>
      </c>
      <c r="H79">
        <v>31.268160000000002</v>
      </c>
      <c r="I79" t="s">
        <v>61</v>
      </c>
      <c r="J79" t="s">
        <v>61</v>
      </c>
      <c r="K79" t="s">
        <v>61</v>
      </c>
      <c r="L79" t="s">
        <v>61</v>
      </c>
      <c r="O79">
        <v>37.355910999999999</v>
      </c>
      <c r="P79">
        <v>4.1658602</v>
      </c>
      <c r="Q79">
        <v>25.586213999999998</v>
      </c>
      <c r="R79">
        <v>12.193659999999999</v>
      </c>
      <c r="S79">
        <v>31.268160000000002</v>
      </c>
      <c r="T79">
        <v>-0.10614301</v>
      </c>
      <c r="Y79">
        <f t="shared" si="6"/>
        <v>37.355910999999999</v>
      </c>
      <c r="Z79">
        <f t="shared" si="7"/>
        <v>4.1658602</v>
      </c>
      <c r="AA79">
        <f t="shared" si="8"/>
        <v>25.586213999999998</v>
      </c>
      <c r="AB79">
        <f t="shared" si="9"/>
        <v>12.193659999999999</v>
      </c>
      <c r="AC79">
        <f t="shared" si="10"/>
        <v>-0.10614301</v>
      </c>
    </row>
    <row r="80" spans="1:29" x14ac:dyDescent="0.25">
      <c r="A80" s="1">
        <f t="shared" si="11"/>
        <v>5</v>
      </c>
      <c r="B80" t="s">
        <v>57</v>
      </c>
      <c r="C80">
        <v>2010</v>
      </c>
      <c r="D80">
        <v>41.21978</v>
      </c>
      <c r="E80">
        <v>1.8807430000000001</v>
      </c>
      <c r="F80">
        <v>26.629617977516002</v>
      </c>
      <c r="G80">
        <v>12.994136538248702</v>
      </c>
      <c r="H80">
        <v>22.088049999999999</v>
      </c>
      <c r="I80" t="s">
        <v>61</v>
      </c>
      <c r="J80" t="s">
        <v>61</v>
      </c>
      <c r="K80" t="s">
        <v>61</v>
      </c>
      <c r="L80" t="s">
        <v>61</v>
      </c>
      <c r="O80">
        <v>41.21978</v>
      </c>
      <c r="P80">
        <v>1.8807430000000001</v>
      </c>
      <c r="Q80">
        <v>26.629618000000001</v>
      </c>
      <c r="R80">
        <v>12.994137</v>
      </c>
      <c r="S80">
        <v>22.088051</v>
      </c>
      <c r="T80">
        <v>-9.0131849999999999E-2</v>
      </c>
      <c r="Y80">
        <f t="shared" si="6"/>
        <v>41.21978</v>
      </c>
      <c r="Z80">
        <f t="shared" si="7"/>
        <v>1.8807430000000001</v>
      </c>
      <c r="AA80">
        <f t="shared" si="8"/>
        <v>26.629618000000001</v>
      </c>
      <c r="AB80">
        <f t="shared" si="9"/>
        <v>12.994137</v>
      </c>
      <c r="AC80">
        <f t="shared" si="10"/>
        <v>-9.0131849999999999E-2</v>
      </c>
    </row>
    <row r="81" spans="1:29" x14ac:dyDescent="0.25">
      <c r="A81" s="1">
        <f t="shared" si="11"/>
        <v>5</v>
      </c>
      <c r="B81" t="s">
        <v>57</v>
      </c>
      <c r="C81">
        <v>2011</v>
      </c>
      <c r="D81">
        <v>44.155349999999999</v>
      </c>
      <c r="E81">
        <v>1.757471</v>
      </c>
      <c r="F81">
        <v>30.713301099208003</v>
      </c>
      <c r="G81">
        <v>14.079894943700999</v>
      </c>
      <c r="H81">
        <v>35.765770000000003</v>
      </c>
      <c r="I81" t="s">
        <v>61</v>
      </c>
      <c r="J81" t="s">
        <v>61</v>
      </c>
      <c r="K81" t="s">
        <v>61</v>
      </c>
      <c r="L81" t="s">
        <v>61</v>
      </c>
      <c r="O81">
        <v>44.155349999999999</v>
      </c>
      <c r="P81">
        <v>1.757471</v>
      </c>
      <c r="Q81">
        <v>30.713301000000001</v>
      </c>
      <c r="R81">
        <v>14.079895</v>
      </c>
      <c r="S81">
        <v>35.765770000000003</v>
      </c>
      <c r="T81">
        <v>-7.4120699999999998E-2</v>
      </c>
      <c r="Y81">
        <f t="shared" si="6"/>
        <v>44.155349999999999</v>
      </c>
      <c r="Z81">
        <f t="shared" si="7"/>
        <v>1.757471</v>
      </c>
      <c r="AA81">
        <f t="shared" si="8"/>
        <v>30.713301000000001</v>
      </c>
      <c r="AB81">
        <f t="shared" si="9"/>
        <v>14.079895</v>
      </c>
      <c r="AC81">
        <f t="shared" si="10"/>
        <v>-7.4120699999999998E-2</v>
      </c>
    </row>
    <row r="82" spans="1:29" x14ac:dyDescent="0.25">
      <c r="A82" s="1">
        <f t="shared" si="11"/>
        <v>5</v>
      </c>
      <c r="B82" t="s">
        <v>57</v>
      </c>
      <c r="C82">
        <v>2012</v>
      </c>
      <c r="D82">
        <v>44.855080000000001</v>
      </c>
      <c r="E82">
        <v>0.86536519999999995</v>
      </c>
      <c r="F82">
        <v>30.050434816393704</v>
      </c>
      <c r="G82">
        <v>13.023552831780099</v>
      </c>
      <c r="H82">
        <v>28.684760000000001</v>
      </c>
      <c r="I82" t="s">
        <v>61</v>
      </c>
      <c r="J82" t="s">
        <v>61</v>
      </c>
      <c r="K82" t="s">
        <v>61</v>
      </c>
      <c r="L82" t="s">
        <v>61</v>
      </c>
      <c r="O82">
        <v>44.855080000000001</v>
      </c>
      <c r="P82">
        <v>0.86536521</v>
      </c>
      <c r="Q82">
        <v>30.050433999999999</v>
      </c>
      <c r="R82">
        <v>13.023553</v>
      </c>
      <c r="S82">
        <v>28.684759</v>
      </c>
      <c r="T82">
        <v>-5.8109550000000003E-2</v>
      </c>
      <c r="Y82">
        <f t="shared" si="6"/>
        <v>44.855080000000001</v>
      </c>
      <c r="Z82">
        <f t="shared" si="7"/>
        <v>0.86536521</v>
      </c>
      <c r="AA82">
        <f t="shared" si="8"/>
        <v>30.050433999999999</v>
      </c>
      <c r="AB82">
        <f t="shared" si="9"/>
        <v>13.023553</v>
      </c>
      <c r="AC82">
        <f t="shared" si="10"/>
        <v>-5.8109550000000003E-2</v>
      </c>
    </row>
    <row r="83" spans="1:29" x14ac:dyDescent="0.25">
      <c r="A83" s="1">
        <f t="shared" si="11"/>
        <v>5</v>
      </c>
      <c r="B83" t="s">
        <v>57</v>
      </c>
      <c r="C83">
        <v>2013</v>
      </c>
      <c r="D83">
        <v>49.712470000000003</v>
      </c>
      <c r="E83" t="s">
        <v>61</v>
      </c>
      <c r="F83">
        <v>31.5951549787417</v>
      </c>
      <c r="G83">
        <v>13.268748008882602</v>
      </c>
      <c r="H83">
        <v>29.700199999999999</v>
      </c>
      <c r="I83" t="s">
        <v>61</v>
      </c>
      <c r="J83" t="s">
        <v>61</v>
      </c>
      <c r="K83" t="s">
        <v>61</v>
      </c>
      <c r="L83" t="s">
        <v>61</v>
      </c>
      <c r="O83">
        <v>49.712471000000001</v>
      </c>
      <c r="P83">
        <v>5.3768824999999998</v>
      </c>
      <c r="Q83">
        <v>31.595155999999999</v>
      </c>
      <c r="R83">
        <v>13.268748</v>
      </c>
      <c r="S83">
        <v>29.700199000000001</v>
      </c>
      <c r="T83">
        <v>-4.2098400000000001E-2</v>
      </c>
      <c r="Y83">
        <f t="shared" si="6"/>
        <v>49.712471000000001</v>
      </c>
      <c r="Z83">
        <f t="shared" si="7"/>
        <v>5.3768824999999998</v>
      </c>
      <c r="AA83">
        <f t="shared" si="8"/>
        <v>31.595155999999999</v>
      </c>
      <c r="AB83">
        <f t="shared" si="9"/>
        <v>13.268748</v>
      </c>
      <c r="AC83">
        <f t="shared" si="10"/>
        <v>-4.2098400000000001E-2</v>
      </c>
    </row>
    <row r="84" spans="1:29" x14ac:dyDescent="0.25">
      <c r="A84" s="1">
        <f t="shared" si="11"/>
        <v>5</v>
      </c>
      <c r="B84" t="s">
        <v>57</v>
      </c>
      <c r="C84">
        <v>2014</v>
      </c>
      <c r="D84">
        <v>61.319139999999997</v>
      </c>
      <c r="E84" t="s">
        <v>61</v>
      </c>
      <c r="F84">
        <v>33.846641206439905</v>
      </c>
      <c r="G84">
        <v>11.865346299817499</v>
      </c>
      <c r="H84">
        <v>34.774290000000001</v>
      </c>
      <c r="I84" t="s">
        <v>61</v>
      </c>
      <c r="J84" t="s">
        <v>61</v>
      </c>
      <c r="K84" t="s">
        <v>61</v>
      </c>
      <c r="L84" t="s">
        <v>61</v>
      </c>
      <c r="O84">
        <v>61.319141000000002</v>
      </c>
      <c r="P84">
        <v>9.8883998999999996</v>
      </c>
      <c r="Q84">
        <v>33.846642000000003</v>
      </c>
      <c r="R84">
        <v>11.865346000000001</v>
      </c>
      <c r="S84">
        <v>34.774287999999999</v>
      </c>
      <c r="T84">
        <v>-2.6087249999999999E-2</v>
      </c>
      <c r="Y84">
        <f t="shared" si="6"/>
        <v>61.319141000000002</v>
      </c>
      <c r="Z84">
        <f t="shared" si="7"/>
        <v>9.8883998999999996</v>
      </c>
      <c r="AA84">
        <f t="shared" si="8"/>
        <v>33.846642000000003</v>
      </c>
      <c r="AB84">
        <f t="shared" si="9"/>
        <v>11.865346000000001</v>
      </c>
      <c r="AC84">
        <f t="shared" si="10"/>
        <v>-2.6087249999999999E-2</v>
      </c>
    </row>
    <row r="85" spans="1:29" x14ac:dyDescent="0.25">
      <c r="A85" s="1">
        <f t="shared" si="11"/>
        <v>5</v>
      </c>
      <c r="B85" t="s">
        <v>57</v>
      </c>
      <c r="C85">
        <v>2015</v>
      </c>
      <c r="D85">
        <v>73.861369999999994</v>
      </c>
      <c r="E85" t="s">
        <v>61</v>
      </c>
      <c r="F85">
        <v>29.441425812286397</v>
      </c>
      <c r="G85">
        <v>9.5396017919685203</v>
      </c>
      <c r="H85">
        <v>39.245010000000001</v>
      </c>
      <c r="I85" t="s">
        <v>61</v>
      </c>
      <c r="J85" t="s">
        <v>61</v>
      </c>
      <c r="K85" t="s">
        <v>61</v>
      </c>
      <c r="L85" t="s">
        <v>61</v>
      </c>
      <c r="O85">
        <v>73.861366000000004</v>
      </c>
      <c r="P85">
        <v>14.399917</v>
      </c>
      <c r="Q85">
        <v>29.441424999999999</v>
      </c>
      <c r="R85">
        <v>9.5396012999999993</v>
      </c>
      <c r="S85">
        <v>39.245010000000001</v>
      </c>
      <c r="T85">
        <v>-1.0076099999999999E-2</v>
      </c>
      <c r="Y85">
        <f t="shared" si="6"/>
        <v>73.861366000000004</v>
      </c>
      <c r="Z85">
        <f t="shared" si="7"/>
        <v>14.399917</v>
      </c>
      <c r="AA85">
        <f t="shared" si="8"/>
        <v>29.441424999999999</v>
      </c>
      <c r="AB85">
        <f t="shared" si="9"/>
        <v>9.5396012999999993</v>
      </c>
      <c r="AC85">
        <f t="shared" si="10"/>
        <v>-1.0076099999999999E-2</v>
      </c>
    </row>
    <row r="86" spans="1:29" x14ac:dyDescent="0.25">
      <c r="A86" s="1">
        <f t="shared" si="11"/>
        <v>5</v>
      </c>
      <c r="B86" t="s">
        <v>57</v>
      </c>
      <c r="C86">
        <v>2016</v>
      </c>
      <c r="D86">
        <v>57.00423</v>
      </c>
      <c r="E86" t="s">
        <v>61</v>
      </c>
      <c r="F86">
        <v>30.076127363387503</v>
      </c>
      <c r="G86">
        <v>8.1503415556721208</v>
      </c>
      <c r="H86">
        <v>44.57723</v>
      </c>
      <c r="I86" t="s">
        <v>61</v>
      </c>
      <c r="J86" t="s">
        <v>61</v>
      </c>
      <c r="K86" t="s">
        <v>61</v>
      </c>
      <c r="L86" t="s">
        <v>61</v>
      </c>
      <c r="O86">
        <v>57.00423</v>
      </c>
      <c r="P86">
        <v>18.911435000000001</v>
      </c>
      <c r="Q86">
        <v>30.076128000000001</v>
      </c>
      <c r="R86">
        <v>8.1503420000000002</v>
      </c>
      <c r="S86">
        <v>44.577229000000003</v>
      </c>
      <c r="T86">
        <v>5.9350499999999999E-3</v>
      </c>
      <c r="Y86">
        <f t="shared" si="6"/>
        <v>57.00423</v>
      </c>
      <c r="Z86">
        <f t="shared" si="7"/>
        <v>18.911435000000001</v>
      </c>
      <c r="AA86">
        <f t="shared" si="8"/>
        <v>30.076128000000001</v>
      </c>
      <c r="AB86">
        <f t="shared" si="9"/>
        <v>8.1503420000000002</v>
      </c>
      <c r="AC86">
        <f t="shared" si="10"/>
        <v>5.9350499999999999E-3</v>
      </c>
    </row>
    <row r="87" spans="1:29" x14ac:dyDescent="0.25">
      <c r="A87" s="1">
        <f t="shared" si="11"/>
        <v>5</v>
      </c>
      <c r="B87" t="s">
        <v>57</v>
      </c>
      <c r="C87">
        <v>2017</v>
      </c>
      <c r="D87">
        <v>62.17803</v>
      </c>
      <c r="E87" t="s">
        <v>61</v>
      </c>
      <c r="F87">
        <v>33.370786565338605</v>
      </c>
      <c r="G87">
        <v>7.3336748561019203</v>
      </c>
      <c r="H87">
        <v>32.771560000000001</v>
      </c>
      <c r="I87" t="s">
        <v>61</v>
      </c>
      <c r="J87" t="s">
        <v>61</v>
      </c>
      <c r="K87" t="s">
        <v>61</v>
      </c>
      <c r="L87" t="s">
        <v>61</v>
      </c>
      <c r="O87">
        <v>62.178027999999998</v>
      </c>
      <c r="P87">
        <v>23.422951999999999</v>
      </c>
      <c r="Q87">
        <v>33.370784999999998</v>
      </c>
      <c r="R87">
        <v>7.3336749000000001</v>
      </c>
      <c r="S87">
        <v>32.771560999999998</v>
      </c>
      <c r="T87">
        <v>2.1946199999999999E-2</v>
      </c>
      <c r="Y87">
        <f t="shared" si="6"/>
        <v>62.178027999999998</v>
      </c>
      <c r="Z87">
        <f t="shared" si="7"/>
        <v>23.422951999999999</v>
      </c>
      <c r="AA87">
        <f t="shared" si="8"/>
        <v>33.370784999999998</v>
      </c>
      <c r="AB87">
        <f t="shared" si="9"/>
        <v>7.3336749000000001</v>
      </c>
      <c r="AC87">
        <f t="shared" si="10"/>
        <v>2.1946199999999999E-2</v>
      </c>
    </row>
    <row r="88" spans="1:29" x14ac:dyDescent="0.25">
      <c r="A88" s="1">
        <f t="shared" si="11"/>
        <v>5</v>
      </c>
      <c r="B88" t="s">
        <v>57</v>
      </c>
      <c r="C88">
        <v>2018</v>
      </c>
      <c r="D88">
        <v>61.737250000000003</v>
      </c>
      <c r="E88">
        <v>27.934470000000001</v>
      </c>
      <c r="F88">
        <v>35.1864232334786</v>
      </c>
      <c r="G88">
        <v>8.2092538947259204</v>
      </c>
      <c r="H88">
        <v>31.027190000000001</v>
      </c>
      <c r="I88" t="s">
        <v>61</v>
      </c>
      <c r="J88" t="s">
        <v>61</v>
      </c>
      <c r="K88" t="s">
        <v>61</v>
      </c>
      <c r="L88" t="s">
        <v>61</v>
      </c>
      <c r="O88">
        <v>61.737251000000001</v>
      </c>
      <c r="P88">
        <v>27.934469</v>
      </c>
      <c r="Q88">
        <v>35.186424000000002</v>
      </c>
      <c r="R88">
        <v>8.2092542999999996</v>
      </c>
      <c r="S88">
        <v>31.027189</v>
      </c>
      <c r="T88">
        <v>3.7957350000000001E-2</v>
      </c>
      <c r="Y88">
        <f t="shared" si="6"/>
        <v>61.737251000000001</v>
      </c>
      <c r="Z88">
        <f t="shared" si="7"/>
        <v>27.934469</v>
      </c>
      <c r="AA88">
        <f t="shared" si="8"/>
        <v>35.186424000000002</v>
      </c>
      <c r="AB88">
        <f t="shared" si="9"/>
        <v>8.2092542999999996</v>
      </c>
      <c r="AC88">
        <f t="shared" si="10"/>
        <v>3.7957350000000001E-2</v>
      </c>
    </row>
    <row r="89" spans="1:29" x14ac:dyDescent="0.25">
      <c r="A89" s="1">
        <f t="shared" si="11"/>
        <v>5</v>
      </c>
      <c r="B89" t="s">
        <v>57</v>
      </c>
      <c r="C89">
        <v>2019</v>
      </c>
      <c r="D89">
        <v>59.214390000000002</v>
      </c>
      <c r="E89" t="s">
        <v>61</v>
      </c>
      <c r="F89">
        <v>40.229635085725398</v>
      </c>
      <c r="G89">
        <v>9.3905126820867704</v>
      </c>
      <c r="H89">
        <v>35.55471</v>
      </c>
      <c r="I89" t="s">
        <v>58</v>
      </c>
      <c r="J89" t="s">
        <v>59</v>
      </c>
      <c r="K89" t="s">
        <v>61</v>
      </c>
      <c r="L89" t="s">
        <v>61</v>
      </c>
      <c r="O89">
        <v>59.214390000000002</v>
      </c>
      <c r="P89">
        <v>32.445987000000002</v>
      </c>
      <c r="Q89">
        <v>40.229633</v>
      </c>
      <c r="R89">
        <v>9.3905124999999998</v>
      </c>
      <c r="S89">
        <v>35.55471</v>
      </c>
      <c r="T89">
        <v>5.3968500000000003E-2</v>
      </c>
      <c r="U89">
        <v>14.28729</v>
      </c>
      <c r="Y89">
        <f t="shared" si="6"/>
        <v>59.214390000000002</v>
      </c>
      <c r="Z89">
        <f t="shared" si="7"/>
        <v>32.445987000000002</v>
      </c>
      <c r="AA89">
        <f t="shared" si="8"/>
        <v>40.229633</v>
      </c>
      <c r="AB89">
        <f t="shared" si="9"/>
        <v>9.3905124999999998</v>
      </c>
      <c r="AC89">
        <f t="shared" si="10"/>
        <v>5.3968500000000003E-2</v>
      </c>
    </row>
    <row r="90" spans="1:29" x14ac:dyDescent="0.25">
      <c r="A90" s="1">
        <f t="shared" si="11"/>
        <v>5</v>
      </c>
      <c r="B90" t="s">
        <v>57</v>
      </c>
      <c r="C90">
        <v>2020</v>
      </c>
      <c r="D90">
        <v>62.061660000000003</v>
      </c>
      <c r="E90" t="s">
        <v>61</v>
      </c>
      <c r="F90">
        <v>46.323631079337503</v>
      </c>
      <c r="G90">
        <v>9.3614696543409188</v>
      </c>
      <c r="H90">
        <v>41.83708</v>
      </c>
      <c r="I90" t="s">
        <v>61</v>
      </c>
      <c r="J90" t="s">
        <v>61</v>
      </c>
      <c r="K90" t="s">
        <v>61</v>
      </c>
      <c r="L90" t="s">
        <v>61</v>
      </c>
      <c r="O90">
        <v>62.061661000000001</v>
      </c>
      <c r="P90">
        <v>36.957504</v>
      </c>
      <c r="Q90">
        <v>46.323630999999999</v>
      </c>
      <c r="R90">
        <v>9.3614692999999995</v>
      </c>
      <c r="S90">
        <v>41.837077999999998</v>
      </c>
      <c r="T90">
        <v>6.9979650000000004E-2</v>
      </c>
      <c r="Y90">
        <f t="shared" si="6"/>
        <v>62.061661000000001</v>
      </c>
      <c r="Z90">
        <f t="shared" si="7"/>
        <v>36.957504</v>
      </c>
      <c r="AA90">
        <f t="shared" si="8"/>
        <v>46.323630999999999</v>
      </c>
      <c r="AB90">
        <f t="shared" si="9"/>
        <v>9.3614692999999995</v>
      </c>
      <c r="AC90">
        <f t="shared" si="10"/>
        <v>6.9979650000000004E-2</v>
      </c>
    </row>
    <row r="91" spans="1:29" x14ac:dyDescent="0.25">
      <c r="A91" s="1">
        <f t="shared" si="11"/>
        <v>5</v>
      </c>
      <c r="B91" t="s">
        <v>57</v>
      </c>
      <c r="C91">
        <v>2021</v>
      </c>
      <c r="D91">
        <v>59.758560000000003</v>
      </c>
      <c r="E91" t="s">
        <v>61</v>
      </c>
      <c r="F91">
        <v>49.4755391763156</v>
      </c>
      <c r="G91">
        <v>10.688092812215789</v>
      </c>
      <c r="H91">
        <v>44.570920000000001</v>
      </c>
      <c r="I91" t="s">
        <v>60</v>
      </c>
      <c r="J91" t="s">
        <v>61</v>
      </c>
      <c r="K91" t="s">
        <v>61</v>
      </c>
      <c r="L91" t="s">
        <v>61</v>
      </c>
      <c r="O91">
        <v>59.758560000000003</v>
      </c>
      <c r="P91">
        <v>41.469020999999998</v>
      </c>
      <c r="Q91">
        <v>49.475540000000002</v>
      </c>
      <c r="R91">
        <v>10.688093</v>
      </c>
      <c r="S91">
        <v>44.570919000000004</v>
      </c>
      <c r="T91">
        <v>8.5990800000000006E-2</v>
      </c>
      <c r="Y91">
        <f t="shared" si="6"/>
        <v>59.758560000000003</v>
      </c>
      <c r="Z91">
        <f t="shared" si="7"/>
        <v>41.469020999999998</v>
      </c>
      <c r="AA91">
        <f t="shared" si="8"/>
        <v>49.475540000000002</v>
      </c>
      <c r="AB91">
        <f t="shared" si="9"/>
        <v>10.688093</v>
      </c>
      <c r="AC91">
        <f t="shared" si="10"/>
        <v>8.5990800000000006E-2</v>
      </c>
    </row>
    <row r="92" spans="1:29" x14ac:dyDescent="0.25">
      <c r="A92" s="1">
        <f t="shared" si="11"/>
        <v>6</v>
      </c>
      <c r="B92" t="s">
        <v>62</v>
      </c>
      <c r="C92">
        <v>2004</v>
      </c>
      <c r="D92">
        <v>12.538</v>
      </c>
      <c r="E92">
        <v>33.804637999999997</v>
      </c>
      <c r="F92">
        <v>26.0483435133286</v>
      </c>
      <c r="G92">
        <v>16.9042815079011</v>
      </c>
      <c r="H92">
        <v>6.5080479999999996</v>
      </c>
      <c r="I92" t="s">
        <v>61</v>
      </c>
      <c r="J92" t="s">
        <v>61</v>
      </c>
      <c r="K92" t="s">
        <v>61</v>
      </c>
      <c r="L92" t="s">
        <v>61</v>
      </c>
      <c r="O92">
        <v>12.538</v>
      </c>
      <c r="P92">
        <v>33.804637999999997</v>
      </c>
      <c r="Q92">
        <v>26.048344</v>
      </c>
      <c r="R92">
        <v>16.904281999999998</v>
      </c>
      <c r="S92">
        <v>6.5080480999999999</v>
      </c>
      <c r="T92">
        <v>-9.9474693999999992</v>
      </c>
      <c r="U92">
        <v>-9803.1258999999991</v>
      </c>
      <c r="V92">
        <v>737.66974000000005</v>
      </c>
      <c r="W92">
        <v>737.66974000000005</v>
      </c>
      <c r="Y92">
        <f t="shared" si="6"/>
        <v>12.538</v>
      </c>
      <c r="Z92">
        <f t="shared" si="7"/>
        <v>33.804637999999997</v>
      </c>
      <c r="AA92">
        <f t="shared" si="8"/>
        <v>26.048344</v>
      </c>
      <c r="AB92">
        <f t="shared" si="9"/>
        <v>16.904281999999998</v>
      </c>
      <c r="AC92">
        <f t="shared" si="10"/>
        <v>-9.9474693999999992</v>
      </c>
    </row>
    <row r="93" spans="1:29" x14ac:dyDescent="0.25">
      <c r="A93" s="1">
        <f t="shared" si="11"/>
        <v>6</v>
      </c>
      <c r="B93" t="s">
        <v>62</v>
      </c>
      <c r="C93">
        <v>2005</v>
      </c>
      <c r="D93">
        <v>190.11188000000001</v>
      </c>
      <c r="E93">
        <v>26.735052</v>
      </c>
      <c r="F93">
        <v>25.130059039389401</v>
      </c>
      <c r="G93">
        <v>19.4801129717181</v>
      </c>
      <c r="H93">
        <v>7.6725519999999996</v>
      </c>
      <c r="I93" t="s">
        <v>61</v>
      </c>
      <c r="J93" t="s">
        <v>61</v>
      </c>
      <c r="K93" t="s">
        <v>61</v>
      </c>
      <c r="L93" t="s">
        <v>61</v>
      </c>
      <c r="O93">
        <v>190.11188000000001</v>
      </c>
      <c r="P93">
        <v>26.735052</v>
      </c>
      <c r="Q93">
        <v>25.130057999999998</v>
      </c>
      <c r="R93">
        <v>19.480111999999998</v>
      </c>
      <c r="S93">
        <v>7.6725520999999999</v>
      </c>
      <c r="T93">
        <v>-8.6054303999999995</v>
      </c>
      <c r="U93">
        <v>-8435.8179</v>
      </c>
      <c r="V93">
        <v>721.17255</v>
      </c>
      <c r="W93">
        <v>721.17255</v>
      </c>
      <c r="Y93">
        <f t="shared" si="6"/>
        <v>190.11188000000001</v>
      </c>
      <c r="Z93">
        <f t="shared" si="7"/>
        <v>26.735052</v>
      </c>
      <c r="AA93">
        <f t="shared" si="8"/>
        <v>25.130057999999998</v>
      </c>
      <c r="AB93">
        <f t="shared" si="9"/>
        <v>19.480111999999998</v>
      </c>
      <c r="AC93">
        <f t="shared" si="10"/>
        <v>-8.6054303999999995</v>
      </c>
    </row>
    <row r="94" spans="1:29" x14ac:dyDescent="0.25">
      <c r="A94" s="1">
        <f t="shared" si="11"/>
        <v>6</v>
      </c>
      <c r="B94" t="s">
        <v>62</v>
      </c>
      <c r="C94">
        <v>2006</v>
      </c>
      <c r="D94">
        <v>221.86229999999998</v>
      </c>
      <c r="E94">
        <v>30.477217000000003</v>
      </c>
      <c r="F94">
        <v>18.560270264731802</v>
      </c>
      <c r="G94">
        <v>14.255331618423901</v>
      </c>
      <c r="H94">
        <v>7.632377</v>
      </c>
      <c r="I94" t="s">
        <v>61</v>
      </c>
      <c r="J94" t="s">
        <v>61</v>
      </c>
      <c r="K94" t="s">
        <v>61</v>
      </c>
      <c r="L94" t="s">
        <v>61</v>
      </c>
      <c r="O94">
        <v>221.8623</v>
      </c>
      <c r="P94">
        <v>30.477217</v>
      </c>
      <c r="Q94">
        <v>18.560269999999999</v>
      </c>
      <c r="R94">
        <v>14.255331999999999</v>
      </c>
      <c r="S94">
        <v>7.6323771000000002</v>
      </c>
      <c r="T94">
        <v>-7.2633913000000003</v>
      </c>
      <c r="U94">
        <v>-7068.5099</v>
      </c>
      <c r="V94">
        <v>704.67534999999998</v>
      </c>
      <c r="W94">
        <v>704.67534999999998</v>
      </c>
      <c r="Y94">
        <f t="shared" si="6"/>
        <v>221.8623</v>
      </c>
      <c r="Z94">
        <f t="shared" si="7"/>
        <v>30.477217</v>
      </c>
      <c r="AA94">
        <f t="shared" si="8"/>
        <v>18.560269999999999</v>
      </c>
      <c r="AB94">
        <f t="shared" si="9"/>
        <v>14.255331999999999</v>
      </c>
      <c r="AC94">
        <f t="shared" si="10"/>
        <v>-7.2633913000000003</v>
      </c>
    </row>
    <row r="95" spans="1:29" x14ac:dyDescent="0.25">
      <c r="A95" s="1">
        <f t="shared" si="11"/>
        <v>6</v>
      </c>
      <c r="B95" t="s">
        <v>62</v>
      </c>
      <c r="C95">
        <v>2007</v>
      </c>
      <c r="D95">
        <v>234.27804</v>
      </c>
      <c r="E95">
        <v>30.545347999999997</v>
      </c>
      <c r="F95">
        <v>20.126891371978701</v>
      </c>
      <c r="G95">
        <v>18.847611616941304</v>
      </c>
      <c r="H95">
        <v>7.2571279999999998</v>
      </c>
      <c r="I95" t="s">
        <v>61</v>
      </c>
      <c r="J95" t="s">
        <v>61</v>
      </c>
      <c r="K95" t="s">
        <v>61</v>
      </c>
      <c r="L95" t="s">
        <v>61</v>
      </c>
      <c r="O95">
        <v>234.27805000000001</v>
      </c>
      <c r="P95">
        <v>30.545347</v>
      </c>
      <c r="Q95">
        <v>20.126892000000002</v>
      </c>
      <c r="R95">
        <v>18.847612000000002</v>
      </c>
      <c r="S95">
        <v>7.2571278000000001</v>
      </c>
      <c r="T95">
        <v>-5.9213522999999997</v>
      </c>
      <c r="U95">
        <v>-5701.2019</v>
      </c>
      <c r="V95">
        <v>688.17816000000005</v>
      </c>
      <c r="W95">
        <v>688.17816000000005</v>
      </c>
      <c r="Y95">
        <f t="shared" si="6"/>
        <v>234.27805000000001</v>
      </c>
      <c r="Z95">
        <f t="shared" si="7"/>
        <v>30.545347</v>
      </c>
      <c r="AA95">
        <f t="shared" si="8"/>
        <v>20.126892000000002</v>
      </c>
      <c r="AB95">
        <f t="shared" si="9"/>
        <v>18.847612000000002</v>
      </c>
      <c r="AC95">
        <f t="shared" si="10"/>
        <v>-5.9213522999999997</v>
      </c>
    </row>
    <row r="96" spans="1:29" x14ac:dyDescent="0.25">
      <c r="A96" s="1">
        <f t="shared" si="11"/>
        <v>6</v>
      </c>
      <c r="B96" t="s">
        <v>62</v>
      </c>
      <c r="C96">
        <v>2008</v>
      </c>
      <c r="D96">
        <v>261.96651000000003</v>
      </c>
      <c r="E96">
        <v>44.330537</v>
      </c>
      <c r="F96">
        <v>22.549120947669199</v>
      </c>
      <c r="G96">
        <v>20.717187662022603</v>
      </c>
      <c r="H96">
        <v>7.2630270000000001</v>
      </c>
      <c r="I96" t="s">
        <v>61</v>
      </c>
      <c r="J96" t="s">
        <v>61</v>
      </c>
      <c r="K96" t="s">
        <v>61</v>
      </c>
      <c r="L96" t="s">
        <v>61</v>
      </c>
      <c r="O96">
        <v>261.96652</v>
      </c>
      <c r="P96">
        <v>44.330536000000002</v>
      </c>
      <c r="Q96">
        <v>22.549122000000001</v>
      </c>
      <c r="R96">
        <v>20.717188</v>
      </c>
      <c r="S96">
        <v>7.2630271999999998</v>
      </c>
      <c r="T96">
        <v>-4.5793131999999996</v>
      </c>
      <c r="U96">
        <v>-4333.8939</v>
      </c>
      <c r="V96">
        <v>671.68097</v>
      </c>
      <c r="W96">
        <v>671.68097</v>
      </c>
      <c r="Y96">
        <f t="shared" si="6"/>
        <v>261.96652</v>
      </c>
      <c r="Z96">
        <f t="shared" si="7"/>
        <v>44.330536000000002</v>
      </c>
      <c r="AA96">
        <f t="shared" si="8"/>
        <v>22.549122000000001</v>
      </c>
      <c r="AB96">
        <f t="shared" si="9"/>
        <v>20.717188</v>
      </c>
      <c r="AC96">
        <f t="shared" si="10"/>
        <v>-4.5793131999999996</v>
      </c>
    </row>
    <row r="97" spans="1:29" x14ac:dyDescent="0.25">
      <c r="A97" s="1">
        <f t="shared" si="11"/>
        <v>6</v>
      </c>
      <c r="B97" t="s">
        <v>62</v>
      </c>
      <c r="C97">
        <v>2009</v>
      </c>
      <c r="D97">
        <v>287.85613999999998</v>
      </c>
      <c r="E97">
        <v>42.497622</v>
      </c>
      <c r="F97">
        <v>23.602108571107497</v>
      </c>
      <c r="G97">
        <v>19.869555163572798</v>
      </c>
      <c r="H97">
        <v>9.1670719999999992</v>
      </c>
      <c r="I97" t="s">
        <v>61</v>
      </c>
      <c r="J97" t="s">
        <v>61</v>
      </c>
      <c r="K97" t="s">
        <v>61</v>
      </c>
      <c r="L97" t="s">
        <v>61</v>
      </c>
      <c r="O97">
        <v>287.85613999999998</v>
      </c>
      <c r="P97">
        <v>42.497622999999997</v>
      </c>
      <c r="Q97">
        <v>23.602108000000001</v>
      </c>
      <c r="R97">
        <v>19.869554999999998</v>
      </c>
      <c r="S97">
        <v>9.1670722999999992</v>
      </c>
      <c r="T97">
        <v>-3.2372741999999999</v>
      </c>
      <c r="U97">
        <v>-2966.5859</v>
      </c>
      <c r="V97">
        <v>655.18377999999996</v>
      </c>
      <c r="W97">
        <v>655.18377999999996</v>
      </c>
      <c r="Y97">
        <f t="shared" si="6"/>
        <v>287.85613999999998</v>
      </c>
      <c r="Z97">
        <f t="shared" si="7"/>
        <v>42.497622999999997</v>
      </c>
      <c r="AA97">
        <f t="shared" si="8"/>
        <v>23.602108000000001</v>
      </c>
      <c r="AB97">
        <f t="shared" si="9"/>
        <v>19.869554999999998</v>
      </c>
      <c r="AC97">
        <f t="shared" si="10"/>
        <v>-3.2372741999999999</v>
      </c>
    </row>
    <row r="98" spans="1:29" x14ac:dyDescent="0.25">
      <c r="A98" s="1">
        <f t="shared" si="11"/>
        <v>6</v>
      </c>
      <c r="B98" t="s">
        <v>62</v>
      </c>
      <c r="C98">
        <v>2010</v>
      </c>
      <c r="D98">
        <v>300.86583000000002</v>
      </c>
      <c r="E98">
        <v>43.489752999999993</v>
      </c>
      <c r="F98">
        <v>24.796434983644197</v>
      </c>
      <c r="G98">
        <v>16.319554707374099</v>
      </c>
      <c r="H98">
        <v>8.7763829999999992</v>
      </c>
      <c r="I98" t="s">
        <v>61</v>
      </c>
      <c r="J98" t="s">
        <v>61</v>
      </c>
      <c r="K98" t="s">
        <v>61</v>
      </c>
      <c r="L98" t="s">
        <v>61</v>
      </c>
      <c r="O98">
        <v>300.86583999999999</v>
      </c>
      <c r="P98">
        <v>43.489753999999998</v>
      </c>
      <c r="Q98">
        <v>24.796434000000001</v>
      </c>
      <c r="R98">
        <v>16.319555000000001</v>
      </c>
      <c r="S98">
        <v>8.7763834000000003</v>
      </c>
      <c r="T98">
        <v>-1.8952351000000001</v>
      </c>
      <c r="U98">
        <v>-1599.278</v>
      </c>
      <c r="V98">
        <v>638.68658000000005</v>
      </c>
      <c r="W98">
        <v>638.68658000000005</v>
      </c>
      <c r="Y98">
        <f t="shared" si="6"/>
        <v>300.86583999999999</v>
      </c>
      <c r="Z98">
        <f t="shared" si="7"/>
        <v>43.489753999999998</v>
      </c>
      <c r="AA98">
        <f t="shared" si="8"/>
        <v>24.796434000000001</v>
      </c>
      <c r="AB98">
        <f t="shared" si="9"/>
        <v>16.319555000000001</v>
      </c>
      <c r="AC98">
        <f t="shared" si="10"/>
        <v>-1.8952351000000001</v>
      </c>
    </row>
    <row r="99" spans="1:29" x14ac:dyDescent="0.25">
      <c r="A99" s="1">
        <f t="shared" si="11"/>
        <v>6</v>
      </c>
      <c r="B99" t="s">
        <v>62</v>
      </c>
      <c r="C99">
        <v>2011</v>
      </c>
      <c r="D99">
        <v>364.92745000000002</v>
      </c>
      <c r="E99">
        <v>43.542555999999998</v>
      </c>
      <c r="F99">
        <v>25.445111321331101</v>
      </c>
      <c r="G99">
        <v>16.875024325637302</v>
      </c>
      <c r="H99">
        <v>8.6545959999999997</v>
      </c>
      <c r="I99" t="s">
        <v>61</v>
      </c>
      <c r="J99" t="s">
        <v>61</v>
      </c>
      <c r="K99" t="s">
        <v>61</v>
      </c>
      <c r="L99" t="s">
        <v>61</v>
      </c>
      <c r="O99">
        <v>364.92746</v>
      </c>
      <c r="P99">
        <v>43.542557000000002</v>
      </c>
      <c r="Q99">
        <v>25.445112000000002</v>
      </c>
      <c r="R99">
        <v>16.875025000000001</v>
      </c>
      <c r="S99">
        <v>8.6545962999999997</v>
      </c>
      <c r="T99">
        <v>-0.55319607000000004</v>
      </c>
      <c r="U99">
        <v>-231.96996999999999</v>
      </c>
      <c r="V99">
        <v>622.18939</v>
      </c>
      <c r="W99">
        <v>622.18939</v>
      </c>
      <c r="Y99">
        <f t="shared" si="6"/>
        <v>364.92746</v>
      </c>
      <c r="Z99">
        <f t="shared" si="7"/>
        <v>43.542557000000002</v>
      </c>
      <c r="AA99">
        <f t="shared" si="8"/>
        <v>25.445112000000002</v>
      </c>
      <c r="AB99">
        <f t="shared" si="9"/>
        <v>16.875025000000001</v>
      </c>
      <c r="AC99">
        <f t="shared" si="10"/>
        <v>-0.55319607000000004</v>
      </c>
    </row>
    <row r="100" spans="1:29" x14ac:dyDescent="0.25">
      <c r="A100" s="1">
        <f t="shared" si="11"/>
        <v>6</v>
      </c>
      <c r="B100" t="s">
        <v>62</v>
      </c>
      <c r="C100">
        <v>2012</v>
      </c>
      <c r="D100">
        <v>475.21109000000001</v>
      </c>
      <c r="E100">
        <v>9.7149909999999995</v>
      </c>
      <c r="F100">
        <v>28.310232517647101</v>
      </c>
      <c r="G100">
        <v>19.0149896267198</v>
      </c>
      <c r="H100">
        <v>9.7149909999999995</v>
      </c>
      <c r="I100" t="s">
        <v>63</v>
      </c>
      <c r="J100" t="s">
        <v>64</v>
      </c>
      <c r="K100" t="s">
        <v>61</v>
      </c>
      <c r="L100" t="s">
        <v>61</v>
      </c>
      <c r="O100">
        <v>475.21109000000001</v>
      </c>
      <c r="P100">
        <v>9.7149906000000001</v>
      </c>
      <c r="Q100">
        <v>28.310231999999999</v>
      </c>
      <c r="R100">
        <v>19.014990000000001</v>
      </c>
      <c r="S100">
        <v>9.7149906000000001</v>
      </c>
      <c r="T100">
        <v>0.78884297999999997</v>
      </c>
      <c r="U100">
        <v>1135.338</v>
      </c>
      <c r="V100">
        <v>605.69219999999996</v>
      </c>
      <c r="W100">
        <v>605.69219999999996</v>
      </c>
      <c r="Y100">
        <f t="shared" si="6"/>
        <v>475.21109000000001</v>
      </c>
      <c r="Z100">
        <f t="shared" si="7"/>
        <v>9.7149906000000001</v>
      </c>
      <c r="AA100">
        <f t="shared" si="8"/>
        <v>28.310231999999999</v>
      </c>
      <c r="AB100">
        <f t="shared" si="9"/>
        <v>19.014990000000001</v>
      </c>
      <c r="AC100">
        <f t="shared" si="10"/>
        <v>0.78884297999999997</v>
      </c>
    </row>
    <row r="101" spans="1:29" x14ac:dyDescent="0.25">
      <c r="A101" s="1">
        <f t="shared" si="11"/>
        <v>6</v>
      </c>
      <c r="B101" t="s">
        <v>62</v>
      </c>
      <c r="C101">
        <v>2013</v>
      </c>
      <c r="D101">
        <v>478.30171000000001</v>
      </c>
      <c r="E101">
        <v>8.7869209999999995</v>
      </c>
      <c r="F101">
        <v>22.0669701703264</v>
      </c>
      <c r="G101">
        <v>16.738728324384301</v>
      </c>
      <c r="H101">
        <v>8.7869209999999995</v>
      </c>
      <c r="I101" t="s">
        <v>65</v>
      </c>
      <c r="J101" t="s">
        <v>66</v>
      </c>
      <c r="K101" t="s">
        <v>61</v>
      </c>
      <c r="L101" t="s">
        <v>61</v>
      </c>
      <c r="O101">
        <v>478.30169999999998</v>
      </c>
      <c r="P101">
        <v>8.7869205000000008</v>
      </c>
      <c r="Q101">
        <v>22.066970999999999</v>
      </c>
      <c r="R101">
        <v>16.738727999999998</v>
      </c>
      <c r="S101">
        <v>8.7869205000000008</v>
      </c>
      <c r="T101">
        <v>2.1308820000000002</v>
      </c>
      <c r="U101">
        <v>2502.6460000000002</v>
      </c>
      <c r="V101">
        <v>589.19501000000002</v>
      </c>
      <c r="W101">
        <v>589.19501000000002</v>
      </c>
      <c r="Y101">
        <f t="shared" si="6"/>
        <v>478.30169999999998</v>
      </c>
      <c r="Z101">
        <f t="shared" si="7"/>
        <v>8.7869205000000008</v>
      </c>
      <c r="AA101">
        <f t="shared" si="8"/>
        <v>22.066970999999999</v>
      </c>
      <c r="AB101">
        <f t="shared" si="9"/>
        <v>16.738727999999998</v>
      </c>
      <c r="AC101">
        <f t="shared" si="10"/>
        <v>2.1308820000000002</v>
      </c>
    </row>
    <row r="102" spans="1:29" x14ac:dyDescent="0.25">
      <c r="A102" s="1">
        <f t="shared" si="11"/>
        <v>6</v>
      </c>
      <c r="B102" t="s">
        <v>62</v>
      </c>
      <c r="C102">
        <v>2014</v>
      </c>
      <c r="D102">
        <v>534.18732</v>
      </c>
      <c r="E102">
        <v>54.685988999999999</v>
      </c>
      <c r="F102">
        <v>23.7563303198603</v>
      </c>
      <c r="G102">
        <v>18.144843592415601</v>
      </c>
      <c r="H102">
        <v>9.0856589999999997</v>
      </c>
      <c r="I102" t="s">
        <v>67</v>
      </c>
      <c r="J102" t="s">
        <v>68</v>
      </c>
      <c r="K102" t="s">
        <v>61</v>
      </c>
      <c r="L102" t="s">
        <v>61</v>
      </c>
      <c r="O102">
        <v>534.18732</v>
      </c>
      <c r="P102">
        <v>54.685988999999999</v>
      </c>
      <c r="Q102">
        <v>23.756329999999998</v>
      </c>
      <c r="R102">
        <v>18.144843999999999</v>
      </c>
      <c r="S102">
        <v>9.0856589999999997</v>
      </c>
      <c r="T102">
        <v>7.6402730999999999</v>
      </c>
      <c r="U102">
        <v>6751.2671</v>
      </c>
      <c r="V102">
        <v>572.69781</v>
      </c>
      <c r="W102">
        <v>572.69781</v>
      </c>
      <c r="Y102">
        <f t="shared" si="6"/>
        <v>534.18732</v>
      </c>
      <c r="Z102">
        <f t="shared" si="7"/>
        <v>54.685988999999999</v>
      </c>
      <c r="AA102">
        <f t="shared" si="8"/>
        <v>23.756329999999998</v>
      </c>
      <c r="AB102">
        <f t="shared" si="9"/>
        <v>18.144843999999999</v>
      </c>
      <c r="AC102">
        <f t="shared" si="10"/>
        <v>7.6402730999999999</v>
      </c>
    </row>
    <row r="103" spans="1:29" x14ac:dyDescent="0.25">
      <c r="A103" s="1">
        <f t="shared" si="11"/>
        <v>6</v>
      </c>
      <c r="B103" t="s">
        <v>62</v>
      </c>
      <c r="C103">
        <v>2015</v>
      </c>
      <c r="D103">
        <v>623.43724999999995</v>
      </c>
      <c r="E103">
        <v>55.360465999999995</v>
      </c>
      <c r="F103">
        <v>26.0206413988926</v>
      </c>
      <c r="G103">
        <v>19.524885137556598</v>
      </c>
      <c r="H103">
        <v>8.6981359999999999</v>
      </c>
      <c r="I103" t="s">
        <v>69</v>
      </c>
      <c r="J103" t="s">
        <v>70</v>
      </c>
      <c r="K103" t="s">
        <v>61</v>
      </c>
      <c r="L103" t="s">
        <v>61</v>
      </c>
      <c r="O103">
        <v>623.43726000000004</v>
      </c>
      <c r="P103">
        <v>55.360466000000002</v>
      </c>
      <c r="Q103">
        <v>26.020641000000001</v>
      </c>
      <c r="R103">
        <v>19.524885000000001</v>
      </c>
      <c r="S103">
        <v>8.6981362999999998</v>
      </c>
      <c r="T103">
        <v>19.313040000000001</v>
      </c>
      <c r="U103">
        <v>15467.66</v>
      </c>
      <c r="V103">
        <v>556.20061999999996</v>
      </c>
      <c r="W103">
        <v>556.20061999999996</v>
      </c>
      <c r="Y103">
        <f t="shared" si="6"/>
        <v>623.43726000000004</v>
      </c>
      <c r="Z103">
        <f t="shared" si="7"/>
        <v>55.360466000000002</v>
      </c>
      <c r="AA103">
        <f t="shared" si="8"/>
        <v>26.020641000000001</v>
      </c>
      <c r="AB103">
        <f t="shared" si="9"/>
        <v>19.524885000000001</v>
      </c>
      <c r="AC103">
        <f t="shared" si="10"/>
        <v>19.313040000000001</v>
      </c>
    </row>
    <row r="104" spans="1:29" x14ac:dyDescent="0.25">
      <c r="A104" s="1">
        <f t="shared" si="11"/>
        <v>6</v>
      </c>
      <c r="B104" t="s">
        <v>62</v>
      </c>
      <c r="C104">
        <v>2016</v>
      </c>
      <c r="D104">
        <v>590.39471000000003</v>
      </c>
      <c r="E104">
        <v>52.372377</v>
      </c>
      <c r="F104">
        <v>27.457745212381802</v>
      </c>
      <c r="G104">
        <v>19.199921163244102</v>
      </c>
      <c r="H104">
        <v>8.5967070000000003</v>
      </c>
      <c r="I104" t="s">
        <v>71</v>
      </c>
      <c r="J104" t="s">
        <v>72</v>
      </c>
      <c r="K104">
        <v>539.70343083673697</v>
      </c>
      <c r="L104">
        <v>539.70343083673697</v>
      </c>
      <c r="O104">
        <v>590.39471000000003</v>
      </c>
      <c r="P104">
        <v>52.372374999999998</v>
      </c>
      <c r="Q104">
        <v>27.457744999999999</v>
      </c>
      <c r="R104">
        <v>19.199921</v>
      </c>
      <c r="S104">
        <v>8.5967073000000003</v>
      </c>
      <c r="T104">
        <v>35.751750999999999</v>
      </c>
      <c r="U104">
        <v>31169.710999999999</v>
      </c>
      <c r="V104">
        <v>539.70343000000003</v>
      </c>
      <c r="W104">
        <v>539.70343000000003</v>
      </c>
      <c r="Y104">
        <f t="shared" si="6"/>
        <v>590.39471000000003</v>
      </c>
      <c r="Z104">
        <f t="shared" si="7"/>
        <v>52.372374999999998</v>
      </c>
      <c r="AA104">
        <f t="shared" si="8"/>
        <v>27.457744999999999</v>
      </c>
      <c r="AB104">
        <f t="shared" si="9"/>
        <v>19.199921</v>
      </c>
      <c r="AC104">
        <f t="shared" si="10"/>
        <v>35.751750999999999</v>
      </c>
    </row>
    <row r="105" spans="1:29" x14ac:dyDescent="0.25">
      <c r="A105" s="1">
        <f t="shared" si="11"/>
        <v>6</v>
      </c>
      <c r="B105" t="s">
        <v>62</v>
      </c>
      <c r="C105">
        <v>2017</v>
      </c>
      <c r="D105">
        <v>660.88582000000008</v>
      </c>
      <c r="E105">
        <v>56.853380999999999</v>
      </c>
      <c r="F105">
        <v>26.301372899412101</v>
      </c>
      <c r="G105">
        <v>17.555651937950902</v>
      </c>
      <c r="H105">
        <v>8.4800310000000003</v>
      </c>
      <c r="I105" t="s">
        <v>73</v>
      </c>
      <c r="J105" t="s">
        <v>74</v>
      </c>
      <c r="K105">
        <v>523.20621092101203</v>
      </c>
      <c r="L105">
        <v>523.20621092101203</v>
      </c>
      <c r="O105">
        <v>660.88580000000002</v>
      </c>
      <c r="P105">
        <v>56.853382000000003</v>
      </c>
      <c r="Q105">
        <v>26.301373000000002</v>
      </c>
      <c r="R105">
        <v>17.555653</v>
      </c>
      <c r="S105">
        <v>8.4800310000000003</v>
      </c>
      <c r="T105">
        <v>59.302151000000002</v>
      </c>
      <c r="U105">
        <v>54206.98</v>
      </c>
      <c r="V105">
        <v>523.20623999999998</v>
      </c>
      <c r="W105">
        <v>523.20623999999998</v>
      </c>
      <c r="Y105">
        <f t="shared" si="6"/>
        <v>660.88580000000002</v>
      </c>
      <c r="Z105">
        <f t="shared" si="7"/>
        <v>56.853382000000003</v>
      </c>
      <c r="AA105">
        <f t="shared" si="8"/>
        <v>26.301373000000002</v>
      </c>
      <c r="AB105">
        <f t="shared" si="9"/>
        <v>17.555653</v>
      </c>
      <c r="AC105">
        <f t="shared" si="10"/>
        <v>59.302151000000002</v>
      </c>
    </row>
    <row r="106" spans="1:29" x14ac:dyDescent="0.25">
      <c r="A106" s="1">
        <f t="shared" si="11"/>
        <v>6</v>
      </c>
      <c r="B106" t="s">
        <v>62</v>
      </c>
      <c r="C106">
        <v>2018</v>
      </c>
      <c r="D106">
        <v>771.65188999999998</v>
      </c>
      <c r="E106">
        <v>87.348910000000004</v>
      </c>
      <c r="F106">
        <v>25.552058087833196</v>
      </c>
      <c r="G106">
        <v>14.622147644286498</v>
      </c>
      <c r="H106" t="s">
        <v>61</v>
      </c>
      <c r="I106" t="s">
        <v>75</v>
      </c>
      <c r="J106" t="s">
        <v>76</v>
      </c>
      <c r="K106">
        <v>969.63304178630199</v>
      </c>
      <c r="L106">
        <v>969.63304178630199</v>
      </c>
      <c r="O106">
        <v>771.65192000000002</v>
      </c>
      <c r="P106">
        <v>87.348906999999997</v>
      </c>
      <c r="Q106">
        <v>25.552057000000001</v>
      </c>
      <c r="R106">
        <v>14.622147999999999</v>
      </c>
      <c r="S106">
        <v>8.3633547000000004</v>
      </c>
      <c r="T106">
        <v>72.331931999999995</v>
      </c>
      <c r="U106">
        <v>78299.031000000003</v>
      </c>
      <c r="V106">
        <v>969.63306</v>
      </c>
      <c r="W106">
        <v>969.63306</v>
      </c>
      <c r="Y106">
        <f t="shared" si="6"/>
        <v>771.65192000000002</v>
      </c>
      <c r="Z106">
        <f t="shared" si="7"/>
        <v>87.348906999999997</v>
      </c>
      <c r="AA106">
        <f t="shared" si="8"/>
        <v>25.552057000000001</v>
      </c>
      <c r="AB106">
        <f t="shared" si="9"/>
        <v>14.622147999999999</v>
      </c>
      <c r="AC106">
        <f t="shared" si="10"/>
        <v>72.331931999999995</v>
      </c>
    </row>
    <row r="107" spans="1:29" x14ac:dyDescent="0.25">
      <c r="A107" s="1">
        <f t="shared" si="11"/>
        <v>6</v>
      </c>
      <c r="B107" t="s">
        <v>62</v>
      </c>
      <c r="C107">
        <v>2019</v>
      </c>
      <c r="D107">
        <v>793.66233</v>
      </c>
      <c r="E107">
        <v>65.546440000000004</v>
      </c>
      <c r="F107">
        <v>25.823045471840398</v>
      </c>
      <c r="G107">
        <v>14.836507945180001</v>
      </c>
      <c r="H107" t="s">
        <v>61</v>
      </c>
      <c r="I107" t="s">
        <v>77</v>
      </c>
      <c r="J107" t="s">
        <v>78</v>
      </c>
      <c r="K107">
        <v>1229.35578679783</v>
      </c>
      <c r="L107">
        <v>1229.35578679783</v>
      </c>
      <c r="O107">
        <v>793.66234999999995</v>
      </c>
      <c r="P107">
        <v>65.546440000000004</v>
      </c>
      <c r="Q107">
        <v>25.823046000000001</v>
      </c>
      <c r="R107">
        <v>14.836508</v>
      </c>
      <c r="S107">
        <v>8.2466784000000004</v>
      </c>
      <c r="T107">
        <v>86.764053000000004</v>
      </c>
      <c r="U107">
        <v>105498.7</v>
      </c>
      <c r="V107">
        <v>1229.3558</v>
      </c>
      <c r="W107">
        <v>1229.3558</v>
      </c>
      <c r="Y107">
        <f t="shared" si="6"/>
        <v>793.66234999999995</v>
      </c>
      <c r="Z107">
        <f t="shared" si="7"/>
        <v>65.546440000000004</v>
      </c>
      <c r="AA107">
        <f t="shared" si="8"/>
        <v>25.823046000000001</v>
      </c>
      <c r="AB107">
        <f t="shared" si="9"/>
        <v>14.836508</v>
      </c>
      <c r="AC107">
        <f t="shared" si="10"/>
        <v>86.764053000000004</v>
      </c>
    </row>
    <row r="108" spans="1:29" x14ac:dyDescent="0.25">
      <c r="A108" s="1">
        <f t="shared" si="11"/>
        <v>6</v>
      </c>
      <c r="B108" t="s">
        <v>62</v>
      </c>
      <c r="C108">
        <v>2020</v>
      </c>
      <c r="D108">
        <v>806.27949999999998</v>
      </c>
      <c r="E108">
        <v>84.823849999999993</v>
      </c>
      <c r="F108">
        <v>29.379551207549301</v>
      </c>
      <c r="G108">
        <v>14.3588937123079</v>
      </c>
      <c r="H108" t="s">
        <v>61</v>
      </c>
      <c r="I108" t="s">
        <v>79</v>
      </c>
      <c r="J108" t="s">
        <v>80</v>
      </c>
      <c r="K108">
        <v>2144.7494192662798</v>
      </c>
      <c r="L108">
        <v>2144.7494192662798</v>
      </c>
      <c r="O108">
        <v>806.27948000000004</v>
      </c>
      <c r="P108">
        <v>84.823853</v>
      </c>
      <c r="Q108">
        <v>29.379550999999999</v>
      </c>
      <c r="R108">
        <v>14.358893</v>
      </c>
      <c r="S108">
        <v>8.1300019999999993</v>
      </c>
      <c r="T108">
        <v>143.9391</v>
      </c>
      <c r="U108">
        <v>146383.09</v>
      </c>
      <c r="V108">
        <v>2144.7494999999999</v>
      </c>
      <c r="W108">
        <v>2144.7494999999999</v>
      </c>
      <c r="Y108">
        <f t="shared" si="6"/>
        <v>806.27948000000004</v>
      </c>
      <c r="Z108">
        <f t="shared" si="7"/>
        <v>84.823853</v>
      </c>
      <c r="AA108">
        <f t="shared" si="8"/>
        <v>29.379550999999999</v>
      </c>
      <c r="AB108">
        <f t="shared" si="9"/>
        <v>14.358893</v>
      </c>
      <c r="AC108">
        <f t="shared" si="10"/>
        <v>143.9391</v>
      </c>
    </row>
    <row r="109" spans="1:29" x14ac:dyDescent="0.25">
      <c r="A109" s="1">
        <f t="shared" si="11"/>
        <v>6</v>
      </c>
      <c r="B109" t="s">
        <v>62</v>
      </c>
      <c r="C109">
        <v>2021</v>
      </c>
      <c r="D109">
        <v>767.09323000000006</v>
      </c>
      <c r="E109">
        <v>102.15431000000001</v>
      </c>
      <c r="F109">
        <v>29.248636048468803</v>
      </c>
      <c r="G109">
        <v>13.701989632825502</v>
      </c>
      <c r="H109" t="s">
        <v>61</v>
      </c>
      <c r="I109" t="s">
        <v>81</v>
      </c>
      <c r="J109" t="s">
        <v>82</v>
      </c>
      <c r="K109" t="s">
        <v>61</v>
      </c>
      <c r="L109" t="s">
        <v>61</v>
      </c>
      <c r="O109">
        <v>767.09320000000002</v>
      </c>
      <c r="P109">
        <v>102.15431</v>
      </c>
      <c r="Q109">
        <v>29.248636000000001</v>
      </c>
      <c r="R109">
        <v>13.701988999999999</v>
      </c>
      <c r="S109">
        <v>8.0133256999999993</v>
      </c>
      <c r="T109">
        <v>180.55850000000001</v>
      </c>
      <c r="U109">
        <v>200232</v>
      </c>
      <c r="V109">
        <v>3060.1432</v>
      </c>
      <c r="W109">
        <v>3060.1432</v>
      </c>
      <c r="Y109">
        <f t="shared" si="6"/>
        <v>767.09320000000002</v>
      </c>
      <c r="Z109">
        <f t="shared" si="7"/>
        <v>102.15431</v>
      </c>
      <c r="AA109">
        <f t="shared" si="8"/>
        <v>29.248636000000001</v>
      </c>
      <c r="AB109">
        <f t="shared" si="9"/>
        <v>13.701988999999999</v>
      </c>
      <c r="AC109">
        <f t="shared" si="10"/>
        <v>180.55850000000001</v>
      </c>
    </row>
    <row r="110" spans="1:29" x14ac:dyDescent="0.25">
      <c r="A110" s="1">
        <f t="shared" si="11"/>
        <v>7</v>
      </c>
      <c r="B110" t="s">
        <v>83</v>
      </c>
      <c r="C110">
        <v>2004</v>
      </c>
      <c r="D110">
        <v>26.047545</v>
      </c>
      <c r="E110">
        <v>2.8434890999999998</v>
      </c>
      <c r="F110">
        <v>5.8137869192480904</v>
      </c>
      <c r="G110">
        <v>1.7888253478996099</v>
      </c>
      <c r="H110">
        <v>4.4298568000000005</v>
      </c>
      <c r="I110" t="s">
        <v>61</v>
      </c>
      <c r="J110" t="s">
        <v>61</v>
      </c>
      <c r="K110" t="s">
        <v>61</v>
      </c>
      <c r="L110" t="s">
        <v>61</v>
      </c>
      <c r="O110">
        <v>26.047543999999998</v>
      </c>
      <c r="P110">
        <v>2.8434892000000001</v>
      </c>
      <c r="Q110">
        <v>5.8137869999999996</v>
      </c>
      <c r="R110">
        <v>1.7888253999999999</v>
      </c>
      <c r="S110">
        <v>4.4298567999999996</v>
      </c>
      <c r="T110">
        <v>-1.4180870000000001</v>
      </c>
      <c r="U110">
        <v>-1680.5704000000001</v>
      </c>
      <c r="V110">
        <v>-773.71288000000004</v>
      </c>
      <c r="W110">
        <v>-773.71288000000004</v>
      </c>
      <c r="Y110">
        <f t="shared" si="6"/>
        <v>26.047543999999998</v>
      </c>
      <c r="Z110">
        <f t="shared" si="7"/>
        <v>2.8434892000000001</v>
      </c>
      <c r="AA110">
        <f t="shared" si="8"/>
        <v>5.8137869999999996</v>
      </c>
      <c r="AB110">
        <f t="shared" si="9"/>
        <v>1.7888253999999999</v>
      </c>
      <c r="AC110">
        <f t="shared" si="10"/>
        <v>-1.4180870000000001</v>
      </c>
    </row>
    <row r="111" spans="1:29" x14ac:dyDescent="0.25">
      <c r="A111" s="1">
        <f t="shared" si="11"/>
        <v>7</v>
      </c>
      <c r="B111" t="s">
        <v>83</v>
      </c>
      <c r="C111">
        <v>2005</v>
      </c>
      <c r="D111">
        <v>27.524854999999999</v>
      </c>
      <c r="E111">
        <v>3.1308500000000001</v>
      </c>
      <c r="F111">
        <v>5.9446216011419102</v>
      </c>
      <c r="G111">
        <v>1.6592520748341899</v>
      </c>
      <c r="H111">
        <v>4.8487936999999999</v>
      </c>
      <c r="I111" t="s">
        <v>61</v>
      </c>
      <c r="J111" t="s">
        <v>61</v>
      </c>
      <c r="K111" t="s">
        <v>61</v>
      </c>
      <c r="L111" t="s">
        <v>61</v>
      </c>
      <c r="O111">
        <v>27.524854999999999</v>
      </c>
      <c r="P111">
        <v>3.1308501</v>
      </c>
      <c r="Q111">
        <v>5.9446215999999996</v>
      </c>
      <c r="R111">
        <v>1.6592519999999999</v>
      </c>
      <c r="S111">
        <v>4.8487935000000002</v>
      </c>
      <c r="T111">
        <v>-1.2593812</v>
      </c>
      <c r="U111">
        <v>-1491.4938999999999</v>
      </c>
      <c r="V111">
        <v>-706.91476</v>
      </c>
      <c r="W111">
        <v>-706.91476</v>
      </c>
      <c r="Y111">
        <f t="shared" si="6"/>
        <v>27.524854999999999</v>
      </c>
      <c r="Z111">
        <f t="shared" si="7"/>
        <v>3.1308501</v>
      </c>
      <c r="AA111">
        <f t="shared" si="8"/>
        <v>5.9446215999999996</v>
      </c>
      <c r="AB111">
        <f t="shared" si="9"/>
        <v>1.6592519999999999</v>
      </c>
      <c r="AC111">
        <f t="shared" si="10"/>
        <v>-1.2593812</v>
      </c>
    </row>
    <row r="112" spans="1:29" x14ac:dyDescent="0.25">
      <c r="A112" s="1">
        <f t="shared" si="11"/>
        <v>7</v>
      </c>
      <c r="B112" t="s">
        <v>83</v>
      </c>
      <c r="C112">
        <v>2006</v>
      </c>
      <c r="D112">
        <v>36.420939000000004</v>
      </c>
      <c r="E112">
        <v>3.4424431000000006</v>
      </c>
      <c r="F112">
        <v>4.2684031536395706</v>
      </c>
      <c r="G112">
        <v>1.1110903506081999</v>
      </c>
      <c r="H112">
        <v>5.3312176999999998</v>
      </c>
      <c r="I112" t="s">
        <v>61</v>
      </c>
      <c r="J112" t="s">
        <v>61</v>
      </c>
      <c r="K112" t="s">
        <v>61</v>
      </c>
      <c r="L112" t="s">
        <v>61</v>
      </c>
      <c r="O112">
        <v>36.420940000000002</v>
      </c>
      <c r="P112">
        <v>3.4424431000000002</v>
      </c>
      <c r="Q112">
        <v>4.2684030999999996</v>
      </c>
      <c r="R112">
        <v>1.1110903000000001</v>
      </c>
      <c r="S112">
        <v>5.3312178000000001</v>
      </c>
      <c r="T112">
        <v>-1.1006753</v>
      </c>
      <c r="U112">
        <v>-1302.4173000000001</v>
      </c>
      <c r="V112">
        <v>-640.11663999999996</v>
      </c>
      <c r="W112">
        <v>-640.11663999999996</v>
      </c>
      <c r="Y112">
        <f t="shared" si="6"/>
        <v>36.420940000000002</v>
      </c>
      <c r="Z112">
        <f t="shared" si="7"/>
        <v>3.4424431000000002</v>
      </c>
      <c r="AA112">
        <f t="shared" si="8"/>
        <v>4.2684030999999996</v>
      </c>
      <c r="AB112">
        <f t="shared" si="9"/>
        <v>1.1110903000000001</v>
      </c>
      <c r="AC112">
        <f t="shared" si="10"/>
        <v>-1.1006753</v>
      </c>
    </row>
    <row r="113" spans="1:29" x14ac:dyDescent="0.25">
      <c r="A113" s="1">
        <f t="shared" si="11"/>
        <v>7</v>
      </c>
      <c r="B113" t="s">
        <v>83</v>
      </c>
      <c r="C113">
        <v>2007</v>
      </c>
      <c r="D113">
        <v>41.374957000000002</v>
      </c>
      <c r="E113">
        <v>4.0115679000000002</v>
      </c>
      <c r="F113">
        <v>4.0676537378866495</v>
      </c>
      <c r="G113">
        <v>1.089446589969902</v>
      </c>
      <c r="H113">
        <v>6.0811537000000007</v>
      </c>
      <c r="I113" t="s">
        <v>61</v>
      </c>
      <c r="J113" t="s">
        <v>61</v>
      </c>
      <c r="K113" t="s">
        <v>61</v>
      </c>
      <c r="L113" t="s">
        <v>61</v>
      </c>
      <c r="O113">
        <v>41.374957999999999</v>
      </c>
      <c r="P113">
        <v>4.0115680999999999</v>
      </c>
      <c r="Q113">
        <v>4.0676537000000001</v>
      </c>
      <c r="R113">
        <v>1.0894465</v>
      </c>
      <c r="S113">
        <v>6.0811539000000003</v>
      </c>
      <c r="T113">
        <v>-0.94196953999999999</v>
      </c>
      <c r="U113">
        <v>-1113.3407999999999</v>
      </c>
      <c r="V113">
        <v>-573.31852000000003</v>
      </c>
      <c r="W113">
        <v>-573.31852000000003</v>
      </c>
      <c r="Y113">
        <f t="shared" si="6"/>
        <v>41.374957999999999</v>
      </c>
      <c r="Z113">
        <f t="shared" si="7"/>
        <v>4.0115680999999999</v>
      </c>
      <c r="AA113">
        <f t="shared" si="8"/>
        <v>4.0676537000000001</v>
      </c>
      <c r="AB113">
        <f t="shared" si="9"/>
        <v>1.0894465</v>
      </c>
      <c r="AC113">
        <f t="shared" si="10"/>
        <v>-0.94196953999999999</v>
      </c>
    </row>
    <row r="114" spans="1:29" x14ac:dyDescent="0.25">
      <c r="A114" s="1">
        <f t="shared" si="11"/>
        <v>7</v>
      </c>
      <c r="B114" t="s">
        <v>83</v>
      </c>
      <c r="C114">
        <v>2008</v>
      </c>
      <c r="D114">
        <v>44.199362999999998</v>
      </c>
      <c r="E114">
        <v>16.905528799999999</v>
      </c>
      <c r="F114">
        <v>4.0979126702075703</v>
      </c>
      <c r="G114">
        <v>0.81670347487499095</v>
      </c>
      <c r="H114">
        <v>6.7132557999999998</v>
      </c>
      <c r="I114" t="s">
        <v>61</v>
      </c>
      <c r="J114" t="s">
        <v>61</v>
      </c>
      <c r="K114" t="s">
        <v>61</v>
      </c>
      <c r="L114" t="s">
        <v>61</v>
      </c>
      <c r="O114">
        <v>44.199364000000003</v>
      </c>
      <c r="P114">
        <v>16.905529000000001</v>
      </c>
      <c r="Q114">
        <v>4.0979127999999996</v>
      </c>
      <c r="R114">
        <v>0.81670350000000003</v>
      </c>
      <c r="S114">
        <v>6.7132559000000001</v>
      </c>
      <c r="T114">
        <v>-0.78326373000000005</v>
      </c>
      <c r="U114">
        <v>-924.26427999999999</v>
      </c>
      <c r="V114">
        <v>-506.5204</v>
      </c>
      <c r="W114">
        <v>-506.5204</v>
      </c>
      <c r="Y114">
        <f t="shared" si="6"/>
        <v>44.199364000000003</v>
      </c>
      <c r="Z114">
        <f t="shared" si="7"/>
        <v>16.905529000000001</v>
      </c>
      <c r="AA114">
        <f t="shared" si="8"/>
        <v>4.0979127999999996</v>
      </c>
      <c r="AB114">
        <f t="shared" si="9"/>
        <v>0.81670350000000003</v>
      </c>
      <c r="AC114">
        <f t="shared" si="10"/>
        <v>-0.78326373000000005</v>
      </c>
    </row>
    <row r="115" spans="1:29" x14ac:dyDescent="0.25">
      <c r="A115" s="1">
        <f t="shared" si="11"/>
        <v>7</v>
      </c>
      <c r="B115" t="s">
        <v>83</v>
      </c>
      <c r="C115">
        <v>2009</v>
      </c>
      <c r="D115">
        <v>51.397441999999998</v>
      </c>
      <c r="E115">
        <v>21.003239399999998</v>
      </c>
      <c r="F115">
        <v>6.6264508755494607</v>
      </c>
      <c r="G115">
        <v>1.5861322479813897</v>
      </c>
      <c r="H115">
        <v>7.9885381000000004</v>
      </c>
      <c r="I115" t="s">
        <v>61</v>
      </c>
      <c r="J115" t="s">
        <v>61</v>
      </c>
      <c r="K115" t="s">
        <v>61</v>
      </c>
      <c r="L115" t="s">
        <v>61</v>
      </c>
      <c r="O115">
        <v>51.397441999999998</v>
      </c>
      <c r="P115">
        <v>21.003239000000001</v>
      </c>
      <c r="Q115">
        <v>6.6264510000000003</v>
      </c>
      <c r="R115">
        <v>1.5861323000000001</v>
      </c>
      <c r="S115">
        <v>7.9885383000000001</v>
      </c>
      <c r="T115">
        <v>-0.62455793000000004</v>
      </c>
      <c r="U115">
        <v>-735.18775000000005</v>
      </c>
      <c r="V115">
        <v>-439.72228000000001</v>
      </c>
      <c r="W115">
        <v>-439.72228000000001</v>
      </c>
      <c r="Y115">
        <f t="shared" si="6"/>
        <v>51.397441999999998</v>
      </c>
      <c r="Z115">
        <f t="shared" si="7"/>
        <v>21.003239000000001</v>
      </c>
      <c r="AA115">
        <f t="shared" si="8"/>
        <v>6.6264510000000003</v>
      </c>
      <c r="AB115">
        <f t="shared" si="9"/>
        <v>1.5861323000000001</v>
      </c>
      <c r="AC115">
        <f t="shared" si="10"/>
        <v>-0.62455793000000004</v>
      </c>
    </row>
    <row r="116" spans="1:29" x14ac:dyDescent="0.25">
      <c r="A116" s="1">
        <f t="shared" si="11"/>
        <v>7</v>
      </c>
      <c r="B116" t="s">
        <v>83</v>
      </c>
      <c r="C116">
        <v>2010</v>
      </c>
      <c r="D116">
        <v>60.875060000000005</v>
      </c>
      <c r="E116">
        <v>24.957977700000001</v>
      </c>
      <c r="F116">
        <v>7.9752472452797596</v>
      </c>
      <c r="G116">
        <v>1.89701540730477</v>
      </c>
      <c r="H116">
        <v>9.5742922999999998</v>
      </c>
      <c r="I116" t="s">
        <v>61</v>
      </c>
      <c r="J116" t="s">
        <v>61</v>
      </c>
      <c r="K116" t="s">
        <v>61</v>
      </c>
      <c r="L116" t="s">
        <v>61</v>
      </c>
      <c r="O116">
        <v>60.875061000000002</v>
      </c>
      <c r="P116">
        <v>24.957977</v>
      </c>
      <c r="Q116">
        <v>7.9752473999999998</v>
      </c>
      <c r="R116">
        <v>1.8970155</v>
      </c>
      <c r="S116">
        <v>9.5742922000000004</v>
      </c>
      <c r="T116">
        <v>-0.46585211999999998</v>
      </c>
      <c r="U116">
        <v>-546.11122</v>
      </c>
      <c r="V116">
        <v>-372.92415999999997</v>
      </c>
      <c r="W116">
        <v>-372.92415999999997</v>
      </c>
      <c r="Y116">
        <f t="shared" si="6"/>
        <v>60.875061000000002</v>
      </c>
      <c r="Z116">
        <f t="shared" si="7"/>
        <v>24.957977</v>
      </c>
      <c r="AA116">
        <f t="shared" si="8"/>
        <v>7.9752473999999998</v>
      </c>
      <c r="AB116">
        <f t="shared" si="9"/>
        <v>1.8970155</v>
      </c>
      <c r="AC116">
        <f t="shared" si="10"/>
        <v>-0.46585211999999998</v>
      </c>
    </row>
    <row r="117" spans="1:29" x14ac:dyDescent="0.25">
      <c r="A117" s="1">
        <f t="shared" si="11"/>
        <v>7</v>
      </c>
      <c r="B117" t="s">
        <v>83</v>
      </c>
      <c r="C117">
        <v>2011</v>
      </c>
      <c r="D117">
        <v>66.805350000000004</v>
      </c>
      <c r="E117">
        <v>30.735621999999999</v>
      </c>
      <c r="F117">
        <v>10.468120333090599</v>
      </c>
      <c r="G117">
        <v>3.2683969081643798</v>
      </c>
      <c r="H117">
        <v>14.542818</v>
      </c>
      <c r="I117" t="s">
        <v>61</v>
      </c>
      <c r="J117" t="s">
        <v>61</v>
      </c>
      <c r="K117" t="s">
        <v>61</v>
      </c>
      <c r="L117" t="s">
        <v>61</v>
      </c>
      <c r="O117">
        <v>66.805351000000002</v>
      </c>
      <c r="P117">
        <v>30.735621999999999</v>
      </c>
      <c r="Q117">
        <v>10.468121</v>
      </c>
      <c r="R117">
        <v>3.2683968999999999</v>
      </c>
      <c r="S117">
        <v>14.542818</v>
      </c>
      <c r="T117">
        <v>-0.30714630999999998</v>
      </c>
      <c r="U117">
        <v>-357.03469000000001</v>
      </c>
      <c r="V117">
        <v>-306.12605000000002</v>
      </c>
      <c r="W117">
        <v>-306.12605000000002</v>
      </c>
      <c r="Y117">
        <f t="shared" si="6"/>
        <v>66.805351000000002</v>
      </c>
      <c r="Z117">
        <f t="shared" si="7"/>
        <v>30.735621999999999</v>
      </c>
      <c r="AA117">
        <f t="shared" si="8"/>
        <v>10.468121</v>
      </c>
      <c r="AB117">
        <f t="shared" si="9"/>
        <v>3.2683968999999999</v>
      </c>
      <c r="AC117">
        <f t="shared" si="10"/>
        <v>-0.30714630999999998</v>
      </c>
    </row>
    <row r="118" spans="1:29" x14ac:dyDescent="0.25">
      <c r="A118" s="1">
        <f t="shared" si="11"/>
        <v>7</v>
      </c>
      <c r="B118" t="s">
        <v>83</v>
      </c>
      <c r="C118">
        <v>2012</v>
      </c>
      <c r="D118">
        <v>75.626429999999999</v>
      </c>
      <c r="E118">
        <v>35.205131999999999</v>
      </c>
      <c r="F118">
        <v>9.1607703143112698</v>
      </c>
      <c r="G118">
        <v>3.5637486160296898</v>
      </c>
      <c r="H118">
        <v>18.771087999999999</v>
      </c>
      <c r="I118" t="s">
        <v>61</v>
      </c>
      <c r="J118" t="s">
        <v>61</v>
      </c>
      <c r="K118" t="s">
        <v>61</v>
      </c>
      <c r="L118" t="s">
        <v>61</v>
      </c>
      <c r="O118">
        <v>75.626427000000007</v>
      </c>
      <c r="P118">
        <v>35.205131999999999</v>
      </c>
      <c r="Q118">
        <v>9.1607704000000005</v>
      </c>
      <c r="R118">
        <v>3.5637485999999998</v>
      </c>
      <c r="S118">
        <v>18.771087999999999</v>
      </c>
      <c r="T118">
        <v>-0.14844051</v>
      </c>
      <c r="U118">
        <v>-167.95815999999999</v>
      </c>
      <c r="V118">
        <v>-239.32793000000001</v>
      </c>
      <c r="W118">
        <v>-239.32793000000001</v>
      </c>
      <c r="Y118">
        <f t="shared" si="6"/>
        <v>75.626427000000007</v>
      </c>
      <c r="Z118">
        <f t="shared" si="7"/>
        <v>35.205131999999999</v>
      </c>
      <c r="AA118">
        <f t="shared" si="8"/>
        <v>9.1607704000000005</v>
      </c>
      <c r="AB118">
        <f t="shared" si="9"/>
        <v>3.5637485999999998</v>
      </c>
      <c r="AC118">
        <f t="shared" si="10"/>
        <v>-0.14844051</v>
      </c>
    </row>
    <row r="119" spans="1:29" x14ac:dyDescent="0.25">
      <c r="A119" s="1">
        <f t="shared" si="11"/>
        <v>7</v>
      </c>
      <c r="B119" t="s">
        <v>83</v>
      </c>
      <c r="C119">
        <v>2013</v>
      </c>
      <c r="D119">
        <v>80.09250999999999</v>
      </c>
      <c r="E119">
        <v>59.985561000000004</v>
      </c>
      <c r="F119">
        <v>14.7788044159593</v>
      </c>
      <c r="G119">
        <v>6.5664699334760996</v>
      </c>
      <c r="H119">
        <v>20.798760999999999</v>
      </c>
      <c r="I119" t="s">
        <v>84</v>
      </c>
      <c r="J119" t="s">
        <v>85</v>
      </c>
      <c r="K119" t="s">
        <v>61</v>
      </c>
      <c r="L119" t="s">
        <v>61</v>
      </c>
      <c r="O119">
        <v>80.092506</v>
      </c>
      <c r="P119">
        <v>59.985560999999997</v>
      </c>
      <c r="Q119">
        <v>14.778805</v>
      </c>
      <c r="R119">
        <v>6.5664701000000001</v>
      </c>
      <c r="S119">
        <v>20.798760999999999</v>
      </c>
      <c r="T119">
        <v>1.02653E-2</v>
      </c>
      <c r="U119">
        <v>21.118369999999999</v>
      </c>
      <c r="V119">
        <v>-172.52981</v>
      </c>
      <c r="W119">
        <v>-172.52981</v>
      </c>
      <c r="Y119">
        <f t="shared" si="6"/>
        <v>80.092506</v>
      </c>
      <c r="Z119">
        <f t="shared" si="7"/>
        <v>59.985560999999997</v>
      </c>
      <c r="AA119">
        <f t="shared" si="8"/>
        <v>14.778805</v>
      </c>
      <c r="AB119">
        <f t="shared" si="9"/>
        <v>6.5664701000000001</v>
      </c>
      <c r="AC119">
        <f t="shared" si="10"/>
        <v>1.02653E-2</v>
      </c>
    </row>
    <row r="120" spans="1:29" x14ac:dyDescent="0.25">
      <c r="A120" s="1">
        <f t="shared" si="11"/>
        <v>7</v>
      </c>
      <c r="B120" t="s">
        <v>83</v>
      </c>
      <c r="C120">
        <v>2014</v>
      </c>
      <c r="D120">
        <v>89.645949999999999</v>
      </c>
      <c r="E120">
        <v>61.812512999999996</v>
      </c>
      <c r="F120">
        <v>16.3208631491425</v>
      </c>
      <c r="G120">
        <v>9.5648262089139813</v>
      </c>
      <c r="H120">
        <v>17.885062999999999</v>
      </c>
      <c r="I120" t="s">
        <v>86</v>
      </c>
      <c r="J120" t="s">
        <v>87</v>
      </c>
      <c r="K120" t="s">
        <v>61</v>
      </c>
      <c r="L120" t="s">
        <v>61</v>
      </c>
      <c r="O120">
        <v>89.645949999999999</v>
      </c>
      <c r="P120">
        <v>61.812511000000001</v>
      </c>
      <c r="Q120">
        <v>16.320864</v>
      </c>
      <c r="R120">
        <v>9.5648260000000001</v>
      </c>
      <c r="S120">
        <v>17.885062999999999</v>
      </c>
      <c r="T120">
        <v>0.16897111000000001</v>
      </c>
      <c r="U120">
        <v>210.19489999999999</v>
      </c>
      <c r="V120">
        <v>-105.73169</v>
      </c>
      <c r="W120">
        <v>-105.73169</v>
      </c>
      <c r="Y120">
        <f t="shared" si="6"/>
        <v>89.645949999999999</v>
      </c>
      <c r="Z120">
        <f t="shared" si="7"/>
        <v>61.812511000000001</v>
      </c>
      <c r="AA120">
        <f t="shared" si="8"/>
        <v>16.320864</v>
      </c>
      <c r="AB120">
        <f t="shared" si="9"/>
        <v>9.5648260000000001</v>
      </c>
      <c r="AC120">
        <f t="shared" si="10"/>
        <v>0.16897111000000001</v>
      </c>
    </row>
    <row r="121" spans="1:29" x14ac:dyDescent="0.25">
      <c r="A121" s="1">
        <f t="shared" si="11"/>
        <v>7</v>
      </c>
      <c r="B121" t="s">
        <v>83</v>
      </c>
      <c r="C121">
        <v>2015</v>
      </c>
      <c r="D121">
        <v>88.922870000000003</v>
      </c>
      <c r="E121">
        <v>61.114188999999996</v>
      </c>
      <c r="F121">
        <v>17.218376874322001</v>
      </c>
      <c r="G121">
        <v>9.8063488368954896</v>
      </c>
      <c r="H121">
        <v>22.361644999999999</v>
      </c>
      <c r="I121" t="s">
        <v>88</v>
      </c>
      <c r="J121" t="s">
        <v>89</v>
      </c>
      <c r="K121" t="s">
        <v>61</v>
      </c>
      <c r="L121" t="s">
        <v>61</v>
      </c>
      <c r="O121">
        <v>88.922866999999997</v>
      </c>
      <c r="P121">
        <v>61.114189000000003</v>
      </c>
      <c r="Q121">
        <v>17.218375999999999</v>
      </c>
      <c r="R121">
        <v>9.8063488000000003</v>
      </c>
      <c r="S121">
        <v>22.361644999999999</v>
      </c>
      <c r="T121">
        <v>1.2795711000000001</v>
      </c>
      <c r="U121">
        <v>1063.9849999999999</v>
      </c>
      <c r="V121">
        <v>-38.933571000000001</v>
      </c>
      <c r="W121">
        <v>-38.933571000000001</v>
      </c>
      <c r="Y121">
        <f t="shared" si="6"/>
        <v>88.922866999999997</v>
      </c>
      <c r="Z121">
        <f t="shared" si="7"/>
        <v>61.114189000000003</v>
      </c>
      <c r="AA121">
        <f t="shared" si="8"/>
        <v>17.218375999999999</v>
      </c>
      <c r="AB121">
        <f t="shared" si="9"/>
        <v>9.8063488000000003</v>
      </c>
      <c r="AC121">
        <f t="shared" si="10"/>
        <v>1.2795711000000001</v>
      </c>
    </row>
    <row r="122" spans="1:29" x14ac:dyDescent="0.25">
      <c r="A122" s="1">
        <f t="shared" si="11"/>
        <v>7</v>
      </c>
      <c r="B122" t="s">
        <v>83</v>
      </c>
      <c r="C122">
        <v>2016</v>
      </c>
      <c r="D122">
        <v>88.089849999999998</v>
      </c>
      <c r="E122">
        <v>62.006302000000005</v>
      </c>
      <c r="F122">
        <v>16.8602978277831</v>
      </c>
      <c r="G122">
        <v>9.4258966487303599</v>
      </c>
      <c r="H122">
        <v>20.508355999999999</v>
      </c>
      <c r="I122" t="s">
        <v>90</v>
      </c>
      <c r="J122" t="s">
        <v>91</v>
      </c>
      <c r="K122" t="s">
        <v>61</v>
      </c>
      <c r="L122" t="s">
        <v>61</v>
      </c>
      <c r="O122">
        <v>88.089850999999996</v>
      </c>
      <c r="P122">
        <v>62.006301999999998</v>
      </c>
      <c r="Q122">
        <v>16.860298</v>
      </c>
      <c r="R122">
        <v>9.4258965999999997</v>
      </c>
      <c r="S122">
        <v>20.508355999999999</v>
      </c>
      <c r="T122">
        <v>8.3211765</v>
      </c>
      <c r="U122">
        <v>6826.9399000000003</v>
      </c>
      <c r="V122">
        <v>27.864547999999999</v>
      </c>
      <c r="W122">
        <v>27.864547999999999</v>
      </c>
      <c r="Y122">
        <f t="shared" si="6"/>
        <v>88.089850999999996</v>
      </c>
      <c r="Z122">
        <f t="shared" si="7"/>
        <v>62.006301999999998</v>
      </c>
      <c r="AA122">
        <f t="shared" si="8"/>
        <v>16.860298</v>
      </c>
      <c r="AB122">
        <f t="shared" si="9"/>
        <v>9.4258965999999997</v>
      </c>
      <c r="AC122">
        <f t="shared" si="10"/>
        <v>8.3211765</v>
      </c>
    </row>
    <row r="123" spans="1:29" x14ac:dyDescent="0.25">
      <c r="A123" s="1">
        <f t="shared" si="11"/>
        <v>7</v>
      </c>
      <c r="B123" t="s">
        <v>83</v>
      </c>
      <c r="C123">
        <v>2017</v>
      </c>
      <c r="D123">
        <v>98.828939999999989</v>
      </c>
      <c r="E123">
        <v>61.864899999999999</v>
      </c>
      <c r="F123">
        <v>16.469467468873901</v>
      </c>
      <c r="G123">
        <v>8.4660184976112483</v>
      </c>
      <c r="H123">
        <v>16.217400000000001</v>
      </c>
      <c r="I123" t="s">
        <v>92</v>
      </c>
      <c r="J123" t="s">
        <v>93</v>
      </c>
      <c r="K123">
        <v>94.662667957026898</v>
      </c>
      <c r="L123">
        <v>94.662667957026898</v>
      </c>
      <c r="O123">
        <v>98.828941</v>
      </c>
      <c r="P123">
        <v>61.864899000000001</v>
      </c>
      <c r="Q123">
        <v>16.469467000000002</v>
      </c>
      <c r="R123">
        <v>8.4660186999999993</v>
      </c>
      <c r="S123">
        <v>16.217400000000001</v>
      </c>
      <c r="T123">
        <v>19.684419999999999</v>
      </c>
      <c r="U123">
        <v>19257.849999999999</v>
      </c>
      <c r="V123">
        <v>94.662666000000002</v>
      </c>
      <c r="W123">
        <v>94.662666000000002</v>
      </c>
      <c r="Y123">
        <f t="shared" si="6"/>
        <v>98.828941</v>
      </c>
      <c r="Z123">
        <f t="shared" si="7"/>
        <v>61.864899000000001</v>
      </c>
      <c r="AA123">
        <f t="shared" si="8"/>
        <v>16.469467000000002</v>
      </c>
      <c r="AB123">
        <f t="shared" si="9"/>
        <v>8.4660186999999993</v>
      </c>
      <c r="AC123">
        <f t="shared" si="10"/>
        <v>19.684419999999999</v>
      </c>
    </row>
    <row r="124" spans="1:29" x14ac:dyDescent="0.25">
      <c r="A124" s="1">
        <f t="shared" si="11"/>
        <v>7</v>
      </c>
      <c r="B124" t="s">
        <v>83</v>
      </c>
      <c r="C124">
        <v>2018</v>
      </c>
      <c r="D124">
        <v>107.88277000000001</v>
      </c>
      <c r="E124">
        <v>55.668357</v>
      </c>
      <c r="F124">
        <v>16.2926880209071</v>
      </c>
      <c r="G124">
        <v>8.8436672730768997</v>
      </c>
      <c r="H124">
        <v>18.945276999999997</v>
      </c>
      <c r="I124" t="s">
        <v>94</v>
      </c>
      <c r="J124" t="s">
        <v>95</v>
      </c>
      <c r="K124">
        <v>161.46078036577299</v>
      </c>
      <c r="L124">
        <v>161.46078036577299</v>
      </c>
      <c r="O124">
        <v>107.88276999999999</v>
      </c>
      <c r="P124">
        <v>55.668357999999998</v>
      </c>
      <c r="Q124">
        <v>16.292687999999998</v>
      </c>
      <c r="R124">
        <v>8.8436669999999999</v>
      </c>
      <c r="S124">
        <v>18.945276</v>
      </c>
      <c r="T124">
        <v>42.848678999999997</v>
      </c>
      <c r="U124">
        <v>33800.410000000003</v>
      </c>
      <c r="V124">
        <v>161.46078</v>
      </c>
      <c r="W124">
        <v>161.46078</v>
      </c>
      <c r="Y124">
        <f t="shared" si="6"/>
        <v>107.88276999999999</v>
      </c>
      <c r="Z124">
        <f t="shared" si="7"/>
        <v>55.668357999999998</v>
      </c>
      <c r="AA124">
        <f t="shared" si="8"/>
        <v>16.292687999999998</v>
      </c>
      <c r="AB124">
        <f t="shared" si="9"/>
        <v>8.8436669999999999</v>
      </c>
      <c r="AC124">
        <f t="shared" si="10"/>
        <v>42.848678999999997</v>
      </c>
    </row>
    <row r="125" spans="1:29" x14ac:dyDescent="0.25">
      <c r="A125" s="1">
        <f t="shared" si="11"/>
        <v>7</v>
      </c>
      <c r="B125" t="s">
        <v>83</v>
      </c>
      <c r="C125">
        <v>2019</v>
      </c>
      <c r="D125">
        <v>130.04011</v>
      </c>
      <c r="E125">
        <v>65.535976000000005</v>
      </c>
      <c r="F125">
        <v>17.321120709688103</v>
      </c>
      <c r="G125">
        <v>10.255354914279879</v>
      </c>
      <c r="H125">
        <v>25.392196000000002</v>
      </c>
      <c r="I125" t="s">
        <v>96</v>
      </c>
      <c r="J125" t="s">
        <v>97</v>
      </c>
      <c r="K125">
        <v>161.663833480958</v>
      </c>
      <c r="L125">
        <v>161.663833480958</v>
      </c>
      <c r="O125">
        <v>130.04012</v>
      </c>
      <c r="P125">
        <v>65.535972999999998</v>
      </c>
      <c r="Q125">
        <v>17.321121000000002</v>
      </c>
      <c r="R125">
        <v>10.255355</v>
      </c>
      <c r="S125">
        <v>25.392196999999999</v>
      </c>
      <c r="T125">
        <v>38.949131000000001</v>
      </c>
      <c r="U125">
        <v>43694.608999999997</v>
      </c>
      <c r="V125">
        <v>161.66382999999999</v>
      </c>
      <c r="W125">
        <v>161.66382999999999</v>
      </c>
      <c r="Y125">
        <f t="shared" si="6"/>
        <v>130.04012</v>
      </c>
      <c r="Z125">
        <f t="shared" si="7"/>
        <v>65.535972999999998</v>
      </c>
      <c r="AA125">
        <f t="shared" si="8"/>
        <v>17.321121000000002</v>
      </c>
      <c r="AB125">
        <f t="shared" si="9"/>
        <v>10.255355</v>
      </c>
      <c r="AC125">
        <f t="shared" si="10"/>
        <v>38.949131000000001</v>
      </c>
    </row>
    <row r="126" spans="1:29" x14ac:dyDescent="0.25">
      <c r="A126" s="1">
        <f t="shared" si="11"/>
        <v>7</v>
      </c>
      <c r="B126" t="s">
        <v>83</v>
      </c>
      <c r="C126">
        <v>2020</v>
      </c>
      <c r="D126">
        <v>122.90733</v>
      </c>
      <c r="E126">
        <v>81.511381999999998</v>
      </c>
      <c r="F126">
        <v>18.964861742985399</v>
      </c>
      <c r="G126">
        <v>9.9783217134433499</v>
      </c>
      <c r="H126">
        <v>25.546502</v>
      </c>
      <c r="I126" t="s">
        <v>98</v>
      </c>
      <c r="J126" t="s">
        <v>99</v>
      </c>
      <c r="K126">
        <v>194.60315737033901</v>
      </c>
      <c r="L126">
        <v>194.60315737033901</v>
      </c>
      <c r="O126">
        <v>122.90733</v>
      </c>
      <c r="P126">
        <v>81.511382999999995</v>
      </c>
      <c r="Q126">
        <v>18.964860999999999</v>
      </c>
      <c r="R126">
        <v>9.9783220000000004</v>
      </c>
      <c r="S126">
        <v>25.546500999999999</v>
      </c>
      <c r="T126">
        <v>79.074546999999995</v>
      </c>
      <c r="U126">
        <v>56305.851999999999</v>
      </c>
      <c r="V126">
        <v>194.60316</v>
      </c>
      <c r="W126">
        <v>194.60316</v>
      </c>
      <c r="Y126">
        <f t="shared" si="6"/>
        <v>122.90733</v>
      </c>
      <c r="Z126">
        <f t="shared" si="7"/>
        <v>81.511382999999995</v>
      </c>
      <c r="AA126">
        <f t="shared" si="8"/>
        <v>18.964860999999999</v>
      </c>
      <c r="AB126">
        <f t="shared" si="9"/>
        <v>9.9783220000000004</v>
      </c>
      <c r="AC126">
        <f t="shared" si="10"/>
        <v>79.074546999999995</v>
      </c>
    </row>
    <row r="127" spans="1:29" x14ac:dyDescent="0.25">
      <c r="A127" s="1">
        <f t="shared" si="11"/>
        <v>7</v>
      </c>
      <c r="B127" t="s">
        <v>83</v>
      </c>
      <c r="C127">
        <v>2021</v>
      </c>
      <c r="D127">
        <v>128.91022000000001</v>
      </c>
      <c r="E127">
        <v>85.579191000000009</v>
      </c>
      <c r="F127">
        <v>18.128402195082302</v>
      </c>
      <c r="G127">
        <v>9.4704809126888296</v>
      </c>
      <c r="H127">
        <v>26.430289999999999</v>
      </c>
      <c r="I127" t="s">
        <v>100</v>
      </c>
      <c r="J127" t="s">
        <v>101</v>
      </c>
      <c r="K127">
        <v>280.788488237276</v>
      </c>
      <c r="L127">
        <v>280.788488237276</v>
      </c>
      <c r="O127">
        <v>128.91022000000001</v>
      </c>
      <c r="P127">
        <v>85.579193000000004</v>
      </c>
      <c r="Q127">
        <v>18.128402999999999</v>
      </c>
      <c r="R127">
        <v>9.4704809000000001</v>
      </c>
      <c r="S127">
        <v>26.430289999999999</v>
      </c>
      <c r="T127">
        <v>100.55880000000001</v>
      </c>
      <c r="U127">
        <v>69216.672000000006</v>
      </c>
      <c r="V127">
        <v>280.78847999999999</v>
      </c>
      <c r="W127">
        <v>280.78847999999999</v>
      </c>
      <c r="Y127">
        <f t="shared" si="6"/>
        <v>128.91022000000001</v>
      </c>
      <c r="Z127">
        <f t="shared" si="7"/>
        <v>85.579193000000004</v>
      </c>
      <c r="AA127">
        <f t="shared" si="8"/>
        <v>18.128402999999999</v>
      </c>
      <c r="AB127">
        <f t="shared" si="9"/>
        <v>9.4704809000000001</v>
      </c>
      <c r="AC127">
        <f t="shared" si="10"/>
        <v>100.55880000000001</v>
      </c>
    </row>
    <row r="128" spans="1:29" x14ac:dyDescent="0.25">
      <c r="A128" s="1">
        <f t="shared" si="11"/>
        <v>8</v>
      </c>
      <c r="B128" t="s">
        <v>102</v>
      </c>
      <c r="C128">
        <v>2004</v>
      </c>
      <c r="D128">
        <v>9.5127579999999998</v>
      </c>
      <c r="E128" t="s">
        <v>61</v>
      </c>
      <c r="F128">
        <v>4.4893202222562802</v>
      </c>
      <c r="G128">
        <v>1.16153497970254</v>
      </c>
      <c r="H128" t="s">
        <v>61</v>
      </c>
      <c r="I128" t="s">
        <v>61</v>
      </c>
      <c r="J128" t="s">
        <v>61</v>
      </c>
      <c r="K128" t="s">
        <v>61</v>
      </c>
      <c r="L128" t="s">
        <v>61</v>
      </c>
      <c r="O128">
        <v>9.5127582999999998</v>
      </c>
      <c r="Q128">
        <v>4.4893203000000002</v>
      </c>
      <c r="R128">
        <v>1.161535</v>
      </c>
      <c r="T128">
        <v>-6.5662999999999995E-4</v>
      </c>
      <c r="U128">
        <v>-69.291961999999998</v>
      </c>
      <c r="V128">
        <v>3.3807678000000001</v>
      </c>
      <c r="W128">
        <v>3.3807678000000001</v>
      </c>
      <c r="Y128">
        <f t="shared" si="6"/>
        <v>9.5127582999999998</v>
      </c>
      <c r="AA128">
        <f t="shared" si="8"/>
        <v>4.4893203000000002</v>
      </c>
      <c r="AB128">
        <f t="shared" si="9"/>
        <v>1.161535</v>
      </c>
      <c r="AC128">
        <f t="shared" si="10"/>
        <v>-6.5662999999999995E-4</v>
      </c>
    </row>
    <row r="129" spans="1:29" x14ac:dyDescent="0.25">
      <c r="A129" s="1">
        <f t="shared" si="11"/>
        <v>8</v>
      </c>
      <c r="B129" t="s">
        <v>102</v>
      </c>
      <c r="C129">
        <v>2005</v>
      </c>
      <c r="D129">
        <v>13.793990000000001</v>
      </c>
      <c r="E129" t="s">
        <v>61</v>
      </c>
      <c r="F129">
        <v>4.9629098334173296</v>
      </c>
      <c r="G129">
        <v>2.0590211814575001</v>
      </c>
      <c r="H129" t="s">
        <v>61</v>
      </c>
      <c r="I129" t="s">
        <v>61</v>
      </c>
      <c r="J129" t="s">
        <v>61</v>
      </c>
      <c r="K129" t="s">
        <v>61</v>
      </c>
      <c r="L129" t="s">
        <v>61</v>
      </c>
      <c r="O129">
        <v>13.793990000000001</v>
      </c>
      <c r="Q129">
        <v>4.9629097</v>
      </c>
      <c r="R129">
        <v>2.0590212000000001</v>
      </c>
      <c r="T129">
        <v>6.4589799999999996E-3</v>
      </c>
      <c r="U129">
        <v>-38.756256</v>
      </c>
      <c r="V129">
        <v>4.8673992000000004</v>
      </c>
      <c r="W129">
        <v>4.8673992000000004</v>
      </c>
      <c r="Y129">
        <f t="shared" si="6"/>
        <v>13.793990000000001</v>
      </c>
      <c r="AA129">
        <f t="shared" si="8"/>
        <v>4.9629097</v>
      </c>
      <c r="AB129">
        <f t="shared" si="9"/>
        <v>2.0590212000000001</v>
      </c>
      <c r="AC129">
        <f t="shared" si="10"/>
        <v>6.4589799999999996E-3</v>
      </c>
    </row>
    <row r="130" spans="1:29" x14ac:dyDescent="0.25">
      <c r="A130" s="1">
        <f t="shared" si="11"/>
        <v>8</v>
      </c>
      <c r="B130" t="s">
        <v>102</v>
      </c>
      <c r="C130">
        <v>2006</v>
      </c>
      <c r="D130">
        <v>25.8447</v>
      </c>
      <c r="E130" t="s">
        <v>61</v>
      </c>
      <c r="F130">
        <v>6.32797681174406</v>
      </c>
      <c r="G130">
        <v>3.15445588565921</v>
      </c>
      <c r="H130" t="s">
        <v>61</v>
      </c>
      <c r="I130" t="s">
        <v>61</v>
      </c>
      <c r="J130" t="s">
        <v>61</v>
      </c>
      <c r="K130" t="s">
        <v>61</v>
      </c>
      <c r="L130" t="s">
        <v>61</v>
      </c>
      <c r="O130">
        <v>25.8447</v>
      </c>
      <c r="Q130">
        <v>6.3279766999999998</v>
      </c>
      <c r="R130">
        <v>3.1544558999999999</v>
      </c>
      <c r="T130">
        <v>1.3574579999999999E-2</v>
      </c>
      <c r="U130">
        <v>-8.2205504999999999</v>
      </c>
      <c r="V130">
        <v>6.3540305999999998</v>
      </c>
      <c r="W130">
        <v>6.3540305999999998</v>
      </c>
      <c r="Y130">
        <f t="shared" si="6"/>
        <v>25.8447</v>
      </c>
      <c r="AA130">
        <f t="shared" si="8"/>
        <v>6.3279766999999998</v>
      </c>
      <c r="AB130">
        <f t="shared" si="9"/>
        <v>3.1544558999999999</v>
      </c>
      <c r="AC130">
        <f t="shared" si="10"/>
        <v>1.3574579999999999E-2</v>
      </c>
    </row>
    <row r="131" spans="1:29" x14ac:dyDescent="0.25">
      <c r="A131" s="1">
        <f t="shared" si="11"/>
        <v>8</v>
      </c>
      <c r="B131" t="s">
        <v>102</v>
      </c>
      <c r="C131">
        <v>2007</v>
      </c>
      <c r="D131">
        <v>34.884880000000003</v>
      </c>
      <c r="E131" t="s">
        <v>61</v>
      </c>
      <c r="F131">
        <v>9.8031867851843</v>
      </c>
      <c r="G131">
        <v>3.0974472937403501</v>
      </c>
      <c r="H131" t="s">
        <v>61</v>
      </c>
      <c r="I131" t="s">
        <v>61</v>
      </c>
      <c r="J131" t="s">
        <v>61</v>
      </c>
      <c r="K131" t="s">
        <v>61</v>
      </c>
      <c r="L131" t="s">
        <v>61</v>
      </c>
      <c r="O131">
        <v>34.884880000000003</v>
      </c>
      <c r="Q131">
        <v>9.8031863999999995</v>
      </c>
      <c r="R131">
        <v>3.0974474000000001</v>
      </c>
      <c r="T131">
        <v>2.0690179999999999E-2</v>
      </c>
      <c r="U131">
        <v>22.315155000000001</v>
      </c>
      <c r="V131">
        <v>7.840662</v>
      </c>
      <c r="W131">
        <v>7.840662</v>
      </c>
      <c r="Y131">
        <f t="shared" ref="Y131:Y194" si="12">O131</f>
        <v>34.884880000000003</v>
      </c>
      <c r="AA131">
        <f t="shared" ref="AA131:AA194" si="13">Q131</f>
        <v>9.8031863999999995</v>
      </c>
      <c r="AB131">
        <f t="shared" ref="AB131:AB194" si="14">R131</f>
        <v>3.0974474000000001</v>
      </c>
      <c r="AC131">
        <f t="shared" ref="AC131:AC194" si="15">T131</f>
        <v>2.0690179999999999E-2</v>
      </c>
    </row>
    <row r="132" spans="1:29" x14ac:dyDescent="0.25">
      <c r="A132" s="1">
        <f t="shared" ref="A132:A195" si="16">IF(B132=B131, A131, A131+1)</f>
        <v>8</v>
      </c>
      <c r="B132" t="s">
        <v>102</v>
      </c>
      <c r="C132">
        <v>2008</v>
      </c>
      <c r="D132">
        <v>44.437510000000003</v>
      </c>
      <c r="E132" t="s">
        <v>61</v>
      </c>
      <c r="F132">
        <v>11.492599374478599</v>
      </c>
      <c r="G132">
        <v>6.0201913214996505</v>
      </c>
      <c r="H132" t="s">
        <v>61</v>
      </c>
      <c r="I132" t="s">
        <v>61</v>
      </c>
      <c r="J132" t="s">
        <v>61</v>
      </c>
      <c r="K132" t="s">
        <v>61</v>
      </c>
      <c r="L132" t="s">
        <v>61</v>
      </c>
      <c r="O132">
        <v>44.437511000000001</v>
      </c>
      <c r="Q132">
        <v>11.492599</v>
      </c>
      <c r="R132">
        <v>6.0201912000000002</v>
      </c>
      <c r="T132">
        <v>2.7805779999999999E-2</v>
      </c>
      <c r="U132">
        <v>52.850861000000002</v>
      </c>
      <c r="V132">
        <v>9.3272934000000003</v>
      </c>
      <c r="W132">
        <v>9.3272934000000003</v>
      </c>
      <c r="Y132">
        <f t="shared" si="12"/>
        <v>44.437511000000001</v>
      </c>
      <c r="AA132">
        <f t="shared" si="13"/>
        <v>11.492599</v>
      </c>
      <c r="AB132">
        <f t="shared" si="14"/>
        <v>6.0201912000000002</v>
      </c>
      <c r="AC132">
        <f t="shared" si="15"/>
        <v>2.7805779999999999E-2</v>
      </c>
    </row>
    <row r="133" spans="1:29" x14ac:dyDescent="0.25">
      <c r="A133" s="1">
        <f t="shared" si="16"/>
        <v>8</v>
      </c>
      <c r="B133" t="s">
        <v>102</v>
      </c>
      <c r="C133">
        <v>2009</v>
      </c>
      <c r="D133">
        <v>61.334220000000002</v>
      </c>
      <c r="E133" t="s">
        <v>61</v>
      </c>
      <c r="F133">
        <v>12.1556442957662</v>
      </c>
      <c r="G133">
        <v>9.9850666975243509</v>
      </c>
      <c r="H133" t="s">
        <v>61</v>
      </c>
      <c r="I133" t="s">
        <v>61</v>
      </c>
      <c r="J133" t="s">
        <v>61</v>
      </c>
      <c r="K133" t="s">
        <v>61</v>
      </c>
      <c r="L133" t="s">
        <v>61</v>
      </c>
      <c r="O133">
        <v>61.334220999999999</v>
      </c>
      <c r="Q133">
        <v>12.155644000000001</v>
      </c>
      <c r="R133">
        <v>9.9850663999999991</v>
      </c>
      <c r="T133">
        <v>3.4921389999999997E-2</v>
      </c>
      <c r="U133">
        <v>83.386566000000002</v>
      </c>
      <c r="V133">
        <v>10.813924999999999</v>
      </c>
      <c r="W133">
        <v>10.813924999999999</v>
      </c>
      <c r="Y133">
        <f t="shared" si="12"/>
        <v>61.334220999999999</v>
      </c>
      <c r="AA133">
        <f t="shared" si="13"/>
        <v>12.155644000000001</v>
      </c>
      <c r="AB133">
        <f t="shared" si="14"/>
        <v>9.9850663999999991</v>
      </c>
      <c r="AC133">
        <f t="shared" si="15"/>
        <v>3.4921389999999997E-2</v>
      </c>
    </row>
    <row r="134" spans="1:29" x14ac:dyDescent="0.25">
      <c r="A134" s="1">
        <f t="shared" si="16"/>
        <v>8</v>
      </c>
      <c r="B134" t="s">
        <v>102</v>
      </c>
      <c r="C134">
        <v>2010</v>
      </c>
      <c r="D134">
        <v>48.035899999999998</v>
      </c>
      <c r="E134" t="s">
        <v>61</v>
      </c>
      <c r="F134">
        <v>16.3390128770674</v>
      </c>
      <c r="G134">
        <v>10.319027882179</v>
      </c>
      <c r="H134" t="s">
        <v>61</v>
      </c>
      <c r="I134" t="s">
        <v>61</v>
      </c>
      <c r="J134" t="s">
        <v>61</v>
      </c>
      <c r="K134" t="s">
        <v>61</v>
      </c>
      <c r="L134" t="s">
        <v>61</v>
      </c>
      <c r="O134">
        <v>48.035899999999998</v>
      </c>
      <c r="Q134">
        <v>16.339012</v>
      </c>
      <c r="R134">
        <v>10.319027999999999</v>
      </c>
      <c r="T134">
        <v>4.2036990000000003E-2</v>
      </c>
      <c r="U134">
        <v>113.92227</v>
      </c>
      <c r="V134">
        <v>12.300556</v>
      </c>
      <c r="W134">
        <v>12.300556</v>
      </c>
      <c r="Y134">
        <f t="shared" si="12"/>
        <v>48.035899999999998</v>
      </c>
      <c r="AA134">
        <f t="shared" si="13"/>
        <v>16.339012</v>
      </c>
      <c r="AB134">
        <f t="shared" si="14"/>
        <v>10.319027999999999</v>
      </c>
      <c r="AC134">
        <f t="shared" si="15"/>
        <v>4.2036990000000003E-2</v>
      </c>
    </row>
    <row r="135" spans="1:29" x14ac:dyDescent="0.25">
      <c r="A135" s="1">
        <f t="shared" si="16"/>
        <v>8</v>
      </c>
      <c r="B135" t="s">
        <v>102</v>
      </c>
      <c r="C135">
        <v>2011</v>
      </c>
      <c r="D135">
        <v>63.086869999999998</v>
      </c>
      <c r="E135" t="s">
        <v>61</v>
      </c>
      <c r="F135">
        <v>20.1046522396814</v>
      </c>
      <c r="G135">
        <v>13.393904509313701</v>
      </c>
      <c r="H135" t="s">
        <v>61</v>
      </c>
      <c r="I135" t="s">
        <v>61</v>
      </c>
      <c r="J135" t="s">
        <v>61</v>
      </c>
      <c r="K135" t="s">
        <v>61</v>
      </c>
      <c r="L135" t="s">
        <v>61</v>
      </c>
      <c r="O135">
        <v>63.086868000000003</v>
      </c>
      <c r="Q135">
        <v>20.104652000000002</v>
      </c>
      <c r="R135">
        <v>13.393905</v>
      </c>
      <c r="T135">
        <v>4.9152590000000003E-2</v>
      </c>
      <c r="U135">
        <v>144.45797999999999</v>
      </c>
      <c r="V135">
        <v>13.787188</v>
      </c>
      <c r="W135">
        <v>13.787188</v>
      </c>
      <c r="Y135">
        <f t="shared" si="12"/>
        <v>63.086868000000003</v>
      </c>
      <c r="AA135">
        <f t="shared" si="13"/>
        <v>20.104652000000002</v>
      </c>
      <c r="AB135">
        <f t="shared" si="14"/>
        <v>13.393905</v>
      </c>
      <c r="AC135">
        <f t="shared" si="15"/>
        <v>4.9152590000000003E-2</v>
      </c>
    </row>
    <row r="136" spans="1:29" x14ac:dyDescent="0.25">
      <c r="A136" s="1">
        <f t="shared" si="16"/>
        <v>8</v>
      </c>
      <c r="B136" t="s">
        <v>102</v>
      </c>
      <c r="C136">
        <v>2012</v>
      </c>
      <c r="D136">
        <v>76.0351</v>
      </c>
      <c r="E136" t="s">
        <v>61</v>
      </c>
      <c r="F136">
        <v>17.790298293591299</v>
      </c>
      <c r="G136">
        <v>15.359263093333</v>
      </c>
      <c r="H136" t="s">
        <v>61</v>
      </c>
      <c r="I136" t="s">
        <v>61</v>
      </c>
      <c r="J136" t="s">
        <v>61</v>
      </c>
      <c r="K136" t="s">
        <v>61</v>
      </c>
      <c r="L136" t="s">
        <v>61</v>
      </c>
      <c r="O136">
        <v>76.035103000000007</v>
      </c>
      <c r="Q136">
        <v>17.790298</v>
      </c>
      <c r="R136">
        <v>15.359263</v>
      </c>
      <c r="T136">
        <v>5.6268190000000003E-2</v>
      </c>
      <c r="U136">
        <v>174.99368000000001</v>
      </c>
      <c r="V136">
        <v>15.273819</v>
      </c>
      <c r="W136">
        <v>15.273819</v>
      </c>
      <c r="Y136">
        <f t="shared" si="12"/>
        <v>76.035103000000007</v>
      </c>
      <c r="AA136">
        <f t="shared" si="13"/>
        <v>17.790298</v>
      </c>
      <c r="AB136">
        <f t="shared" si="14"/>
        <v>15.359263</v>
      </c>
      <c r="AC136">
        <f t="shared" si="15"/>
        <v>5.6268190000000003E-2</v>
      </c>
    </row>
    <row r="137" spans="1:29" x14ac:dyDescent="0.25">
      <c r="A137" s="1">
        <f t="shared" si="16"/>
        <v>8</v>
      </c>
      <c r="B137" t="s">
        <v>102</v>
      </c>
      <c r="C137">
        <v>2013</v>
      </c>
      <c r="D137">
        <v>63.861600000000003</v>
      </c>
      <c r="E137" t="s">
        <v>61</v>
      </c>
      <c r="F137">
        <v>18.2869983150593</v>
      </c>
      <c r="G137">
        <v>13.951898543729801</v>
      </c>
      <c r="H137" t="s">
        <v>61</v>
      </c>
      <c r="I137" t="s">
        <v>61</v>
      </c>
      <c r="J137" t="s">
        <v>61</v>
      </c>
      <c r="K137" t="s">
        <v>61</v>
      </c>
      <c r="L137" t="s">
        <v>61</v>
      </c>
      <c r="O137">
        <v>63.861598999999998</v>
      </c>
      <c r="Q137">
        <v>18.286999000000002</v>
      </c>
      <c r="R137">
        <v>13.951898999999999</v>
      </c>
      <c r="T137">
        <v>6.3383800000000004E-2</v>
      </c>
      <c r="U137">
        <v>205.52939000000001</v>
      </c>
      <c r="V137">
        <v>16.760449999999999</v>
      </c>
      <c r="W137">
        <v>16.760449999999999</v>
      </c>
      <c r="Y137">
        <f t="shared" si="12"/>
        <v>63.861598999999998</v>
      </c>
      <c r="AA137">
        <f t="shared" si="13"/>
        <v>18.286999000000002</v>
      </c>
      <c r="AB137">
        <f t="shared" si="14"/>
        <v>13.951898999999999</v>
      </c>
      <c r="AC137">
        <f t="shared" si="15"/>
        <v>6.3383800000000004E-2</v>
      </c>
    </row>
    <row r="138" spans="1:29" x14ac:dyDescent="0.25">
      <c r="A138" s="1">
        <f t="shared" si="16"/>
        <v>8</v>
      </c>
      <c r="B138" t="s">
        <v>102</v>
      </c>
      <c r="C138">
        <v>2014</v>
      </c>
      <c r="D138">
        <v>79.028049999999993</v>
      </c>
      <c r="E138" t="s">
        <v>61</v>
      </c>
      <c r="F138">
        <v>20.721009709088602</v>
      </c>
      <c r="G138">
        <v>13.725629062176299</v>
      </c>
      <c r="H138" t="s">
        <v>61</v>
      </c>
      <c r="I138" t="s">
        <v>61</v>
      </c>
      <c r="J138" t="s">
        <v>61</v>
      </c>
      <c r="K138" t="s">
        <v>61</v>
      </c>
      <c r="L138" t="s">
        <v>61</v>
      </c>
      <c r="O138">
        <v>79.028053</v>
      </c>
      <c r="Q138">
        <v>20.72101</v>
      </c>
      <c r="R138">
        <v>13.725629</v>
      </c>
      <c r="T138">
        <v>7.0499400000000004E-2</v>
      </c>
      <c r="U138">
        <v>236.06509</v>
      </c>
      <c r="V138">
        <v>18.247081999999999</v>
      </c>
      <c r="W138">
        <v>18.247081999999999</v>
      </c>
      <c r="Y138">
        <f t="shared" si="12"/>
        <v>79.028053</v>
      </c>
      <c r="AA138">
        <f t="shared" si="13"/>
        <v>20.72101</v>
      </c>
      <c r="AB138">
        <f t="shared" si="14"/>
        <v>13.725629</v>
      </c>
      <c r="AC138">
        <f t="shared" si="15"/>
        <v>7.0499400000000004E-2</v>
      </c>
    </row>
    <row r="139" spans="1:29" x14ac:dyDescent="0.25">
      <c r="A139" s="1">
        <f t="shared" si="16"/>
        <v>8</v>
      </c>
      <c r="B139" t="s">
        <v>102</v>
      </c>
      <c r="C139">
        <v>2015</v>
      </c>
      <c r="D139">
        <v>97.747460000000004</v>
      </c>
      <c r="E139" t="s">
        <v>61</v>
      </c>
      <c r="F139">
        <v>18.887068082380601</v>
      </c>
      <c r="G139">
        <v>17.113702610687401</v>
      </c>
      <c r="H139" t="s">
        <v>61</v>
      </c>
      <c r="I139" t="s">
        <v>103</v>
      </c>
      <c r="J139" t="s">
        <v>104</v>
      </c>
      <c r="K139" t="s">
        <v>61</v>
      </c>
      <c r="L139" t="s">
        <v>61</v>
      </c>
      <c r="O139">
        <v>97.747459000000006</v>
      </c>
      <c r="Q139">
        <v>18.887067999999999</v>
      </c>
      <c r="R139">
        <v>17.113703000000001</v>
      </c>
      <c r="T139">
        <v>7.7615000000000003E-2</v>
      </c>
      <c r="U139">
        <v>266.60079999999999</v>
      </c>
      <c r="V139">
        <v>19.733713000000002</v>
      </c>
      <c r="W139">
        <v>19.733713000000002</v>
      </c>
      <c r="Y139">
        <f t="shared" si="12"/>
        <v>97.747459000000006</v>
      </c>
      <c r="AA139">
        <f t="shared" si="13"/>
        <v>18.887067999999999</v>
      </c>
      <c r="AB139">
        <f t="shared" si="14"/>
        <v>17.113703000000001</v>
      </c>
      <c r="AC139">
        <f t="shared" si="15"/>
        <v>7.7615000000000003E-2</v>
      </c>
    </row>
    <row r="140" spans="1:29" x14ac:dyDescent="0.25">
      <c r="A140" s="1">
        <f t="shared" si="16"/>
        <v>8</v>
      </c>
      <c r="B140" t="s">
        <v>102</v>
      </c>
      <c r="C140">
        <v>2016</v>
      </c>
      <c r="D140">
        <v>94.894570000000002</v>
      </c>
      <c r="E140" t="s">
        <v>61</v>
      </c>
      <c r="F140">
        <v>17.318106445503499</v>
      </c>
      <c r="G140">
        <v>15.4790801400283</v>
      </c>
      <c r="H140" t="s">
        <v>61</v>
      </c>
      <c r="I140" t="s">
        <v>105</v>
      </c>
      <c r="J140" t="s">
        <v>106</v>
      </c>
      <c r="K140" t="s">
        <v>61</v>
      </c>
      <c r="L140" t="s">
        <v>61</v>
      </c>
      <c r="O140">
        <v>94.894569000000004</v>
      </c>
      <c r="Q140">
        <v>17.318106</v>
      </c>
      <c r="R140">
        <v>15.47908</v>
      </c>
      <c r="T140">
        <v>8.4730600000000003E-2</v>
      </c>
      <c r="U140">
        <v>297.13650999999999</v>
      </c>
      <c r="V140">
        <v>21.220344999999998</v>
      </c>
      <c r="W140">
        <v>21.220344999999998</v>
      </c>
      <c r="Y140">
        <f t="shared" si="12"/>
        <v>94.894569000000004</v>
      </c>
      <c r="AA140">
        <f t="shared" si="13"/>
        <v>17.318106</v>
      </c>
      <c r="AB140">
        <f t="shared" si="14"/>
        <v>15.47908</v>
      </c>
      <c r="AC140">
        <f t="shared" si="15"/>
        <v>8.4730600000000003E-2</v>
      </c>
    </row>
    <row r="141" spans="1:29" x14ac:dyDescent="0.25">
      <c r="A141" s="1">
        <f t="shared" si="16"/>
        <v>8</v>
      </c>
      <c r="B141" t="s">
        <v>102</v>
      </c>
      <c r="C141">
        <v>2017</v>
      </c>
      <c r="D141">
        <v>101.5523</v>
      </c>
      <c r="E141" t="s">
        <v>61</v>
      </c>
      <c r="F141">
        <v>17.5488343113817</v>
      </c>
      <c r="G141">
        <v>12.485538735484599</v>
      </c>
      <c r="H141" t="s">
        <v>61</v>
      </c>
      <c r="I141" t="s">
        <v>107</v>
      </c>
      <c r="J141" t="s">
        <v>108</v>
      </c>
      <c r="K141">
        <v>22.70697586831</v>
      </c>
      <c r="L141">
        <v>22.70697586831</v>
      </c>
      <c r="O141">
        <v>101.5523</v>
      </c>
      <c r="Q141">
        <v>17.548833999999999</v>
      </c>
      <c r="R141">
        <v>12.485538</v>
      </c>
      <c r="T141">
        <v>0.39924010999999998</v>
      </c>
      <c r="U141">
        <v>589.30669999999998</v>
      </c>
      <c r="V141">
        <v>22.706976000000001</v>
      </c>
      <c r="W141">
        <v>22.706976000000001</v>
      </c>
      <c r="Y141">
        <f t="shared" si="12"/>
        <v>101.5523</v>
      </c>
      <c r="AA141">
        <f t="shared" si="13"/>
        <v>17.548833999999999</v>
      </c>
      <c r="AB141">
        <f t="shared" si="14"/>
        <v>12.485538</v>
      </c>
      <c r="AC141">
        <f t="shared" si="15"/>
        <v>0.39924010999999998</v>
      </c>
    </row>
    <row r="142" spans="1:29" x14ac:dyDescent="0.25">
      <c r="A142" s="1">
        <f t="shared" si="16"/>
        <v>8</v>
      </c>
      <c r="B142" t="s">
        <v>102</v>
      </c>
      <c r="C142">
        <v>2018</v>
      </c>
      <c r="D142">
        <v>142.11099999999999</v>
      </c>
      <c r="E142" t="s">
        <v>61</v>
      </c>
      <c r="F142">
        <v>18.803301441039</v>
      </c>
      <c r="G142">
        <v>15.8796942327295</v>
      </c>
      <c r="H142" t="s">
        <v>61</v>
      </c>
      <c r="I142" t="s">
        <v>109</v>
      </c>
      <c r="J142" t="s">
        <v>110</v>
      </c>
      <c r="K142">
        <v>24.193608083350298</v>
      </c>
      <c r="L142">
        <v>24.193608083350298</v>
      </c>
      <c r="O142">
        <v>142.11098999999999</v>
      </c>
      <c r="Q142">
        <v>18.803301000000001</v>
      </c>
      <c r="R142">
        <v>15.879694000000001</v>
      </c>
      <c r="T142">
        <v>1.785002</v>
      </c>
      <c r="U142">
        <v>1852.4670000000001</v>
      </c>
      <c r="V142">
        <v>24.193607</v>
      </c>
      <c r="W142">
        <v>24.193607</v>
      </c>
      <c r="Y142">
        <f t="shared" si="12"/>
        <v>142.11098999999999</v>
      </c>
      <c r="AA142">
        <f t="shared" si="13"/>
        <v>18.803301000000001</v>
      </c>
      <c r="AB142">
        <f t="shared" si="14"/>
        <v>15.879694000000001</v>
      </c>
      <c r="AC142">
        <f t="shared" si="15"/>
        <v>1.785002</v>
      </c>
    </row>
    <row r="143" spans="1:29" x14ac:dyDescent="0.25">
      <c r="A143" s="1">
        <f t="shared" si="16"/>
        <v>8</v>
      </c>
      <c r="B143" t="s">
        <v>102</v>
      </c>
      <c r="C143">
        <v>2019</v>
      </c>
      <c r="D143">
        <v>147.11750000000001</v>
      </c>
      <c r="E143" t="s">
        <v>61</v>
      </c>
      <c r="F143">
        <v>19.1033787788975</v>
      </c>
      <c r="G143">
        <v>16.294116712033201</v>
      </c>
      <c r="H143" t="s">
        <v>61</v>
      </c>
      <c r="I143" t="s">
        <v>111</v>
      </c>
      <c r="J143" t="s">
        <v>112</v>
      </c>
      <c r="K143">
        <v>27.137817455317801</v>
      </c>
      <c r="L143">
        <v>27.137817455317801</v>
      </c>
      <c r="O143">
        <v>147.11749</v>
      </c>
      <c r="Q143">
        <v>19.103377999999999</v>
      </c>
      <c r="R143">
        <v>16.294117</v>
      </c>
      <c r="T143">
        <v>6.1873149999999999</v>
      </c>
      <c r="U143">
        <v>6033.6059999999998</v>
      </c>
      <c r="V143">
        <v>27.137816999999998</v>
      </c>
      <c r="W143">
        <v>27.137816999999998</v>
      </c>
      <c r="Y143">
        <f t="shared" si="12"/>
        <v>147.11749</v>
      </c>
      <c r="AA143">
        <f t="shared" si="13"/>
        <v>19.103377999999999</v>
      </c>
      <c r="AB143">
        <f t="shared" si="14"/>
        <v>16.294117</v>
      </c>
      <c r="AC143">
        <f t="shared" si="15"/>
        <v>6.1873149999999999</v>
      </c>
    </row>
    <row r="144" spans="1:29" x14ac:dyDescent="0.25">
      <c r="A144" s="1">
        <f t="shared" si="16"/>
        <v>8</v>
      </c>
      <c r="B144" t="s">
        <v>102</v>
      </c>
      <c r="C144">
        <v>2020</v>
      </c>
      <c r="D144">
        <v>161.18530000000001</v>
      </c>
      <c r="E144" t="s">
        <v>61</v>
      </c>
      <c r="F144">
        <v>24.186385147433601</v>
      </c>
      <c r="G144">
        <v>17.019985427217602</v>
      </c>
      <c r="H144" t="s">
        <v>61</v>
      </c>
      <c r="I144" t="s">
        <v>113</v>
      </c>
      <c r="J144" t="s">
        <v>114</v>
      </c>
      <c r="K144">
        <v>52.846734233347398</v>
      </c>
      <c r="L144">
        <v>52.846734233347398</v>
      </c>
      <c r="O144">
        <v>161.18530000000001</v>
      </c>
      <c r="Q144">
        <v>24.186384</v>
      </c>
      <c r="R144">
        <v>17.019984999999998</v>
      </c>
      <c r="T144">
        <v>17.771629000000001</v>
      </c>
      <c r="U144">
        <v>19661.98</v>
      </c>
      <c r="V144">
        <v>52.846733</v>
      </c>
      <c r="W144">
        <v>52.846733</v>
      </c>
      <c r="Y144">
        <f t="shared" si="12"/>
        <v>161.18530000000001</v>
      </c>
      <c r="AA144">
        <f t="shared" si="13"/>
        <v>24.186384</v>
      </c>
      <c r="AB144">
        <f t="shared" si="14"/>
        <v>17.019984999999998</v>
      </c>
      <c r="AC144">
        <f t="shared" si="15"/>
        <v>17.771629000000001</v>
      </c>
    </row>
    <row r="145" spans="1:29" x14ac:dyDescent="0.25">
      <c r="A145" s="1">
        <f t="shared" si="16"/>
        <v>8</v>
      </c>
      <c r="B145" t="s">
        <v>102</v>
      </c>
      <c r="C145">
        <v>2021</v>
      </c>
      <c r="D145">
        <v>171.24469999999999</v>
      </c>
      <c r="E145" t="s">
        <v>61</v>
      </c>
      <c r="F145">
        <v>23.6005995089279</v>
      </c>
      <c r="G145">
        <v>16.160242457171901</v>
      </c>
      <c r="H145" t="s">
        <v>61</v>
      </c>
      <c r="I145" t="s">
        <v>115</v>
      </c>
      <c r="J145" t="s">
        <v>116</v>
      </c>
      <c r="K145">
        <v>65.919189409500305</v>
      </c>
      <c r="L145">
        <v>65.919189409500305</v>
      </c>
      <c r="O145">
        <v>171.24471</v>
      </c>
      <c r="Q145">
        <v>23.600598999999999</v>
      </c>
      <c r="R145">
        <v>16.160242</v>
      </c>
      <c r="T145">
        <v>31.243058999999999</v>
      </c>
      <c r="U145">
        <v>37177.608999999997</v>
      </c>
      <c r="V145">
        <v>65.919189000000003</v>
      </c>
      <c r="W145">
        <v>65.919189000000003</v>
      </c>
      <c r="Y145">
        <f t="shared" si="12"/>
        <v>171.24471</v>
      </c>
      <c r="AA145">
        <f t="shared" si="13"/>
        <v>23.600598999999999</v>
      </c>
      <c r="AB145">
        <f t="shared" si="14"/>
        <v>16.160242</v>
      </c>
      <c r="AC145">
        <f t="shared" si="15"/>
        <v>31.243058999999999</v>
      </c>
    </row>
    <row r="146" spans="1:29" x14ac:dyDescent="0.25">
      <c r="A146" s="1">
        <f t="shared" si="16"/>
        <v>9</v>
      </c>
      <c r="B146" t="s">
        <v>117</v>
      </c>
      <c r="C146">
        <v>2004</v>
      </c>
      <c r="D146" t="s">
        <v>61</v>
      </c>
      <c r="E146" t="s">
        <v>61</v>
      </c>
      <c r="F146" t="s">
        <v>61</v>
      </c>
      <c r="G146" t="s">
        <v>61</v>
      </c>
      <c r="H146" t="s">
        <v>61</v>
      </c>
      <c r="I146" t="s">
        <v>61</v>
      </c>
      <c r="J146" t="s">
        <v>61</v>
      </c>
      <c r="K146" t="s">
        <v>61</v>
      </c>
      <c r="L146" t="s">
        <v>61</v>
      </c>
      <c r="P146">
        <v>-216.78004000000001</v>
      </c>
      <c r="Q146">
        <v>-2653.5055000000002</v>
      </c>
      <c r="R146">
        <v>-13132.673000000001</v>
      </c>
      <c r="S146">
        <v>-4.5729236999999996</v>
      </c>
      <c r="T146">
        <v>-7.6367919000000004</v>
      </c>
      <c r="U146">
        <v>-2131.6370000000002</v>
      </c>
      <c r="Z146">
        <f t="shared" ref="Z146:Z194" si="17">P146</f>
        <v>-216.78004000000001</v>
      </c>
      <c r="AA146">
        <f t="shared" si="13"/>
        <v>-2653.5055000000002</v>
      </c>
      <c r="AB146">
        <f t="shared" si="14"/>
        <v>-13132.673000000001</v>
      </c>
      <c r="AC146">
        <f t="shared" si="15"/>
        <v>-7.6367919000000004</v>
      </c>
    </row>
    <row r="147" spans="1:29" x14ac:dyDescent="0.25">
      <c r="A147" s="1">
        <f t="shared" si="16"/>
        <v>9</v>
      </c>
      <c r="B147" t="s">
        <v>117</v>
      </c>
      <c r="C147">
        <v>2005</v>
      </c>
      <c r="D147" t="s">
        <v>61</v>
      </c>
      <c r="E147" t="s">
        <v>61</v>
      </c>
      <c r="F147" t="s">
        <v>61</v>
      </c>
      <c r="G147" t="s">
        <v>61</v>
      </c>
      <c r="H147" t="s">
        <v>61</v>
      </c>
      <c r="I147" t="s">
        <v>61</v>
      </c>
      <c r="J147" t="s">
        <v>61</v>
      </c>
      <c r="K147" t="s">
        <v>61</v>
      </c>
      <c r="L147" t="s">
        <v>61</v>
      </c>
      <c r="P147">
        <v>-194.49608000000001</v>
      </c>
      <c r="Q147">
        <v>-2297.0023000000001</v>
      </c>
      <c r="R147">
        <v>-11938.793</v>
      </c>
      <c r="S147">
        <v>-2.5021515000000001</v>
      </c>
      <c r="T147">
        <v>-7.0029626</v>
      </c>
      <c r="U147">
        <v>-1806.3951</v>
      </c>
      <c r="Z147">
        <f t="shared" si="17"/>
        <v>-194.49608000000001</v>
      </c>
      <c r="AA147">
        <f t="shared" si="13"/>
        <v>-2297.0023000000001</v>
      </c>
      <c r="AB147">
        <f t="shared" si="14"/>
        <v>-11938.793</v>
      </c>
      <c r="AC147">
        <f t="shared" si="15"/>
        <v>-7.0029626</v>
      </c>
    </row>
    <row r="148" spans="1:29" x14ac:dyDescent="0.25">
      <c r="A148" s="1">
        <f t="shared" si="16"/>
        <v>9</v>
      </c>
      <c r="B148" t="s">
        <v>117</v>
      </c>
      <c r="C148">
        <v>2006</v>
      </c>
      <c r="D148" t="s">
        <v>61</v>
      </c>
      <c r="E148" t="s">
        <v>61</v>
      </c>
      <c r="F148" t="s">
        <v>61</v>
      </c>
      <c r="G148" t="s">
        <v>61</v>
      </c>
      <c r="H148" t="s">
        <v>61</v>
      </c>
      <c r="I148" t="s">
        <v>61</v>
      </c>
      <c r="J148" t="s">
        <v>61</v>
      </c>
      <c r="K148" t="s">
        <v>61</v>
      </c>
      <c r="L148" t="s">
        <v>61</v>
      </c>
      <c r="P148">
        <v>-172.21213</v>
      </c>
      <c r="Q148">
        <v>-1940.4991</v>
      </c>
      <c r="R148">
        <v>-10744.914000000001</v>
      </c>
      <c r="S148">
        <v>-0.43137932000000001</v>
      </c>
      <c r="T148">
        <v>-6.3691332000000003</v>
      </c>
      <c r="U148">
        <v>-1481.1532</v>
      </c>
      <c r="Z148">
        <f t="shared" si="17"/>
        <v>-172.21213</v>
      </c>
      <c r="AA148">
        <f t="shared" si="13"/>
        <v>-1940.4991</v>
      </c>
      <c r="AB148">
        <f t="shared" si="14"/>
        <v>-10744.914000000001</v>
      </c>
      <c r="AC148">
        <f t="shared" si="15"/>
        <v>-6.3691332000000003</v>
      </c>
    </row>
    <row r="149" spans="1:29" x14ac:dyDescent="0.25">
      <c r="A149" s="1">
        <f t="shared" si="16"/>
        <v>9</v>
      </c>
      <c r="B149" t="s">
        <v>117</v>
      </c>
      <c r="C149">
        <v>2007</v>
      </c>
      <c r="D149" t="s">
        <v>61</v>
      </c>
      <c r="E149" t="s">
        <v>61</v>
      </c>
      <c r="F149" t="s">
        <v>61</v>
      </c>
      <c r="G149" t="s">
        <v>61</v>
      </c>
      <c r="H149" t="s">
        <v>61</v>
      </c>
      <c r="I149" t="s">
        <v>61</v>
      </c>
      <c r="J149" t="s">
        <v>61</v>
      </c>
      <c r="K149" t="s">
        <v>61</v>
      </c>
      <c r="L149" t="s">
        <v>61</v>
      </c>
      <c r="P149">
        <v>-149.92816999999999</v>
      </c>
      <c r="Q149">
        <v>-1583.9960000000001</v>
      </c>
      <c r="R149">
        <v>-9551.0342999999993</v>
      </c>
      <c r="S149">
        <v>1.6393929</v>
      </c>
      <c r="T149">
        <v>-5.7353038999999999</v>
      </c>
      <c r="U149">
        <v>-1155.9113</v>
      </c>
      <c r="Z149">
        <f t="shared" si="17"/>
        <v>-149.92816999999999</v>
      </c>
      <c r="AA149">
        <f t="shared" si="13"/>
        <v>-1583.9960000000001</v>
      </c>
      <c r="AB149">
        <f t="shared" si="14"/>
        <v>-9551.0342999999993</v>
      </c>
      <c r="AC149">
        <f t="shared" si="15"/>
        <v>-5.7353038999999999</v>
      </c>
    </row>
    <row r="150" spans="1:29" x14ac:dyDescent="0.25">
      <c r="A150" s="1">
        <f t="shared" si="16"/>
        <v>9</v>
      </c>
      <c r="B150" t="s">
        <v>117</v>
      </c>
      <c r="C150">
        <v>2008</v>
      </c>
      <c r="D150" t="s">
        <v>61</v>
      </c>
      <c r="E150" t="s">
        <v>61</v>
      </c>
      <c r="F150" t="s">
        <v>61</v>
      </c>
      <c r="G150" t="s">
        <v>61</v>
      </c>
      <c r="H150">
        <v>3.7101649999999999</v>
      </c>
      <c r="I150" t="s">
        <v>61</v>
      </c>
      <c r="J150" t="s">
        <v>61</v>
      </c>
      <c r="K150" t="s">
        <v>61</v>
      </c>
      <c r="L150" t="s">
        <v>61</v>
      </c>
      <c r="P150">
        <v>-127.64422</v>
      </c>
      <c r="Q150">
        <v>-1227.4928</v>
      </c>
      <c r="R150">
        <v>-8357.1548999999995</v>
      </c>
      <c r="S150">
        <v>3.7101649999999999</v>
      </c>
      <c r="T150">
        <v>-5.1014745000000001</v>
      </c>
      <c r="U150">
        <v>-830.66943000000003</v>
      </c>
      <c r="Z150">
        <f t="shared" si="17"/>
        <v>-127.64422</v>
      </c>
      <c r="AA150">
        <f t="shared" si="13"/>
        <v>-1227.4928</v>
      </c>
      <c r="AB150">
        <f t="shared" si="14"/>
        <v>-8357.1548999999995</v>
      </c>
      <c r="AC150">
        <f t="shared" si="15"/>
        <v>-5.1014745000000001</v>
      </c>
    </row>
    <row r="151" spans="1:29" x14ac:dyDescent="0.25">
      <c r="A151" s="1">
        <f t="shared" si="16"/>
        <v>9</v>
      </c>
      <c r="B151" t="s">
        <v>117</v>
      </c>
      <c r="C151">
        <v>2009</v>
      </c>
      <c r="D151" t="s">
        <v>61</v>
      </c>
      <c r="E151" t="s">
        <v>61</v>
      </c>
      <c r="F151" t="s">
        <v>61</v>
      </c>
      <c r="G151" t="s">
        <v>61</v>
      </c>
      <c r="H151">
        <v>5.7809369999999998</v>
      </c>
      <c r="I151" t="s">
        <v>61</v>
      </c>
      <c r="J151" t="s">
        <v>61</v>
      </c>
      <c r="K151" t="s">
        <v>61</v>
      </c>
      <c r="L151" t="s">
        <v>61</v>
      </c>
      <c r="P151">
        <v>-105.36026</v>
      </c>
      <c r="Q151">
        <v>-870.98961999999995</v>
      </c>
      <c r="R151">
        <v>-7163.2754000000004</v>
      </c>
      <c r="S151">
        <v>5.7809372000000003</v>
      </c>
      <c r="T151">
        <v>-4.4676451999999998</v>
      </c>
      <c r="U151">
        <v>-505.42755</v>
      </c>
      <c r="Z151">
        <f t="shared" si="17"/>
        <v>-105.36026</v>
      </c>
      <c r="AA151">
        <f t="shared" si="13"/>
        <v>-870.98961999999995</v>
      </c>
      <c r="AB151">
        <f t="shared" si="14"/>
        <v>-7163.2754000000004</v>
      </c>
      <c r="AC151">
        <f t="shared" si="15"/>
        <v>-4.4676451999999998</v>
      </c>
    </row>
    <row r="152" spans="1:29" x14ac:dyDescent="0.25">
      <c r="A152" s="1">
        <f t="shared" si="16"/>
        <v>9</v>
      </c>
      <c r="B152" t="s">
        <v>117</v>
      </c>
      <c r="C152">
        <v>2010</v>
      </c>
      <c r="D152" t="s">
        <v>61</v>
      </c>
      <c r="E152" t="s">
        <v>61</v>
      </c>
      <c r="F152" t="s">
        <v>61</v>
      </c>
      <c r="G152" t="s">
        <v>61</v>
      </c>
      <c r="H152">
        <v>7.3526889999999998</v>
      </c>
      <c r="I152" t="s">
        <v>61</v>
      </c>
      <c r="J152" t="s">
        <v>61</v>
      </c>
      <c r="K152" t="s">
        <v>61</v>
      </c>
      <c r="L152" t="s">
        <v>61</v>
      </c>
      <c r="P152">
        <v>-83.076303999999993</v>
      </c>
      <c r="Q152">
        <v>-514.48644999999999</v>
      </c>
      <c r="R152">
        <v>-5969.3959999999997</v>
      </c>
      <c r="S152">
        <v>7.3526888000000001</v>
      </c>
      <c r="T152">
        <v>-3.8338158</v>
      </c>
      <c r="U152">
        <v>-180.18566999999999</v>
      </c>
      <c r="Z152">
        <f t="shared" si="17"/>
        <v>-83.076303999999993</v>
      </c>
      <c r="AA152">
        <f t="shared" si="13"/>
        <v>-514.48644999999999</v>
      </c>
      <c r="AB152">
        <f t="shared" si="14"/>
        <v>-5969.3959999999997</v>
      </c>
      <c r="AC152">
        <f t="shared" si="15"/>
        <v>-3.8338158</v>
      </c>
    </row>
    <row r="153" spans="1:29" x14ac:dyDescent="0.25">
      <c r="A153" s="1">
        <f t="shared" si="16"/>
        <v>9</v>
      </c>
      <c r="B153" t="s">
        <v>117</v>
      </c>
      <c r="C153">
        <v>2011</v>
      </c>
      <c r="D153" t="s">
        <v>61</v>
      </c>
      <c r="E153" t="s">
        <v>61</v>
      </c>
      <c r="F153" t="s">
        <v>61</v>
      </c>
      <c r="G153" t="s">
        <v>61</v>
      </c>
      <c r="H153">
        <v>7.3051349999999999</v>
      </c>
      <c r="I153" t="s">
        <v>61</v>
      </c>
      <c r="J153" t="s">
        <v>61</v>
      </c>
      <c r="K153" t="s">
        <v>61</v>
      </c>
      <c r="L153" t="s">
        <v>61</v>
      </c>
      <c r="P153">
        <v>-60.792349000000002</v>
      </c>
      <c r="Q153">
        <v>-157.98328000000001</v>
      </c>
      <c r="R153">
        <v>-4775.5164999999997</v>
      </c>
      <c r="S153">
        <v>7.3051348000000003</v>
      </c>
      <c r="T153">
        <v>-3.1999865000000001</v>
      </c>
      <c r="U153">
        <v>145.05620999999999</v>
      </c>
      <c r="Z153">
        <f t="shared" si="17"/>
        <v>-60.792349000000002</v>
      </c>
      <c r="AA153">
        <f t="shared" si="13"/>
        <v>-157.98328000000001</v>
      </c>
      <c r="AB153">
        <f t="shared" si="14"/>
        <v>-4775.5164999999997</v>
      </c>
      <c r="AC153">
        <f t="shared" si="15"/>
        <v>-3.1999865000000001</v>
      </c>
    </row>
    <row r="154" spans="1:29" x14ac:dyDescent="0.25">
      <c r="A154" s="1">
        <f t="shared" si="16"/>
        <v>9</v>
      </c>
      <c r="B154" t="s">
        <v>117</v>
      </c>
      <c r="C154">
        <v>2012</v>
      </c>
      <c r="D154" t="s">
        <v>61</v>
      </c>
      <c r="E154" t="s">
        <v>61</v>
      </c>
      <c r="F154" t="s">
        <v>61</v>
      </c>
      <c r="G154" t="s">
        <v>61</v>
      </c>
      <c r="H154">
        <v>10.847490000000001</v>
      </c>
      <c r="I154" t="s">
        <v>61</v>
      </c>
      <c r="J154" t="s">
        <v>118</v>
      </c>
      <c r="K154" t="s">
        <v>61</v>
      </c>
      <c r="L154" t="s">
        <v>61</v>
      </c>
      <c r="P154">
        <v>-38.508392999999998</v>
      </c>
      <c r="Q154">
        <v>198.51990000000001</v>
      </c>
      <c r="R154">
        <v>-3581.6370999999999</v>
      </c>
      <c r="S154">
        <v>10.847490000000001</v>
      </c>
      <c r="T154">
        <v>-2.5661570999999999</v>
      </c>
      <c r="U154">
        <v>470.29809999999998</v>
      </c>
      <c r="Z154">
        <f t="shared" si="17"/>
        <v>-38.508392999999998</v>
      </c>
      <c r="AA154">
        <f t="shared" si="13"/>
        <v>198.51990000000001</v>
      </c>
      <c r="AB154">
        <f t="shared" si="14"/>
        <v>-3581.6370999999999</v>
      </c>
      <c r="AC154">
        <f t="shared" si="15"/>
        <v>-2.5661570999999999</v>
      </c>
    </row>
    <row r="155" spans="1:29" x14ac:dyDescent="0.25">
      <c r="A155" s="1">
        <f t="shared" si="16"/>
        <v>9</v>
      </c>
      <c r="B155" t="s">
        <v>117</v>
      </c>
      <c r="C155">
        <v>2013</v>
      </c>
      <c r="D155" t="s">
        <v>61</v>
      </c>
      <c r="E155" t="s">
        <v>61</v>
      </c>
      <c r="F155" t="s">
        <v>61</v>
      </c>
      <c r="G155" t="s">
        <v>61</v>
      </c>
      <c r="H155">
        <v>15.8605</v>
      </c>
      <c r="I155" t="s">
        <v>61</v>
      </c>
      <c r="J155" t="s">
        <v>119</v>
      </c>
      <c r="K155" t="s">
        <v>61</v>
      </c>
      <c r="L155" t="s">
        <v>61</v>
      </c>
      <c r="P155">
        <v>-16.224437999999999</v>
      </c>
      <c r="Q155">
        <v>555.02306999999996</v>
      </c>
      <c r="R155">
        <v>-2387.7575999999999</v>
      </c>
      <c r="S155">
        <v>15.8605</v>
      </c>
      <c r="T155">
        <v>-1.9323277000000001</v>
      </c>
      <c r="U155">
        <v>795.53998000000001</v>
      </c>
      <c r="Z155">
        <f t="shared" si="17"/>
        <v>-16.224437999999999</v>
      </c>
      <c r="AA155">
        <f t="shared" si="13"/>
        <v>555.02306999999996</v>
      </c>
      <c r="AB155">
        <f t="shared" si="14"/>
        <v>-2387.7575999999999</v>
      </c>
      <c r="AC155">
        <f t="shared" si="15"/>
        <v>-1.9323277000000001</v>
      </c>
    </row>
    <row r="156" spans="1:29" x14ac:dyDescent="0.25">
      <c r="A156" s="1">
        <f t="shared" si="16"/>
        <v>9</v>
      </c>
      <c r="B156" t="s">
        <v>117</v>
      </c>
      <c r="C156">
        <v>2014</v>
      </c>
      <c r="D156" t="s">
        <v>61</v>
      </c>
      <c r="E156">
        <v>6.0595179999999997</v>
      </c>
      <c r="F156" t="s">
        <v>61</v>
      </c>
      <c r="G156" t="s">
        <v>61</v>
      </c>
      <c r="H156">
        <v>20.975777999999998</v>
      </c>
      <c r="I156" t="s">
        <v>61</v>
      </c>
      <c r="J156" t="s">
        <v>120</v>
      </c>
      <c r="K156" t="s">
        <v>61</v>
      </c>
      <c r="L156" t="s">
        <v>61</v>
      </c>
      <c r="P156">
        <v>6.0595179000000003</v>
      </c>
      <c r="Q156">
        <v>911.52625</v>
      </c>
      <c r="R156">
        <v>-1193.8782000000001</v>
      </c>
      <c r="S156">
        <v>20.975778999999999</v>
      </c>
      <c r="T156">
        <v>-1.2984983999999999</v>
      </c>
      <c r="U156">
        <v>680.43628000000001</v>
      </c>
      <c r="Z156">
        <f t="shared" si="17"/>
        <v>6.0595179000000003</v>
      </c>
      <c r="AA156">
        <f t="shared" si="13"/>
        <v>911.52625</v>
      </c>
      <c r="AB156">
        <f t="shared" si="14"/>
        <v>-1193.8782000000001</v>
      </c>
      <c r="AC156">
        <f t="shared" si="15"/>
        <v>-1.2984983999999999</v>
      </c>
    </row>
    <row r="157" spans="1:29" x14ac:dyDescent="0.25">
      <c r="A157" s="1">
        <f t="shared" si="16"/>
        <v>9</v>
      </c>
      <c r="B157" t="s">
        <v>117</v>
      </c>
      <c r="C157">
        <v>2015</v>
      </c>
      <c r="D157" t="s">
        <v>61</v>
      </c>
      <c r="E157">
        <v>28.343473800000002</v>
      </c>
      <c r="F157" t="s">
        <v>61</v>
      </c>
      <c r="G157">
        <v>1.2838000000000001E-3</v>
      </c>
      <c r="H157">
        <v>28.331112999999998</v>
      </c>
      <c r="I157" t="s">
        <v>61</v>
      </c>
      <c r="J157" t="s">
        <v>61</v>
      </c>
      <c r="K157" t="s">
        <v>61</v>
      </c>
      <c r="L157" t="s">
        <v>61</v>
      </c>
      <c r="P157">
        <v>28.343472999999999</v>
      </c>
      <c r="Q157">
        <v>1268.0293999999999</v>
      </c>
      <c r="R157">
        <v>1.2838000000000001E-3</v>
      </c>
      <c r="S157">
        <v>28.331113999999999</v>
      </c>
      <c r="T157">
        <v>-0.66466904000000004</v>
      </c>
      <c r="U157">
        <v>975.92753000000005</v>
      </c>
      <c r="Z157">
        <f t="shared" si="17"/>
        <v>28.343472999999999</v>
      </c>
      <c r="AA157">
        <f t="shared" si="13"/>
        <v>1268.0293999999999</v>
      </c>
      <c r="AB157">
        <f t="shared" si="14"/>
        <v>1.2838000000000001E-3</v>
      </c>
      <c r="AC157">
        <f t="shared" si="15"/>
        <v>-0.66466904000000004</v>
      </c>
    </row>
    <row r="158" spans="1:29" x14ac:dyDescent="0.25">
      <c r="A158" s="1">
        <f t="shared" si="16"/>
        <v>9</v>
      </c>
      <c r="B158" t="s">
        <v>117</v>
      </c>
      <c r="C158">
        <v>2016</v>
      </c>
      <c r="D158" t="s">
        <v>61</v>
      </c>
      <c r="E158">
        <v>38.921628999999996</v>
      </c>
      <c r="F158">
        <v>1624.5325392132299</v>
      </c>
      <c r="G158">
        <v>1193.8806914204399</v>
      </c>
      <c r="H158">
        <v>24.88608</v>
      </c>
      <c r="I158" t="s">
        <v>61</v>
      </c>
      <c r="J158" t="s">
        <v>61</v>
      </c>
      <c r="K158" t="s">
        <v>61</v>
      </c>
      <c r="L158" t="s">
        <v>61</v>
      </c>
      <c r="P158">
        <v>38.921630999999998</v>
      </c>
      <c r="Q158">
        <v>1624.5326</v>
      </c>
      <c r="R158">
        <v>1193.8806999999999</v>
      </c>
      <c r="S158">
        <v>24.88608</v>
      </c>
      <c r="T158">
        <v>-3.0839680000000001E-2</v>
      </c>
      <c r="U158">
        <v>1271.4187999999999</v>
      </c>
      <c r="Z158">
        <f t="shared" si="17"/>
        <v>38.921630999999998</v>
      </c>
      <c r="AA158">
        <f t="shared" si="13"/>
        <v>1624.5326</v>
      </c>
      <c r="AB158">
        <f t="shared" si="14"/>
        <v>1193.8806999999999</v>
      </c>
      <c r="AC158">
        <f t="shared" si="15"/>
        <v>-3.0839680000000001E-2</v>
      </c>
    </row>
    <row r="159" spans="1:29" x14ac:dyDescent="0.25">
      <c r="A159" s="1">
        <f t="shared" si="16"/>
        <v>9</v>
      </c>
      <c r="B159" t="s">
        <v>117</v>
      </c>
      <c r="C159">
        <v>2017</v>
      </c>
      <c r="D159" t="s">
        <v>61</v>
      </c>
      <c r="E159">
        <v>39.300426000000002</v>
      </c>
      <c r="F159">
        <v>1981.03573789439</v>
      </c>
      <c r="G159">
        <v>1629.6766266141399</v>
      </c>
      <c r="H159">
        <v>28.140466</v>
      </c>
      <c r="I159" t="s">
        <v>121</v>
      </c>
      <c r="J159" t="s">
        <v>122</v>
      </c>
      <c r="K159" t="s">
        <v>61</v>
      </c>
      <c r="L159" t="s">
        <v>61</v>
      </c>
      <c r="P159">
        <v>39.300426000000002</v>
      </c>
      <c r="Q159">
        <v>1981.0358000000001</v>
      </c>
      <c r="R159">
        <v>1629.6766</v>
      </c>
      <c r="S159">
        <v>28.140467000000001</v>
      </c>
      <c r="T159">
        <v>0.60298967000000003</v>
      </c>
      <c r="U159">
        <v>1566.91</v>
      </c>
      <c r="Z159">
        <f t="shared" si="17"/>
        <v>39.300426000000002</v>
      </c>
      <c r="AA159">
        <f t="shared" si="13"/>
        <v>1981.0358000000001</v>
      </c>
      <c r="AB159">
        <f t="shared" si="14"/>
        <v>1629.6766</v>
      </c>
      <c r="AC159">
        <f t="shared" si="15"/>
        <v>0.60298967000000003</v>
      </c>
    </row>
    <row r="160" spans="1:29" x14ac:dyDescent="0.25">
      <c r="A160" s="1">
        <f t="shared" si="16"/>
        <v>9</v>
      </c>
      <c r="B160" t="s">
        <v>117</v>
      </c>
      <c r="C160">
        <v>2018</v>
      </c>
      <c r="D160" t="s">
        <v>61</v>
      </c>
      <c r="E160">
        <v>45.737779000000003</v>
      </c>
      <c r="F160">
        <v>2685.0417254546001</v>
      </c>
      <c r="G160">
        <v>2179.3167528000399</v>
      </c>
      <c r="H160">
        <v>32.102378999999999</v>
      </c>
      <c r="I160" t="s">
        <v>123</v>
      </c>
      <c r="J160" t="s">
        <v>124</v>
      </c>
      <c r="K160" t="s">
        <v>61</v>
      </c>
      <c r="L160" t="s">
        <v>61</v>
      </c>
      <c r="P160">
        <v>45.737777999999999</v>
      </c>
      <c r="Q160">
        <v>2685.0417000000002</v>
      </c>
      <c r="R160">
        <v>2179.3166999999999</v>
      </c>
      <c r="S160">
        <v>32.102378999999999</v>
      </c>
      <c r="T160">
        <v>1.2368189999999999</v>
      </c>
      <c r="U160">
        <v>3649.9220999999998</v>
      </c>
      <c r="Z160">
        <f t="shared" si="17"/>
        <v>45.737777999999999</v>
      </c>
      <c r="AA160">
        <f t="shared" si="13"/>
        <v>2685.0417000000002</v>
      </c>
      <c r="AB160">
        <f t="shared" si="14"/>
        <v>2179.3166999999999</v>
      </c>
      <c r="AC160">
        <f t="shared" si="15"/>
        <v>1.2368189999999999</v>
      </c>
    </row>
    <row r="161" spans="1:29" x14ac:dyDescent="0.25">
      <c r="A161" s="1">
        <f t="shared" si="16"/>
        <v>9</v>
      </c>
      <c r="B161" t="s">
        <v>117</v>
      </c>
      <c r="C161">
        <v>2019</v>
      </c>
      <c r="D161" t="s">
        <v>61</v>
      </c>
      <c r="E161">
        <v>40.573627999999999</v>
      </c>
      <c r="F161">
        <v>3345.6865943880798</v>
      </c>
      <c r="G161">
        <v>2574.4261807245598</v>
      </c>
      <c r="H161">
        <v>25.597808000000001</v>
      </c>
      <c r="I161" t="s">
        <v>125</v>
      </c>
      <c r="J161" t="s">
        <v>126</v>
      </c>
      <c r="K161" t="s">
        <v>61</v>
      </c>
      <c r="L161" t="s">
        <v>61</v>
      </c>
      <c r="P161">
        <v>40.573627000000002</v>
      </c>
      <c r="Q161">
        <v>3345.6864999999998</v>
      </c>
      <c r="R161">
        <v>2574.4263000000001</v>
      </c>
      <c r="S161">
        <v>25.597809000000002</v>
      </c>
      <c r="T161">
        <v>2.47018</v>
      </c>
      <c r="U161">
        <v>14255.47</v>
      </c>
      <c r="Z161">
        <f t="shared" si="17"/>
        <v>40.573627000000002</v>
      </c>
      <c r="AA161">
        <f t="shared" si="13"/>
        <v>3345.6864999999998</v>
      </c>
      <c r="AB161">
        <f t="shared" si="14"/>
        <v>2574.4263000000001</v>
      </c>
      <c r="AC161">
        <f t="shared" si="15"/>
        <v>2.47018</v>
      </c>
    </row>
    <row r="162" spans="1:29" x14ac:dyDescent="0.25">
      <c r="A162" s="1">
        <f t="shared" si="16"/>
        <v>9</v>
      </c>
      <c r="B162" t="s">
        <v>117</v>
      </c>
      <c r="C162">
        <v>2020</v>
      </c>
      <c r="D162" t="s">
        <v>61</v>
      </c>
      <c r="E162">
        <v>35.063223000000001</v>
      </c>
      <c r="F162">
        <v>3780.94005048811</v>
      </c>
      <c r="G162">
        <v>2447.8317861362102</v>
      </c>
      <c r="H162">
        <v>20.163263999999998</v>
      </c>
      <c r="I162" t="s">
        <v>127</v>
      </c>
      <c r="J162" t="s">
        <v>128</v>
      </c>
      <c r="K162" t="s">
        <v>61</v>
      </c>
      <c r="L162" t="s">
        <v>61</v>
      </c>
      <c r="P162">
        <v>35.063225000000003</v>
      </c>
      <c r="Q162">
        <v>3780.9398999999999</v>
      </c>
      <c r="R162">
        <v>2447.8317999999999</v>
      </c>
      <c r="S162">
        <v>20.163263000000001</v>
      </c>
      <c r="T162">
        <v>16.282990000000002</v>
      </c>
      <c r="U162">
        <v>39929.050999999999</v>
      </c>
      <c r="Z162">
        <f t="shared" si="17"/>
        <v>35.063225000000003</v>
      </c>
      <c r="AA162">
        <f t="shared" si="13"/>
        <v>3780.9398999999999</v>
      </c>
      <c r="AB162">
        <f t="shared" si="14"/>
        <v>2447.8317999999999</v>
      </c>
      <c r="AC162">
        <f t="shared" si="15"/>
        <v>16.282990000000002</v>
      </c>
    </row>
    <row r="163" spans="1:29" x14ac:dyDescent="0.25">
      <c r="A163" s="1">
        <f t="shared" si="16"/>
        <v>9</v>
      </c>
      <c r="B163" t="s">
        <v>117</v>
      </c>
      <c r="C163">
        <v>2021</v>
      </c>
      <c r="D163" t="s">
        <v>61</v>
      </c>
      <c r="E163">
        <v>33.363045</v>
      </c>
      <c r="F163">
        <v>3304.8486537439599</v>
      </c>
      <c r="G163">
        <v>1981.29919696299</v>
      </c>
      <c r="H163">
        <v>17.788540000000001</v>
      </c>
      <c r="I163" t="s">
        <v>129</v>
      </c>
      <c r="J163" t="s">
        <v>130</v>
      </c>
      <c r="K163" t="s">
        <v>61</v>
      </c>
      <c r="L163" t="s">
        <v>61</v>
      </c>
      <c r="P163">
        <v>33.363045</v>
      </c>
      <c r="Q163">
        <v>3304.8485999999998</v>
      </c>
      <c r="R163">
        <v>1981.2991999999999</v>
      </c>
      <c r="S163">
        <v>17.788540000000001</v>
      </c>
      <c r="T163">
        <v>12.074310000000001</v>
      </c>
      <c r="U163">
        <v>87423.672000000006</v>
      </c>
      <c r="Z163">
        <f t="shared" si="17"/>
        <v>33.363045</v>
      </c>
      <c r="AA163">
        <f t="shared" si="13"/>
        <v>3304.8485999999998</v>
      </c>
      <c r="AB163">
        <f t="shared" si="14"/>
        <v>1981.2991999999999</v>
      </c>
      <c r="AC163">
        <f t="shared" si="15"/>
        <v>12.074310000000001</v>
      </c>
    </row>
    <row r="164" spans="1:29" x14ac:dyDescent="0.25">
      <c r="A164" s="1">
        <f t="shared" si="16"/>
        <v>10</v>
      </c>
      <c r="B164" t="s">
        <v>131</v>
      </c>
      <c r="C164">
        <v>2004</v>
      </c>
      <c r="D164">
        <v>54.865659999999998</v>
      </c>
      <c r="E164">
        <v>39.759569999999997</v>
      </c>
      <c r="F164">
        <v>22.311613836570299</v>
      </c>
      <c r="G164">
        <v>19.612249611348602</v>
      </c>
      <c r="H164" t="s">
        <v>61</v>
      </c>
      <c r="I164" t="s">
        <v>61</v>
      </c>
      <c r="J164" t="s">
        <v>61</v>
      </c>
      <c r="K164" t="s">
        <v>61</v>
      </c>
      <c r="L164" t="s">
        <v>61</v>
      </c>
      <c r="O164">
        <v>54.865662</v>
      </c>
      <c r="P164">
        <v>39.759571000000001</v>
      </c>
      <c r="Q164">
        <v>22.311613000000001</v>
      </c>
      <c r="R164">
        <v>19.612248999999998</v>
      </c>
      <c r="T164">
        <v>-35.991947000000003</v>
      </c>
      <c r="U164">
        <v>5121.2606999999998</v>
      </c>
      <c r="V164">
        <v>-302.08416</v>
      </c>
      <c r="W164">
        <v>-302.08416</v>
      </c>
      <c r="Y164">
        <f t="shared" si="12"/>
        <v>54.865662</v>
      </c>
      <c r="Z164">
        <f t="shared" si="17"/>
        <v>39.759571000000001</v>
      </c>
      <c r="AA164">
        <f t="shared" si="13"/>
        <v>22.311613000000001</v>
      </c>
      <c r="AB164">
        <f t="shared" si="14"/>
        <v>19.612248999999998</v>
      </c>
      <c r="AC164">
        <f t="shared" si="15"/>
        <v>-35.991947000000003</v>
      </c>
    </row>
    <row r="165" spans="1:29" x14ac:dyDescent="0.25">
      <c r="A165" s="1">
        <f t="shared" si="16"/>
        <v>10</v>
      </c>
      <c r="B165" t="s">
        <v>131</v>
      </c>
      <c r="C165">
        <v>2005</v>
      </c>
      <c r="D165">
        <v>57.122689999999999</v>
      </c>
      <c r="E165">
        <v>35.682310000000001</v>
      </c>
      <c r="F165">
        <v>20.5981685187406</v>
      </c>
      <c r="G165">
        <v>17.8583233921944</v>
      </c>
      <c r="H165" t="s">
        <v>61</v>
      </c>
      <c r="I165" t="s">
        <v>61</v>
      </c>
      <c r="J165" t="s">
        <v>61</v>
      </c>
      <c r="K165" t="s">
        <v>61</v>
      </c>
      <c r="L165" t="s">
        <v>61</v>
      </c>
      <c r="O165">
        <v>57.122687999999997</v>
      </c>
      <c r="P165">
        <v>35.682307999999999</v>
      </c>
      <c r="Q165">
        <v>20.598168999999999</v>
      </c>
      <c r="R165">
        <v>17.858324</v>
      </c>
      <c r="T165">
        <v>-30.794066999999998</v>
      </c>
      <c r="U165">
        <v>6004.2206999999999</v>
      </c>
      <c r="V165">
        <v>-277.52228000000002</v>
      </c>
      <c r="W165">
        <v>-277.52228000000002</v>
      </c>
      <c r="Y165">
        <f t="shared" si="12"/>
        <v>57.122687999999997</v>
      </c>
      <c r="Z165">
        <f t="shared" si="17"/>
        <v>35.682307999999999</v>
      </c>
      <c r="AA165">
        <f t="shared" si="13"/>
        <v>20.598168999999999</v>
      </c>
      <c r="AB165">
        <f t="shared" si="14"/>
        <v>17.858324</v>
      </c>
      <c r="AC165">
        <f t="shared" si="15"/>
        <v>-30.794066999999998</v>
      </c>
    </row>
    <row r="166" spans="1:29" x14ac:dyDescent="0.25">
      <c r="A166" s="1">
        <f t="shared" si="16"/>
        <v>10</v>
      </c>
      <c r="B166" t="s">
        <v>131</v>
      </c>
      <c r="C166">
        <v>2006</v>
      </c>
      <c r="D166">
        <v>84.035110000000003</v>
      </c>
      <c r="E166">
        <v>38.227550000000001</v>
      </c>
      <c r="F166">
        <v>21.744025575434801</v>
      </c>
      <c r="G166">
        <v>19.1158581159468</v>
      </c>
      <c r="H166" t="s">
        <v>61</v>
      </c>
      <c r="I166" t="s">
        <v>61</v>
      </c>
      <c r="J166" t="s">
        <v>61</v>
      </c>
      <c r="K166" t="s">
        <v>61</v>
      </c>
      <c r="L166" t="s">
        <v>61</v>
      </c>
      <c r="O166">
        <v>84.035110000000003</v>
      </c>
      <c r="P166">
        <v>38.227550999999998</v>
      </c>
      <c r="Q166">
        <v>21.744026000000002</v>
      </c>
      <c r="R166">
        <v>19.115857999999999</v>
      </c>
      <c r="T166">
        <v>-25.596188000000001</v>
      </c>
      <c r="U166">
        <v>6887.1806999999999</v>
      </c>
      <c r="V166">
        <v>-252.96039999999999</v>
      </c>
      <c r="W166">
        <v>-252.96039999999999</v>
      </c>
      <c r="Y166">
        <f t="shared" si="12"/>
        <v>84.035110000000003</v>
      </c>
      <c r="Z166">
        <f t="shared" si="17"/>
        <v>38.227550999999998</v>
      </c>
      <c r="AA166">
        <f t="shared" si="13"/>
        <v>21.744026000000002</v>
      </c>
      <c r="AB166">
        <f t="shared" si="14"/>
        <v>19.115857999999999</v>
      </c>
      <c r="AC166">
        <f t="shared" si="15"/>
        <v>-25.596188000000001</v>
      </c>
    </row>
    <row r="167" spans="1:29" x14ac:dyDescent="0.25">
      <c r="A167" s="1">
        <f t="shared" si="16"/>
        <v>10</v>
      </c>
      <c r="B167" t="s">
        <v>131</v>
      </c>
      <c r="C167">
        <v>2007</v>
      </c>
      <c r="D167">
        <v>71.25385</v>
      </c>
      <c r="E167">
        <v>55.003320000000002</v>
      </c>
      <c r="F167">
        <v>22.840212799256999</v>
      </c>
      <c r="G167">
        <v>19.4199425175869</v>
      </c>
      <c r="H167" t="s">
        <v>61</v>
      </c>
      <c r="I167" t="s">
        <v>61</v>
      </c>
      <c r="J167" t="s">
        <v>61</v>
      </c>
      <c r="K167" t="s">
        <v>61</v>
      </c>
      <c r="L167" t="s">
        <v>61</v>
      </c>
      <c r="O167">
        <v>71.253853000000007</v>
      </c>
      <c r="P167">
        <v>55.003318999999998</v>
      </c>
      <c r="Q167">
        <v>22.840212000000001</v>
      </c>
      <c r="R167">
        <v>19.419943</v>
      </c>
      <c r="T167">
        <v>-20.398308</v>
      </c>
      <c r="U167">
        <v>7770.1405999999997</v>
      </c>
      <c r="V167">
        <v>-228.39851999999999</v>
      </c>
      <c r="W167">
        <v>-228.39851999999999</v>
      </c>
      <c r="Y167">
        <f t="shared" si="12"/>
        <v>71.253853000000007</v>
      </c>
      <c r="Z167">
        <f t="shared" si="17"/>
        <v>55.003318999999998</v>
      </c>
      <c r="AA167">
        <f t="shared" si="13"/>
        <v>22.840212000000001</v>
      </c>
      <c r="AB167">
        <f t="shared" si="14"/>
        <v>19.419943</v>
      </c>
      <c r="AC167">
        <f t="shared" si="15"/>
        <v>-20.398308</v>
      </c>
    </row>
    <row r="168" spans="1:29" x14ac:dyDescent="0.25">
      <c r="A168" s="1">
        <f t="shared" si="16"/>
        <v>10</v>
      </c>
      <c r="B168" t="s">
        <v>131</v>
      </c>
      <c r="C168">
        <v>2008</v>
      </c>
      <c r="D168">
        <v>90.428330000000003</v>
      </c>
      <c r="E168">
        <v>38.181519999999999</v>
      </c>
      <c r="F168">
        <v>21.504066610925001</v>
      </c>
      <c r="G168">
        <v>18.296425246853797</v>
      </c>
      <c r="H168" t="s">
        <v>61</v>
      </c>
      <c r="I168" t="s">
        <v>61</v>
      </c>
      <c r="J168" t="s">
        <v>61</v>
      </c>
      <c r="K168" t="s">
        <v>61</v>
      </c>
      <c r="L168" t="s">
        <v>61</v>
      </c>
      <c r="O168">
        <v>90.428329000000005</v>
      </c>
      <c r="P168">
        <v>38.181519000000002</v>
      </c>
      <c r="Q168">
        <v>21.504066000000002</v>
      </c>
      <c r="R168">
        <v>18.296424999999999</v>
      </c>
      <c r="T168">
        <v>-15.200428</v>
      </c>
      <c r="U168">
        <v>8653.1005999999998</v>
      </c>
      <c r="V168">
        <v>-203.83663999999999</v>
      </c>
      <c r="W168">
        <v>-203.83663999999999</v>
      </c>
      <c r="Y168">
        <f t="shared" si="12"/>
        <v>90.428329000000005</v>
      </c>
      <c r="Z168">
        <f t="shared" si="17"/>
        <v>38.181519000000002</v>
      </c>
      <c r="AA168">
        <f t="shared" si="13"/>
        <v>21.504066000000002</v>
      </c>
      <c r="AB168">
        <f t="shared" si="14"/>
        <v>18.296424999999999</v>
      </c>
      <c r="AC168">
        <f t="shared" si="15"/>
        <v>-15.200428</v>
      </c>
    </row>
    <row r="169" spans="1:29" x14ac:dyDescent="0.25">
      <c r="A169" s="1">
        <f t="shared" si="16"/>
        <v>10</v>
      </c>
      <c r="B169" t="s">
        <v>131</v>
      </c>
      <c r="C169">
        <v>2009</v>
      </c>
      <c r="D169">
        <v>86.635769999999994</v>
      </c>
      <c r="E169">
        <v>31.669409999999999</v>
      </c>
      <c r="F169">
        <v>24.1360776920706</v>
      </c>
      <c r="G169">
        <v>18.547224713232701</v>
      </c>
      <c r="H169" t="s">
        <v>61</v>
      </c>
      <c r="I169" t="s">
        <v>61</v>
      </c>
      <c r="J169" t="s">
        <v>61</v>
      </c>
      <c r="K169" t="s">
        <v>61</v>
      </c>
      <c r="L169" t="s">
        <v>61</v>
      </c>
      <c r="O169">
        <v>86.635773</v>
      </c>
      <c r="P169">
        <v>31.669411</v>
      </c>
      <c r="Q169">
        <v>24.136078000000001</v>
      </c>
      <c r="R169">
        <v>18.547224</v>
      </c>
      <c r="T169">
        <v>-10.002548000000001</v>
      </c>
      <c r="U169">
        <v>9536.0604999999996</v>
      </c>
      <c r="V169">
        <v>-179.27475999999999</v>
      </c>
      <c r="W169">
        <v>-179.27475999999999</v>
      </c>
      <c r="Y169">
        <f t="shared" si="12"/>
        <v>86.635773</v>
      </c>
      <c r="Z169">
        <f t="shared" si="17"/>
        <v>31.669411</v>
      </c>
      <c r="AA169">
        <f t="shared" si="13"/>
        <v>24.136078000000001</v>
      </c>
      <c r="AB169">
        <f t="shared" si="14"/>
        <v>18.547224</v>
      </c>
      <c r="AC169">
        <f t="shared" si="15"/>
        <v>-10.002548000000001</v>
      </c>
    </row>
    <row r="170" spans="1:29" x14ac:dyDescent="0.25">
      <c r="A170" s="1">
        <f t="shared" si="16"/>
        <v>10</v>
      </c>
      <c r="B170" t="s">
        <v>131</v>
      </c>
      <c r="C170">
        <v>2010</v>
      </c>
      <c r="D170">
        <v>97.399829999999994</v>
      </c>
      <c r="E170">
        <v>32.9559</v>
      </c>
      <c r="F170">
        <v>25.2953191556946</v>
      </c>
      <c r="G170">
        <v>19.099633821703698</v>
      </c>
      <c r="H170" t="s">
        <v>61</v>
      </c>
      <c r="I170" t="s">
        <v>61</v>
      </c>
      <c r="J170" t="s">
        <v>61</v>
      </c>
      <c r="K170" t="s">
        <v>61</v>
      </c>
      <c r="L170" t="s">
        <v>61</v>
      </c>
      <c r="O170">
        <v>97.399833999999998</v>
      </c>
      <c r="P170">
        <v>32.955897999999998</v>
      </c>
      <c r="Q170">
        <v>25.295318999999999</v>
      </c>
      <c r="R170">
        <v>19.099634000000002</v>
      </c>
      <c r="T170">
        <v>-4.8046683999999997</v>
      </c>
      <c r="U170">
        <v>10419.021000000001</v>
      </c>
      <c r="V170">
        <v>-154.71288000000001</v>
      </c>
      <c r="W170">
        <v>-154.71288000000001</v>
      </c>
      <c r="Y170">
        <f t="shared" si="12"/>
        <v>97.399833999999998</v>
      </c>
      <c r="Z170">
        <f t="shared" si="17"/>
        <v>32.955897999999998</v>
      </c>
      <c r="AA170">
        <f t="shared" si="13"/>
        <v>25.295318999999999</v>
      </c>
      <c r="AB170">
        <f t="shared" si="14"/>
        <v>19.099634000000002</v>
      </c>
      <c r="AC170">
        <f t="shared" si="15"/>
        <v>-4.8046683999999997</v>
      </c>
    </row>
    <row r="171" spans="1:29" x14ac:dyDescent="0.25">
      <c r="A171" s="1">
        <f t="shared" si="16"/>
        <v>10</v>
      </c>
      <c r="B171" t="s">
        <v>131</v>
      </c>
      <c r="C171">
        <v>2011</v>
      </c>
      <c r="D171">
        <v>124.5843</v>
      </c>
      <c r="E171">
        <v>30.33071</v>
      </c>
      <c r="F171">
        <v>23.795720035291101</v>
      </c>
      <c r="G171">
        <v>19.460463934205102</v>
      </c>
      <c r="H171" t="s">
        <v>61</v>
      </c>
      <c r="I171" t="s">
        <v>61</v>
      </c>
      <c r="J171" t="s">
        <v>61</v>
      </c>
      <c r="K171" t="s">
        <v>61</v>
      </c>
      <c r="L171" t="s">
        <v>61</v>
      </c>
      <c r="O171">
        <v>124.5843</v>
      </c>
      <c r="P171">
        <v>30.330708999999999</v>
      </c>
      <c r="Q171">
        <v>23.795718999999998</v>
      </c>
      <c r="R171">
        <v>19.460464000000002</v>
      </c>
      <c r="T171">
        <v>0.39321136000000001</v>
      </c>
      <c r="U171">
        <v>11301.98</v>
      </c>
      <c r="V171">
        <v>-130.15100000000001</v>
      </c>
      <c r="W171">
        <v>-130.15100000000001</v>
      </c>
      <c r="Y171">
        <f t="shared" si="12"/>
        <v>124.5843</v>
      </c>
      <c r="Z171">
        <f t="shared" si="17"/>
        <v>30.330708999999999</v>
      </c>
      <c r="AA171">
        <f t="shared" si="13"/>
        <v>23.795718999999998</v>
      </c>
      <c r="AB171">
        <f t="shared" si="14"/>
        <v>19.460464000000002</v>
      </c>
      <c r="AC171">
        <f t="shared" si="15"/>
        <v>0.39321136000000001</v>
      </c>
    </row>
    <row r="172" spans="1:29" x14ac:dyDescent="0.25">
      <c r="A172" s="1">
        <f t="shared" si="16"/>
        <v>10</v>
      </c>
      <c r="B172" t="s">
        <v>131</v>
      </c>
      <c r="C172">
        <v>2012</v>
      </c>
      <c r="D172">
        <v>154.72489999999999</v>
      </c>
      <c r="E172">
        <v>24.136869999999998</v>
      </c>
      <c r="F172">
        <v>24.103309636103699</v>
      </c>
      <c r="G172">
        <v>19.452738832985503</v>
      </c>
      <c r="H172" t="s">
        <v>61</v>
      </c>
      <c r="I172" t="s">
        <v>61</v>
      </c>
      <c r="J172" t="s">
        <v>61</v>
      </c>
      <c r="K172" t="s">
        <v>61</v>
      </c>
      <c r="L172" t="s">
        <v>61</v>
      </c>
      <c r="O172">
        <v>154.72489999999999</v>
      </c>
      <c r="P172">
        <v>24.136869000000001</v>
      </c>
      <c r="Q172">
        <v>24.10331</v>
      </c>
      <c r="R172">
        <v>19.452739999999999</v>
      </c>
      <c r="T172">
        <v>5.5910912000000001</v>
      </c>
      <c r="U172">
        <v>12184.94</v>
      </c>
      <c r="V172">
        <v>-105.58911999999999</v>
      </c>
      <c r="W172">
        <v>-105.58911999999999</v>
      </c>
      <c r="Y172">
        <f t="shared" si="12"/>
        <v>154.72489999999999</v>
      </c>
      <c r="Z172">
        <f t="shared" si="17"/>
        <v>24.136869000000001</v>
      </c>
      <c r="AA172">
        <f t="shared" si="13"/>
        <v>24.10331</v>
      </c>
      <c r="AB172">
        <f t="shared" si="14"/>
        <v>19.452739999999999</v>
      </c>
      <c r="AC172">
        <f t="shared" si="15"/>
        <v>5.5910912000000001</v>
      </c>
    </row>
    <row r="173" spans="1:29" x14ac:dyDescent="0.25">
      <c r="A173" s="1">
        <f t="shared" si="16"/>
        <v>10</v>
      </c>
      <c r="B173" t="s">
        <v>131</v>
      </c>
      <c r="C173">
        <v>2013</v>
      </c>
      <c r="D173">
        <v>144.17789999999999</v>
      </c>
      <c r="E173">
        <v>21.47756</v>
      </c>
      <c r="F173">
        <v>26.034865516102599</v>
      </c>
      <c r="G173">
        <v>21.446466336672099</v>
      </c>
      <c r="H173" t="s">
        <v>61</v>
      </c>
      <c r="I173" t="s">
        <v>61</v>
      </c>
      <c r="J173" t="s">
        <v>61</v>
      </c>
      <c r="K173" t="s">
        <v>61</v>
      </c>
      <c r="L173" t="s">
        <v>61</v>
      </c>
      <c r="O173">
        <v>144.17789999999999</v>
      </c>
      <c r="P173">
        <v>21.47756</v>
      </c>
      <c r="Q173">
        <v>26.034866000000001</v>
      </c>
      <c r="R173">
        <v>21.446466000000001</v>
      </c>
      <c r="T173">
        <v>10.788971</v>
      </c>
      <c r="U173">
        <v>13067.9</v>
      </c>
      <c r="V173">
        <v>-81.027242999999999</v>
      </c>
      <c r="W173">
        <v>-81.027242999999999</v>
      </c>
      <c r="Y173">
        <f t="shared" si="12"/>
        <v>144.17789999999999</v>
      </c>
      <c r="Z173">
        <f t="shared" si="17"/>
        <v>21.47756</v>
      </c>
      <c r="AA173">
        <f t="shared" si="13"/>
        <v>26.034866000000001</v>
      </c>
      <c r="AB173">
        <f t="shared" si="14"/>
        <v>21.446466000000001</v>
      </c>
      <c r="AC173">
        <f t="shared" si="15"/>
        <v>10.788971</v>
      </c>
    </row>
    <row r="174" spans="1:29" x14ac:dyDescent="0.25">
      <c r="A174" s="1">
        <f t="shared" si="16"/>
        <v>10</v>
      </c>
      <c r="B174" t="s">
        <v>131</v>
      </c>
      <c r="C174">
        <v>2014</v>
      </c>
      <c r="D174">
        <v>146.01259999999999</v>
      </c>
      <c r="E174">
        <v>29.204879999999999</v>
      </c>
      <c r="F174">
        <v>28.358955350875199</v>
      </c>
      <c r="G174">
        <v>23.152656883979802</v>
      </c>
      <c r="H174" t="s">
        <v>61</v>
      </c>
      <c r="I174" t="s">
        <v>61</v>
      </c>
      <c r="J174" t="s">
        <v>61</v>
      </c>
      <c r="K174" t="s">
        <v>61</v>
      </c>
      <c r="L174" t="s">
        <v>61</v>
      </c>
      <c r="O174">
        <v>146.01259999999999</v>
      </c>
      <c r="P174">
        <v>29.204879999999999</v>
      </c>
      <c r="Q174">
        <v>28.358955000000002</v>
      </c>
      <c r="R174">
        <v>23.152657000000001</v>
      </c>
      <c r="T174">
        <v>15.986851</v>
      </c>
      <c r="U174">
        <v>13950.86</v>
      </c>
      <c r="V174">
        <v>-56.465363000000004</v>
      </c>
      <c r="W174">
        <v>-56.465363000000004</v>
      </c>
      <c r="Y174">
        <f t="shared" si="12"/>
        <v>146.01259999999999</v>
      </c>
      <c r="Z174">
        <f t="shared" si="17"/>
        <v>29.204879999999999</v>
      </c>
      <c r="AA174">
        <f t="shared" si="13"/>
        <v>28.358955000000002</v>
      </c>
      <c r="AB174">
        <f t="shared" si="14"/>
        <v>23.152657000000001</v>
      </c>
      <c r="AC174">
        <f t="shared" si="15"/>
        <v>15.986851</v>
      </c>
    </row>
    <row r="175" spans="1:29" x14ac:dyDescent="0.25">
      <c r="A175" s="1">
        <f t="shared" si="16"/>
        <v>10</v>
      </c>
      <c r="B175" t="s">
        <v>131</v>
      </c>
      <c r="C175">
        <v>2015</v>
      </c>
      <c r="D175">
        <v>137.84700000000001</v>
      </c>
      <c r="E175">
        <v>28.346679999999999</v>
      </c>
      <c r="F175">
        <v>30.698079040333301</v>
      </c>
      <c r="G175">
        <v>25.422377101113998</v>
      </c>
      <c r="H175" t="s">
        <v>61</v>
      </c>
      <c r="I175" t="s">
        <v>132</v>
      </c>
      <c r="J175" t="s">
        <v>133</v>
      </c>
      <c r="K175" t="s">
        <v>61</v>
      </c>
      <c r="L175" t="s">
        <v>61</v>
      </c>
      <c r="O175">
        <v>137.84700000000001</v>
      </c>
      <c r="P175">
        <v>28.346679999999999</v>
      </c>
      <c r="Q175">
        <v>30.698077999999999</v>
      </c>
      <c r="R175">
        <v>25.422377000000001</v>
      </c>
      <c r="T175">
        <v>21.184730999999999</v>
      </c>
      <c r="U175">
        <v>14833.82</v>
      </c>
      <c r="V175">
        <v>-31.903482</v>
      </c>
      <c r="W175">
        <v>-31.903482</v>
      </c>
      <c r="Y175">
        <f t="shared" si="12"/>
        <v>137.84700000000001</v>
      </c>
      <c r="Z175">
        <f t="shared" si="17"/>
        <v>28.346679999999999</v>
      </c>
      <c r="AA175">
        <f t="shared" si="13"/>
        <v>30.698077999999999</v>
      </c>
      <c r="AB175">
        <f t="shared" si="14"/>
        <v>25.422377000000001</v>
      </c>
      <c r="AC175">
        <f t="shared" si="15"/>
        <v>21.184730999999999</v>
      </c>
    </row>
    <row r="176" spans="1:29" x14ac:dyDescent="0.25">
      <c r="A176" s="1">
        <f t="shared" si="16"/>
        <v>10</v>
      </c>
      <c r="B176" t="s">
        <v>131</v>
      </c>
      <c r="C176">
        <v>2016</v>
      </c>
      <c r="D176">
        <v>142.98269999999999</v>
      </c>
      <c r="E176">
        <v>25.09807</v>
      </c>
      <c r="F176">
        <v>30.420510796850099</v>
      </c>
      <c r="G176">
        <v>27.6259079148277</v>
      </c>
      <c r="H176" t="s">
        <v>61</v>
      </c>
      <c r="I176" t="s">
        <v>134</v>
      </c>
      <c r="J176" t="s">
        <v>135</v>
      </c>
      <c r="K176" t="s">
        <v>61</v>
      </c>
      <c r="L176" t="s">
        <v>61</v>
      </c>
      <c r="O176">
        <v>142.98269999999999</v>
      </c>
      <c r="P176">
        <v>25.09807</v>
      </c>
      <c r="Q176">
        <v>30.420511000000001</v>
      </c>
      <c r="R176">
        <v>27.625907999999999</v>
      </c>
      <c r="T176">
        <v>26.38261</v>
      </c>
      <c r="U176">
        <v>15716.78</v>
      </c>
      <c r="V176">
        <v>-7.3416022999999999</v>
      </c>
      <c r="W176">
        <v>-7.3416022999999999</v>
      </c>
      <c r="Y176">
        <f t="shared" si="12"/>
        <v>142.98269999999999</v>
      </c>
      <c r="Z176">
        <f t="shared" si="17"/>
        <v>25.09807</v>
      </c>
      <c r="AA176">
        <f t="shared" si="13"/>
        <v>30.420511000000001</v>
      </c>
      <c r="AB176">
        <f t="shared" si="14"/>
        <v>27.625907999999999</v>
      </c>
      <c r="AC176">
        <f t="shared" si="15"/>
        <v>26.38261</v>
      </c>
    </row>
    <row r="177" spans="1:29" x14ac:dyDescent="0.25">
      <c r="A177" s="1">
        <f t="shared" si="16"/>
        <v>10</v>
      </c>
      <c r="B177" t="s">
        <v>131</v>
      </c>
      <c r="C177">
        <v>2017</v>
      </c>
      <c r="D177">
        <v>163.9837</v>
      </c>
      <c r="E177">
        <v>26.314520000000002</v>
      </c>
      <c r="F177">
        <v>30.769557525297799</v>
      </c>
      <c r="G177">
        <v>27.528844822264201</v>
      </c>
      <c r="H177" t="s">
        <v>61</v>
      </c>
      <c r="I177" t="s">
        <v>136</v>
      </c>
      <c r="J177" t="s">
        <v>137</v>
      </c>
      <c r="K177">
        <v>17.220278708662001</v>
      </c>
      <c r="L177">
        <v>17.220278708662001</v>
      </c>
      <c r="O177">
        <v>163.9837</v>
      </c>
      <c r="P177">
        <v>26.314520000000002</v>
      </c>
      <c r="Q177">
        <v>30.769558</v>
      </c>
      <c r="R177">
        <v>27.528845</v>
      </c>
      <c r="T177">
        <v>30.402228999999998</v>
      </c>
      <c r="U177">
        <v>19734.580000000002</v>
      </c>
      <c r="V177">
        <v>17.220278</v>
      </c>
      <c r="W177">
        <v>17.220278</v>
      </c>
      <c r="Y177">
        <f t="shared" si="12"/>
        <v>163.9837</v>
      </c>
      <c r="Z177">
        <f t="shared" si="17"/>
        <v>26.314520000000002</v>
      </c>
      <c r="AA177">
        <f t="shared" si="13"/>
        <v>30.769558</v>
      </c>
      <c r="AB177">
        <f t="shared" si="14"/>
        <v>27.528845</v>
      </c>
      <c r="AC177">
        <f t="shared" si="15"/>
        <v>30.402228999999998</v>
      </c>
    </row>
    <row r="178" spans="1:29" x14ac:dyDescent="0.25">
      <c r="A178" s="1">
        <f t="shared" si="16"/>
        <v>10</v>
      </c>
      <c r="B178" t="s">
        <v>131</v>
      </c>
      <c r="C178">
        <v>2018</v>
      </c>
      <c r="D178">
        <v>173.66239999999999</v>
      </c>
      <c r="E178">
        <v>22.940239999999999</v>
      </c>
      <c r="F178">
        <v>30.605110095735</v>
      </c>
      <c r="G178">
        <v>27.6709971594758</v>
      </c>
      <c r="H178" t="s">
        <v>61</v>
      </c>
      <c r="I178" t="s">
        <v>138</v>
      </c>
      <c r="J178" t="s">
        <v>139</v>
      </c>
      <c r="K178">
        <v>41.782158925408602</v>
      </c>
      <c r="L178">
        <v>41.782158925408602</v>
      </c>
      <c r="O178">
        <v>173.66239999999999</v>
      </c>
      <c r="P178">
        <v>22.940241</v>
      </c>
      <c r="Q178">
        <v>30.60511</v>
      </c>
      <c r="R178">
        <v>27.670998000000001</v>
      </c>
      <c r="T178">
        <v>34.104407999999999</v>
      </c>
      <c r="U178">
        <v>25648.33</v>
      </c>
      <c r="V178">
        <v>41.782158000000003</v>
      </c>
      <c r="W178">
        <v>41.782158000000003</v>
      </c>
      <c r="Y178">
        <f t="shared" si="12"/>
        <v>173.66239999999999</v>
      </c>
      <c r="Z178">
        <f t="shared" si="17"/>
        <v>22.940241</v>
      </c>
      <c r="AA178">
        <f t="shared" si="13"/>
        <v>30.60511</v>
      </c>
      <c r="AB178">
        <f t="shared" si="14"/>
        <v>27.670998000000001</v>
      </c>
      <c r="AC178">
        <f t="shared" si="15"/>
        <v>34.104407999999999</v>
      </c>
    </row>
    <row r="179" spans="1:29" x14ac:dyDescent="0.25">
      <c r="A179" s="1">
        <f t="shared" si="16"/>
        <v>10</v>
      </c>
      <c r="B179" t="s">
        <v>131</v>
      </c>
      <c r="C179">
        <v>2019</v>
      </c>
      <c r="D179">
        <v>174.70310000000001</v>
      </c>
      <c r="E179">
        <v>21.116620000000001</v>
      </c>
      <c r="F179">
        <v>30.914094795998501</v>
      </c>
      <c r="G179">
        <v>28.0945660360597</v>
      </c>
      <c r="H179" t="s">
        <v>61</v>
      </c>
      <c r="I179" t="s">
        <v>140</v>
      </c>
      <c r="J179" t="s">
        <v>141</v>
      </c>
      <c r="K179">
        <v>30.638907485431499</v>
      </c>
      <c r="L179">
        <v>30.638907485431499</v>
      </c>
      <c r="O179">
        <v>174.70309</v>
      </c>
      <c r="P179">
        <v>21.116619</v>
      </c>
      <c r="Q179">
        <v>30.914095</v>
      </c>
      <c r="R179">
        <v>28.094566</v>
      </c>
      <c r="T179">
        <v>37.319510999999999</v>
      </c>
      <c r="U179">
        <v>32626.449000000001</v>
      </c>
      <c r="V179">
        <v>30.638908000000001</v>
      </c>
      <c r="W179">
        <v>30.638908000000001</v>
      </c>
      <c r="Y179">
        <f t="shared" si="12"/>
        <v>174.70309</v>
      </c>
      <c r="Z179">
        <f t="shared" si="17"/>
        <v>21.116619</v>
      </c>
      <c r="AA179">
        <f t="shared" si="13"/>
        <v>30.914095</v>
      </c>
      <c r="AB179">
        <f t="shared" si="14"/>
        <v>28.094566</v>
      </c>
      <c r="AC179">
        <f t="shared" si="15"/>
        <v>37.319510999999999</v>
      </c>
    </row>
    <row r="180" spans="1:29" x14ac:dyDescent="0.25">
      <c r="A180" s="1">
        <f t="shared" si="16"/>
        <v>10</v>
      </c>
      <c r="B180" t="s">
        <v>131</v>
      </c>
      <c r="C180">
        <v>2020</v>
      </c>
      <c r="D180">
        <v>179.1508</v>
      </c>
      <c r="E180">
        <v>28.777529999999999</v>
      </c>
      <c r="F180">
        <v>36.3432978348417</v>
      </c>
      <c r="G180">
        <v>29.4522865777768</v>
      </c>
      <c r="H180" t="s">
        <v>61</v>
      </c>
      <c r="I180" t="s">
        <v>142</v>
      </c>
      <c r="J180" t="s">
        <v>143</v>
      </c>
      <c r="K180">
        <v>37.7621357160589</v>
      </c>
      <c r="L180">
        <v>37.7621357160589</v>
      </c>
      <c r="O180">
        <v>179.1508</v>
      </c>
      <c r="P180">
        <v>28.777531</v>
      </c>
      <c r="Q180">
        <v>36.343296000000002</v>
      </c>
      <c r="R180">
        <v>29.452286000000001</v>
      </c>
      <c r="T180">
        <v>47.216881000000001</v>
      </c>
      <c r="U180">
        <v>38573.281000000003</v>
      </c>
      <c r="V180">
        <v>37.762135000000001</v>
      </c>
      <c r="W180">
        <v>37.762135000000001</v>
      </c>
      <c r="Y180">
        <f t="shared" si="12"/>
        <v>179.1508</v>
      </c>
      <c r="Z180">
        <f t="shared" si="17"/>
        <v>28.777531</v>
      </c>
      <c r="AA180">
        <f t="shared" si="13"/>
        <v>36.343296000000002</v>
      </c>
      <c r="AB180">
        <f t="shared" si="14"/>
        <v>29.452286000000001</v>
      </c>
      <c r="AC180">
        <f t="shared" si="15"/>
        <v>47.216881000000001</v>
      </c>
    </row>
    <row r="181" spans="1:29" x14ac:dyDescent="0.25">
      <c r="A181" s="1">
        <f t="shared" si="16"/>
        <v>10</v>
      </c>
      <c r="B181" t="s">
        <v>131</v>
      </c>
      <c r="C181">
        <v>2021</v>
      </c>
      <c r="D181">
        <v>195.0941</v>
      </c>
      <c r="E181">
        <v>17.460049999999999</v>
      </c>
      <c r="F181">
        <v>42.140916502651599</v>
      </c>
      <c r="G181">
        <v>32.366756754854599</v>
      </c>
      <c r="H181" t="s">
        <v>61</v>
      </c>
      <c r="I181" t="s">
        <v>144</v>
      </c>
      <c r="J181" t="s">
        <v>145</v>
      </c>
      <c r="K181">
        <v>56.382942239315099</v>
      </c>
      <c r="L181">
        <v>56.382942239315099</v>
      </c>
      <c r="O181">
        <v>195.0941</v>
      </c>
      <c r="P181">
        <v>17.460051</v>
      </c>
      <c r="Q181">
        <v>42.140915</v>
      </c>
      <c r="R181">
        <v>32.366756000000002</v>
      </c>
      <c r="T181">
        <v>65.037002999999999</v>
      </c>
      <c r="U181">
        <v>48622.440999999999</v>
      </c>
      <c r="V181">
        <v>56.382942</v>
      </c>
      <c r="W181">
        <v>56.382942</v>
      </c>
      <c r="Y181">
        <f t="shared" si="12"/>
        <v>195.0941</v>
      </c>
      <c r="Z181">
        <f t="shared" si="17"/>
        <v>17.460051</v>
      </c>
      <c r="AA181">
        <f t="shared" si="13"/>
        <v>42.140915</v>
      </c>
      <c r="AB181">
        <f t="shared" si="14"/>
        <v>32.366756000000002</v>
      </c>
      <c r="AC181">
        <f t="shared" si="15"/>
        <v>65.037002999999999</v>
      </c>
    </row>
    <row r="182" spans="1:29" x14ac:dyDescent="0.25">
      <c r="A182" s="1">
        <f t="shared" si="16"/>
        <v>11</v>
      </c>
      <c r="B182" t="s">
        <v>146</v>
      </c>
      <c r="C182">
        <v>2004</v>
      </c>
      <c r="D182">
        <v>16.247319999999998</v>
      </c>
      <c r="E182">
        <v>3.5299710000000002</v>
      </c>
      <c r="F182">
        <v>7.8554733298874204</v>
      </c>
      <c r="G182">
        <v>5.4707832992360208</v>
      </c>
      <c r="H182" t="s">
        <v>61</v>
      </c>
      <c r="I182" t="s">
        <v>61</v>
      </c>
      <c r="J182" t="s">
        <v>61</v>
      </c>
      <c r="K182" t="s">
        <v>61</v>
      </c>
      <c r="L182" t="s">
        <v>61</v>
      </c>
      <c r="O182">
        <v>16.247319999999998</v>
      </c>
      <c r="P182">
        <v>3.5299708999999999</v>
      </c>
      <c r="Q182">
        <v>7.8554735000000004</v>
      </c>
      <c r="R182">
        <v>5.4707831999999996</v>
      </c>
      <c r="T182">
        <v>3.8466054999999999</v>
      </c>
      <c r="U182">
        <v>-10162.813</v>
      </c>
      <c r="V182">
        <v>-0.62572813000000005</v>
      </c>
      <c r="W182">
        <v>-0.62572813000000005</v>
      </c>
      <c r="Y182">
        <f t="shared" si="12"/>
        <v>16.247319999999998</v>
      </c>
      <c r="Z182">
        <f t="shared" si="17"/>
        <v>3.5299708999999999</v>
      </c>
      <c r="AA182">
        <f t="shared" si="13"/>
        <v>7.8554735000000004</v>
      </c>
      <c r="AB182">
        <f t="shared" si="14"/>
        <v>5.4707831999999996</v>
      </c>
      <c r="AC182">
        <f t="shared" si="15"/>
        <v>3.8466054999999999</v>
      </c>
    </row>
    <row r="183" spans="1:29" x14ac:dyDescent="0.25">
      <c r="A183" s="1">
        <f t="shared" si="16"/>
        <v>11</v>
      </c>
      <c r="B183" t="s">
        <v>146</v>
      </c>
      <c r="C183">
        <v>2005</v>
      </c>
      <c r="D183">
        <v>11.333880000000001</v>
      </c>
      <c r="E183">
        <v>5.5389489999999997</v>
      </c>
      <c r="F183">
        <v>7.46778646036155</v>
      </c>
      <c r="G183">
        <v>5.9031906560494001</v>
      </c>
      <c r="H183" t="s">
        <v>61</v>
      </c>
      <c r="I183" t="s">
        <v>61</v>
      </c>
      <c r="J183" t="s">
        <v>61</v>
      </c>
      <c r="K183" t="s">
        <v>61</v>
      </c>
      <c r="L183" t="s">
        <v>61</v>
      </c>
      <c r="O183">
        <v>11.333880000000001</v>
      </c>
      <c r="P183">
        <v>5.5389489999999997</v>
      </c>
      <c r="Q183">
        <v>7.4677863000000002</v>
      </c>
      <c r="R183">
        <v>5.9031906000000003</v>
      </c>
      <c r="T183">
        <v>3.8174975</v>
      </c>
      <c r="U183">
        <v>-8990.5598000000009</v>
      </c>
      <c r="V183">
        <v>-0.28463316</v>
      </c>
      <c r="W183">
        <v>-0.28463316</v>
      </c>
      <c r="Y183">
        <f t="shared" si="12"/>
        <v>11.333880000000001</v>
      </c>
      <c r="Z183">
        <f t="shared" si="17"/>
        <v>5.5389489999999997</v>
      </c>
      <c r="AA183">
        <f t="shared" si="13"/>
        <v>7.4677863000000002</v>
      </c>
      <c r="AB183">
        <f t="shared" si="14"/>
        <v>5.9031906000000003</v>
      </c>
      <c r="AC183">
        <f t="shared" si="15"/>
        <v>3.8174975</v>
      </c>
    </row>
    <row r="184" spans="1:29" x14ac:dyDescent="0.25">
      <c r="A184" s="1">
        <f t="shared" si="16"/>
        <v>11</v>
      </c>
      <c r="B184" t="s">
        <v>146</v>
      </c>
      <c r="C184">
        <v>2006</v>
      </c>
      <c r="D184">
        <v>13.491289999999999</v>
      </c>
      <c r="E184">
        <v>4.6214459999999997</v>
      </c>
      <c r="F184">
        <v>7.9898343759872299</v>
      </c>
      <c r="G184">
        <v>7.0191903029070195</v>
      </c>
      <c r="H184" t="s">
        <v>61</v>
      </c>
      <c r="I184" t="s">
        <v>61</v>
      </c>
      <c r="J184" t="s">
        <v>61</v>
      </c>
      <c r="K184" t="s">
        <v>61</v>
      </c>
      <c r="L184" t="s">
        <v>61</v>
      </c>
      <c r="O184">
        <v>13.491289999999999</v>
      </c>
      <c r="P184">
        <v>4.6214461</v>
      </c>
      <c r="Q184">
        <v>7.9898343000000001</v>
      </c>
      <c r="R184">
        <v>7.0191903</v>
      </c>
      <c r="T184">
        <v>3.7883893999999998</v>
      </c>
      <c r="U184">
        <v>-7818.3065999999999</v>
      </c>
      <c r="V184">
        <v>5.6461810000000001E-2</v>
      </c>
      <c r="W184">
        <v>5.6461810000000001E-2</v>
      </c>
      <c r="Y184">
        <f t="shared" si="12"/>
        <v>13.491289999999999</v>
      </c>
      <c r="Z184">
        <f t="shared" si="17"/>
        <v>4.6214461</v>
      </c>
      <c r="AA184">
        <f t="shared" si="13"/>
        <v>7.9898343000000001</v>
      </c>
      <c r="AB184">
        <f t="shared" si="14"/>
        <v>7.0191903</v>
      </c>
      <c r="AC184">
        <f t="shared" si="15"/>
        <v>3.7883893999999998</v>
      </c>
    </row>
    <row r="185" spans="1:29" x14ac:dyDescent="0.25">
      <c r="A185" s="1">
        <f t="shared" si="16"/>
        <v>11</v>
      </c>
      <c r="B185" t="s">
        <v>146</v>
      </c>
      <c r="C185">
        <v>2007</v>
      </c>
      <c r="D185">
        <v>18.44651</v>
      </c>
      <c r="E185">
        <v>4.256221</v>
      </c>
      <c r="F185">
        <v>10.0610509601273</v>
      </c>
      <c r="G185">
        <v>7.9202575533267803</v>
      </c>
      <c r="H185" t="s">
        <v>61</v>
      </c>
      <c r="I185" t="s">
        <v>61</v>
      </c>
      <c r="J185" t="s">
        <v>61</v>
      </c>
      <c r="K185" t="s">
        <v>61</v>
      </c>
      <c r="L185" t="s">
        <v>61</v>
      </c>
      <c r="O185">
        <v>18.44651</v>
      </c>
      <c r="P185">
        <v>4.2562208000000004</v>
      </c>
      <c r="Q185">
        <v>10.061051000000001</v>
      </c>
      <c r="R185">
        <v>7.9202576000000002</v>
      </c>
      <c r="T185">
        <v>3.7592813999999999</v>
      </c>
      <c r="U185">
        <v>-6646.0535</v>
      </c>
      <c r="V185">
        <v>0.39755678</v>
      </c>
      <c r="W185">
        <v>0.39755678</v>
      </c>
      <c r="Y185">
        <f t="shared" si="12"/>
        <v>18.44651</v>
      </c>
      <c r="Z185">
        <f t="shared" si="17"/>
        <v>4.2562208000000004</v>
      </c>
      <c r="AA185">
        <f t="shared" si="13"/>
        <v>10.061051000000001</v>
      </c>
      <c r="AB185">
        <f t="shared" si="14"/>
        <v>7.9202576000000002</v>
      </c>
      <c r="AC185">
        <f t="shared" si="15"/>
        <v>3.7592813999999999</v>
      </c>
    </row>
    <row r="186" spans="1:29" x14ac:dyDescent="0.25">
      <c r="A186" s="1">
        <f t="shared" si="16"/>
        <v>11</v>
      </c>
      <c r="B186" t="s">
        <v>146</v>
      </c>
      <c r="C186">
        <v>2008</v>
      </c>
      <c r="D186">
        <v>21.76444</v>
      </c>
      <c r="E186">
        <v>7.667948</v>
      </c>
      <c r="F186">
        <v>9.5163961373140005</v>
      </c>
      <c r="G186">
        <v>8.7175895066561608</v>
      </c>
      <c r="H186" t="s">
        <v>61</v>
      </c>
      <c r="I186" t="s">
        <v>61</v>
      </c>
      <c r="J186" t="s">
        <v>61</v>
      </c>
      <c r="K186" t="s">
        <v>61</v>
      </c>
      <c r="L186" t="s">
        <v>61</v>
      </c>
      <c r="O186">
        <v>21.764441000000001</v>
      </c>
      <c r="P186">
        <v>7.6679478000000003</v>
      </c>
      <c r="Q186">
        <v>9.5163965000000008</v>
      </c>
      <c r="R186">
        <v>8.7175893999999996</v>
      </c>
      <c r="T186">
        <v>3.7301733000000001</v>
      </c>
      <c r="U186">
        <v>-5473.8002999999999</v>
      </c>
      <c r="V186">
        <v>0.73865175000000005</v>
      </c>
      <c r="W186">
        <v>0.73865175000000005</v>
      </c>
      <c r="Y186">
        <f t="shared" si="12"/>
        <v>21.764441000000001</v>
      </c>
      <c r="Z186">
        <f t="shared" si="17"/>
        <v>7.6679478000000003</v>
      </c>
      <c r="AA186">
        <f t="shared" si="13"/>
        <v>9.5163965000000008</v>
      </c>
      <c r="AB186">
        <f t="shared" si="14"/>
        <v>8.7175893999999996</v>
      </c>
      <c r="AC186">
        <f t="shared" si="15"/>
        <v>3.7301733000000001</v>
      </c>
    </row>
    <row r="187" spans="1:29" x14ac:dyDescent="0.25">
      <c r="A187" s="1">
        <f t="shared" si="16"/>
        <v>11</v>
      </c>
      <c r="B187" t="s">
        <v>146</v>
      </c>
      <c r="C187">
        <v>2009</v>
      </c>
      <c r="D187">
        <v>23.641020000000001</v>
      </c>
      <c r="E187">
        <v>6.7117680000000002</v>
      </c>
      <c r="F187">
        <v>9.9165938572889907</v>
      </c>
      <c r="G187">
        <v>9.8304084220190902</v>
      </c>
      <c r="H187" t="s">
        <v>61</v>
      </c>
      <c r="I187" t="s">
        <v>61</v>
      </c>
      <c r="J187" t="s">
        <v>61</v>
      </c>
      <c r="K187" t="s">
        <v>61</v>
      </c>
      <c r="L187" t="s">
        <v>61</v>
      </c>
      <c r="O187">
        <v>23.641020000000001</v>
      </c>
      <c r="P187">
        <v>6.7117681999999999</v>
      </c>
      <c r="Q187">
        <v>9.9165936000000006</v>
      </c>
      <c r="R187">
        <v>9.8304080999999996</v>
      </c>
      <c r="T187">
        <v>3.7010652999999998</v>
      </c>
      <c r="U187">
        <v>-4301.5470999999998</v>
      </c>
      <c r="V187">
        <v>1.0797467000000001</v>
      </c>
      <c r="W187">
        <v>1.0797467000000001</v>
      </c>
      <c r="Y187">
        <f t="shared" si="12"/>
        <v>23.641020000000001</v>
      </c>
      <c r="Z187">
        <f t="shared" si="17"/>
        <v>6.7117681999999999</v>
      </c>
      <c r="AA187">
        <f t="shared" si="13"/>
        <v>9.9165936000000006</v>
      </c>
      <c r="AB187">
        <f t="shared" si="14"/>
        <v>9.8304080999999996</v>
      </c>
      <c r="AC187">
        <f t="shared" si="15"/>
        <v>3.7010652999999998</v>
      </c>
    </row>
    <row r="188" spans="1:29" x14ac:dyDescent="0.25">
      <c r="A188" s="1">
        <f t="shared" si="16"/>
        <v>11</v>
      </c>
      <c r="B188" t="s">
        <v>146</v>
      </c>
      <c r="C188">
        <v>2010</v>
      </c>
      <c r="D188">
        <v>26.201969999999999</v>
      </c>
      <c r="E188">
        <v>5.6737960000000003</v>
      </c>
      <c r="F188">
        <v>10.981240628358499</v>
      </c>
      <c r="G188">
        <v>9.67201024819453</v>
      </c>
      <c r="H188" t="s">
        <v>61</v>
      </c>
      <c r="I188" t="s">
        <v>61</v>
      </c>
      <c r="J188" t="s">
        <v>61</v>
      </c>
      <c r="K188" t="s">
        <v>61</v>
      </c>
      <c r="L188" t="s">
        <v>61</v>
      </c>
      <c r="O188">
        <v>26.201968999999998</v>
      </c>
      <c r="P188">
        <v>5.6737962</v>
      </c>
      <c r="Q188">
        <v>10.98124</v>
      </c>
      <c r="R188">
        <v>9.6720103999999996</v>
      </c>
      <c r="T188">
        <v>3.6719572999999999</v>
      </c>
      <c r="U188">
        <v>-3129.2939000000001</v>
      </c>
      <c r="V188">
        <v>1.4208417</v>
      </c>
      <c r="W188">
        <v>1.4208417</v>
      </c>
      <c r="Y188">
        <f t="shared" si="12"/>
        <v>26.201968999999998</v>
      </c>
      <c r="Z188">
        <f t="shared" si="17"/>
        <v>5.6737962</v>
      </c>
      <c r="AA188">
        <f t="shared" si="13"/>
        <v>10.98124</v>
      </c>
      <c r="AB188">
        <f t="shared" si="14"/>
        <v>9.6720103999999996</v>
      </c>
      <c r="AC188">
        <f t="shared" si="15"/>
        <v>3.6719572999999999</v>
      </c>
    </row>
    <row r="189" spans="1:29" x14ac:dyDescent="0.25">
      <c r="A189" s="1">
        <f t="shared" si="16"/>
        <v>11</v>
      </c>
      <c r="B189" t="s">
        <v>146</v>
      </c>
      <c r="C189">
        <v>2011</v>
      </c>
      <c r="D189">
        <v>30.396059999999999</v>
      </c>
      <c r="E189">
        <v>4.2721150000000003</v>
      </c>
      <c r="F189">
        <v>10.8204141945281</v>
      </c>
      <c r="G189">
        <v>10.7318126455892</v>
      </c>
      <c r="H189" t="s">
        <v>61</v>
      </c>
      <c r="I189" t="s">
        <v>61</v>
      </c>
      <c r="J189" t="s">
        <v>61</v>
      </c>
      <c r="K189" t="s">
        <v>61</v>
      </c>
      <c r="L189" t="s">
        <v>61</v>
      </c>
      <c r="O189">
        <v>30.396061</v>
      </c>
      <c r="P189">
        <v>4.2721152</v>
      </c>
      <c r="Q189">
        <v>10.820415000000001</v>
      </c>
      <c r="R189">
        <v>10.731812</v>
      </c>
      <c r="T189">
        <v>3.6428492000000001</v>
      </c>
      <c r="U189">
        <v>-1957.0408</v>
      </c>
      <c r="V189">
        <v>1.7619366999999999</v>
      </c>
      <c r="W189">
        <v>1.7619366999999999</v>
      </c>
      <c r="Y189">
        <f t="shared" si="12"/>
        <v>30.396061</v>
      </c>
      <c r="Z189">
        <f t="shared" si="17"/>
        <v>4.2721152</v>
      </c>
      <c r="AA189">
        <f t="shared" si="13"/>
        <v>10.820415000000001</v>
      </c>
      <c r="AB189">
        <f t="shared" si="14"/>
        <v>10.731812</v>
      </c>
      <c r="AC189">
        <f t="shared" si="15"/>
        <v>3.6428492000000001</v>
      </c>
    </row>
    <row r="190" spans="1:29" x14ac:dyDescent="0.25">
      <c r="A190" s="1">
        <f t="shared" si="16"/>
        <v>11</v>
      </c>
      <c r="B190" t="s">
        <v>146</v>
      </c>
      <c r="C190">
        <v>2012</v>
      </c>
      <c r="D190">
        <v>34.938569999999999</v>
      </c>
      <c r="E190">
        <v>3.871346</v>
      </c>
      <c r="F190">
        <v>11.790848478174601</v>
      </c>
      <c r="G190">
        <v>10.989306021348099</v>
      </c>
      <c r="H190" t="s">
        <v>61</v>
      </c>
      <c r="I190" t="s">
        <v>61</v>
      </c>
      <c r="J190" t="s">
        <v>61</v>
      </c>
      <c r="K190" t="s">
        <v>61</v>
      </c>
      <c r="L190" t="s">
        <v>61</v>
      </c>
      <c r="O190">
        <v>34.938567999999997</v>
      </c>
      <c r="P190">
        <v>3.871346</v>
      </c>
      <c r="Q190">
        <v>11.790849</v>
      </c>
      <c r="R190">
        <v>10.989305999999999</v>
      </c>
      <c r="T190">
        <v>3.6137412000000002</v>
      </c>
      <c r="U190">
        <v>-784.7876</v>
      </c>
      <c r="V190">
        <v>2.1030316</v>
      </c>
      <c r="W190">
        <v>2.1030316</v>
      </c>
      <c r="Y190">
        <f t="shared" si="12"/>
        <v>34.938567999999997</v>
      </c>
      <c r="Z190">
        <f t="shared" si="17"/>
        <v>3.871346</v>
      </c>
      <c r="AA190">
        <f t="shared" si="13"/>
        <v>11.790849</v>
      </c>
      <c r="AB190">
        <f t="shared" si="14"/>
        <v>10.989305999999999</v>
      </c>
      <c r="AC190">
        <f t="shared" si="15"/>
        <v>3.6137412000000002</v>
      </c>
    </row>
    <row r="191" spans="1:29" x14ac:dyDescent="0.25">
      <c r="A191" s="1">
        <f t="shared" si="16"/>
        <v>11</v>
      </c>
      <c r="B191" t="s">
        <v>146</v>
      </c>
      <c r="C191">
        <v>2013</v>
      </c>
      <c r="D191">
        <v>40.953240000000001</v>
      </c>
      <c r="E191">
        <v>3.8503569999999998</v>
      </c>
      <c r="F191">
        <v>12.0174500447815</v>
      </c>
      <c r="G191">
        <v>11.6928210785318</v>
      </c>
      <c r="H191" t="s">
        <v>61</v>
      </c>
      <c r="I191" t="s">
        <v>61</v>
      </c>
      <c r="J191" t="s">
        <v>61</v>
      </c>
      <c r="K191" t="s">
        <v>61</v>
      </c>
      <c r="L191" t="s">
        <v>61</v>
      </c>
      <c r="O191">
        <v>40.953239000000004</v>
      </c>
      <c r="P191">
        <v>3.8503571000000001</v>
      </c>
      <c r="Q191">
        <v>12.01745</v>
      </c>
      <c r="R191">
        <v>11.692822</v>
      </c>
      <c r="T191">
        <v>3.5846331</v>
      </c>
      <c r="U191">
        <v>387.46557999999999</v>
      </c>
      <c r="V191">
        <v>2.4441266000000001</v>
      </c>
      <c r="W191">
        <v>2.4441266000000001</v>
      </c>
      <c r="Y191">
        <f t="shared" si="12"/>
        <v>40.953239000000004</v>
      </c>
      <c r="Z191">
        <f t="shared" si="17"/>
        <v>3.8503571000000001</v>
      </c>
      <c r="AA191">
        <f t="shared" si="13"/>
        <v>12.01745</v>
      </c>
      <c r="AB191">
        <f t="shared" si="14"/>
        <v>11.692822</v>
      </c>
      <c r="AC191">
        <f t="shared" si="15"/>
        <v>3.5846331</v>
      </c>
    </row>
    <row r="192" spans="1:29" x14ac:dyDescent="0.25">
      <c r="A192" s="1">
        <f t="shared" si="16"/>
        <v>11</v>
      </c>
      <c r="B192" t="s">
        <v>146</v>
      </c>
      <c r="C192">
        <v>2014</v>
      </c>
      <c r="D192">
        <v>50.310079999999999</v>
      </c>
      <c r="E192">
        <v>4.3096969999999999</v>
      </c>
      <c r="F192">
        <v>13.7685512387255</v>
      </c>
      <c r="G192">
        <v>12.23163371739</v>
      </c>
      <c r="H192" t="s">
        <v>61</v>
      </c>
      <c r="I192" t="s">
        <v>61</v>
      </c>
      <c r="J192" t="s">
        <v>61</v>
      </c>
      <c r="K192" t="s">
        <v>61</v>
      </c>
      <c r="L192" t="s">
        <v>61</v>
      </c>
      <c r="O192">
        <v>50.310080999999997</v>
      </c>
      <c r="P192">
        <v>4.3096971999999996</v>
      </c>
      <c r="Q192">
        <v>13.768551</v>
      </c>
      <c r="R192">
        <v>12.231634</v>
      </c>
      <c r="T192">
        <v>3.5555251000000001</v>
      </c>
      <c r="U192">
        <v>1559.7188000000001</v>
      </c>
      <c r="V192">
        <v>2.7852215999999999</v>
      </c>
      <c r="W192">
        <v>2.7852215999999999</v>
      </c>
      <c r="Y192">
        <f t="shared" si="12"/>
        <v>50.310080999999997</v>
      </c>
      <c r="Z192">
        <f t="shared" si="17"/>
        <v>4.3096971999999996</v>
      </c>
      <c r="AA192">
        <f t="shared" si="13"/>
        <v>13.768551</v>
      </c>
      <c r="AB192">
        <f t="shared" si="14"/>
        <v>12.231634</v>
      </c>
      <c r="AC192">
        <f t="shared" si="15"/>
        <v>3.5555251000000001</v>
      </c>
    </row>
    <row r="193" spans="1:29" x14ac:dyDescent="0.25">
      <c r="A193" s="1">
        <f t="shared" si="16"/>
        <v>11</v>
      </c>
      <c r="B193" t="s">
        <v>146</v>
      </c>
      <c r="C193">
        <v>2015</v>
      </c>
      <c r="D193">
        <v>49.876040000000003</v>
      </c>
      <c r="E193">
        <v>4.6511899999999997</v>
      </c>
      <c r="F193">
        <v>13.5937753265554</v>
      </c>
      <c r="G193">
        <v>13.2494214626601</v>
      </c>
      <c r="H193" t="s">
        <v>61</v>
      </c>
      <c r="I193" t="s">
        <v>147</v>
      </c>
      <c r="J193" t="s">
        <v>148</v>
      </c>
      <c r="K193" t="s">
        <v>61</v>
      </c>
      <c r="L193" t="s">
        <v>61</v>
      </c>
      <c r="O193">
        <v>49.876041000000001</v>
      </c>
      <c r="P193">
        <v>4.6511898</v>
      </c>
      <c r="Q193">
        <v>13.593776</v>
      </c>
      <c r="R193">
        <v>13.249421</v>
      </c>
      <c r="T193">
        <v>3.5264169999999999</v>
      </c>
      <c r="U193">
        <v>2731.9719</v>
      </c>
      <c r="V193">
        <v>3.1263165000000002</v>
      </c>
      <c r="W193">
        <v>3.1263165000000002</v>
      </c>
      <c r="Y193">
        <f t="shared" si="12"/>
        <v>49.876041000000001</v>
      </c>
      <c r="Z193">
        <f t="shared" si="17"/>
        <v>4.6511898</v>
      </c>
      <c r="AA193">
        <f t="shared" si="13"/>
        <v>13.593776</v>
      </c>
      <c r="AB193">
        <f t="shared" si="14"/>
        <v>13.249421</v>
      </c>
      <c r="AC193">
        <f t="shared" si="15"/>
        <v>3.5264169999999999</v>
      </c>
    </row>
    <row r="194" spans="1:29" x14ac:dyDescent="0.25">
      <c r="A194" s="1">
        <f t="shared" si="16"/>
        <v>11</v>
      </c>
      <c r="B194" t="s">
        <v>146</v>
      </c>
      <c r="C194">
        <v>2016</v>
      </c>
      <c r="D194">
        <v>59.00141</v>
      </c>
      <c r="E194">
        <v>6.3640230000000004</v>
      </c>
      <c r="F194">
        <v>13.456831272888699</v>
      </c>
      <c r="G194">
        <v>14.3690534563256</v>
      </c>
      <c r="H194" t="s">
        <v>61</v>
      </c>
      <c r="I194" t="s">
        <v>149</v>
      </c>
      <c r="J194" t="s">
        <v>150</v>
      </c>
      <c r="K194" t="s">
        <v>61</v>
      </c>
      <c r="L194" t="s">
        <v>61</v>
      </c>
      <c r="O194">
        <v>59.001410999999997</v>
      </c>
      <c r="P194">
        <v>6.3640232000000001</v>
      </c>
      <c r="Q194">
        <v>13.456830999999999</v>
      </c>
      <c r="R194">
        <v>14.369054</v>
      </c>
      <c r="T194">
        <v>3.497309</v>
      </c>
      <c r="U194">
        <v>3904.2251000000001</v>
      </c>
      <c r="V194">
        <v>3.4674114999999999</v>
      </c>
      <c r="W194">
        <v>3.4674114999999999</v>
      </c>
      <c r="Y194">
        <f t="shared" si="12"/>
        <v>59.001410999999997</v>
      </c>
      <c r="Z194">
        <f t="shared" si="17"/>
        <v>6.3640232000000001</v>
      </c>
      <c r="AA194">
        <f t="shared" si="13"/>
        <v>13.456830999999999</v>
      </c>
      <c r="AB194">
        <f t="shared" si="14"/>
        <v>14.369054</v>
      </c>
      <c r="AC194">
        <f t="shared" si="15"/>
        <v>3.497309</v>
      </c>
    </row>
    <row r="195" spans="1:29" x14ac:dyDescent="0.25">
      <c r="A195" s="1">
        <f t="shared" si="16"/>
        <v>11</v>
      </c>
      <c r="B195" t="s">
        <v>146</v>
      </c>
      <c r="C195">
        <v>2017</v>
      </c>
      <c r="D195">
        <v>50.970640000000003</v>
      </c>
      <c r="E195">
        <v>3.545083</v>
      </c>
      <c r="F195">
        <v>13.3423003338594</v>
      </c>
      <c r="G195">
        <v>13.845725811444101</v>
      </c>
      <c r="H195" t="s">
        <v>61</v>
      </c>
      <c r="I195" t="s">
        <v>151</v>
      </c>
      <c r="J195" t="s">
        <v>152</v>
      </c>
      <c r="K195">
        <v>3.80850651170207</v>
      </c>
      <c r="L195">
        <v>3.80850651170207</v>
      </c>
      <c r="O195">
        <v>50.970638000000001</v>
      </c>
      <c r="P195">
        <v>3.545083</v>
      </c>
      <c r="Q195">
        <v>13.3423</v>
      </c>
      <c r="R195">
        <v>13.845726000000001</v>
      </c>
      <c r="T195">
        <v>3.4626670000000002</v>
      </c>
      <c r="U195">
        <v>3313.5691000000002</v>
      </c>
      <c r="V195">
        <v>3.8085065</v>
      </c>
      <c r="W195">
        <v>3.8085065</v>
      </c>
      <c r="Y195">
        <f t="shared" ref="Y195:Z258" si="18">O195</f>
        <v>50.970638000000001</v>
      </c>
      <c r="Z195">
        <f t="shared" si="18"/>
        <v>3.545083</v>
      </c>
      <c r="AA195">
        <f t="shared" ref="AA195:AA258" si="19">Q195</f>
        <v>13.3423</v>
      </c>
      <c r="AB195">
        <f t="shared" ref="AB195:AB258" si="20">R195</f>
        <v>13.845726000000001</v>
      </c>
      <c r="AC195">
        <f t="shared" ref="AC195:AC258" si="21">T195</f>
        <v>3.4626670000000002</v>
      </c>
    </row>
    <row r="196" spans="1:29" x14ac:dyDescent="0.25">
      <c r="A196" s="1">
        <f t="shared" ref="A196:A259" si="22">IF(B196=B195, A195, A195+1)</f>
        <v>11</v>
      </c>
      <c r="B196" t="s">
        <v>146</v>
      </c>
      <c r="C196">
        <v>2018</v>
      </c>
      <c r="D196">
        <v>53.380710000000001</v>
      </c>
      <c r="E196">
        <v>3.4049200000000002</v>
      </c>
      <c r="F196">
        <v>13.319876057626001</v>
      </c>
      <c r="G196">
        <v>12.832362206032601</v>
      </c>
      <c r="H196" t="s">
        <v>61</v>
      </c>
      <c r="I196" t="s">
        <v>153</v>
      </c>
      <c r="J196" t="s">
        <v>154</v>
      </c>
      <c r="K196">
        <v>4.1496012359627201</v>
      </c>
      <c r="L196">
        <v>4.1496012359627201</v>
      </c>
      <c r="O196">
        <v>53.380710999999998</v>
      </c>
      <c r="P196">
        <v>3.4049201</v>
      </c>
      <c r="Q196">
        <v>13.319876000000001</v>
      </c>
      <c r="R196">
        <v>12.832362</v>
      </c>
      <c r="T196">
        <v>2.7609849</v>
      </c>
      <c r="U196">
        <v>2088.6579999999999</v>
      </c>
      <c r="V196">
        <v>4.1496015000000002</v>
      </c>
      <c r="W196">
        <v>4.1496015000000002</v>
      </c>
      <c r="Y196">
        <f t="shared" si="18"/>
        <v>53.380710999999998</v>
      </c>
      <c r="Z196">
        <f t="shared" si="18"/>
        <v>3.4049201</v>
      </c>
      <c r="AA196">
        <f t="shared" si="19"/>
        <v>13.319876000000001</v>
      </c>
      <c r="AB196">
        <f t="shared" si="20"/>
        <v>12.832362</v>
      </c>
      <c r="AC196">
        <f t="shared" si="21"/>
        <v>2.7609849</v>
      </c>
    </row>
    <row r="197" spans="1:29" x14ac:dyDescent="0.25">
      <c r="A197" s="1">
        <f t="shared" si="22"/>
        <v>11</v>
      </c>
      <c r="B197" t="s">
        <v>146</v>
      </c>
      <c r="C197">
        <v>2019</v>
      </c>
      <c r="D197">
        <v>58.334009999999999</v>
      </c>
      <c r="E197">
        <v>3.3580649999999999</v>
      </c>
      <c r="F197">
        <v>14.352036962904901</v>
      </c>
      <c r="G197">
        <v>13.8592657976408</v>
      </c>
      <c r="H197" t="s">
        <v>61</v>
      </c>
      <c r="I197" t="s">
        <v>155</v>
      </c>
      <c r="J197" t="s">
        <v>156</v>
      </c>
      <c r="K197">
        <v>8.9389882152565399</v>
      </c>
      <c r="L197">
        <v>8.9389882152565399</v>
      </c>
      <c r="O197">
        <v>58.334010999999997</v>
      </c>
      <c r="P197">
        <v>3.3580649</v>
      </c>
      <c r="Q197">
        <v>14.352036999999999</v>
      </c>
      <c r="R197">
        <v>13.859265000000001</v>
      </c>
      <c r="T197">
        <v>2.6428620999999999</v>
      </c>
      <c r="U197">
        <v>1274.422</v>
      </c>
      <c r="V197">
        <v>8.9389886999999995</v>
      </c>
      <c r="W197">
        <v>8.9389886999999995</v>
      </c>
      <c r="Y197">
        <f t="shared" si="18"/>
        <v>58.334010999999997</v>
      </c>
      <c r="Z197">
        <f t="shared" si="18"/>
        <v>3.3580649</v>
      </c>
      <c r="AA197">
        <f t="shared" si="19"/>
        <v>14.352036999999999</v>
      </c>
      <c r="AB197">
        <f t="shared" si="20"/>
        <v>13.859265000000001</v>
      </c>
      <c r="AC197">
        <f t="shared" si="21"/>
        <v>2.6428620999999999</v>
      </c>
    </row>
    <row r="198" spans="1:29" x14ac:dyDescent="0.25">
      <c r="A198" s="1">
        <f t="shared" si="22"/>
        <v>11</v>
      </c>
      <c r="B198" t="s">
        <v>146</v>
      </c>
      <c r="C198">
        <v>2020</v>
      </c>
      <c r="D198">
        <v>68.614689999999996</v>
      </c>
      <c r="E198">
        <v>3.222842</v>
      </c>
      <c r="F198">
        <v>15.822688111902499</v>
      </c>
      <c r="G198">
        <v>14.2860754210826</v>
      </c>
      <c r="H198" t="s">
        <v>61</v>
      </c>
      <c r="I198" t="s">
        <v>157</v>
      </c>
      <c r="J198" t="s">
        <v>158</v>
      </c>
      <c r="K198">
        <v>11.576391031038501</v>
      </c>
      <c r="L198">
        <v>11.576391031038501</v>
      </c>
      <c r="O198">
        <v>68.614693000000003</v>
      </c>
      <c r="P198">
        <v>3.222842</v>
      </c>
      <c r="Q198">
        <v>15.822687999999999</v>
      </c>
      <c r="R198">
        <v>14.286076</v>
      </c>
      <c r="T198">
        <v>2.2499709000000001</v>
      </c>
      <c r="U198">
        <v>1014.266</v>
      </c>
      <c r="V198">
        <v>11.576390999999999</v>
      </c>
      <c r="W198">
        <v>11.576390999999999</v>
      </c>
      <c r="Y198">
        <f t="shared" si="18"/>
        <v>68.614693000000003</v>
      </c>
      <c r="Z198">
        <f t="shared" si="18"/>
        <v>3.222842</v>
      </c>
      <c r="AA198">
        <f t="shared" si="19"/>
        <v>15.822687999999999</v>
      </c>
      <c r="AB198">
        <f t="shared" si="20"/>
        <v>14.286076</v>
      </c>
      <c r="AC198">
        <f t="shared" si="21"/>
        <v>2.2499709000000001</v>
      </c>
    </row>
    <row r="199" spans="1:29" x14ac:dyDescent="0.25">
      <c r="A199" s="1">
        <f t="shared" si="22"/>
        <v>11</v>
      </c>
      <c r="B199" t="s">
        <v>146</v>
      </c>
      <c r="C199">
        <v>2021</v>
      </c>
      <c r="D199">
        <v>72.973569999999995</v>
      </c>
      <c r="E199">
        <v>3.09632</v>
      </c>
      <c r="F199">
        <v>17.445166400714001</v>
      </c>
      <c r="G199">
        <v>15.3267841569564</v>
      </c>
      <c r="H199" t="s">
        <v>61</v>
      </c>
      <c r="I199" t="s">
        <v>159</v>
      </c>
      <c r="J199" t="s">
        <v>160</v>
      </c>
      <c r="K199">
        <v>11.869055703240299</v>
      </c>
      <c r="L199">
        <v>11.869055703240299</v>
      </c>
      <c r="O199">
        <v>72.973572000000004</v>
      </c>
      <c r="P199">
        <v>3.0963199000000001</v>
      </c>
      <c r="Q199">
        <v>17.445166</v>
      </c>
      <c r="R199">
        <v>15.326784</v>
      </c>
      <c r="T199">
        <v>4.1721257999999999</v>
      </c>
      <c r="U199">
        <v>1733.09</v>
      </c>
      <c r="V199">
        <v>11.869056</v>
      </c>
      <c r="W199">
        <v>11.869056</v>
      </c>
      <c r="Y199">
        <f t="shared" si="18"/>
        <v>72.973572000000004</v>
      </c>
      <c r="Z199">
        <f t="shared" si="18"/>
        <v>3.0963199000000001</v>
      </c>
      <c r="AA199">
        <f t="shared" si="19"/>
        <v>17.445166</v>
      </c>
      <c r="AB199">
        <f t="shared" si="20"/>
        <v>15.326784</v>
      </c>
      <c r="AC199">
        <f t="shared" si="21"/>
        <v>4.1721257999999999</v>
      </c>
    </row>
    <row r="200" spans="1:29" x14ac:dyDescent="0.25">
      <c r="A200" s="1">
        <f t="shared" si="22"/>
        <v>12</v>
      </c>
      <c r="B200" t="s">
        <v>161</v>
      </c>
      <c r="C200">
        <v>2004</v>
      </c>
      <c r="D200" t="s">
        <v>61</v>
      </c>
      <c r="E200" t="s">
        <v>61</v>
      </c>
      <c r="F200">
        <v>10.241138059826719</v>
      </c>
      <c r="G200">
        <v>8.2580116669596517</v>
      </c>
      <c r="H200" t="s">
        <v>61</v>
      </c>
      <c r="I200" t="s">
        <v>61</v>
      </c>
      <c r="J200" t="s">
        <v>61</v>
      </c>
      <c r="K200" t="s">
        <v>61</v>
      </c>
      <c r="L200" t="s">
        <v>61</v>
      </c>
      <c r="O200">
        <v>249.10587000000001</v>
      </c>
      <c r="P200">
        <v>13.972403</v>
      </c>
      <c r="Q200">
        <v>10.241137999999999</v>
      </c>
      <c r="R200">
        <v>8.2580118000000002</v>
      </c>
      <c r="T200">
        <v>-1.0238897</v>
      </c>
      <c r="U200">
        <v>-1108.4975999999999</v>
      </c>
      <c r="Y200">
        <f t="shared" si="18"/>
        <v>249.10587000000001</v>
      </c>
      <c r="Z200">
        <f t="shared" si="18"/>
        <v>13.972403</v>
      </c>
      <c r="AA200">
        <f t="shared" si="19"/>
        <v>10.241137999999999</v>
      </c>
      <c r="AB200">
        <f t="shared" si="20"/>
        <v>8.2580118000000002</v>
      </c>
      <c r="AC200">
        <f t="shared" si="21"/>
        <v>-1.0238897</v>
      </c>
    </row>
    <row r="201" spans="1:29" x14ac:dyDescent="0.25">
      <c r="A201" s="1">
        <f t="shared" si="22"/>
        <v>12</v>
      </c>
      <c r="B201" t="s">
        <v>161</v>
      </c>
      <c r="C201">
        <v>2005</v>
      </c>
      <c r="D201" t="s">
        <v>61</v>
      </c>
      <c r="E201" t="s">
        <v>61</v>
      </c>
      <c r="F201">
        <v>11.3240364287497</v>
      </c>
      <c r="G201">
        <v>8.6801812070058801</v>
      </c>
      <c r="H201" t="s">
        <v>61</v>
      </c>
      <c r="I201" t="s">
        <v>61</v>
      </c>
      <c r="J201" t="s">
        <v>61</v>
      </c>
      <c r="K201" t="s">
        <v>61</v>
      </c>
      <c r="L201" t="s">
        <v>61</v>
      </c>
      <c r="O201">
        <v>264.79288000000003</v>
      </c>
      <c r="P201">
        <v>17.065752</v>
      </c>
      <c r="Q201">
        <v>11.324037000000001</v>
      </c>
      <c r="R201">
        <v>8.6801814999999998</v>
      </c>
      <c r="T201">
        <v>-0.89045965999999999</v>
      </c>
      <c r="U201">
        <v>-966.85815000000002</v>
      </c>
      <c r="Y201">
        <f t="shared" si="18"/>
        <v>264.79288000000003</v>
      </c>
      <c r="Z201">
        <f t="shared" si="18"/>
        <v>17.065752</v>
      </c>
      <c r="AA201">
        <f t="shared" si="19"/>
        <v>11.324037000000001</v>
      </c>
      <c r="AB201">
        <f t="shared" si="20"/>
        <v>8.6801814999999998</v>
      </c>
      <c r="AC201">
        <f t="shared" si="21"/>
        <v>-0.89045965999999999</v>
      </c>
    </row>
    <row r="202" spans="1:29" x14ac:dyDescent="0.25">
      <c r="A202" s="1">
        <f t="shared" si="22"/>
        <v>12</v>
      </c>
      <c r="B202" t="s">
        <v>161</v>
      </c>
      <c r="C202">
        <v>2006</v>
      </c>
      <c r="D202" t="s">
        <v>61</v>
      </c>
      <c r="E202" t="s">
        <v>61</v>
      </c>
      <c r="F202">
        <v>11.574628175202999</v>
      </c>
      <c r="G202">
        <v>8.4999849218391397</v>
      </c>
      <c r="H202" t="s">
        <v>61</v>
      </c>
      <c r="I202" t="s">
        <v>61</v>
      </c>
      <c r="J202" t="s">
        <v>61</v>
      </c>
      <c r="K202" t="s">
        <v>61</v>
      </c>
      <c r="L202" t="s">
        <v>61</v>
      </c>
      <c r="O202">
        <v>280.47989000000001</v>
      </c>
      <c r="P202">
        <v>20.159101</v>
      </c>
      <c r="Q202">
        <v>11.574628000000001</v>
      </c>
      <c r="R202">
        <v>8.4999847000000006</v>
      </c>
      <c r="T202">
        <v>-0.75702965</v>
      </c>
      <c r="U202">
        <v>-825.21875</v>
      </c>
      <c r="Y202">
        <f t="shared" si="18"/>
        <v>280.47989000000001</v>
      </c>
      <c r="Z202">
        <f t="shared" si="18"/>
        <v>20.159101</v>
      </c>
      <c r="AA202">
        <f t="shared" si="19"/>
        <v>11.574628000000001</v>
      </c>
      <c r="AB202">
        <f t="shared" si="20"/>
        <v>8.4999847000000006</v>
      </c>
      <c r="AC202">
        <f t="shared" si="21"/>
        <v>-0.75702965</v>
      </c>
    </row>
    <row r="203" spans="1:29" x14ac:dyDescent="0.25">
      <c r="A203" s="1">
        <f t="shared" si="22"/>
        <v>12</v>
      </c>
      <c r="B203" t="s">
        <v>161</v>
      </c>
      <c r="C203">
        <v>2007</v>
      </c>
      <c r="D203">
        <v>296.1669</v>
      </c>
      <c r="E203" t="s">
        <v>61</v>
      </c>
      <c r="F203">
        <v>15.8246681067028</v>
      </c>
      <c r="G203">
        <v>13.464210339407</v>
      </c>
      <c r="H203" t="s">
        <v>61</v>
      </c>
      <c r="I203" t="s">
        <v>61</v>
      </c>
      <c r="J203" t="s">
        <v>61</v>
      </c>
      <c r="K203" t="s">
        <v>61</v>
      </c>
      <c r="L203" t="s">
        <v>61</v>
      </c>
      <c r="O203">
        <v>296.1669</v>
      </c>
      <c r="P203">
        <v>23.252451000000001</v>
      </c>
      <c r="Q203">
        <v>15.824668000000001</v>
      </c>
      <c r="R203">
        <v>13.464211000000001</v>
      </c>
      <c r="T203">
        <v>-0.62359964000000001</v>
      </c>
      <c r="U203">
        <v>-683.57934</v>
      </c>
      <c r="Y203">
        <f t="shared" si="18"/>
        <v>296.1669</v>
      </c>
      <c r="Z203">
        <f t="shared" si="18"/>
        <v>23.252451000000001</v>
      </c>
      <c r="AA203">
        <f t="shared" si="19"/>
        <v>15.824668000000001</v>
      </c>
      <c r="AB203">
        <f t="shared" si="20"/>
        <v>13.464211000000001</v>
      </c>
      <c r="AC203">
        <f t="shared" si="21"/>
        <v>-0.62359964000000001</v>
      </c>
    </row>
    <row r="204" spans="1:29" x14ac:dyDescent="0.25">
      <c r="A204" s="1">
        <f t="shared" si="22"/>
        <v>12</v>
      </c>
      <c r="B204" t="s">
        <v>161</v>
      </c>
      <c r="C204">
        <v>2008</v>
      </c>
      <c r="D204">
        <v>311.85390000000001</v>
      </c>
      <c r="E204">
        <v>26.345800000000001</v>
      </c>
      <c r="F204">
        <v>22.1984757034034</v>
      </c>
      <c r="G204">
        <v>18.928434455513699</v>
      </c>
      <c r="H204" t="s">
        <v>61</v>
      </c>
      <c r="I204" t="s">
        <v>61</v>
      </c>
      <c r="J204" t="s">
        <v>61</v>
      </c>
      <c r="K204" t="s">
        <v>61</v>
      </c>
      <c r="L204" t="s">
        <v>61</v>
      </c>
      <c r="O204">
        <v>311.85390999999998</v>
      </c>
      <c r="P204">
        <v>26.345800000000001</v>
      </c>
      <c r="Q204">
        <v>22.198474999999998</v>
      </c>
      <c r="R204">
        <v>18.928433999999999</v>
      </c>
      <c r="T204">
        <v>-0.49016963000000002</v>
      </c>
      <c r="U204">
        <v>-541.93993999999998</v>
      </c>
      <c r="Y204">
        <f t="shared" si="18"/>
        <v>311.85390999999998</v>
      </c>
      <c r="Z204">
        <f t="shared" si="18"/>
        <v>26.345800000000001</v>
      </c>
      <c r="AA204">
        <f t="shared" si="19"/>
        <v>22.198474999999998</v>
      </c>
      <c r="AB204">
        <f t="shared" si="20"/>
        <v>18.928433999999999</v>
      </c>
      <c r="AC204">
        <f t="shared" si="21"/>
        <v>-0.49016963000000002</v>
      </c>
    </row>
    <row r="205" spans="1:29" x14ac:dyDescent="0.25">
      <c r="A205" s="1">
        <f t="shared" si="22"/>
        <v>12</v>
      </c>
      <c r="B205" t="s">
        <v>161</v>
      </c>
      <c r="C205">
        <v>2009</v>
      </c>
      <c r="D205">
        <v>464.47969999999998</v>
      </c>
      <c r="E205">
        <v>29.439150000000001</v>
      </c>
      <c r="F205">
        <v>23.333209094483603</v>
      </c>
      <c r="G205">
        <v>20.924928122405099</v>
      </c>
      <c r="H205" t="s">
        <v>61</v>
      </c>
      <c r="I205" t="s">
        <v>61</v>
      </c>
      <c r="J205" t="s">
        <v>61</v>
      </c>
      <c r="K205" t="s">
        <v>61</v>
      </c>
      <c r="L205" t="s">
        <v>61</v>
      </c>
      <c r="O205">
        <v>464.47971000000001</v>
      </c>
      <c r="P205">
        <v>29.439150000000001</v>
      </c>
      <c r="Q205">
        <v>23.333210000000001</v>
      </c>
      <c r="R205">
        <v>20.924928999999999</v>
      </c>
      <c r="T205">
        <v>-0.35673962999999997</v>
      </c>
      <c r="U205">
        <v>-400.30052999999998</v>
      </c>
      <c r="Y205">
        <f t="shared" si="18"/>
        <v>464.47971000000001</v>
      </c>
      <c r="Z205">
        <f t="shared" si="18"/>
        <v>29.439150000000001</v>
      </c>
      <c r="AA205">
        <f t="shared" si="19"/>
        <v>23.333210000000001</v>
      </c>
      <c r="AB205">
        <f t="shared" si="20"/>
        <v>20.924928999999999</v>
      </c>
      <c r="AC205">
        <f t="shared" si="21"/>
        <v>-0.35673962999999997</v>
      </c>
    </row>
    <row r="206" spans="1:29" x14ac:dyDescent="0.25">
      <c r="A206" s="1">
        <f t="shared" si="22"/>
        <v>12</v>
      </c>
      <c r="B206" t="s">
        <v>161</v>
      </c>
      <c r="C206">
        <v>2010</v>
      </c>
      <c r="D206">
        <v>472.64929999999998</v>
      </c>
      <c r="E206">
        <v>30.625610000000002</v>
      </c>
      <c r="F206">
        <v>20.186114199138501</v>
      </c>
      <c r="G206">
        <v>14.451296906526201</v>
      </c>
      <c r="H206" t="s">
        <v>61</v>
      </c>
      <c r="I206" t="s">
        <v>61</v>
      </c>
      <c r="J206" t="s">
        <v>61</v>
      </c>
      <c r="K206" t="s">
        <v>61</v>
      </c>
      <c r="L206" t="s">
        <v>61</v>
      </c>
      <c r="O206">
        <v>472.64929000000001</v>
      </c>
      <c r="P206">
        <v>30.625610000000002</v>
      </c>
      <c r="Q206">
        <v>20.186112999999999</v>
      </c>
      <c r="R206">
        <v>14.451297</v>
      </c>
      <c r="T206">
        <v>-0.22330961999999999</v>
      </c>
      <c r="U206">
        <v>-258.66111999999998</v>
      </c>
      <c r="Y206">
        <f t="shared" si="18"/>
        <v>472.64929000000001</v>
      </c>
      <c r="Z206">
        <f t="shared" si="18"/>
        <v>30.625610000000002</v>
      </c>
      <c r="AA206">
        <f t="shared" si="19"/>
        <v>20.186112999999999</v>
      </c>
      <c r="AB206">
        <f t="shared" si="20"/>
        <v>14.451297</v>
      </c>
      <c r="AC206">
        <f t="shared" si="21"/>
        <v>-0.22330961999999999</v>
      </c>
    </row>
    <row r="207" spans="1:29" x14ac:dyDescent="0.25">
      <c r="A207" s="1">
        <f t="shared" si="22"/>
        <v>12</v>
      </c>
      <c r="B207" t="s">
        <v>161</v>
      </c>
      <c r="C207">
        <v>2011</v>
      </c>
      <c r="D207">
        <v>504.61360000000002</v>
      </c>
      <c r="E207">
        <v>27.44585</v>
      </c>
      <c r="F207">
        <v>19.819872534387599</v>
      </c>
      <c r="G207">
        <v>11.890357993324098</v>
      </c>
      <c r="H207" t="s">
        <v>61</v>
      </c>
      <c r="I207" t="s">
        <v>61</v>
      </c>
      <c r="J207" t="s">
        <v>61</v>
      </c>
      <c r="K207" t="s">
        <v>61</v>
      </c>
      <c r="L207" t="s">
        <v>61</v>
      </c>
      <c r="O207">
        <v>504.61358999999999</v>
      </c>
      <c r="P207">
        <v>27.44585</v>
      </c>
      <c r="Q207">
        <v>19.819872</v>
      </c>
      <c r="R207">
        <v>11.890358000000001</v>
      </c>
      <c r="T207">
        <v>-8.9879609999999999E-2</v>
      </c>
      <c r="U207">
        <v>-117.02172</v>
      </c>
      <c r="Y207">
        <f t="shared" si="18"/>
        <v>504.61358999999999</v>
      </c>
      <c r="Z207">
        <f t="shared" si="18"/>
        <v>27.44585</v>
      </c>
      <c r="AA207">
        <f t="shared" si="19"/>
        <v>19.819872</v>
      </c>
      <c r="AB207">
        <f t="shared" si="20"/>
        <v>11.890358000000001</v>
      </c>
      <c r="AC207">
        <f t="shared" si="21"/>
        <v>-8.9879609999999999E-2</v>
      </c>
    </row>
    <row r="208" spans="1:29" x14ac:dyDescent="0.25">
      <c r="A208" s="1">
        <f t="shared" si="22"/>
        <v>12</v>
      </c>
      <c r="B208" t="s">
        <v>161</v>
      </c>
      <c r="C208">
        <v>2012</v>
      </c>
      <c r="D208">
        <v>644.44259999999997</v>
      </c>
      <c r="E208">
        <v>30.683060000000001</v>
      </c>
      <c r="F208">
        <v>20.130955998870899</v>
      </c>
      <c r="G208">
        <v>11.5620816198941</v>
      </c>
      <c r="H208" t="s">
        <v>61</v>
      </c>
      <c r="I208" t="s">
        <v>162</v>
      </c>
      <c r="J208" t="s">
        <v>163</v>
      </c>
      <c r="K208" t="s">
        <v>61</v>
      </c>
      <c r="L208" t="s">
        <v>61</v>
      </c>
      <c r="O208">
        <v>644.44263000000001</v>
      </c>
      <c r="P208">
        <v>30.683060000000001</v>
      </c>
      <c r="Q208">
        <v>20.130956999999999</v>
      </c>
      <c r="R208">
        <v>11.562080999999999</v>
      </c>
      <c r="T208">
        <v>4.3550400000000003E-2</v>
      </c>
      <c r="U208">
        <v>24.617688999999999</v>
      </c>
      <c r="Y208">
        <f t="shared" si="18"/>
        <v>644.44263000000001</v>
      </c>
      <c r="Z208">
        <f t="shared" si="18"/>
        <v>30.683060000000001</v>
      </c>
      <c r="AA208">
        <f t="shared" si="19"/>
        <v>20.130956999999999</v>
      </c>
      <c r="AB208">
        <f t="shared" si="20"/>
        <v>11.562080999999999</v>
      </c>
      <c r="AC208">
        <f t="shared" si="21"/>
        <v>4.3550400000000003E-2</v>
      </c>
    </row>
    <row r="209" spans="1:29" x14ac:dyDescent="0.25">
      <c r="A209" s="1">
        <f t="shared" si="22"/>
        <v>12</v>
      </c>
      <c r="B209" t="s">
        <v>161</v>
      </c>
      <c r="C209">
        <v>2013</v>
      </c>
      <c r="D209">
        <v>650.68809999999996</v>
      </c>
      <c r="E209">
        <v>58.955280000000002</v>
      </c>
      <c r="F209">
        <v>20.879784454941198</v>
      </c>
      <c r="G209">
        <v>12.577478693583</v>
      </c>
      <c r="H209" t="s">
        <v>61</v>
      </c>
      <c r="I209" t="s">
        <v>164</v>
      </c>
      <c r="J209" t="s">
        <v>165</v>
      </c>
      <c r="K209" t="s">
        <v>61</v>
      </c>
      <c r="L209" t="s">
        <v>61</v>
      </c>
      <c r="O209">
        <v>650.68811000000005</v>
      </c>
      <c r="P209">
        <v>58.955280000000002</v>
      </c>
      <c r="Q209">
        <v>20.879784000000001</v>
      </c>
      <c r="R209">
        <v>12.577477999999999</v>
      </c>
      <c r="T209">
        <v>0.17698041</v>
      </c>
      <c r="U209">
        <v>166.25710000000001</v>
      </c>
      <c r="Y209">
        <f t="shared" si="18"/>
        <v>650.68811000000005</v>
      </c>
      <c r="Z209">
        <f t="shared" si="18"/>
        <v>58.955280000000002</v>
      </c>
      <c r="AA209">
        <f t="shared" si="19"/>
        <v>20.879784000000001</v>
      </c>
      <c r="AB209">
        <f t="shared" si="20"/>
        <v>12.577477999999999</v>
      </c>
      <c r="AC209">
        <f t="shared" si="21"/>
        <v>0.17698041</v>
      </c>
    </row>
    <row r="210" spans="1:29" x14ac:dyDescent="0.25">
      <c r="A210" s="1">
        <f t="shared" si="22"/>
        <v>12</v>
      </c>
      <c r="B210" t="s">
        <v>161</v>
      </c>
      <c r="C210">
        <v>2014</v>
      </c>
      <c r="D210">
        <v>653.3528</v>
      </c>
      <c r="E210">
        <v>42.072450000000003</v>
      </c>
      <c r="F210">
        <v>20.127287358319698</v>
      </c>
      <c r="G210">
        <v>14.6250566324271</v>
      </c>
      <c r="H210" t="s">
        <v>61</v>
      </c>
      <c r="I210" t="s">
        <v>166</v>
      </c>
      <c r="J210" t="s">
        <v>167</v>
      </c>
      <c r="K210" t="s">
        <v>61</v>
      </c>
      <c r="L210" t="s">
        <v>61</v>
      </c>
      <c r="O210">
        <v>653.35278000000005</v>
      </c>
      <c r="P210">
        <v>42.072448999999999</v>
      </c>
      <c r="Q210">
        <v>20.127286999999999</v>
      </c>
      <c r="R210">
        <v>14.625056000000001</v>
      </c>
      <c r="T210">
        <v>0.37635699</v>
      </c>
      <c r="U210">
        <v>281.85770000000002</v>
      </c>
      <c r="Y210">
        <f t="shared" si="18"/>
        <v>653.35278000000005</v>
      </c>
      <c r="Z210">
        <f t="shared" si="18"/>
        <v>42.072448999999999</v>
      </c>
      <c r="AA210">
        <f t="shared" si="19"/>
        <v>20.127286999999999</v>
      </c>
      <c r="AB210">
        <f t="shared" si="20"/>
        <v>14.625056000000001</v>
      </c>
      <c r="AC210">
        <f t="shared" si="21"/>
        <v>0.37635699</v>
      </c>
    </row>
    <row r="211" spans="1:29" x14ac:dyDescent="0.25">
      <c r="A211" s="1">
        <f t="shared" si="22"/>
        <v>12</v>
      </c>
      <c r="B211" t="s">
        <v>161</v>
      </c>
      <c r="C211">
        <v>2015</v>
      </c>
      <c r="D211">
        <v>667.46450000000004</v>
      </c>
      <c r="E211">
        <v>42.55303</v>
      </c>
      <c r="F211">
        <v>18.294661119815999</v>
      </c>
      <c r="G211">
        <v>14.2652889712666</v>
      </c>
      <c r="H211" t="s">
        <v>61</v>
      </c>
      <c r="I211" t="s">
        <v>168</v>
      </c>
      <c r="J211" t="s">
        <v>169</v>
      </c>
      <c r="K211" t="s">
        <v>61</v>
      </c>
      <c r="L211" t="s">
        <v>61</v>
      </c>
      <c r="O211">
        <v>667.46447999999998</v>
      </c>
      <c r="P211">
        <v>42.553027999999998</v>
      </c>
      <c r="Q211">
        <v>18.294661000000001</v>
      </c>
      <c r="R211">
        <v>14.265288999999999</v>
      </c>
      <c r="T211">
        <v>0.46476600000000001</v>
      </c>
      <c r="U211">
        <v>434.12160999999998</v>
      </c>
      <c r="Y211">
        <f t="shared" si="18"/>
        <v>667.46447999999998</v>
      </c>
      <c r="Z211">
        <f t="shared" si="18"/>
        <v>42.553027999999998</v>
      </c>
      <c r="AA211">
        <f t="shared" si="19"/>
        <v>18.294661000000001</v>
      </c>
      <c r="AB211">
        <f t="shared" si="20"/>
        <v>14.265288999999999</v>
      </c>
      <c r="AC211">
        <f t="shared" si="21"/>
        <v>0.46476600000000001</v>
      </c>
    </row>
    <row r="212" spans="1:29" x14ac:dyDescent="0.25">
      <c r="A212" s="1">
        <f t="shared" si="22"/>
        <v>12</v>
      </c>
      <c r="B212" t="s">
        <v>161</v>
      </c>
      <c r="C212">
        <v>2016</v>
      </c>
      <c r="D212">
        <v>813.92049999999995</v>
      </c>
      <c r="E212">
        <v>46.132689999999997</v>
      </c>
      <c r="F212">
        <v>17.996779865676402</v>
      </c>
      <c r="G212">
        <v>16.0053801525052</v>
      </c>
      <c r="H212" t="s">
        <v>61</v>
      </c>
      <c r="I212" t="s">
        <v>170</v>
      </c>
      <c r="J212" t="s">
        <v>171</v>
      </c>
      <c r="K212" t="s">
        <v>61</v>
      </c>
      <c r="L212" t="s">
        <v>61</v>
      </c>
      <c r="O212">
        <v>813.92047000000002</v>
      </c>
      <c r="P212">
        <v>46.132689999999997</v>
      </c>
      <c r="Q212">
        <v>17.996780000000001</v>
      </c>
      <c r="R212">
        <v>16.005381</v>
      </c>
      <c r="T212">
        <v>0.73789358000000005</v>
      </c>
      <c r="U212">
        <v>452.69391000000002</v>
      </c>
      <c r="Y212">
        <f t="shared" si="18"/>
        <v>813.92047000000002</v>
      </c>
      <c r="Z212">
        <f t="shared" si="18"/>
        <v>46.132689999999997</v>
      </c>
      <c r="AA212">
        <f t="shared" si="19"/>
        <v>17.996780000000001</v>
      </c>
      <c r="AB212">
        <f t="shared" si="20"/>
        <v>16.005381</v>
      </c>
      <c r="AC212">
        <f t="shared" si="21"/>
        <v>0.73789358000000005</v>
      </c>
    </row>
    <row r="213" spans="1:29" x14ac:dyDescent="0.25">
      <c r="A213" s="1">
        <f t="shared" si="22"/>
        <v>12</v>
      </c>
      <c r="B213" t="s">
        <v>161</v>
      </c>
      <c r="C213">
        <v>2017</v>
      </c>
      <c r="D213">
        <v>923.22699999999998</v>
      </c>
      <c r="E213">
        <v>46.16048</v>
      </c>
      <c r="F213">
        <v>16.7487494696176</v>
      </c>
      <c r="G213">
        <v>14.004979955181701</v>
      </c>
      <c r="H213" t="s">
        <v>61</v>
      </c>
      <c r="I213" t="s">
        <v>172</v>
      </c>
      <c r="J213" t="s">
        <v>173</v>
      </c>
      <c r="K213" t="s">
        <v>61</v>
      </c>
      <c r="L213" t="s">
        <v>61</v>
      </c>
      <c r="O213">
        <v>923.22699</v>
      </c>
      <c r="P213">
        <v>46.16048</v>
      </c>
      <c r="Q213">
        <v>16.748749</v>
      </c>
      <c r="R213">
        <v>14.00498</v>
      </c>
      <c r="T213">
        <v>0.96030742000000002</v>
      </c>
      <c r="U213">
        <v>447.47640999999999</v>
      </c>
      <c r="Y213">
        <f t="shared" si="18"/>
        <v>923.22699</v>
      </c>
      <c r="Z213">
        <f t="shared" si="18"/>
        <v>46.16048</v>
      </c>
      <c r="AA213">
        <f t="shared" si="19"/>
        <v>16.748749</v>
      </c>
      <c r="AB213">
        <f t="shared" si="20"/>
        <v>14.00498</v>
      </c>
      <c r="AC213">
        <f t="shared" si="21"/>
        <v>0.96030742000000002</v>
      </c>
    </row>
    <row r="214" spans="1:29" x14ac:dyDescent="0.25">
      <c r="A214" s="1">
        <f t="shared" si="22"/>
        <v>12</v>
      </c>
      <c r="B214" t="s">
        <v>161</v>
      </c>
      <c r="C214">
        <v>2018</v>
      </c>
      <c r="D214">
        <v>1013.713</v>
      </c>
      <c r="E214">
        <v>43.166640000000001</v>
      </c>
      <c r="F214">
        <v>16.668246514488398</v>
      </c>
      <c r="G214">
        <v>11.9784356953285</v>
      </c>
      <c r="H214" t="s">
        <v>61</v>
      </c>
      <c r="I214" t="s">
        <v>174</v>
      </c>
      <c r="J214" t="s">
        <v>175</v>
      </c>
      <c r="K214" t="s">
        <v>61</v>
      </c>
      <c r="L214" t="s">
        <v>61</v>
      </c>
      <c r="O214">
        <v>1013.713</v>
      </c>
      <c r="P214">
        <v>43.166640999999998</v>
      </c>
      <c r="Q214">
        <v>16.668247000000001</v>
      </c>
      <c r="R214">
        <v>11.978436</v>
      </c>
      <c r="T214">
        <v>1.5293969999999999</v>
      </c>
      <c r="U214">
        <v>860.86901999999998</v>
      </c>
      <c r="Y214">
        <f t="shared" si="18"/>
        <v>1013.713</v>
      </c>
      <c r="Z214">
        <f t="shared" si="18"/>
        <v>43.166640999999998</v>
      </c>
      <c r="AA214">
        <f t="shared" si="19"/>
        <v>16.668247000000001</v>
      </c>
      <c r="AB214">
        <f t="shared" si="20"/>
        <v>11.978436</v>
      </c>
      <c r="AC214">
        <f t="shared" si="21"/>
        <v>1.5293969999999999</v>
      </c>
    </row>
    <row r="215" spans="1:29" x14ac:dyDescent="0.25">
      <c r="A215" s="1">
        <f t="shared" si="22"/>
        <v>12</v>
      </c>
      <c r="B215" t="s">
        <v>161</v>
      </c>
      <c r="C215">
        <v>2019</v>
      </c>
      <c r="D215">
        <v>1127.6790000000001</v>
      </c>
      <c r="E215">
        <v>52.75855</v>
      </c>
      <c r="F215">
        <v>16.384706751894001</v>
      </c>
      <c r="G215">
        <v>12.112923598116499</v>
      </c>
      <c r="H215" t="s">
        <v>61</v>
      </c>
      <c r="I215" t="s">
        <v>176</v>
      </c>
      <c r="J215" t="s">
        <v>177</v>
      </c>
      <c r="K215" t="s">
        <v>61</v>
      </c>
      <c r="L215" t="s">
        <v>61</v>
      </c>
      <c r="O215">
        <v>1127.6790000000001</v>
      </c>
      <c r="P215">
        <v>52.758549000000002</v>
      </c>
      <c r="Q215">
        <v>16.384706000000001</v>
      </c>
      <c r="R215">
        <v>12.112924</v>
      </c>
      <c r="T215">
        <v>3.0404651</v>
      </c>
      <c r="U215">
        <v>2789.5</v>
      </c>
      <c r="Y215">
        <f t="shared" si="18"/>
        <v>1127.6790000000001</v>
      </c>
      <c r="Z215">
        <f t="shared" si="18"/>
        <v>52.758549000000002</v>
      </c>
      <c r="AA215">
        <f t="shared" si="19"/>
        <v>16.384706000000001</v>
      </c>
      <c r="AB215">
        <f t="shared" si="20"/>
        <v>12.112924</v>
      </c>
      <c r="AC215">
        <f t="shared" si="21"/>
        <v>3.0404651</v>
      </c>
    </row>
    <row r="216" spans="1:29" x14ac:dyDescent="0.25">
      <c r="A216" s="1">
        <f t="shared" si="22"/>
        <v>12</v>
      </c>
      <c r="B216" t="s">
        <v>161</v>
      </c>
      <c r="C216">
        <v>2020</v>
      </c>
      <c r="D216">
        <v>1310.3920000000001</v>
      </c>
      <c r="E216">
        <v>74.219709999999992</v>
      </c>
      <c r="F216">
        <v>20.587660866942898</v>
      </c>
      <c r="G216">
        <v>13.3528207231621</v>
      </c>
      <c r="H216" t="s">
        <v>61</v>
      </c>
      <c r="I216" t="s">
        <v>178</v>
      </c>
      <c r="J216" t="s">
        <v>179</v>
      </c>
      <c r="K216" t="s">
        <v>61</v>
      </c>
      <c r="L216" t="s">
        <v>61</v>
      </c>
      <c r="O216">
        <v>1310.3920000000001</v>
      </c>
      <c r="P216">
        <v>74.219711000000004</v>
      </c>
      <c r="Q216">
        <v>20.587662000000002</v>
      </c>
      <c r="R216">
        <v>13.352819999999999</v>
      </c>
      <c r="T216">
        <v>9.7163781999999994</v>
      </c>
      <c r="U216">
        <v>6603.2241000000004</v>
      </c>
      <c r="Y216">
        <f t="shared" si="18"/>
        <v>1310.3920000000001</v>
      </c>
      <c r="Z216">
        <f t="shared" si="18"/>
        <v>74.219711000000004</v>
      </c>
      <c r="AA216">
        <f t="shared" si="19"/>
        <v>20.587662000000002</v>
      </c>
      <c r="AB216">
        <f t="shared" si="20"/>
        <v>13.352819999999999</v>
      </c>
      <c r="AC216">
        <f t="shared" si="21"/>
        <v>9.7163781999999994</v>
      </c>
    </row>
    <row r="217" spans="1:29" x14ac:dyDescent="0.25">
      <c r="A217" s="1">
        <f t="shared" si="22"/>
        <v>12</v>
      </c>
      <c r="B217" t="s">
        <v>161</v>
      </c>
      <c r="C217">
        <v>2021</v>
      </c>
      <c r="D217">
        <v>1458.4069999999999</v>
      </c>
      <c r="E217">
        <v>106.32092</v>
      </c>
      <c r="F217">
        <v>21.437386884439498</v>
      </c>
      <c r="G217">
        <v>14.2462009370564</v>
      </c>
      <c r="H217" t="s">
        <v>61</v>
      </c>
      <c r="I217" t="s">
        <v>180</v>
      </c>
      <c r="J217" t="s">
        <v>181</v>
      </c>
      <c r="K217" t="s">
        <v>61</v>
      </c>
      <c r="L217" t="s">
        <v>61</v>
      </c>
      <c r="O217">
        <v>1458.4069999999999</v>
      </c>
      <c r="P217">
        <v>106.32092</v>
      </c>
      <c r="Q217">
        <v>21.437387000000001</v>
      </c>
      <c r="R217">
        <v>14.246200999999999</v>
      </c>
      <c r="T217">
        <v>8.7434177000000002</v>
      </c>
      <c r="U217">
        <v>10025.74</v>
      </c>
      <c r="Y217">
        <f t="shared" si="18"/>
        <v>1458.4069999999999</v>
      </c>
      <c r="Z217">
        <f t="shared" si="18"/>
        <v>106.32092</v>
      </c>
      <c r="AA217">
        <f t="shared" si="19"/>
        <v>21.437387000000001</v>
      </c>
      <c r="AB217">
        <f t="shared" si="20"/>
        <v>14.246200999999999</v>
      </c>
      <c r="AC217">
        <f t="shared" si="21"/>
        <v>8.7434177000000002</v>
      </c>
    </row>
    <row r="218" spans="1:29" x14ac:dyDescent="0.25">
      <c r="A218" s="1">
        <f t="shared" si="22"/>
        <v>13</v>
      </c>
      <c r="B218" t="s">
        <v>182</v>
      </c>
      <c r="C218">
        <v>2004</v>
      </c>
      <c r="D218">
        <v>84.132000000000005</v>
      </c>
      <c r="E218">
        <v>29.412469999999999</v>
      </c>
      <c r="F218">
        <v>23.656366892746998</v>
      </c>
      <c r="G218">
        <v>18.155329393398297</v>
      </c>
      <c r="H218" t="s">
        <v>61</v>
      </c>
      <c r="I218" t="s">
        <v>61</v>
      </c>
      <c r="J218" t="s">
        <v>61</v>
      </c>
      <c r="K218" t="s">
        <v>61</v>
      </c>
      <c r="L218" t="s">
        <v>61</v>
      </c>
      <c r="O218">
        <v>84.132003999999995</v>
      </c>
      <c r="P218">
        <v>29.412469999999999</v>
      </c>
      <c r="Q218">
        <v>23.656365999999998</v>
      </c>
      <c r="R218">
        <v>18.155328999999998</v>
      </c>
      <c r="T218">
        <v>-29.593681</v>
      </c>
      <c r="U218">
        <v>-52910.447999999997</v>
      </c>
      <c r="V218">
        <v>-885.03048999999999</v>
      </c>
      <c r="W218">
        <v>-885.03048999999999</v>
      </c>
      <c r="Y218">
        <f t="shared" si="18"/>
        <v>84.132003999999995</v>
      </c>
      <c r="Z218">
        <f t="shared" si="18"/>
        <v>29.412469999999999</v>
      </c>
      <c r="AA218">
        <f t="shared" si="19"/>
        <v>23.656365999999998</v>
      </c>
      <c r="AB218">
        <f t="shared" si="20"/>
        <v>18.155328999999998</v>
      </c>
      <c r="AC218">
        <f t="shared" si="21"/>
        <v>-29.593681</v>
      </c>
    </row>
    <row r="219" spans="1:29" x14ac:dyDescent="0.25">
      <c r="A219" s="1">
        <f t="shared" si="22"/>
        <v>13</v>
      </c>
      <c r="B219" t="s">
        <v>182</v>
      </c>
      <c r="C219">
        <v>2005</v>
      </c>
      <c r="D219">
        <v>79.689009999999996</v>
      </c>
      <c r="E219">
        <v>33.880789999999998</v>
      </c>
      <c r="F219">
        <v>23.764028942381898</v>
      </c>
      <c r="G219">
        <v>21.075129487925498</v>
      </c>
      <c r="H219" t="s">
        <v>61</v>
      </c>
      <c r="I219" t="s">
        <v>61</v>
      </c>
      <c r="J219" t="s">
        <v>61</v>
      </c>
      <c r="K219" t="s">
        <v>61</v>
      </c>
      <c r="L219" t="s">
        <v>61</v>
      </c>
      <c r="O219">
        <v>79.689010999999994</v>
      </c>
      <c r="P219">
        <v>33.880791000000002</v>
      </c>
      <c r="Q219">
        <v>23.764029000000001</v>
      </c>
      <c r="R219">
        <v>21.075129</v>
      </c>
      <c r="T219">
        <v>-26.705721</v>
      </c>
      <c r="U219">
        <v>-47787.896000000001</v>
      </c>
      <c r="V219">
        <v>-795.01635999999996</v>
      </c>
      <c r="W219">
        <v>-795.01635999999996</v>
      </c>
      <c r="Y219">
        <f t="shared" si="18"/>
        <v>79.689010999999994</v>
      </c>
      <c r="Z219">
        <f t="shared" si="18"/>
        <v>33.880791000000002</v>
      </c>
      <c r="AA219">
        <f t="shared" si="19"/>
        <v>23.764029000000001</v>
      </c>
      <c r="AB219">
        <f t="shared" si="20"/>
        <v>21.075129</v>
      </c>
      <c r="AC219">
        <f t="shared" si="21"/>
        <v>-26.705721</v>
      </c>
    </row>
    <row r="220" spans="1:29" x14ac:dyDescent="0.25">
      <c r="A220" s="1">
        <f t="shared" si="22"/>
        <v>13</v>
      </c>
      <c r="B220" t="s">
        <v>182</v>
      </c>
      <c r="C220">
        <v>2006</v>
      </c>
      <c r="D220">
        <v>87.087090000000003</v>
      </c>
      <c r="E220">
        <v>31.02704</v>
      </c>
      <c r="F220">
        <v>24.382748185061502</v>
      </c>
      <c r="G220">
        <v>22.107713700164098</v>
      </c>
      <c r="H220" t="s">
        <v>61</v>
      </c>
      <c r="I220" t="s">
        <v>61</v>
      </c>
      <c r="J220" t="s">
        <v>61</v>
      </c>
      <c r="K220" t="s">
        <v>61</v>
      </c>
      <c r="L220" t="s">
        <v>61</v>
      </c>
      <c r="O220">
        <v>87.087090000000003</v>
      </c>
      <c r="P220">
        <v>31.02704</v>
      </c>
      <c r="Q220">
        <v>24.382747999999999</v>
      </c>
      <c r="R220">
        <v>22.107714000000001</v>
      </c>
      <c r="T220">
        <v>-23.817761000000001</v>
      </c>
      <c r="U220">
        <v>-42665.345000000001</v>
      </c>
      <c r="V220">
        <v>-705.00223000000005</v>
      </c>
      <c r="W220">
        <v>-705.00223000000005</v>
      </c>
      <c r="Y220">
        <f t="shared" si="18"/>
        <v>87.087090000000003</v>
      </c>
      <c r="Z220">
        <f t="shared" si="18"/>
        <v>31.02704</v>
      </c>
      <c r="AA220">
        <f t="shared" si="19"/>
        <v>24.382747999999999</v>
      </c>
      <c r="AB220">
        <f t="shared" si="20"/>
        <v>22.107714000000001</v>
      </c>
      <c r="AC220">
        <f t="shared" si="21"/>
        <v>-23.817761000000001</v>
      </c>
    </row>
    <row r="221" spans="1:29" x14ac:dyDescent="0.25">
      <c r="A221" s="1">
        <f t="shared" si="22"/>
        <v>13</v>
      </c>
      <c r="B221" t="s">
        <v>182</v>
      </c>
      <c r="C221">
        <v>2007</v>
      </c>
      <c r="D221">
        <v>92.503540000000001</v>
      </c>
      <c r="E221">
        <v>35.846870000000003</v>
      </c>
      <c r="F221">
        <v>24.728129105959201</v>
      </c>
      <c r="G221">
        <v>21.5312545960618</v>
      </c>
      <c r="H221" t="s">
        <v>61</v>
      </c>
      <c r="I221" t="s">
        <v>61</v>
      </c>
      <c r="J221" t="s">
        <v>61</v>
      </c>
      <c r="K221" t="s">
        <v>61</v>
      </c>
      <c r="L221" t="s">
        <v>61</v>
      </c>
      <c r="O221">
        <v>92.503540000000001</v>
      </c>
      <c r="P221">
        <v>35.846870000000003</v>
      </c>
      <c r="Q221">
        <v>24.728128000000002</v>
      </c>
      <c r="R221">
        <v>21.531254000000001</v>
      </c>
      <c r="T221">
        <v>-20.929801999999999</v>
      </c>
      <c r="U221">
        <v>-37542.792999999998</v>
      </c>
      <c r="V221">
        <v>-614.98810000000003</v>
      </c>
      <c r="W221">
        <v>-614.98810000000003</v>
      </c>
      <c r="Y221">
        <f t="shared" si="18"/>
        <v>92.503540000000001</v>
      </c>
      <c r="Z221">
        <f t="shared" si="18"/>
        <v>35.846870000000003</v>
      </c>
      <c r="AA221">
        <f t="shared" si="19"/>
        <v>24.728128000000002</v>
      </c>
      <c r="AB221">
        <f t="shared" si="20"/>
        <v>21.531254000000001</v>
      </c>
      <c r="AC221">
        <f t="shared" si="21"/>
        <v>-20.929801999999999</v>
      </c>
    </row>
    <row r="222" spans="1:29" x14ac:dyDescent="0.25">
      <c r="A222" s="1">
        <f t="shared" si="22"/>
        <v>13</v>
      </c>
      <c r="B222" t="s">
        <v>182</v>
      </c>
      <c r="C222">
        <v>2008</v>
      </c>
      <c r="D222">
        <v>107.94880000000001</v>
      </c>
      <c r="E222">
        <v>41.223840000000003</v>
      </c>
      <c r="F222">
        <v>22.910888362336902</v>
      </c>
      <c r="G222">
        <v>22.277845995544499</v>
      </c>
      <c r="H222" t="s">
        <v>61</v>
      </c>
      <c r="I222" t="s">
        <v>61</v>
      </c>
      <c r="J222" t="s">
        <v>61</v>
      </c>
      <c r="K222" t="s">
        <v>61</v>
      </c>
      <c r="L222" t="s">
        <v>61</v>
      </c>
      <c r="O222">
        <v>107.94880000000001</v>
      </c>
      <c r="P222">
        <v>41.223838999999998</v>
      </c>
      <c r="Q222">
        <v>22.910889000000001</v>
      </c>
      <c r="R222">
        <v>22.277844999999999</v>
      </c>
      <c r="T222">
        <v>-18.041841999999999</v>
      </c>
      <c r="U222">
        <v>-32420.241000000002</v>
      </c>
      <c r="V222">
        <v>-524.97397000000001</v>
      </c>
      <c r="W222">
        <v>-524.97397000000001</v>
      </c>
      <c r="Y222">
        <f t="shared" si="18"/>
        <v>107.94880000000001</v>
      </c>
      <c r="Z222">
        <f t="shared" si="18"/>
        <v>41.223838999999998</v>
      </c>
      <c r="AA222">
        <f t="shared" si="19"/>
        <v>22.910889000000001</v>
      </c>
      <c r="AB222">
        <f t="shared" si="20"/>
        <v>22.277844999999999</v>
      </c>
      <c r="AC222">
        <f t="shared" si="21"/>
        <v>-18.041841999999999</v>
      </c>
    </row>
    <row r="223" spans="1:29" x14ac:dyDescent="0.25">
      <c r="A223" s="1">
        <f t="shared" si="22"/>
        <v>13</v>
      </c>
      <c r="B223" t="s">
        <v>182</v>
      </c>
      <c r="C223">
        <v>2009</v>
      </c>
      <c r="D223">
        <v>95.421859999999995</v>
      </c>
      <c r="E223">
        <v>36.316409999999998</v>
      </c>
      <c r="F223">
        <v>26.466309064124498</v>
      </c>
      <c r="G223">
        <v>23.2010203517445</v>
      </c>
      <c r="H223" t="s">
        <v>61</v>
      </c>
      <c r="I223" t="s">
        <v>61</v>
      </c>
      <c r="J223" t="s">
        <v>61</v>
      </c>
      <c r="K223" t="s">
        <v>61</v>
      </c>
      <c r="L223" t="s">
        <v>61</v>
      </c>
      <c r="O223">
        <v>95.421859999999995</v>
      </c>
      <c r="P223">
        <v>36.316409999999998</v>
      </c>
      <c r="Q223">
        <v>26.466308999999999</v>
      </c>
      <c r="R223">
        <v>23.201021000000001</v>
      </c>
      <c r="T223">
        <v>-15.153881999999999</v>
      </c>
      <c r="U223">
        <v>-27297.688999999998</v>
      </c>
      <c r="V223">
        <v>-434.95983999999999</v>
      </c>
      <c r="W223">
        <v>-434.95983999999999</v>
      </c>
      <c r="Y223">
        <f t="shared" si="18"/>
        <v>95.421859999999995</v>
      </c>
      <c r="Z223">
        <f t="shared" si="18"/>
        <v>36.316409999999998</v>
      </c>
      <c r="AA223">
        <f t="shared" si="19"/>
        <v>26.466308999999999</v>
      </c>
      <c r="AB223">
        <f t="shared" si="20"/>
        <v>23.201021000000001</v>
      </c>
      <c r="AC223">
        <f t="shared" si="21"/>
        <v>-15.153881999999999</v>
      </c>
    </row>
    <row r="224" spans="1:29" x14ac:dyDescent="0.25">
      <c r="A224" s="1">
        <f t="shared" si="22"/>
        <v>13</v>
      </c>
      <c r="B224" t="s">
        <v>182</v>
      </c>
      <c r="C224">
        <v>2010</v>
      </c>
      <c r="D224">
        <v>104.2864</v>
      </c>
      <c r="E224">
        <v>48.746160000000003</v>
      </c>
      <c r="F224">
        <v>28.523651743455002</v>
      </c>
      <c r="G224">
        <v>24.497505240182502</v>
      </c>
      <c r="H224" t="s">
        <v>61</v>
      </c>
      <c r="I224" t="s">
        <v>61</v>
      </c>
      <c r="J224" t="s">
        <v>61</v>
      </c>
      <c r="K224" t="s">
        <v>61</v>
      </c>
      <c r="L224" t="s">
        <v>61</v>
      </c>
      <c r="O224">
        <v>104.2864</v>
      </c>
      <c r="P224">
        <v>48.746158999999999</v>
      </c>
      <c r="Q224">
        <v>28.523651000000001</v>
      </c>
      <c r="R224">
        <v>24.497505</v>
      </c>
      <c r="T224">
        <v>-12.265923000000001</v>
      </c>
      <c r="U224">
        <v>-22175.137999999999</v>
      </c>
      <c r="V224">
        <v>-344.94571000000002</v>
      </c>
      <c r="W224">
        <v>-344.94571000000002</v>
      </c>
      <c r="Y224">
        <f t="shared" si="18"/>
        <v>104.2864</v>
      </c>
      <c r="Z224">
        <f t="shared" si="18"/>
        <v>48.746158999999999</v>
      </c>
      <c r="AA224">
        <f t="shared" si="19"/>
        <v>28.523651000000001</v>
      </c>
      <c r="AB224">
        <f t="shared" si="20"/>
        <v>24.497505</v>
      </c>
      <c r="AC224">
        <f t="shared" si="21"/>
        <v>-12.265923000000001</v>
      </c>
    </row>
    <row r="225" spans="1:29" x14ac:dyDescent="0.25">
      <c r="A225" s="1">
        <f t="shared" si="22"/>
        <v>13</v>
      </c>
      <c r="B225" t="s">
        <v>182</v>
      </c>
      <c r="C225">
        <v>2011</v>
      </c>
      <c r="D225">
        <v>135.45330000000001</v>
      </c>
      <c r="E225">
        <v>55.07564</v>
      </c>
      <c r="F225">
        <v>28.441897780796701</v>
      </c>
      <c r="G225">
        <v>26.990752871931399</v>
      </c>
      <c r="H225" t="s">
        <v>61</v>
      </c>
      <c r="I225" t="s">
        <v>61</v>
      </c>
      <c r="J225" t="s">
        <v>61</v>
      </c>
      <c r="K225" t="s">
        <v>61</v>
      </c>
      <c r="L225" t="s">
        <v>61</v>
      </c>
      <c r="O225">
        <v>135.45329000000001</v>
      </c>
      <c r="P225">
        <v>55.075642000000002</v>
      </c>
      <c r="Q225">
        <v>28.441897999999998</v>
      </c>
      <c r="R225">
        <v>26.990753000000002</v>
      </c>
      <c r="T225">
        <v>-9.3779628000000006</v>
      </c>
      <c r="U225">
        <v>-17052.585999999999</v>
      </c>
      <c r="V225">
        <v>-254.93158</v>
      </c>
      <c r="W225">
        <v>-254.93158</v>
      </c>
      <c r="Y225">
        <f t="shared" si="18"/>
        <v>135.45329000000001</v>
      </c>
      <c r="Z225">
        <f t="shared" si="18"/>
        <v>55.075642000000002</v>
      </c>
      <c r="AA225">
        <f t="shared" si="19"/>
        <v>28.441897999999998</v>
      </c>
      <c r="AB225">
        <f t="shared" si="20"/>
        <v>26.990753000000002</v>
      </c>
      <c r="AC225">
        <f t="shared" si="21"/>
        <v>-9.3779628000000006</v>
      </c>
    </row>
    <row r="226" spans="1:29" x14ac:dyDescent="0.25">
      <c r="A226" s="1">
        <f t="shared" si="22"/>
        <v>13</v>
      </c>
      <c r="B226" t="s">
        <v>182</v>
      </c>
      <c r="C226">
        <v>2012</v>
      </c>
      <c r="D226">
        <v>134.90629999999999</v>
      </c>
      <c r="E226">
        <v>55.920529999999999</v>
      </c>
      <c r="F226">
        <v>28.4550203405791</v>
      </c>
      <c r="G226">
        <v>27.257575882187101</v>
      </c>
      <c r="H226" t="s">
        <v>61</v>
      </c>
      <c r="I226" t="s">
        <v>61</v>
      </c>
      <c r="J226" t="s">
        <v>61</v>
      </c>
      <c r="K226" t="s">
        <v>61</v>
      </c>
      <c r="L226" t="s">
        <v>61</v>
      </c>
      <c r="O226">
        <v>134.90629999999999</v>
      </c>
      <c r="P226">
        <v>55.920527999999997</v>
      </c>
      <c r="Q226">
        <v>28.455020999999999</v>
      </c>
      <c r="R226">
        <v>27.257576</v>
      </c>
      <c r="T226">
        <v>-6.4900031</v>
      </c>
      <c r="U226">
        <v>-11930.034</v>
      </c>
      <c r="V226">
        <v>-164.91745</v>
      </c>
      <c r="W226">
        <v>-164.91745</v>
      </c>
      <c r="Y226">
        <f t="shared" si="18"/>
        <v>134.90629999999999</v>
      </c>
      <c r="Z226">
        <f t="shared" si="18"/>
        <v>55.920527999999997</v>
      </c>
      <c r="AA226">
        <f t="shared" si="19"/>
        <v>28.455020999999999</v>
      </c>
      <c r="AB226">
        <f t="shared" si="20"/>
        <v>27.257576</v>
      </c>
      <c r="AC226">
        <f t="shared" si="21"/>
        <v>-6.4900031</v>
      </c>
    </row>
    <row r="227" spans="1:29" x14ac:dyDescent="0.25">
      <c r="A227" s="1">
        <f t="shared" si="22"/>
        <v>13</v>
      </c>
      <c r="B227" t="s">
        <v>182</v>
      </c>
      <c r="C227">
        <v>2013</v>
      </c>
      <c r="D227">
        <v>153.2364</v>
      </c>
      <c r="E227">
        <v>61.726300000000002</v>
      </c>
      <c r="F227">
        <v>29.018315283759598</v>
      </c>
      <c r="G227">
        <v>29.433793711851003</v>
      </c>
      <c r="H227" t="s">
        <v>61</v>
      </c>
      <c r="I227" t="s">
        <v>61</v>
      </c>
      <c r="J227" t="s">
        <v>61</v>
      </c>
      <c r="K227" t="s">
        <v>61</v>
      </c>
      <c r="L227" t="s">
        <v>61</v>
      </c>
      <c r="O227">
        <v>153.2364</v>
      </c>
      <c r="P227">
        <v>61.726298999999997</v>
      </c>
      <c r="Q227">
        <v>29.018314</v>
      </c>
      <c r="R227">
        <v>29.433793999999999</v>
      </c>
      <c r="T227">
        <v>-3.6020433999999999</v>
      </c>
      <c r="U227">
        <v>-6807.4823999999999</v>
      </c>
      <c r="V227">
        <v>-74.903319999999994</v>
      </c>
      <c r="W227">
        <v>-74.903319999999994</v>
      </c>
      <c r="Y227">
        <f t="shared" si="18"/>
        <v>153.2364</v>
      </c>
      <c r="Z227">
        <f t="shared" si="18"/>
        <v>61.726298999999997</v>
      </c>
      <c r="AA227">
        <f t="shared" si="19"/>
        <v>29.018314</v>
      </c>
      <c r="AB227">
        <f t="shared" si="20"/>
        <v>29.433793999999999</v>
      </c>
      <c r="AC227">
        <f t="shared" si="21"/>
        <v>-3.6020433999999999</v>
      </c>
    </row>
    <row r="228" spans="1:29" x14ac:dyDescent="0.25">
      <c r="A228" s="1">
        <f t="shared" si="22"/>
        <v>13</v>
      </c>
      <c r="B228" t="s">
        <v>182</v>
      </c>
      <c r="C228">
        <v>2014</v>
      </c>
      <c r="D228">
        <v>168.3571</v>
      </c>
      <c r="E228">
        <v>82.523319999999998</v>
      </c>
      <c r="F228">
        <v>31.592078558458901</v>
      </c>
      <c r="G228">
        <v>30.8638157523879</v>
      </c>
      <c r="H228" t="s">
        <v>61</v>
      </c>
      <c r="I228" t="s">
        <v>61</v>
      </c>
      <c r="J228" t="s">
        <v>61</v>
      </c>
      <c r="K228" t="s">
        <v>61</v>
      </c>
      <c r="L228" t="s">
        <v>61</v>
      </c>
      <c r="O228">
        <v>168.3571</v>
      </c>
      <c r="P228">
        <v>82.523323000000005</v>
      </c>
      <c r="Q228">
        <v>31.592078999999998</v>
      </c>
      <c r="R228">
        <v>30.863814999999999</v>
      </c>
      <c r="T228">
        <v>-0.71408366999999995</v>
      </c>
      <c r="U228">
        <v>-1684.9306999999999</v>
      </c>
      <c r="V228">
        <v>15.110809</v>
      </c>
      <c r="W228">
        <v>15.110809</v>
      </c>
      <c r="Y228">
        <f t="shared" si="18"/>
        <v>168.3571</v>
      </c>
      <c r="Z228">
        <f t="shared" si="18"/>
        <v>82.523323000000005</v>
      </c>
      <c r="AA228">
        <f t="shared" si="19"/>
        <v>31.592078999999998</v>
      </c>
      <c r="AB228">
        <f t="shared" si="20"/>
        <v>30.863814999999999</v>
      </c>
      <c r="AC228">
        <f t="shared" si="21"/>
        <v>-0.71408366999999995</v>
      </c>
    </row>
    <row r="229" spans="1:29" x14ac:dyDescent="0.25">
      <c r="A229" s="1">
        <f t="shared" si="22"/>
        <v>13</v>
      </c>
      <c r="B229" t="s">
        <v>182</v>
      </c>
      <c r="C229">
        <v>2015</v>
      </c>
      <c r="D229">
        <v>165.31039999999999</v>
      </c>
      <c r="E229">
        <v>67.595489999999998</v>
      </c>
      <c r="F229">
        <v>34.914256350720599</v>
      </c>
      <c r="G229">
        <v>31.593601286192801</v>
      </c>
      <c r="H229" t="s">
        <v>61</v>
      </c>
      <c r="I229" t="s">
        <v>183</v>
      </c>
      <c r="J229" t="s">
        <v>184</v>
      </c>
      <c r="K229" t="s">
        <v>61</v>
      </c>
      <c r="L229" t="s">
        <v>61</v>
      </c>
      <c r="O229">
        <v>165.31039000000001</v>
      </c>
      <c r="P229">
        <v>67.595489999999998</v>
      </c>
      <c r="Q229">
        <v>34.914256999999999</v>
      </c>
      <c r="R229">
        <v>31.593601</v>
      </c>
      <c r="T229">
        <v>2.1738759999999999</v>
      </c>
      <c r="U229">
        <v>3437.6210999999998</v>
      </c>
      <c r="V229">
        <v>105.12494</v>
      </c>
      <c r="W229">
        <v>105.12494</v>
      </c>
      <c r="Y229">
        <f t="shared" si="18"/>
        <v>165.31039000000001</v>
      </c>
      <c r="Z229">
        <f t="shared" si="18"/>
        <v>67.595489999999998</v>
      </c>
      <c r="AA229">
        <f t="shared" si="19"/>
        <v>34.914256999999999</v>
      </c>
      <c r="AB229">
        <f t="shared" si="20"/>
        <v>31.593601</v>
      </c>
      <c r="AC229">
        <f t="shared" si="21"/>
        <v>2.1738759999999999</v>
      </c>
    </row>
    <row r="230" spans="1:29" x14ac:dyDescent="0.25">
      <c r="A230" s="1">
        <f t="shared" si="22"/>
        <v>13</v>
      </c>
      <c r="B230" t="s">
        <v>182</v>
      </c>
      <c r="C230">
        <v>2016</v>
      </c>
      <c r="D230">
        <v>188.1181</v>
      </c>
      <c r="E230">
        <v>65.811400000000006</v>
      </c>
      <c r="F230">
        <v>36.670227651320602</v>
      </c>
      <c r="G230">
        <v>33.040761530058901</v>
      </c>
      <c r="H230" t="s">
        <v>61</v>
      </c>
      <c r="I230" t="s">
        <v>185</v>
      </c>
      <c r="J230" t="s">
        <v>186</v>
      </c>
      <c r="K230" t="s">
        <v>61</v>
      </c>
      <c r="L230" t="s">
        <v>61</v>
      </c>
      <c r="O230">
        <v>188.1181</v>
      </c>
      <c r="P230">
        <v>65.811401000000004</v>
      </c>
      <c r="Q230">
        <v>36.670226999999997</v>
      </c>
      <c r="R230">
        <v>33.040759999999999</v>
      </c>
      <c r="T230">
        <v>5.0618357999999999</v>
      </c>
      <c r="U230">
        <v>8560.1728999999996</v>
      </c>
      <c r="V230">
        <v>195.13907</v>
      </c>
      <c r="W230">
        <v>195.13907</v>
      </c>
      <c r="Y230">
        <f t="shared" si="18"/>
        <v>188.1181</v>
      </c>
      <c r="Z230">
        <f t="shared" si="18"/>
        <v>65.811401000000004</v>
      </c>
      <c r="AA230">
        <f t="shared" si="19"/>
        <v>36.670226999999997</v>
      </c>
      <c r="AB230">
        <f t="shared" si="20"/>
        <v>33.040759999999999</v>
      </c>
      <c r="AC230">
        <f t="shared" si="21"/>
        <v>5.0618357999999999</v>
      </c>
    </row>
    <row r="231" spans="1:29" x14ac:dyDescent="0.25">
      <c r="A231" s="1">
        <f t="shared" si="22"/>
        <v>13</v>
      </c>
      <c r="B231" t="s">
        <v>182</v>
      </c>
      <c r="C231">
        <v>2017</v>
      </c>
      <c r="D231">
        <v>192.99700000000001</v>
      </c>
      <c r="E231">
        <v>84.867450000000005</v>
      </c>
      <c r="F231">
        <v>36.886476775037899</v>
      </c>
      <c r="G231">
        <v>36.068089906993499</v>
      </c>
      <c r="H231" t="s">
        <v>61</v>
      </c>
      <c r="I231" t="s">
        <v>187</v>
      </c>
      <c r="J231" t="s">
        <v>188</v>
      </c>
      <c r="K231">
        <v>285.15319465438199</v>
      </c>
      <c r="L231">
        <v>285.15319465438199</v>
      </c>
      <c r="O231">
        <v>192.99699000000001</v>
      </c>
      <c r="P231">
        <v>84.867446999999999</v>
      </c>
      <c r="Q231">
        <v>36.886477999999997</v>
      </c>
      <c r="R231">
        <v>36.068089000000001</v>
      </c>
      <c r="T231">
        <v>10.34796</v>
      </c>
      <c r="U231">
        <v>17185.891</v>
      </c>
      <c r="V231">
        <v>285.15320000000003</v>
      </c>
      <c r="W231">
        <v>285.15320000000003</v>
      </c>
      <c r="Y231">
        <f t="shared" si="18"/>
        <v>192.99699000000001</v>
      </c>
      <c r="Z231">
        <f t="shared" si="18"/>
        <v>84.867446999999999</v>
      </c>
      <c r="AA231">
        <f t="shared" si="19"/>
        <v>36.886477999999997</v>
      </c>
      <c r="AB231">
        <f t="shared" si="20"/>
        <v>36.068089000000001</v>
      </c>
      <c r="AC231">
        <f t="shared" si="21"/>
        <v>10.34796</v>
      </c>
    </row>
    <row r="232" spans="1:29" x14ac:dyDescent="0.25">
      <c r="A232" s="1">
        <f t="shared" si="22"/>
        <v>13</v>
      </c>
      <c r="B232" t="s">
        <v>182</v>
      </c>
      <c r="C232">
        <v>2018</v>
      </c>
      <c r="D232">
        <v>201.33789999999999</v>
      </c>
      <c r="E232">
        <v>73.414929999999998</v>
      </c>
      <c r="F232">
        <v>38.352151835641202</v>
      </c>
      <c r="G232">
        <v>38.189225551720398</v>
      </c>
      <c r="H232" t="s">
        <v>61</v>
      </c>
      <c r="I232" t="s">
        <v>189</v>
      </c>
      <c r="J232" t="s">
        <v>190</v>
      </c>
      <c r="K232">
        <v>375.16732336993402</v>
      </c>
      <c r="L232">
        <v>375.16732336993402</v>
      </c>
      <c r="O232">
        <v>201.33790999999999</v>
      </c>
      <c r="P232">
        <v>73.414931999999993</v>
      </c>
      <c r="Q232">
        <v>38.352150000000002</v>
      </c>
      <c r="R232">
        <v>38.189224000000003</v>
      </c>
      <c r="T232">
        <v>21.175011000000001</v>
      </c>
      <c r="U232">
        <v>33095.120999999999</v>
      </c>
      <c r="V232">
        <v>375.16732999999999</v>
      </c>
      <c r="W232">
        <v>375.16732999999999</v>
      </c>
      <c r="Y232">
        <f t="shared" si="18"/>
        <v>201.33790999999999</v>
      </c>
      <c r="Z232">
        <f t="shared" si="18"/>
        <v>73.414931999999993</v>
      </c>
      <c r="AA232">
        <f t="shared" si="19"/>
        <v>38.352150000000002</v>
      </c>
      <c r="AB232">
        <f t="shared" si="20"/>
        <v>38.189224000000003</v>
      </c>
      <c r="AC232">
        <f t="shared" si="21"/>
        <v>21.175011000000001</v>
      </c>
    </row>
    <row r="233" spans="1:29" x14ac:dyDescent="0.25">
      <c r="A233" s="1">
        <f t="shared" si="22"/>
        <v>13</v>
      </c>
      <c r="B233" t="s">
        <v>182</v>
      </c>
      <c r="C233">
        <v>2019</v>
      </c>
      <c r="D233">
        <v>221.98570000000001</v>
      </c>
      <c r="E233">
        <v>52.002020000000002</v>
      </c>
      <c r="F233">
        <v>40.136711292018902</v>
      </c>
      <c r="G233">
        <v>38.3187621133373</v>
      </c>
      <c r="H233" t="s">
        <v>61</v>
      </c>
      <c r="I233" t="s">
        <v>191</v>
      </c>
      <c r="J233" t="s">
        <v>192</v>
      </c>
      <c r="K233">
        <v>438.59016113971597</v>
      </c>
      <c r="L233">
        <v>438.59016113971597</v>
      </c>
      <c r="O233">
        <v>221.98570000000001</v>
      </c>
      <c r="P233">
        <v>52.002021999999997</v>
      </c>
      <c r="Q233">
        <v>40.136710999999998</v>
      </c>
      <c r="R233">
        <v>38.318764000000002</v>
      </c>
      <c r="T233">
        <v>33.977038999999998</v>
      </c>
      <c r="U233">
        <v>46759.461000000003</v>
      </c>
      <c r="V233">
        <v>438.59014999999999</v>
      </c>
      <c r="W233">
        <v>438.59014999999999</v>
      </c>
      <c r="Y233">
        <f t="shared" si="18"/>
        <v>221.98570000000001</v>
      </c>
      <c r="Z233">
        <f t="shared" si="18"/>
        <v>52.002021999999997</v>
      </c>
      <c r="AA233">
        <f t="shared" si="19"/>
        <v>40.136710999999998</v>
      </c>
      <c r="AB233">
        <f t="shared" si="20"/>
        <v>38.318764000000002</v>
      </c>
      <c r="AC233">
        <f t="shared" si="21"/>
        <v>33.977038999999998</v>
      </c>
    </row>
    <row r="234" spans="1:29" x14ac:dyDescent="0.25">
      <c r="A234" s="1">
        <f t="shared" si="22"/>
        <v>13</v>
      </c>
      <c r="B234" t="s">
        <v>182</v>
      </c>
      <c r="C234">
        <v>2020</v>
      </c>
      <c r="D234">
        <v>235.46299999999999</v>
      </c>
      <c r="E234">
        <v>48.657420000000002</v>
      </c>
      <c r="F234">
        <v>44.452519393102698</v>
      </c>
      <c r="G234">
        <v>40.5865866396895</v>
      </c>
      <c r="H234" t="s">
        <v>61</v>
      </c>
      <c r="I234" t="s">
        <v>193</v>
      </c>
      <c r="J234" t="s">
        <v>194</v>
      </c>
      <c r="K234">
        <v>455.709893930036</v>
      </c>
      <c r="L234">
        <v>455.709893930036</v>
      </c>
      <c r="O234">
        <v>235.46299999999999</v>
      </c>
      <c r="P234">
        <v>48.657420999999999</v>
      </c>
      <c r="Q234">
        <v>44.452517999999998</v>
      </c>
      <c r="R234">
        <v>40.586585999999997</v>
      </c>
      <c r="T234">
        <v>65.115836999999999</v>
      </c>
      <c r="U234">
        <v>59518.57</v>
      </c>
      <c r="V234">
        <v>455.7099</v>
      </c>
      <c r="W234">
        <v>455.7099</v>
      </c>
      <c r="Y234">
        <f t="shared" si="18"/>
        <v>235.46299999999999</v>
      </c>
      <c r="Z234">
        <f t="shared" si="18"/>
        <v>48.657420999999999</v>
      </c>
      <c r="AA234">
        <f t="shared" si="19"/>
        <v>44.452517999999998</v>
      </c>
      <c r="AB234">
        <f t="shared" si="20"/>
        <v>40.586585999999997</v>
      </c>
      <c r="AC234">
        <f t="shared" si="21"/>
        <v>65.115836999999999</v>
      </c>
    </row>
    <row r="235" spans="1:29" x14ac:dyDescent="0.25">
      <c r="A235" s="1">
        <f t="shared" si="22"/>
        <v>13</v>
      </c>
      <c r="B235" t="s">
        <v>182</v>
      </c>
      <c r="C235">
        <v>2021</v>
      </c>
      <c r="D235">
        <v>245.44130000000001</v>
      </c>
      <c r="E235">
        <v>41.75468</v>
      </c>
      <c r="F235">
        <v>46.213778954522397</v>
      </c>
      <c r="G235">
        <v>41.168739062971397</v>
      </c>
      <c r="H235" t="s">
        <v>61</v>
      </c>
      <c r="I235" t="s">
        <v>195</v>
      </c>
      <c r="J235" t="s">
        <v>196</v>
      </c>
      <c r="K235">
        <v>531.78109129102495</v>
      </c>
      <c r="L235">
        <v>531.78109129102495</v>
      </c>
      <c r="O235">
        <v>245.44130000000001</v>
      </c>
      <c r="P235">
        <v>41.754680999999998</v>
      </c>
      <c r="Q235">
        <v>46.213779000000002</v>
      </c>
      <c r="R235">
        <v>41.168739000000002</v>
      </c>
      <c r="T235">
        <v>113.5523</v>
      </c>
      <c r="U235">
        <v>100590.39999999999</v>
      </c>
      <c r="V235">
        <v>531.78107</v>
      </c>
      <c r="W235">
        <v>531.78107</v>
      </c>
      <c r="Y235">
        <f t="shared" si="18"/>
        <v>245.44130000000001</v>
      </c>
      <c r="Z235">
        <f t="shared" si="18"/>
        <v>41.754680999999998</v>
      </c>
      <c r="AA235">
        <f t="shared" si="19"/>
        <v>46.213779000000002</v>
      </c>
      <c r="AB235">
        <f t="shared" si="20"/>
        <v>41.168739000000002</v>
      </c>
      <c r="AC235">
        <f t="shared" si="21"/>
        <v>113.5523</v>
      </c>
    </row>
    <row r="236" spans="1:29" x14ac:dyDescent="0.25">
      <c r="A236" s="1">
        <f t="shared" si="22"/>
        <v>14</v>
      </c>
      <c r="B236" t="s">
        <v>197</v>
      </c>
      <c r="C236">
        <v>2004</v>
      </c>
      <c r="D236" t="s">
        <v>61</v>
      </c>
      <c r="E236">
        <v>3.1525569999999998</v>
      </c>
      <c r="F236">
        <v>9.2590557468984497E-3</v>
      </c>
      <c r="G236">
        <v>3.7347501956813802E-3</v>
      </c>
      <c r="H236" t="s">
        <v>61</v>
      </c>
      <c r="I236" t="s">
        <v>61</v>
      </c>
      <c r="J236" t="s">
        <v>61</v>
      </c>
      <c r="K236" t="s">
        <v>61</v>
      </c>
      <c r="L236" t="s">
        <v>61</v>
      </c>
      <c r="O236">
        <v>51.562832</v>
      </c>
      <c r="P236">
        <v>3.1525569</v>
      </c>
      <c r="Q236">
        <v>9.2590599999999995E-3</v>
      </c>
      <c r="R236">
        <v>3.7347499999999998E-3</v>
      </c>
      <c r="Y236">
        <f t="shared" si="18"/>
        <v>51.562832</v>
      </c>
      <c r="Z236">
        <f t="shared" si="18"/>
        <v>3.1525569</v>
      </c>
      <c r="AA236">
        <f t="shared" si="19"/>
        <v>9.2590599999999995E-3</v>
      </c>
      <c r="AB236">
        <f t="shared" si="20"/>
        <v>3.7347499999999998E-3</v>
      </c>
    </row>
    <row r="237" spans="1:29" x14ac:dyDescent="0.25">
      <c r="A237" s="1">
        <f t="shared" si="22"/>
        <v>14</v>
      </c>
      <c r="B237" t="s">
        <v>197</v>
      </c>
      <c r="C237">
        <v>2005</v>
      </c>
      <c r="D237" t="s">
        <v>61</v>
      </c>
      <c r="E237">
        <v>3.2945419999999999</v>
      </c>
      <c r="F237">
        <v>1.0959542492004799E-2</v>
      </c>
      <c r="G237">
        <v>3.52742287179227E-3</v>
      </c>
      <c r="H237" t="s">
        <v>61</v>
      </c>
      <c r="I237" t="s">
        <v>61</v>
      </c>
      <c r="J237" t="s">
        <v>61</v>
      </c>
      <c r="K237" t="s">
        <v>61</v>
      </c>
      <c r="L237" t="s">
        <v>61</v>
      </c>
      <c r="O237">
        <v>53.843601</v>
      </c>
      <c r="P237">
        <v>3.2945421000000001</v>
      </c>
      <c r="Q237">
        <v>1.095954E-2</v>
      </c>
      <c r="R237">
        <v>3.5274199999999999E-3</v>
      </c>
      <c r="Y237">
        <f t="shared" si="18"/>
        <v>53.843601</v>
      </c>
      <c r="Z237">
        <f t="shared" si="18"/>
        <v>3.2945421000000001</v>
      </c>
      <c r="AA237">
        <f t="shared" si="19"/>
        <v>1.095954E-2</v>
      </c>
      <c r="AB237">
        <f t="shared" si="20"/>
        <v>3.5274199999999999E-3</v>
      </c>
    </row>
    <row r="238" spans="1:29" x14ac:dyDescent="0.25">
      <c r="A238" s="1">
        <f t="shared" si="22"/>
        <v>14</v>
      </c>
      <c r="B238" t="s">
        <v>197</v>
      </c>
      <c r="C238">
        <v>2006</v>
      </c>
      <c r="D238">
        <v>56.124369999999999</v>
      </c>
      <c r="E238">
        <v>3.9169149999999999</v>
      </c>
      <c r="F238">
        <v>1.1194506124741301E-2</v>
      </c>
      <c r="G238">
        <v>3.66188718945612E-3</v>
      </c>
      <c r="H238" t="s">
        <v>61</v>
      </c>
      <c r="I238" t="s">
        <v>61</v>
      </c>
      <c r="J238" t="s">
        <v>61</v>
      </c>
      <c r="K238" t="s">
        <v>61</v>
      </c>
      <c r="L238" t="s">
        <v>61</v>
      </c>
      <c r="O238">
        <v>56.124370999999996</v>
      </c>
      <c r="P238">
        <v>3.9169149000000001</v>
      </c>
      <c r="Q238">
        <v>1.119451E-2</v>
      </c>
      <c r="R238">
        <v>3.6618900000000001E-3</v>
      </c>
      <c r="Y238">
        <f t="shared" si="18"/>
        <v>56.124370999999996</v>
      </c>
      <c r="Z238">
        <f t="shared" si="18"/>
        <v>3.9169149000000001</v>
      </c>
      <c r="AA238">
        <f t="shared" si="19"/>
        <v>1.119451E-2</v>
      </c>
      <c r="AB238">
        <f t="shared" si="20"/>
        <v>3.6618900000000001E-3</v>
      </c>
    </row>
    <row r="239" spans="1:29" x14ac:dyDescent="0.25">
      <c r="A239" s="1">
        <f t="shared" si="22"/>
        <v>14</v>
      </c>
      <c r="B239" t="s">
        <v>197</v>
      </c>
      <c r="C239">
        <v>2007</v>
      </c>
      <c r="D239">
        <v>58.405140000000003</v>
      </c>
      <c r="E239">
        <v>4.3383940000000001</v>
      </c>
      <c r="F239">
        <v>1.24401105664485E-2</v>
      </c>
      <c r="G239">
        <v>4.3713321073297401E-3</v>
      </c>
      <c r="H239" t="s">
        <v>61</v>
      </c>
      <c r="I239" t="s">
        <v>61</v>
      </c>
      <c r="J239" t="s">
        <v>61</v>
      </c>
      <c r="K239" t="s">
        <v>61</v>
      </c>
      <c r="L239" t="s">
        <v>61</v>
      </c>
      <c r="O239">
        <v>58.405140000000003</v>
      </c>
      <c r="P239">
        <v>4.3383941999999998</v>
      </c>
      <c r="Q239">
        <v>1.2440110000000001E-2</v>
      </c>
      <c r="R239">
        <v>4.3713299999999997E-3</v>
      </c>
      <c r="Y239">
        <f t="shared" si="18"/>
        <v>58.405140000000003</v>
      </c>
      <c r="Z239">
        <f t="shared" si="18"/>
        <v>4.3383941999999998</v>
      </c>
      <c r="AA239">
        <f t="shared" si="19"/>
        <v>1.2440110000000001E-2</v>
      </c>
      <c r="AB239">
        <f t="shared" si="20"/>
        <v>4.3713299999999997E-3</v>
      </c>
    </row>
    <row r="240" spans="1:29" x14ac:dyDescent="0.25">
      <c r="A240" s="1">
        <f t="shared" si="22"/>
        <v>14</v>
      </c>
      <c r="B240" t="s">
        <v>197</v>
      </c>
      <c r="C240">
        <v>2008</v>
      </c>
      <c r="D240">
        <v>84.107240000000004</v>
      </c>
      <c r="E240">
        <v>7.342492</v>
      </c>
      <c r="F240">
        <v>1.4647622039126E-2</v>
      </c>
      <c r="G240">
        <v>5.9244691028042598E-3</v>
      </c>
      <c r="H240" t="s">
        <v>61</v>
      </c>
      <c r="I240" t="s">
        <v>61</v>
      </c>
      <c r="J240" t="s">
        <v>61</v>
      </c>
      <c r="K240" t="s">
        <v>61</v>
      </c>
      <c r="L240" t="s">
        <v>61</v>
      </c>
      <c r="O240">
        <v>84.107239000000007</v>
      </c>
      <c r="P240">
        <v>7.3424921000000003</v>
      </c>
      <c r="Q240">
        <v>1.464762E-2</v>
      </c>
      <c r="R240">
        <v>5.9244700000000003E-3</v>
      </c>
      <c r="Y240">
        <f t="shared" si="18"/>
        <v>84.107239000000007</v>
      </c>
      <c r="Z240">
        <f t="shared" si="18"/>
        <v>7.3424921000000003</v>
      </c>
      <c r="AA240">
        <f t="shared" si="19"/>
        <v>1.464762E-2</v>
      </c>
      <c r="AB240">
        <f t="shared" si="20"/>
        <v>5.9244700000000003E-3</v>
      </c>
    </row>
    <row r="241" spans="1:29" x14ac:dyDescent="0.25">
      <c r="A241" s="1">
        <f t="shared" si="22"/>
        <v>14</v>
      </c>
      <c r="B241" t="s">
        <v>197</v>
      </c>
      <c r="C241">
        <v>2009</v>
      </c>
      <c r="D241">
        <v>100.2962</v>
      </c>
      <c r="E241">
        <v>8.0065880000000007</v>
      </c>
      <c r="F241">
        <v>1.6011867274030998E-2</v>
      </c>
      <c r="G241">
        <v>7.3048248686312794E-3</v>
      </c>
      <c r="H241" t="s">
        <v>61</v>
      </c>
      <c r="I241" t="s">
        <v>61</v>
      </c>
      <c r="J241" t="s">
        <v>61</v>
      </c>
      <c r="K241" t="s">
        <v>61</v>
      </c>
      <c r="L241" t="s">
        <v>61</v>
      </c>
      <c r="O241">
        <v>100.2962</v>
      </c>
      <c r="P241">
        <v>8.0065880000000007</v>
      </c>
      <c r="Q241">
        <v>1.6011870000000001E-2</v>
      </c>
      <c r="R241">
        <v>7.3048200000000001E-3</v>
      </c>
      <c r="Y241">
        <f t="shared" si="18"/>
        <v>100.2962</v>
      </c>
      <c r="Z241">
        <f t="shared" si="18"/>
        <v>8.0065880000000007</v>
      </c>
      <c r="AA241">
        <f t="shared" si="19"/>
        <v>1.6011870000000001E-2</v>
      </c>
      <c r="AB241">
        <f t="shared" si="20"/>
        <v>7.3048200000000001E-3</v>
      </c>
    </row>
    <row r="242" spans="1:29" x14ac:dyDescent="0.25">
      <c r="A242" s="1">
        <f t="shared" si="22"/>
        <v>14</v>
      </c>
      <c r="B242" t="s">
        <v>197</v>
      </c>
      <c r="C242">
        <v>2010</v>
      </c>
      <c r="D242">
        <v>167.9418</v>
      </c>
      <c r="E242">
        <v>10.28655</v>
      </c>
      <c r="F242">
        <v>1.8240181351231299E-2</v>
      </c>
      <c r="G242">
        <v>8.671286992067739E-3</v>
      </c>
      <c r="H242" t="s">
        <v>61</v>
      </c>
      <c r="I242" t="s">
        <v>61</v>
      </c>
      <c r="J242" t="s">
        <v>61</v>
      </c>
      <c r="K242" t="s">
        <v>61</v>
      </c>
      <c r="L242" t="s">
        <v>61</v>
      </c>
      <c r="O242">
        <v>167.9418</v>
      </c>
      <c r="P242">
        <v>10.28655</v>
      </c>
      <c r="Q242">
        <v>1.8240180000000002E-2</v>
      </c>
      <c r="R242">
        <v>8.6712899999999999E-3</v>
      </c>
      <c r="Y242">
        <f t="shared" si="18"/>
        <v>167.9418</v>
      </c>
      <c r="Z242">
        <f t="shared" si="18"/>
        <v>10.28655</v>
      </c>
      <c r="AA242">
        <f t="shared" si="19"/>
        <v>1.8240180000000002E-2</v>
      </c>
      <c r="AB242">
        <f t="shared" si="20"/>
        <v>8.6712899999999999E-3</v>
      </c>
    </row>
    <row r="243" spans="1:29" x14ac:dyDescent="0.25">
      <c r="A243" s="1">
        <f t="shared" si="22"/>
        <v>14</v>
      </c>
      <c r="B243" t="s">
        <v>197</v>
      </c>
      <c r="C243">
        <v>2011</v>
      </c>
      <c r="D243">
        <v>137.0385</v>
      </c>
      <c r="E243">
        <v>10.332689999999999</v>
      </c>
      <c r="F243">
        <v>1.8391525057652E-2</v>
      </c>
      <c r="G243">
        <v>8.5501297678282091E-3</v>
      </c>
      <c r="H243" t="s">
        <v>61</v>
      </c>
      <c r="I243" t="s">
        <v>61</v>
      </c>
      <c r="J243" t="s">
        <v>61</v>
      </c>
      <c r="K243" t="s">
        <v>61</v>
      </c>
      <c r="L243" t="s">
        <v>61</v>
      </c>
      <c r="O243">
        <v>137.0385</v>
      </c>
      <c r="P243">
        <v>10.332689999999999</v>
      </c>
      <c r="Q243">
        <v>1.839153E-2</v>
      </c>
      <c r="R243">
        <v>8.5501299999999995E-3</v>
      </c>
      <c r="Y243">
        <f t="shared" si="18"/>
        <v>137.0385</v>
      </c>
      <c r="Z243">
        <f t="shared" si="18"/>
        <v>10.332689999999999</v>
      </c>
      <c r="AA243">
        <f t="shared" si="19"/>
        <v>1.839153E-2</v>
      </c>
      <c r="AB243">
        <f t="shared" si="20"/>
        <v>8.5501299999999995E-3</v>
      </c>
    </row>
    <row r="244" spans="1:29" x14ac:dyDescent="0.25">
      <c r="A244" s="1">
        <f t="shared" si="22"/>
        <v>14</v>
      </c>
      <c r="B244" t="s">
        <v>197</v>
      </c>
      <c r="C244">
        <v>2012</v>
      </c>
      <c r="D244">
        <v>156.76599999999999</v>
      </c>
      <c r="E244">
        <v>14.226000000000001</v>
      </c>
      <c r="F244">
        <v>1.7399531640009097E-2</v>
      </c>
      <c r="G244">
        <v>7.1820385357548502E-3</v>
      </c>
      <c r="H244" t="s">
        <v>61</v>
      </c>
      <c r="I244" t="s">
        <v>61</v>
      </c>
      <c r="J244" t="s">
        <v>61</v>
      </c>
      <c r="K244" t="s">
        <v>61</v>
      </c>
      <c r="L244" t="s">
        <v>61</v>
      </c>
      <c r="O244">
        <v>156.76600999999999</v>
      </c>
      <c r="P244">
        <v>14.226000000000001</v>
      </c>
      <c r="Q244">
        <v>1.739953E-2</v>
      </c>
      <c r="R244">
        <v>7.1820399999999998E-3</v>
      </c>
      <c r="Y244">
        <f t="shared" si="18"/>
        <v>156.76600999999999</v>
      </c>
      <c r="Z244">
        <f t="shared" si="18"/>
        <v>14.226000000000001</v>
      </c>
      <c r="AA244">
        <f t="shared" si="19"/>
        <v>1.739953E-2</v>
      </c>
      <c r="AB244">
        <f t="shared" si="20"/>
        <v>7.1820399999999998E-3</v>
      </c>
    </row>
    <row r="245" spans="1:29" x14ac:dyDescent="0.25">
      <c r="A245" s="1">
        <f t="shared" si="22"/>
        <v>14</v>
      </c>
      <c r="B245" t="s">
        <v>197</v>
      </c>
      <c r="C245">
        <v>2013</v>
      </c>
      <c r="D245" t="s">
        <v>61</v>
      </c>
      <c r="E245" t="s">
        <v>61</v>
      </c>
      <c r="F245" t="s">
        <v>61</v>
      </c>
      <c r="G245" t="s">
        <v>61</v>
      </c>
      <c r="H245" t="s">
        <v>61</v>
      </c>
      <c r="I245" t="s">
        <v>61</v>
      </c>
      <c r="J245" t="s">
        <v>61</v>
      </c>
      <c r="K245" t="s">
        <v>61</v>
      </c>
      <c r="L245" t="s">
        <v>61</v>
      </c>
      <c r="O245">
        <v>176.49351999999999</v>
      </c>
      <c r="P245">
        <v>18.119309000000001</v>
      </c>
      <c r="Q245">
        <v>1.6407540000000002E-2</v>
      </c>
      <c r="R245">
        <v>5.81395E-3</v>
      </c>
      <c r="Y245">
        <f t="shared" si="18"/>
        <v>176.49351999999999</v>
      </c>
      <c r="Z245">
        <f t="shared" si="18"/>
        <v>18.119309000000001</v>
      </c>
      <c r="AA245">
        <f t="shared" si="19"/>
        <v>1.6407540000000002E-2</v>
      </c>
      <c r="AB245">
        <f t="shared" si="20"/>
        <v>5.81395E-3</v>
      </c>
    </row>
    <row r="246" spans="1:29" x14ac:dyDescent="0.25">
      <c r="A246" s="1">
        <f t="shared" si="22"/>
        <v>14</v>
      </c>
      <c r="B246" t="s">
        <v>197</v>
      </c>
      <c r="C246">
        <v>2014</v>
      </c>
      <c r="D246" t="s">
        <v>61</v>
      </c>
      <c r="E246" t="s">
        <v>61</v>
      </c>
      <c r="F246" t="s">
        <v>61</v>
      </c>
      <c r="G246" t="s">
        <v>61</v>
      </c>
      <c r="H246" t="s">
        <v>61</v>
      </c>
      <c r="I246" t="s">
        <v>61</v>
      </c>
      <c r="J246" t="s">
        <v>61</v>
      </c>
      <c r="K246" t="s">
        <v>61</v>
      </c>
      <c r="L246" t="s">
        <v>61</v>
      </c>
      <c r="O246">
        <v>196.22102000000001</v>
      </c>
      <c r="P246">
        <v>22.012619000000001</v>
      </c>
      <c r="Q246">
        <v>1.541555E-2</v>
      </c>
      <c r="R246">
        <v>4.4458600000000003E-3</v>
      </c>
      <c r="Y246">
        <f t="shared" si="18"/>
        <v>196.22102000000001</v>
      </c>
      <c r="Z246">
        <f t="shared" si="18"/>
        <v>22.012619000000001</v>
      </c>
      <c r="AA246">
        <f t="shared" si="19"/>
        <v>1.541555E-2</v>
      </c>
      <c r="AB246">
        <f t="shared" si="20"/>
        <v>4.4458600000000003E-3</v>
      </c>
    </row>
    <row r="247" spans="1:29" x14ac:dyDescent="0.25">
      <c r="A247" s="1">
        <f t="shared" si="22"/>
        <v>14</v>
      </c>
      <c r="B247" t="s">
        <v>197</v>
      </c>
      <c r="C247">
        <v>2015</v>
      </c>
      <c r="D247" t="s">
        <v>61</v>
      </c>
      <c r="E247" t="s">
        <v>61</v>
      </c>
      <c r="F247" t="s">
        <v>61</v>
      </c>
      <c r="G247" t="s">
        <v>61</v>
      </c>
      <c r="H247" t="s">
        <v>61</v>
      </c>
      <c r="I247" t="s">
        <v>61</v>
      </c>
      <c r="J247" t="s">
        <v>61</v>
      </c>
      <c r="K247" t="s">
        <v>61</v>
      </c>
      <c r="L247" t="s">
        <v>61</v>
      </c>
      <c r="O247">
        <v>215.94853000000001</v>
      </c>
      <c r="P247">
        <v>25.905929</v>
      </c>
      <c r="Q247">
        <v>1.442355E-2</v>
      </c>
      <c r="R247">
        <v>3.0777700000000001E-3</v>
      </c>
      <c r="Y247">
        <f t="shared" si="18"/>
        <v>215.94853000000001</v>
      </c>
      <c r="Z247">
        <f t="shared" si="18"/>
        <v>25.905929</v>
      </c>
      <c r="AA247">
        <f t="shared" si="19"/>
        <v>1.442355E-2</v>
      </c>
      <c r="AB247">
        <f t="shared" si="20"/>
        <v>3.0777700000000001E-3</v>
      </c>
    </row>
    <row r="248" spans="1:29" x14ac:dyDescent="0.25">
      <c r="A248" s="1">
        <f t="shared" si="22"/>
        <v>14</v>
      </c>
      <c r="B248" t="s">
        <v>197</v>
      </c>
      <c r="C248">
        <v>2016</v>
      </c>
      <c r="D248" t="s">
        <v>61</v>
      </c>
      <c r="E248" t="s">
        <v>61</v>
      </c>
      <c r="F248" t="s">
        <v>61</v>
      </c>
      <c r="G248" t="s">
        <v>61</v>
      </c>
      <c r="H248" t="s">
        <v>61</v>
      </c>
      <c r="I248" t="s">
        <v>61</v>
      </c>
      <c r="J248" t="s">
        <v>61</v>
      </c>
      <c r="K248" t="s">
        <v>61</v>
      </c>
      <c r="L248" t="s">
        <v>61</v>
      </c>
      <c r="O248">
        <v>235.67604</v>
      </c>
      <c r="P248">
        <v>29.799237999999999</v>
      </c>
      <c r="Q248">
        <v>1.343156E-2</v>
      </c>
      <c r="R248">
        <v>1.7096699999999999E-3</v>
      </c>
      <c r="Y248">
        <f t="shared" si="18"/>
        <v>235.67604</v>
      </c>
      <c r="Z248">
        <f t="shared" si="18"/>
        <v>29.799237999999999</v>
      </c>
      <c r="AA248">
        <f t="shared" si="19"/>
        <v>1.343156E-2</v>
      </c>
      <c r="AB248">
        <f t="shared" si="20"/>
        <v>1.7096699999999999E-3</v>
      </c>
    </row>
    <row r="249" spans="1:29" x14ac:dyDescent="0.25">
      <c r="A249" s="1">
        <f t="shared" si="22"/>
        <v>14</v>
      </c>
      <c r="B249" t="s">
        <v>197</v>
      </c>
      <c r="C249">
        <v>2017</v>
      </c>
      <c r="D249" t="s">
        <v>61</v>
      </c>
      <c r="E249" t="s">
        <v>61</v>
      </c>
      <c r="F249" t="s">
        <v>61</v>
      </c>
      <c r="G249" t="s">
        <v>61</v>
      </c>
      <c r="H249" t="s">
        <v>61</v>
      </c>
      <c r="I249" t="s">
        <v>61</v>
      </c>
      <c r="J249" t="s">
        <v>61</v>
      </c>
      <c r="K249" t="s">
        <v>61</v>
      </c>
      <c r="L249" t="s">
        <v>61</v>
      </c>
      <c r="O249">
        <v>255.40355</v>
      </c>
      <c r="P249">
        <v>33.692548000000002</v>
      </c>
      <c r="Q249">
        <v>1.243957E-2</v>
      </c>
      <c r="R249">
        <v>3.4158000000000002E-4</v>
      </c>
      <c r="Y249">
        <f t="shared" si="18"/>
        <v>255.40355</v>
      </c>
      <c r="Z249">
        <f t="shared" si="18"/>
        <v>33.692548000000002</v>
      </c>
      <c r="AA249">
        <f t="shared" si="19"/>
        <v>1.243957E-2</v>
      </c>
      <c r="AB249">
        <f t="shared" si="20"/>
        <v>3.4158000000000002E-4</v>
      </c>
    </row>
    <row r="250" spans="1:29" x14ac:dyDescent="0.25">
      <c r="A250" s="1">
        <f t="shared" si="22"/>
        <v>14</v>
      </c>
      <c r="B250" t="s">
        <v>197</v>
      </c>
      <c r="C250">
        <v>2018</v>
      </c>
      <c r="D250" t="s">
        <v>61</v>
      </c>
      <c r="E250" t="s">
        <v>61</v>
      </c>
      <c r="F250" t="s">
        <v>61</v>
      </c>
      <c r="G250" t="s">
        <v>61</v>
      </c>
      <c r="H250" t="s">
        <v>61</v>
      </c>
      <c r="I250" t="s">
        <v>61</v>
      </c>
      <c r="J250" t="s">
        <v>61</v>
      </c>
      <c r="K250" t="s">
        <v>61</v>
      </c>
      <c r="L250" t="s">
        <v>61</v>
      </c>
      <c r="O250">
        <v>275.13105999999999</v>
      </c>
      <c r="P250">
        <v>37.585856999999997</v>
      </c>
      <c r="Q250">
        <v>1.1447580000000001E-2</v>
      </c>
      <c r="R250">
        <v>-1.02651E-3</v>
      </c>
      <c r="Y250">
        <f t="shared" si="18"/>
        <v>275.13105999999999</v>
      </c>
      <c r="Z250">
        <f t="shared" si="18"/>
        <v>37.585856999999997</v>
      </c>
      <c r="AA250">
        <f t="shared" si="19"/>
        <v>1.1447580000000001E-2</v>
      </c>
      <c r="AB250">
        <f t="shared" si="20"/>
        <v>-1.02651E-3</v>
      </c>
    </row>
    <row r="251" spans="1:29" x14ac:dyDescent="0.25">
      <c r="A251" s="1">
        <f t="shared" si="22"/>
        <v>14</v>
      </c>
      <c r="B251" t="s">
        <v>197</v>
      </c>
      <c r="C251">
        <v>2019</v>
      </c>
      <c r="D251" t="s">
        <v>61</v>
      </c>
      <c r="E251" t="s">
        <v>61</v>
      </c>
      <c r="F251" t="s">
        <v>61</v>
      </c>
      <c r="G251" t="s">
        <v>61</v>
      </c>
      <c r="H251" t="s">
        <v>61</v>
      </c>
      <c r="I251" t="s">
        <v>61</v>
      </c>
      <c r="J251" t="s">
        <v>61</v>
      </c>
      <c r="K251" t="s">
        <v>61</v>
      </c>
      <c r="L251" t="s">
        <v>61</v>
      </c>
      <c r="O251">
        <v>294.85856999999999</v>
      </c>
      <c r="P251">
        <v>41.479166999999997</v>
      </c>
      <c r="Q251">
        <v>1.0455580000000001E-2</v>
      </c>
      <c r="R251">
        <v>-2.3946000000000002E-3</v>
      </c>
      <c r="Y251">
        <f t="shared" si="18"/>
        <v>294.85856999999999</v>
      </c>
      <c r="Z251">
        <f t="shared" si="18"/>
        <v>41.479166999999997</v>
      </c>
      <c r="AA251">
        <f t="shared" si="19"/>
        <v>1.0455580000000001E-2</v>
      </c>
      <c r="AB251">
        <f t="shared" si="20"/>
        <v>-2.3946000000000002E-3</v>
      </c>
    </row>
    <row r="252" spans="1:29" x14ac:dyDescent="0.25">
      <c r="A252" s="1">
        <f t="shared" si="22"/>
        <v>14</v>
      </c>
      <c r="B252" t="s">
        <v>197</v>
      </c>
      <c r="C252">
        <v>2020</v>
      </c>
      <c r="D252" t="s">
        <v>61</v>
      </c>
      <c r="E252" t="s">
        <v>61</v>
      </c>
      <c r="F252" t="s">
        <v>61</v>
      </c>
      <c r="G252" t="s">
        <v>61</v>
      </c>
      <c r="H252" t="s">
        <v>61</v>
      </c>
      <c r="I252" t="s">
        <v>61</v>
      </c>
      <c r="J252" t="s">
        <v>61</v>
      </c>
      <c r="K252" t="s">
        <v>61</v>
      </c>
      <c r="L252" t="s">
        <v>61</v>
      </c>
      <c r="O252">
        <v>314.58607000000001</v>
      </c>
      <c r="P252">
        <v>45.372477000000003</v>
      </c>
      <c r="Q252">
        <v>9.4635899999999992E-3</v>
      </c>
      <c r="R252">
        <v>-3.76269E-3</v>
      </c>
      <c r="Y252">
        <f t="shared" si="18"/>
        <v>314.58607000000001</v>
      </c>
      <c r="Z252">
        <f t="shared" si="18"/>
        <v>45.372477000000003</v>
      </c>
      <c r="AA252">
        <f t="shared" si="19"/>
        <v>9.4635899999999992E-3</v>
      </c>
      <c r="AB252">
        <f t="shared" si="20"/>
        <v>-3.76269E-3</v>
      </c>
    </row>
    <row r="253" spans="1:29" x14ac:dyDescent="0.25">
      <c r="A253" s="1">
        <f t="shared" si="22"/>
        <v>14</v>
      </c>
      <c r="B253" t="s">
        <v>197</v>
      </c>
      <c r="C253">
        <v>2021</v>
      </c>
      <c r="D253" t="s">
        <v>61</v>
      </c>
      <c r="E253" t="s">
        <v>61</v>
      </c>
      <c r="F253" t="s">
        <v>61</v>
      </c>
      <c r="G253" t="s">
        <v>61</v>
      </c>
      <c r="H253" t="s">
        <v>61</v>
      </c>
      <c r="I253" t="s">
        <v>61</v>
      </c>
      <c r="J253" t="s">
        <v>61</v>
      </c>
      <c r="K253" t="s">
        <v>61</v>
      </c>
      <c r="L253" t="s">
        <v>61</v>
      </c>
      <c r="O253">
        <v>334.31358</v>
      </c>
      <c r="P253">
        <v>49.265785999999999</v>
      </c>
      <c r="Q253">
        <v>8.4715999999999993E-3</v>
      </c>
      <c r="R253">
        <v>-5.1307799999999997E-3</v>
      </c>
      <c r="Y253">
        <f t="shared" si="18"/>
        <v>334.31358</v>
      </c>
      <c r="Z253">
        <f t="shared" si="18"/>
        <v>49.265785999999999</v>
      </c>
      <c r="AA253">
        <f t="shared" si="19"/>
        <v>8.4715999999999993E-3</v>
      </c>
      <c r="AB253">
        <f t="shared" si="20"/>
        <v>-5.1307799999999997E-3</v>
      </c>
    </row>
    <row r="254" spans="1:29" x14ac:dyDescent="0.25">
      <c r="A254" s="1">
        <f t="shared" si="22"/>
        <v>15</v>
      </c>
      <c r="B254" t="s">
        <v>198</v>
      </c>
      <c r="C254">
        <v>2004</v>
      </c>
      <c r="D254">
        <v>81.378129999999999</v>
      </c>
      <c r="E254" t="s">
        <v>61</v>
      </c>
      <c r="F254">
        <v>23.1316182516907</v>
      </c>
      <c r="G254">
        <v>17.005319577942203</v>
      </c>
      <c r="H254" t="s">
        <v>61</v>
      </c>
      <c r="I254" t="s">
        <v>61</v>
      </c>
      <c r="J254" t="s">
        <v>61</v>
      </c>
      <c r="K254" t="s">
        <v>61</v>
      </c>
      <c r="L254" t="s">
        <v>61</v>
      </c>
      <c r="O254">
        <v>81.378128000000004</v>
      </c>
      <c r="P254">
        <v>36.298814999999998</v>
      </c>
      <c r="Q254">
        <v>23.131618</v>
      </c>
      <c r="R254">
        <v>17.005320000000001</v>
      </c>
      <c r="T254">
        <v>-31.674605</v>
      </c>
      <c r="U254">
        <v>-23519.934000000001</v>
      </c>
      <c r="V254">
        <v>-575.67940999999996</v>
      </c>
      <c r="W254">
        <v>-575.67940999999996</v>
      </c>
      <c r="Y254">
        <f t="shared" si="18"/>
        <v>81.378128000000004</v>
      </c>
      <c r="Z254">
        <f t="shared" si="18"/>
        <v>36.298814999999998</v>
      </c>
      <c r="AA254">
        <f t="shared" si="19"/>
        <v>23.131618</v>
      </c>
      <c r="AB254">
        <f t="shared" si="20"/>
        <v>17.005320000000001</v>
      </c>
      <c r="AC254">
        <f t="shared" si="21"/>
        <v>-31.674605</v>
      </c>
    </row>
    <row r="255" spans="1:29" x14ac:dyDescent="0.25">
      <c r="A255" s="1">
        <f t="shared" si="22"/>
        <v>15</v>
      </c>
      <c r="B255" t="s">
        <v>198</v>
      </c>
      <c r="C255">
        <v>2005</v>
      </c>
      <c r="D255">
        <v>58.341679999999997</v>
      </c>
      <c r="E255" t="s">
        <v>61</v>
      </c>
      <c r="F255">
        <v>24.5840368233922</v>
      </c>
      <c r="G255">
        <v>20.611157582784898</v>
      </c>
      <c r="H255" t="s">
        <v>61</v>
      </c>
      <c r="I255" t="s">
        <v>61</v>
      </c>
      <c r="J255" t="s">
        <v>61</v>
      </c>
      <c r="K255" t="s">
        <v>61</v>
      </c>
      <c r="L255" t="s">
        <v>61</v>
      </c>
      <c r="O255">
        <v>58.341678999999999</v>
      </c>
      <c r="P255">
        <v>35.624583999999999</v>
      </c>
      <c r="Q255">
        <v>24.584036000000001</v>
      </c>
      <c r="R255">
        <v>20.611158</v>
      </c>
      <c r="T255">
        <v>-28.421610000000001</v>
      </c>
      <c r="U255">
        <v>-21171.816999999999</v>
      </c>
      <c r="V255">
        <v>-528.16276000000005</v>
      </c>
      <c r="W255">
        <v>-528.16276000000005</v>
      </c>
      <c r="Y255">
        <f t="shared" si="18"/>
        <v>58.341678999999999</v>
      </c>
      <c r="Z255">
        <f t="shared" si="18"/>
        <v>35.624583999999999</v>
      </c>
      <c r="AA255">
        <f t="shared" si="19"/>
        <v>24.584036000000001</v>
      </c>
      <c r="AB255">
        <f t="shared" si="20"/>
        <v>20.611158</v>
      </c>
      <c r="AC255">
        <f t="shared" si="21"/>
        <v>-28.421610000000001</v>
      </c>
    </row>
    <row r="256" spans="1:29" x14ac:dyDescent="0.25">
      <c r="A256" s="1">
        <f t="shared" si="22"/>
        <v>15</v>
      </c>
      <c r="B256" t="s">
        <v>198</v>
      </c>
      <c r="C256">
        <v>2006</v>
      </c>
      <c r="D256">
        <v>64.036590000000004</v>
      </c>
      <c r="E256" t="s">
        <v>61</v>
      </c>
      <c r="F256">
        <v>27.0394325566857</v>
      </c>
      <c r="G256">
        <v>23.476225181967401</v>
      </c>
      <c r="H256" t="s">
        <v>61</v>
      </c>
      <c r="I256" t="s">
        <v>61</v>
      </c>
      <c r="J256" t="s">
        <v>61</v>
      </c>
      <c r="K256" t="s">
        <v>61</v>
      </c>
      <c r="L256" t="s">
        <v>61</v>
      </c>
      <c r="O256">
        <v>64.036591000000001</v>
      </c>
      <c r="P256">
        <v>34.950353999999997</v>
      </c>
      <c r="Q256">
        <v>27.039432999999999</v>
      </c>
      <c r="R256">
        <v>23.476224999999999</v>
      </c>
      <c r="T256">
        <v>-25.168614999999999</v>
      </c>
      <c r="U256">
        <v>-18823.7</v>
      </c>
      <c r="V256">
        <v>-480.64611000000002</v>
      </c>
      <c r="W256">
        <v>-480.64611000000002</v>
      </c>
      <c r="Y256">
        <f t="shared" si="18"/>
        <v>64.036591000000001</v>
      </c>
      <c r="Z256">
        <f t="shared" si="18"/>
        <v>34.950353999999997</v>
      </c>
      <c r="AA256">
        <f t="shared" si="19"/>
        <v>27.039432999999999</v>
      </c>
      <c r="AB256">
        <f t="shared" si="20"/>
        <v>23.476224999999999</v>
      </c>
      <c r="AC256">
        <f t="shared" si="21"/>
        <v>-25.168614999999999</v>
      </c>
    </row>
    <row r="257" spans="1:29" x14ac:dyDescent="0.25">
      <c r="A257" s="1">
        <f t="shared" si="22"/>
        <v>15</v>
      </c>
      <c r="B257" t="s">
        <v>198</v>
      </c>
      <c r="C257">
        <v>2007</v>
      </c>
      <c r="D257">
        <v>72.988929999999996</v>
      </c>
      <c r="E257" t="s">
        <v>61</v>
      </c>
      <c r="F257">
        <v>30.721914979096301</v>
      </c>
      <c r="G257">
        <v>27.633912407452499</v>
      </c>
      <c r="H257" t="s">
        <v>61</v>
      </c>
      <c r="I257" t="s">
        <v>61</v>
      </c>
      <c r="J257" t="s">
        <v>61</v>
      </c>
      <c r="K257" t="s">
        <v>61</v>
      </c>
      <c r="L257" t="s">
        <v>61</v>
      </c>
      <c r="O257">
        <v>72.988929999999996</v>
      </c>
      <c r="P257">
        <v>34.276122999999998</v>
      </c>
      <c r="Q257">
        <v>30.721914000000002</v>
      </c>
      <c r="R257">
        <v>27.633913</v>
      </c>
      <c r="T257">
        <v>-21.915620000000001</v>
      </c>
      <c r="U257">
        <v>-16475.582999999999</v>
      </c>
      <c r="V257">
        <v>-433.12945999999999</v>
      </c>
      <c r="W257">
        <v>-433.12945999999999</v>
      </c>
      <c r="Y257">
        <f t="shared" si="18"/>
        <v>72.988929999999996</v>
      </c>
      <c r="Z257">
        <f t="shared" si="18"/>
        <v>34.276122999999998</v>
      </c>
      <c r="AA257">
        <f t="shared" si="19"/>
        <v>30.721914000000002</v>
      </c>
      <c r="AB257">
        <f t="shared" si="20"/>
        <v>27.633913</v>
      </c>
      <c r="AC257">
        <f t="shared" si="21"/>
        <v>-21.915620000000001</v>
      </c>
    </row>
    <row r="258" spans="1:29" x14ac:dyDescent="0.25">
      <c r="A258" s="1">
        <f t="shared" si="22"/>
        <v>15</v>
      </c>
      <c r="B258" t="s">
        <v>198</v>
      </c>
      <c r="C258">
        <v>2008</v>
      </c>
      <c r="D258">
        <v>213.33709999999999</v>
      </c>
      <c r="E258" t="s">
        <v>61</v>
      </c>
      <c r="F258">
        <v>31.317156426239201</v>
      </c>
      <c r="G258">
        <v>24.704053075528201</v>
      </c>
      <c r="H258" t="s">
        <v>61</v>
      </c>
      <c r="I258" t="s">
        <v>61</v>
      </c>
      <c r="J258" t="s">
        <v>61</v>
      </c>
      <c r="K258" t="s">
        <v>61</v>
      </c>
      <c r="L258" t="s">
        <v>61</v>
      </c>
      <c r="O258">
        <v>213.33709999999999</v>
      </c>
      <c r="P258">
        <v>33.601891999999999</v>
      </c>
      <c r="Q258">
        <v>31.317156000000001</v>
      </c>
      <c r="R258">
        <v>24.704053999999999</v>
      </c>
      <c r="T258">
        <v>-18.662624999999998</v>
      </c>
      <c r="U258">
        <v>-14127.465</v>
      </c>
      <c r="V258">
        <v>-385.61282</v>
      </c>
      <c r="W258">
        <v>-385.61282</v>
      </c>
      <c r="Y258">
        <f t="shared" si="18"/>
        <v>213.33709999999999</v>
      </c>
      <c r="Z258">
        <f t="shared" si="18"/>
        <v>33.601891999999999</v>
      </c>
      <c r="AA258">
        <f t="shared" si="19"/>
        <v>31.317156000000001</v>
      </c>
      <c r="AB258">
        <f t="shared" si="20"/>
        <v>24.704053999999999</v>
      </c>
      <c r="AC258">
        <f t="shared" si="21"/>
        <v>-18.662624999999998</v>
      </c>
    </row>
    <row r="259" spans="1:29" x14ac:dyDescent="0.25">
      <c r="A259" s="1">
        <f t="shared" si="22"/>
        <v>15</v>
      </c>
      <c r="B259" t="s">
        <v>198</v>
      </c>
      <c r="C259">
        <v>2009</v>
      </c>
      <c r="D259">
        <v>197.27119999999999</v>
      </c>
      <c r="E259" t="s">
        <v>61</v>
      </c>
      <c r="F259">
        <v>34.3060815746868</v>
      </c>
      <c r="G259">
        <v>25.1142211420173</v>
      </c>
      <c r="H259" t="s">
        <v>61</v>
      </c>
      <c r="I259" t="s">
        <v>61</v>
      </c>
      <c r="J259" t="s">
        <v>61</v>
      </c>
      <c r="K259" t="s">
        <v>61</v>
      </c>
      <c r="L259" t="s">
        <v>61</v>
      </c>
      <c r="O259">
        <v>197.27118999999999</v>
      </c>
      <c r="P259">
        <v>32.927661999999998</v>
      </c>
      <c r="Q259">
        <v>34.306080000000001</v>
      </c>
      <c r="R259">
        <v>25.114222000000002</v>
      </c>
      <c r="T259">
        <v>-15.40963</v>
      </c>
      <c r="U259">
        <v>-11779.348</v>
      </c>
      <c r="V259">
        <v>-338.09616999999997</v>
      </c>
      <c r="W259">
        <v>-338.09616999999997</v>
      </c>
      <c r="Y259">
        <f t="shared" ref="Y259:Z271" si="23">O259</f>
        <v>197.27118999999999</v>
      </c>
      <c r="Z259">
        <f t="shared" si="23"/>
        <v>32.927661999999998</v>
      </c>
      <c r="AA259">
        <f t="shared" ref="AA259:AA271" si="24">Q259</f>
        <v>34.306080000000001</v>
      </c>
      <c r="AB259">
        <f t="shared" ref="AB259:AB271" si="25">R259</f>
        <v>25.114222000000002</v>
      </c>
      <c r="AC259">
        <f t="shared" ref="AC259:AC271" si="26">T259</f>
        <v>-15.40963</v>
      </c>
    </row>
    <row r="260" spans="1:29" x14ac:dyDescent="0.25">
      <c r="A260" s="1">
        <f t="shared" ref="A260:A271" si="27">IF(B260=B259, A259, A259+1)</f>
        <v>15</v>
      </c>
      <c r="B260" t="s">
        <v>198</v>
      </c>
      <c r="C260">
        <v>2010</v>
      </c>
      <c r="D260">
        <v>158.82900000000001</v>
      </c>
      <c r="E260" t="s">
        <v>61</v>
      </c>
      <c r="F260">
        <v>35.4107366587345</v>
      </c>
      <c r="G260">
        <v>28.647020831999701</v>
      </c>
      <c r="H260" t="s">
        <v>61</v>
      </c>
      <c r="I260" t="s">
        <v>61</v>
      </c>
      <c r="J260" t="s">
        <v>61</v>
      </c>
      <c r="K260" t="s">
        <v>61</v>
      </c>
      <c r="L260" t="s">
        <v>61</v>
      </c>
      <c r="O260">
        <v>158.82899</v>
      </c>
      <c r="P260">
        <v>32.253430999999999</v>
      </c>
      <c r="Q260">
        <v>35.410736</v>
      </c>
      <c r="R260">
        <v>28.647020000000001</v>
      </c>
      <c r="T260">
        <v>-12.156635</v>
      </c>
      <c r="U260">
        <v>-9431.2309999999998</v>
      </c>
      <c r="V260">
        <v>-290.57952</v>
      </c>
      <c r="W260">
        <v>-290.57952</v>
      </c>
      <c r="Y260">
        <f t="shared" si="23"/>
        <v>158.82899</v>
      </c>
      <c r="Z260">
        <f t="shared" si="23"/>
        <v>32.253430999999999</v>
      </c>
      <c r="AA260">
        <f t="shared" si="24"/>
        <v>35.410736</v>
      </c>
      <c r="AB260">
        <f t="shared" si="25"/>
        <v>28.647020000000001</v>
      </c>
      <c r="AC260">
        <f t="shared" si="26"/>
        <v>-12.156635</v>
      </c>
    </row>
    <row r="261" spans="1:29" x14ac:dyDescent="0.25">
      <c r="A261" s="1">
        <f t="shared" si="27"/>
        <v>15</v>
      </c>
      <c r="B261" t="s">
        <v>198</v>
      </c>
      <c r="C261">
        <v>2011</v>
      </c>
      <c r="D261">
        <v>157.23480000000001</v>
      </c>
      <c r="E261">
        <v>31.5792</v>
      </c>
      <c r="F261">
        <v>40.935376414262599</v>
      </c>
      <c r="G261">
        <v>35.9673538180894</v>
      </c>
      <c r="H261" t="s">
        <v>61</v>
      </c>
      <c r="I261" t="s">
        <v>61</v>
      </c>
      <c r="J261" t="s">
        <v>61</v>
      </c>
      <c r="K261" t="s">
        <v>61</v>
      </c>
      <c r="L261" t="s">
        <v>61</v>
      </c>
      <c r="O261">
        <v>157.23480000000001</v>
      </c>
      <c r="P261">
        <v>31.579201000000001</v>
      </c>
      <c r="Q261">
        <v>40.935375000000001</v>
      </c>
      <c r="R261">
        <v>35.967354</v>
      </c>
      <c r="T261">
        <v>-8.9036402999999993</v>
      </c>
      <c r="U261">
        <v>-7083.1138000000001</v>
      </c>
      <c r="V261">
        <v>-243.06287</v>
      </c>
      <c r="W261">
        <v>-243.06287</v>
      </c>
      <c r="Y261">
        <f t="shared" si="23"/>
        <v>157.23480000000001</v>
      </c>
      <c r="Z261">
        <f t="shared" si="23"/>
        <v>31.579201000000001</v>
      </c>
      <c r="AA261">
        <f t="shared" si="24"/>
        <v>40.935375000000001</v>
      </c>
      <c r="AB261">
        <f t="shared" si="25"/>
        <v>35.967354</v>
      </c>
      <c r="AC261">
        <f t="shared" si="26"/>
        <v>-8.9036402999999993</v>
      </c>
    </row>
    <row r="262" spans="1:29" x14ac:dyDescent="0.25">
      <c r="A262" s="1">
        <f t="shared" si="27"/>
        <v>15</v>
      </c>
      <c r="B262" t="s">
        <v>198</v>
      </c>
      <c r="C262">
        <v>2012</v>
      </c>
      <c r="D262">
        <v>156.92140000000001</v>
      </c>
      <c r="E262">
        <v>30.904969999999999</v>
      </c>
      <c r="F262">
        <v>44.939778775874302</v>
      </c>
      <c r="G262">
        <v>41.459498274641994</v>
      </c>
      <c r="H262" t="s">
        <v>61</v>
      </c>
      <c r="I262" t="s">
        <v>61</v>
      </c>
      <c r="J262" t="s">
        <v>61</v>
      </c>
      <c r="K262" t="s">
        <v>61</v>
      </c>
      <c r="L262" t="s">
        <v>61</v>
      </c>
      <c r="O262">
        <v>156.92140000000001</v>
      </c>
      <c r="P262">
        <v>30.904969999999999</v>
      </c>
      <c r="Q262">
        <v>44.939776999999999</v>
      </c>
      <c r="R262">
        <v>41.459499000000001</v>
      </c>
      <c r="T262">
        <v>-5.6506452999999999</v>
      </c>
      <c r="U262">
        <v>-4734.9966000000004</v>
      </c>
      <c r="V262">
        <v>-195.54623000000001</v>
      </c>
      <c r="W262">
        <v>-195.54623000000001</v>
      </c>
      <c r="Y262">
        <f t="shared" si="23"/>
        <v>156.92140000000001</v>
      </c>
      <c r="Z262">
        <f t="shared" si="23"/>
        <v>30.904969999999999</v>
      </c>
      <c r="AA262">
        <f t="shared" si="24"/>
        <v>44.939776999999999</v>
      </c>
      <c r="AB262">
        <f t="shared" si="25"/>
        <v>41.459499000000001</v>
      </c>
      <c r="AC262">
        <f t="shared" si="26"/>
        <v>-5.6506452999999999</v>
      </c>
    </row>
    <row r="263" spans="1:29" x14ac:dyDescent="0.25">
      <c r="A263" s="1">
        <f t="shared" si="27"/>
        <v>15</v>
      </c>
      <c r="B263" t="s">
        <v>198</v>
      </c>
      <c r="C263">
        <v>2013</v>
      </c>
      <c r="D263">
        <v>168.00030000000001</v>
      </c>
      <c r="E263">
        <v>42.667670000000001</v>
      </c>
      <c r="F263">
        <v>46.598584000479697</v>
      </c>
      <c r="G263">
        <v>43.906058143533905</v>
      </c>
      <c r="H263" t="s">
        <v>61</v>
      </c>
      <c r="I263" t="s">
        <v>61</v>
      </c>
      <c r="J263" t="s">
        <v>61</v>
      </c>
      <c r="K263" t="s">
        <v>61</v>
      </c>
      <c r="L263" t="s">
        <v>61</v>
      </c>
      <c r="O263">
        <v>168.00031000000001</v>
      </c>
      <c r="P263">
        <v>42.667670999999999</v>
      </c>
      <c r="Q263">
        <v>46.598582999999998</v>
      </c>
      <c r="R263">
        <v>43.906058999999999</v>
      </c>
      <c r="T263">
        <v>-2.3976502000000002</v>
      </c>
      <c r="U263">
        <v>-2386.8793999999998</v>
      </c>
      <c r="V263">
        <v>-148.02958000000001</v>
      </c>
      <c r="W263">
        <v>-148.02958000000001</v>
      </c>
      <c r="Y263">
        <f t="shared" si="23"/>
        <v>168.00031000000001</v>
      </c>
      <c r="Z263">
        <f t="shared" si="23"/>
        <v>42.667670999999999</v>
      </c>
      <c r="AA263">
        <f t="shared" si="24"/>
        <v>46.598582999999998</v>
      </c>
      <c r="AB263">
        <f t="shared" si="25"/>
        <v>43.906058999999999</v>
      </c>
      <c r="AC263">
        <f t="shared" si="26"/>
        <v>-2.3976502000000002</v>
      </c>
    </row>
    <row r="264" spans="1:29" x14ac:dyDescent="0.25">
      <c r="A264" s="1">
        <f t="shared" si="27"/>
        <v>15</v>
      </c>
      <c r="B264" t="s">
        <v>198</v>
      </c>
      <c r="C264">
        <v>2014</v>
      </c>
      <c r="D264">
        <v>248.41399999999999</v>
      </c>
      <c r="E264">
        <v>61.231540000000003</v>
      </c>
      <c r="F264">
        <v>52.701872963916998</v>
      </c>
      <c r="G264">
        <v>46.0061008705663</v>
      </c>
      <c r="H264" t="s">
        <v>61</v>
      </c>
      <c r="I264" t="s">
        <v>61</v>
      </c>
      <c r="J264" t="s">
        <v>61</v>
      </c>
      <c r="K264" t="s">
        <v>61</v>
      </c>
      <c r="L264" t="s">
        <v>61</v>
      </c>
      <c r="O264">
        <v>248.41399999999999</v>
      </c>
      <c r="P264">
        <v>61.231541</v>
      </c>
      <c r="Q264">
        <v>52.701873999999997</v>
      </c>
      <c r="R264">
        <v>46.006100000000004</v>
      </c>
      <c r="T264">
        <v>0.85534476999999998</v>
      </c>
      <c r="U264">
        <v>-38.762206999999997</v>
      </c>
      <c r="V264">
        <v>-100.51293</v>
      </c>
      <c r="W264">
        <v>-100.51293</v>
      </c>
      <c r="Y264">
        <f t="shared" si="23"/>
        <v>248.41399999999999</v>
      </c>
      <c r="Z264">
        <f t="shared" si="23"/>
        <v>61.231541</v>
      </c>
      <c r="AA264">
        <f t="shared" si="24"/>
        <v>52.701873999999997</v>
      </c>
      <c r="AB264">
        <f t="shared" si="25"/>
        <v>46.006100000000004</v>
      </c>
      <c r="AC264">
        <f t="shared" si="26"/>
        <v>0.85534476999999998</v>
      </c>
    </row>
    <row r="265" spans="1:29" x14ac:dyDescent="0.25">
      <c r="A265" s="1">
        <f t="shared" si="27"/>
        <v>15</v>
      </c>
      <c r="B265" t="s">
        <v>198</v>
      </c>
      <c r="C265">
        <v>2015</v>
      </c>
      <c r="D265">
        <v>235.7971</v>
      </c>
      <c r="E265">
        <v>62.121099999999998</v>
      </c>
      <c r="F265">
        <v>54.596551387928599</v>
      </c>
      <c r="G265">
        <v>45.556212721944995</v>
      </c>
      <c r="H265" t="s">
        <v>61</v>
      </c>
      <c r="I265" t="s">
        <v>199</v>
      </c>
      <c r="J265" t="s">
        <v>200</v>
      </c>
      <c r="K265" t="s">
        <v>61</v>
      </c>
      <c r="L265" t="s">
        <v>61</v>
      </c>
      <c r="O265">
        <v>235.7971</v>
      </c>
      <c r="P265">
        <v>62.121101000000003</v>
      </c>
      <c r="Q265">
        <v>54.596550000000001</v>
      </c>
      <c r="R265">
        <v>45.556213</v>
      </c>
      <c r="T265">
        <v>4.1083398000000004</v>
      </c>
      <c r="U265">
        <v>2309.355</v>
      </c>
      <c r="V265">
        <v>-52.996284000000003</v>
      </c>
      <c r="W265">
        <v>-52.996284000000003</v>
      </c>
      <c r="Y265">
        <f t="shared" si="23"/>
        <v>235.7971</v>
      </c>
      <c r="Z265">
        <f t="shared" si="23"/>
        <v>62.121101000000003</v>
      </c>
      <c r="AA265">
        <f t="shared" si="24"/>
        <v>54.596550000000001</v>
      </c>
      <c r="AB265">
        <f t="shared" si="25"/>
        <v>45.556213</v>
      </c>
      <c r="AC265">
        <f t="shared" si="26"/>
        <v>4.1083398000000004</v>
      </c>
    </row>
    <row r="266" spans="1:29" x14ac:dyDescent="0.25">
      <c r="A266" s="1">
        <f t="shared" si="27"/>
        <v>15</v>
      </c>
      <c r="B266" t="s">
        <v>198</v>
      </c>
      <c r="C266">
        <v>2016</v>
      </c>
      <c r="D266">
        <v>219.65</v>
      </c>
      <c r="E266">
        <v>67.675160000000005</v>
      </c>
      <c r="F266">
        <v>43.657066024615702</v>
      </c>
      <c r="G266">
        <v>36.450471928426502</v>
      </c>
      <c r="H266" t="s">
        <v>61</v>
      </c>
      <c r="I266" t="s">
        <v>201</v>
      </c>
      <c r="J266" t="s">
        <v>202</v>
      </c>
      <c r="K266" t="s">
        <v>61</v>
      </c>
      <c r="L266" t="s">
        <v>61</v>
      </c>
      <c r="O266">
        <v>219.64999</v>
      </c>
      <c r="P266">
        <v>67.675162999999998</v>
      </c>
      <c r="Q266">
        <v>43.657066</v>
      </c>
      <c r="R266">
        <v>36.450474</v>
      </c>
      <c r="T266">
        <v>7.3613347999999998</v>
      </c>
      <c r="U266">
        <v>4657.4722000000002</v>
      </c>
      <c r="V266">
        <v>-5.4796370999999997</v>
      </c>
      <c r="W266">
        <v>-5.4796370999999997</v>
      </c>
      <c r="Y266">
        <f t="shared" si="23"/>
        <v>219.64999</v>
      </c>
      <c r="Z266">
        <f t="shared" si="23"/>
        <v>67.675162999999998</v>
      </c>
      <c r="AA266">
        <f t="shared" si="24"/>
        <v>43.657066</v>
      </c>
      <c r="AB266">
        <f t="shared" si="25"/>
        <v>36.450474</v>
      </c>
      <c r="AC266">
        <f t="shared" si="26"/>
        <v>7.3613347999999998</v>
      </c>
    </row>
    <row r="267" spans="1:29" x14ac:dyDescent="0.25">
      <c r="A267" s="1">
        <f t="shared" si="27"/>
        <v>15</v>
      </c>
      <c r="B267" t="s">
        <v>198</v>
      </c>
      <c r="C267">
        <v>2017</v>
      </c>
      <c r="D267">
        <v>230.9615</v>
      </c>
      <c r="E267">
        <v>66.511210000000005</v>
      </c>
      <c r="F267">
        <v>40.8695504654007</v>
      </c>
      <c r="G267">
        <v>34.1891934384143</v>
      </c>
      <c r="H267" t="s">
        <v>61</v>
      </c>
      <c r="I267" t="s">
        <v>203</v>
      </c>
      <c r="J267" t="s">
        <v>204</v>
      </c>
      <c r="K267">
        <v>42.0370098755469</v>
      </c>
      <c r="L267">
        <v>42.0370098755469</v>
      </c>
      <c r="O267">
        <v>230.9615</v>
      </c>
      <c r="P267">
        <v>66.511207999999996</v>
      </c>
      <c r="Q267">
        <v>40.869548999999999</v>
      </c>
      <c r="R267">
        <v>34.189194000000001</v>
      </c>
      <c r="T267">
        <v>10.61904</v>
      </c>
      <c r="U267">
        <v>8487.3857000000007</v>
      </c>
      <c r="V267">
        <v>42.037010000000002</v>
      </c>
      <c r="W267">
        <v>42.037010000000002</v>
      </c>
      <c r="Y267">
        <f t="shared" si="23"/>
        <v>230.9615</v>
      </c>
      <c r="Z267">
        <f t="shared" si="23"/>
        <v>66.511207999999996</v>
      </c>
      <c r="AA267">
        <f t="shared" si="24"/>
        <v>40.869548999999999</v>
      </c>
      <c r="AB267">
        <f t="shared" si="25"/>
        <v>34.189194000000001</v>
      </c>
      <c r="AC267">
        <f t="shared" si="26"/>
        <v>10.61904</v>
      </c>
    </row>
    <row r="268" spans="1:29" x14ac:dyDescent="0.25">
      <c r="A268" s="1">
        <f t="shared" si="27"/>
        <v>15</v>
      </c>
      <c r="B268" t="s">
        <v>198</v>
      </c>
      <c r="C268">
        <v>2018</v>
      </c>
      <c r="D268">
        <v>216.34229999999999</v>
      </c>
      <c r="E268">
        <v>68.394130000000004</v>
      </c>
      <c r="F268">
        <v>47.282193635302498</v>
      </c>
      <c r="G268">
        <v>35.043860137481097</v>
      </c>
      <c r="H268" t="s">
        <v>61</v>
      </c>
      <c r="I268" t="s">
        <v>205</v>
      </c>
      <c r="J268" t="s">
        <v>206</v>
      </c>
      <c r="K268">
        <v>89.553657759268006</v>
      </c>
      <c r="L268">
        <v>89.553657759268006</v>
      </c>
      <c r="O268">
        <v>216.34229999999999</v>
      </c>
      <c r="P268">
        <v>68.394126999999997</v>
      </c>
      <c r="Q268">
        <v>47.282192000000002</v>
      </c>
      <c r="R268">
        <v>35.043861</v>
      </c>
      <c r="T268">
        <v>15.38659</v>
      </c>
      <c r="U268">
        <v>13566.95</v>
      </c>
      <c r="V268">
        <v>89.553657999999999</v>
      </c>
      <c r="W268">
        <v>89.553657999999999</v>
      </c>
      <c r="Y268">
        <f t="shared" si="23"/>
        <v>216.34229999999999</v>
      </c>
      <c r="Z268">
        <f t="shared" si="23"/>
        <v>68.394126999999997</v>
      </c>
      <c r="AA268">
        <f t="shared" si="24"/>
        <v>47.282192000000002</v>
      </c>
      <c r="AB268">
        <f t="shared" si="25"/>
        <v>35.043861</v>
      </c>
      <c r="AC268">
        <f t="shared" si="26"/>
        <v>15.38659</v>
      </c>
    </row>
    <row r="269" spans="1:29" x14ac:dyDescent="0.25">
      <c r="A269" s="1">
        <f t="shared" si="27"/>
        <v>15</v>
      </c>
      <c r="B269" t="s">
        <v>198</v>
      </c>
      <c r="C269">
        <v>2019</v>
      </c>
      <c r="D269">
        <v>230.93219999999999</v>
      </c>
      <c r="E269">
        <v>69.04298</v>
      </c>
      <c r="F269">
        <v>47.412559886008999</v>
      </c>
      <c r="G269">
        <v>37.017625827823601</v>
      </c>
      <c r="H269" t="s">
        <v>61</v>
      </c>
      <c r="I269" t="s">
        <v>207</v>
      </c>
      <c r="J269" t="s">
        <v>208</v>
      </c>
      <c r="K269">
        <v>62.594089615148697</v>
      </c>
      <c r="L269">
        <v>62.594089615148697</v>
      </c>
      <c r="O269">
        <v>230.93221</v>
      </c>
      <c r="P269">
        <v>69.042975999999996</v>
      </c>
      <c r="Q269">
        <v>47.412559999999999</v>
      </c>
      <c r="R269">
        <v>37.017628000000002</v>
      </c>
      <c r="T269">
        <v>21.526130999999999</v>
      </c>
      <c r="U269">
        <v>19492.740000000002</v>
      </c>
      <c r="V269">
        <v>62.594090000000001</v>
      </c>
      <c r="W269">
        <v>62.594090000000001</v>
      </c>
      <c r="Y269">
        <f t="shared" si="23"/>
        <v>230.93221</v>
      </c>
      <c r="Z269">
        <f t="shared" si="23"/>
        <v>69.042975999999996</v>
      </c>
      <c r="AA269">
        <f t="shared" si="24"/>
        <v>47.412559999999999</v>
      </c>
      <c r="AB269">
        <f t="shared" si="25"/>
        <v>37.017628000000002</v>
      </c>
      <c r="AC269">
        <f t="shared" si="26"/>
        <v>21.526130999999999</v>
      </c>
    </row>
    <row r="270" spans="1:29" x14ac:dyDescent="0.25">
      <c r="A270" s="1">
        <f t="shared" si="27"/>
        <v>15</v>
      </c>
      <c r="B270" t="s">
        <v>198</v>
      </c>
      <c r="C270">
        <v>2020</v>
      </c>
      <c r="D270">
        <v>237.9358</v>
      </c>
      <c r="E270">
        <v>60.885590000000001</v>
      </c>
      <c r="F270">
        <v>52.063612207286702</v>
      </c>
      <c r="G270">
        <v>37.008317752353001</v>
      </c>
      <c r="H270" t="s">
        <v>61</v>
      </c>
      <c r="I270" t="s">
        <v>209</v>
      </c>
      <c r="J270" t="s">
        <v>210</v>
      </c>
      <c r="K270">
        <v>70.740179898025502</v>
      </c>
      <c r="L270">
        <v>70.740179898025502</v>
      </c>
      <c r="O270">
        <v>237.93581</v>
      </c>
      <c r="P270">
        <v>60.885590000000001</v>
      </c>
      <c r="Q270">
        <v>52.063614000000001</v>
      </c>
      <c r="R270">
        <v>37.008316000000001</v>
      </c>
      <c r="T270">
        <v>34.145420000000001</v>
      </c>
      <c r="U270">
        <v>7493.7309999999998</v>
      </c>
      <c r="V270">
        <v>70.740181000000007</v>
      </c>
      <c r="W270">
        <v>70.740181000000007</v>
      </c>
      <c r="Y270">
        <f t="shared" si="23"/>
        <v>237.93581</v>
      </c>
      <c r="Z270">
        <f t="shared" si="23"/>
        <v>60.885590000000001</v>
      </c>
      <c r="AA270">
        <f t="shared" si="24"/>
        <v>52.063614000000001</v>
      </c>
      <c r="AB270">
        <f t="shared" si="25"/>
        <v>37.008316000000001</v>
      </c>
      <c r="AC270">
        <f t="shared" si="26"/>
        <v>34.145420000000001</v>
      </c>
    </row>
    <row r="271" spans="1:29" x14ac:dyDescent="0.25">
      <c r="A271" s="1">
        <f t="shared" si="27"/>
        <v>15</v>
      </c>
      <c r="B271" t="s">
        <v>198</v>
      </c>
      <c r="C271">
        <v>2021</v>
      </c>
      <c r="D271">
        <v>263.13229999999999</v>
      </c>
      <c r="E271">
        <v>67.619879999999995</v>
      </c>
      <c r="F271">
        <v>57.347593271113297</v>
      </c>
      <c r="G271">
        <v>39.266529303919604</v>
      </c>
      <c r="H271" t="s">
        <v>61</v>
      </c>
      <c r="I271" t="s">
        <v>211</v>
      </c>
      <c r="J271" t="s">
        <v>212</v>
      </c>
      <c r="K271">
        <v>138.21157969526601</v>
      </c>
      <c r="L271">
        <v>138.21157969526601</v>
      </c>
      <c r="O271">
        <v>263.13229000000001</v>
      </c>
      <c r="P271">
        <v>67.619881000000007</v>
      </c>
      <c r="Q271">
        <v>57.347591000000001</v>
      </c>
      <c r="R271">
        <v>39.266528999999998</v>
      </c>
      <c r="T271">
        <v>41.644450999999997</v>
      </c>
      <c r="U271">
        <v>35594.730000000003</v>
      </c>
      <c r="V271">
        <v>138.21158</v>
      </c>
      <c r="W271">
        <v>138.21158</v>
      </c>
      <c r="Y271">
        <f t="shared" si="23"/>
        <v>263.13229000000001</v>
      </c>
      <c r="Z271">
        <f t="shared" si="23"/>
        <v>67.619881000000007</v>
      </c>
      <c r="AA271">
        <f t="shared" si="24"/>
        <v>57.347591000000001</v>
      </c>
      <c r="AB271">
        <f t="shared" si="25"/>
        <v>39.266528999999998</v>
      </c>
      <c r="AC271">
        <f t="shared" si="26"/>
        <v>41.644450999999997</v>
      </c>
    </row>
    <row r="272" spans="1:29" x14ac:dyDescent="0.25">
      <c r="M272" t="str">
        <f t="shared" ref="M272:M311" si="28">IF(C272=0,"",C272)</f>
        <v/>
      </c>
    </row>
    <row r="273" spans="13:13" x14ac:dyDescent="0.25">
      <c r="M273" t="str">
        <f t="shared" si="28"/>
        <v/>
      </c>
    </row>
    <row r="274" spans="13:13" x14ac:dyDescent="0.25">
      <c r="M274" t="str">
        <f t="shared" si="28"/>
        <v/>
      </c>
    </row>
    <row r="275" spans="13:13" x14ac:dyDescent="0.25">
      <c r="M275" t="str">
        <f t="shared" si="28"/>
        <v/>
      </c>
    </row>
    <row r="276" spans="13:13" x14ac:dyDescent="0.25">
      <c r="M276" t="str">
        <f t="shared" si="28"/>
        <v/>
      </c>
    </row>
    <row r="277" spans="13:13" x14ac:dyDescent="0.25">
      <c r="M277" t="str">
        <f t="shared" si="28"/>
        <v/>
      </c>
    </row>
    <row r="278" spans="13:13" x14ac:dyDescent="0.25">
      <c r="M278" t="str">
        <f t="shared" si="28"/>
        <v/>
      </c>
    </row>
    <row r="279" spans="13:13" x14ac:dyDescent="0.25">
      <c r="M279" t="str">
        <f t="shared" si="28"/>
        <v/>
      </c>
    </row>
    <row r="280" spans="13:13" x14ac:dyDescent="0.25">
      <c r="M280" t="str">
        <f t="shared" si="28"/>
        <v/>
      </c>
    </row>
    <row r="281" spans="13:13" x14ac:dyDescent="0.25">
      <c r="M281" t="str">
        <f t="shared" si="28"/>
        <v/>
      </c>
    </row>
    <row r="282" spans="13:13" x14ac:dyDescent="0.25">
      <c r="M282" t="str">
        <f t="shared" si="28"/>
        <v/>
      </c>
    </row>
    <row r="283" spans="13:13" x14ac:dyDescent="0.25">
      <c r="M283" t="str">
        <f t="shared" si="28"/>
        <v/>
      </c>
    </row>
    <row r="284" spans="13:13" x14ac:dyDescent="0.25">
      <c r="M284" t="str">
        <f t="shared" si="28"/>
        <v/>
      </c>
    </row>
    <row r="285" spans="13:13" x14ac:dyDescent="0.25">
      <c r="M285" t="str">
        <f t="shared" si="28"/>
        <v/>
      </c>
    </row>
    <row r="286" spans="13:13" x14ac:dyDescent="0.25">
      <c r="M286" t="str">
        <f t="shared" si="28"/>
        <v/>
      </c>
    </row>
    <row r="287" spans="13:13" x14ac:dyDescent="0.25">
      <c r="M287" t="str">
        <f t="shared" si="28"/>
        <v/>
      </c>
    </row>
    <row r="288" spans="13:13" x14ac:dyDescent="0.25">
      <c r="M288" t="str">
        <f t="shared" si="28"/>
        <v/>
      </c>
    </row>
    <row r="289" spans="13:13" x14ac:dyDescent="0.25">
      <c r="M289" t="str">
        <f t="shared" si="28"/>
        <v/>
      </c>
    </row>
    <row r="290" spans="13:13" x14ac:dyDescent="0.25">
      <c r="M290" t="str">
        <f t="shared" si="28"/>
        <v/>
      </c>
    </row>
    <row r="291" spans="13:13" x14ac:dyDescent="0.25">
      <c r="M291" t="str">
        <f t="shared" si="28"/>
        <v/>
      </c>
    </row>
    <row r="292" spans="13:13" x14ac:dyDescent="0.25">
      <c r="M292" t="str">
        <f t="shared" si="28"/>
        <v/>
      </c>
    </row>
    <row r="293" spans="13:13" x14ac:dyDescent="0.25">
      <c r="M293" t="str">
        <f t="shared" si="28"/>
        <v/>
      </c>
    </row>
    <row r="294" spans="13:13" x14ac:dyDescent="0.25">
      <c r="M294" t="str">
        <f t="shared" si="28"/>
        <v/>
      </c>
    </row>
    <row r="295" spans="13:13" x14ac:dyDescent="0.25">
      <c r="M295" t="str">
        <f t="shared" si="28"/>
        <v/>
      </c>
    </row>
    <row r="296" spans="13:13" x14ac:dyDescent="0.25">
      <c r="M296" t="str">
        <f t="shared" si="28"/>
        <v/>
      </c>
    </row>
    <row r="297" spans="13:13" x14ac:dyDescent="0.25">
      <c r="M297" t="str">
        <f t="shared" si="28"/>
        <v/>
      </c>
    </row>
    <row r="298" spans="13:13" x14ac:dyDescent="0.25">
      <c r="M298" t="str">
        <f t="shared" si="28"/>
        <v/>
      </c>
    </row>
    <row r="299" spans="13:13" x14ac:dyDescent="0.25">
      <c r="M299" t="str">
        <f t="shared" si="28"/>
        <v/>
      </c>
    </row>
    <row r="300" spans="13:13" x14ac:dyDescent="0.25">
      <c r="M300" t="str">
        <f t="shared" si="28"/>
        <v/>
      </c>
    </row>
    <row r="301" spans="13:13" x14ac:dyDescent="0.25">
      <c r="M301" t="str">
        <f t="shared" si="28"/>
        <v/>
      </c>
    </row>
    <row r="302" spans="13:13" x14ac:dyDescent="0.25">
      <c r="M302" t="str">
        <f t="shared" si="28"/>
        <v/>
      </c>
    </row>
    <row r="303" spans="13:13" x14ac:dyDescent="0.25">
      <c r="M303" t="str">
        <f t="shared" si="28"/>
        <v/>
      </c>
    </row>
    <row r="304" spans="13:13" x14ac:dyDescent="0.25">
      <c r="M304" t="str">
        <f t="shared" si="28"/>
        <v/>
      </c>
    </row>
    <row r="305" spans="13:13" x14ac:dyDescent="0.25">
      <c r="M305" t="str">
        <f t="shared" si="28"/>
        <v/>
      </c>
    </row>
    <row r="306" spans="13:13" x14ac:dyDescent="0.25">
      <c r="M306" t="str">
        <f t="shared" si="28"/>
        <v/>
      </c>
    </row>
    <row r="307" spans="13:13" x14ac:dyDescent="0.25">
      <c r="M307" t="str">
        <f t="shared" si="28"/>
        <v/>
      </c>
    </row>
    <row r="308" spans="13:13" x14ac:dyDescent="0.25">
      <c r="M308" t="str">
        <f t="shared" si="28"/>
        <v/>
      </c>
    </row>
    <row r="309" spans="13:13" x14ac:dyDescent="0.25">
      <c r="M309" t="str">
        <f t="shared" si="28"/>
        <v/>
      </c>
    </row>
    <row r="310" spans="13:13" x14ac:dyDescent="0.25">
      <c r="M310" t="str">
        <f t="shared" si="28"/>
        <v/>
      </c>
    </row>
    <row r="311" spans="13:13" x14ac:dyDescent="0.25">
      <c r="M311" t="str">
        <f t="shared" si="28"/>
        <v/>
      </c>
    </row>
    <row r="312" spans="13:13" x14ac:dyDescent="0.25">
      <c r="M312" t="str">
        <f t="shared" ref="M312:M334" si="29">IF(C312=0,"",C312)</f>
        <v/>
      </c>
    </row>
    <row r="313" spans="13:13" x14ac:dyDescent="0.25">
      <c r="M313" t="str">
        <f t="shared" si="29"/>
        <v/>
      </c>
    </row>
    <row r="314" spans="13:13" x14ac:dyDescent="0.25">
      <c r="M314" t="str">
        <f t="shared" si="29"/>
        <v/>
      </c>
    </row>
    <row r="315" spans="13:13" x14ac:dyDescent="0.25">
      <c r="M315" t="str">
        <f t="shared" si="29"/>
        <v/>
      </c>
    </row>
    <row r="316" spans="13:13" x14ac:dyDescent="0.25">
      <c r="M316" t="str">
        <f t="shared" si="29"/>
        <v/>
      </c>
    </row>
    <row r="317" spans="13:13" x14ac:dyDescent="0.25">
      <c r="M317" t="str">
        <f t="shared" si="29"/>
        <v/>
      </c>
    </row>
    <row r="318" spans="13:13" x14ac:dyDescent="0.25">
      <c r="M318" t="str">
        <f t="shared" si="29"/>
        <v/>
      </c>
    </row>
    <row r="319" spans="13:13" x14ac:dyDescent="0.25">
      <c r="M319" t="str">
        <f t="shared" si="29"/>
        <v/>
      </c>
    </row>
    <row r="320" spans="13:13" x14ac:dyDescent="0.25">
      <c r="M320" t="str">
        <f t="shared" si="29"/>
        <v/>
      </c>
    </row>
    <row r="321" spans="13:13" x14ac:dyDescent="0.25">
      <c r="M321" t="str">
        <f t="shared" si="29"/>
        <v/>
      </c>
    </row>
    <row r="322" spans="13:13" x14ac:dyDescent="0.25">
      <c r="M322" t="str">
        <f t="shared" si="29"/>
        <v/>
      </c>
    </row>
    <row r="323" spans="13:13" x14ac:dyDescent="0.25">
      <c r="M323" t="str">
        <f t="shared" si="29"/>
        <v/>
      </c>
    </row>
    <row r="324" spans="13:13" x14ac:dyDescent="0.25">
      <c r="M324" t="str">
        <f t="shared" si="29"/>
        <v/>
      </c>
    </row>
    <row r="325" spans="13:13" x14ac:dyDescent="0.25">
      <c r="M325" t="str">
        <f t="shared" si="29"/>
        <v/>
      </c>
    </row>
    <row r="326" spans="13:13" x14ac:dyDescent="0.25">
      <c r="M326" t="str">
        <f t="shared" si="29"/>
        <v/>
      </c>
    </row>
    <row r="327" spans="13:13" x14ac:dyDescent="0.25">
      <c r="M327" t="str">
        <f t="shared" si="29"/>
        <v/>
      </c>
    </row>
    <row r="328" spans="13:13" x14ac:dyDescent="0.25">
      <c r="M328" t="str">
        <f t="shared" si="29"/>
        <v/>
      </c>
    </row>
    <row r="329" spans="13:13" x14ac:dyDescent="0.25">
      <c r="M329" t="str">
        <f t="shared" si="29"/>
        <v/>
      </c>
    </row>
    <row r="330" spans="13:13" x14ac:dyDescent="0.25">
      <c r="M330" t="str">
        <f t="shared" si="29"/>
        <v/>
      </c>
    </row>
    <row r="331" spans="13:13" x14ac:dyDescent="0.25">
      <c r="M331" t="str">
        <f t="shared" si="29"/>
        <v/>
      </c>
    </row>
    <row r="332" spans="13:13" x14ac:dyDescent="0.25">
      <c r="M332" t="str">
        <f t="shared" si="29"/>
        <v/>
      </c>
    </row>
    <row r="333" spans="13:13" x14ac:dyDescent="0.25">
      <c r="M333" t="str">
        <f t="shared" si="29"/>
        <v/>
      </c>
    </row>
    <row r="334" spans="13:13" x14ac:dyDescent="0.25">
      <c r="M334" t="str">
        <f t="shared" si="29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RowHeight="15" x14ac:dyDescent="0.25"/>
  <cols>
    <col min="1" max="1" width="6.42578125" customWidth="1"/>
    <col min="2" max="2" width="13.7109375" customWidth="1"/>
    <col min="7" max="7" width="13" customWidth="1"/>
    <col min="8" max="8" width="14.42578125" customWidth="1"/>
    <col min="10" max="10" width="11.5703125" customWidth="1"/>
    <col min="11" max="11" width="11.140625" customWidth="1"/>
    <col min="12" max="12" width="11.28515625" customWidth="1"/>
    <col min="18" max="18" width="12.28515625" customWidth="1"/>
    <col min="24" max="24" width="11" customWidth="1"/>
    <col min="25" max="25" width="11.5703125" customWidth="1"/>
    <col min="27" max="27" width="12" customWidth="1"/>
    <col min="28" max="28" width="11.5703125" customWidth="1"/>
  </cols>
  <sheetData>
    <row r="1" spans="1:31" x14ac:dyDescent="0.25">
      <c r="A1" t="s">
        <v>213</v>
      </c>
      <c r="B1" t="s">
        <v>1234</v>
      </c>
      <c r="C1" t="s">
        <v>1235</v>
      </c>
      <c r="D1" t="s">
        <v>1233</v>
      </c>
      <c r="E1" t="s">
        <v>1226</v>
      </c>
      <c r="F1" t="s">
        <v>1000</v>
      </c>
      <c r="G1" t="s">
        <v>1227</v>
      </c>
      <c r="H1" t="s">
        <v>1228</v>
      </c>
      <c r="I1" t="s">
        <v>232</v>
      </c>
      <c r="J1" t="s">
        <v>2</v>
      </c>
      <c r="K1" t="s">
        <v>3</v>
      </c>
      <c r="L1" t="s">
        <v>1230</v>
      </c>
      <c r="M1" t="s">
        <v>1231</v>
      </c>
      <c r="N1" t="s">
        <v>1232</v>
      </c>
      <c r="R1" s="31"/>
      <c r="S1" s="31" t="s">
        <v>4207</v>
      </c>
      <c r="T1" s="31" t="s">
        <v>4208</v>
      </c>
      <c r="V1" t="s">
        <v>4209</v>
      </c>
      <c r="W1" t="s">
        <v>4210</v>
      </c>
      <c r="X1" t="s">
        <v>4211</v>
      </c>
      <c r="Y1" t="s">
        <v>4212</v>
      </c>
      <c r="Z1" t="s">
        <v>1229</v>
      </c>
      <c r="AA1" t="s">
        <v>4213</v>
      </c>
      <c r="AB1" t="s">
        <v>4214</v>
      </c>
      <c r="AC1" t="s">
        <v>4215</v>
      </c>
      <c r="AD1" t="s">
        <v>4216</v>
      </c>
      <c r="AE1" t="s">
        <v>4217</v>
      </c>
    </row>
    <row r="2" spans="1:31" x14ac:dyDescent="0.25">
      <c r="A2" s="11">
        <v>1</v>
      </c>
      <c r="B2" t="s">
        <v>11</v>
      </c>
      <c r="C2">
        <v>2004</v>
      </c>
      <c r="D2">
        <v>50</v>
      </c>
      <c r="E2">
        <v>46.713695999999999</v>
      </c>
      <c r="F2">
        <v>-2664.1743000000001</v>
      </c>
      <c r="G2">
        <v>10.41743651</v>
      </c>
      <c r="H2">
        <v>-1607.7367999999999</v>
      </c>
      <c r="I2">
        <v>0.36756206000000002</v>
      </c>
      <c r="J2">
        <v>46.713698999999998</v>
      </c>
      <c r="K2">
        <v>41.370739</v>
      </c>
      <c r="L2">
        <v>15.183903000000001</v>
      </c>
      <c r="M2">
        <v>13.456549000000001</v>
      </c>
      <c r="N2">
        <v>-107.76593</v>
      </c>
      <c r="R2" s="31" t="s">
        <v>1226</v>
      </c>
      <c r="S2" s="31">
        <v>11.333883999999999</v>
      </c>
      <c r="T2" s="31">
        <v>1656.0347420000001</v>
      </c>
      <c r="V2">
        <f t="shared" ref="V2:V33" si="0">(E2-11.333884)/(1656.034742-11.333884)</f>
        <v>2.1511396329556724E-2</v>
      </c>
      <c r="W2">
        <f t="shared" ref="W2:W33" si="1">(F2--2841.6039)/(2876.4961--2841.6039)</f>
        <v>3.1029467830223312E-2</v>
      </c>
      <c r="X2">
        <f>(G2-2.902086)/(33.4830719-2.902086)</f>
        <v>0.2457523944641693</v>
      </c>
      <c r="Y2">
        <f>(H2--1607.7368)/(3888.8169--1607.7368)</f>
        <v>0</v>
      </c>
      <c r="Z2">
        <f>(I2--3.8846102)/(17.194857--3.8846102)</f>
        <v>0.20172105014115346</v>
      </c>
      <c r="AA2">
        <f>(J2-11.33388)/(1458.407-11.33388)</f>
        <v>2.4449226864223694E-2</v>
      </c>
      <c r="AB2">
        <f>(K2-2.8434892)/(200.2374-2.8434892)</f>
        <v>0.19517952526426158</v>
      </c>
      <c r="AC2">
        <f>(L2-4.0676537)/(57.347591-4.0676537)</f>
        <v>0.20863855821391891</v>
      </c>
      <c r="AD2">
        <f>(M2-0.8167035)/(46.0061-0.8167035)</f>
        <v>0.27970821650605576</v>
      </c>
      <c r="AE2">
        <f>(N2--139.15958)/(180.5585--139.15958)</f>
        <v>9.8191663105195712E-2</v>
      </c>
    </row>
    <row r="3" spans="1:31" x14ac:dyDescent="0.25">
      <c r="A3" s="1">
        <f>IF(B3=B2, A2, A2+1)</f>
        <v>1</v>
      </c>
      <c r="B3" t="s">
        <v>11</v>
      </c>
      <c r="C3">
        <v>2005</v>
      </c>
      <c r="D3">
        <v>50.200001</v>
      </c>
      <c r="E3">
        <v>60.252204999999996</v>
      </c>
      <c r="F3">
        <v>-2383.6999000000001</v>
      </c>
      <c r="G3">
        <v>10.8003512</v>
      </c>
      <c r="H3">
        <v>-1445.7508</v>
      </c>
      <c r="I3">
        <v>0.72573113</v>
      </c>
      <c r="J3">
        <v>60.252209000000001</v>
      </c>
      <c r="K3">
        <v>33.399689000000002</v>
      </c>
      <c r="L3">
        <v>16.055728999999999</v>
      </c>
      <c r="M3">
        <v>14.031178000000001</v>
      </c>
      <c r="N3">
        <v>-97.691584000000006</v>
      </c>
      <c r="R3" s="31" t="s">
        <v>1000</v>
      </c>
      <c r="S3" s="31">
        <v>-2841.6039000000001</v>
      </c>
      <c r="T3" s="31">
        <v>2876.4960999999998</v>
      </c>
      <c r="V3">
        <f t="shared" si="0"/>
        <v>2.9742989895126568E-2</v>
      </c>
      <c r="W3">
        <f t="shared" si="1"/>
        <v>8.0079746769031665E-2</v>
      </c>
      <c r="X3">
        <f t="shared" ref="X3:X66" si="2">(G3-2.902086)/(33.4830719-2.902086)</f>
        <v>0.25827372687811218</v>
      </c>
      <c r="Y3">
        <f t="shared" ref="Y3:Y66" si="3">(H3--1607.7368)/(3888.8169--1607.7368)</f>
        <v>2.9470466194117213E-2</v>
      </c>
      <c r="Z3">
        <f t="shared" ref="Z3:Z66" si="4">(I3--3.8846102)/(17.194857--3.8846102)</f>
        <v>0.21871242220012088</v>
      </c>
      <c r="AA3">
        <f t="shared" ref="AA3:AA66" si="5">(J3-11.33388)/(1458.407-11.33388)</f>
        <v>3.3805015326385163E-2</v>
      </c>
      <c r="AB3">
        <f t="shared" ref="AB3:AB66" si="6">(K3-2.8434892)/(200.2374-2.8434892)</f>
        <v>0.15479808711505602</v>
      </c>
      <c r="AC3">
        <f t="shared" ref="AC3:AC66" si="7">(L3-4.0676537)/(57.347591-4.0676537)</f>
        <v>0.22500167807066843</v>
      </c>
      <c r="AD3">
        <f t="shared" ref="AD3:AD66" si="8">(M3-0.8167035)/(46.0061-0.8167035)</f>
        <v>0.29242423053824146</v>
      </c>
      <c r="AE3">
        <f t="shared" ref="AE3:AE66" si="9">(N3--139.15958)/(180.5585--139.15958)</f>
        <v>0.12970175474593118</v>
      </c>
    </row>
    <row r="4" spans="1:31" x14ac:dyDescent="0.25">
      <c r="A4" s="1">
        <f t="shared" ref="A4:A67" si="10">IF(B4=B3, A3, A3+1)</f>
        <v>1</v>
      </c>
      <c r="B4" t="s">
        <v>11</v>
      </c>
      <c r="C4">
        <v>2006</v>
      </c>
      <c r="D4">
        <v>50.400002000000001</v>
      </c>
      <c r="E4">
        <v>59.994663000000003</v>
      </c>
      <c r="F4">
        <v>-2103.2255</v>
      </c>
      <c r="G4">
        <v>11.091810300000001</v>
      </c>
      <c r="H4">
        <v>-1283.7647999999999</v>
      </c>
      <c r="I4">
        <v>1.0839002</v>
      </c>
      <c r="J4">
        <v>59.994658999999999</v>
      </c>
      <c r="K4">
        <v>28.736758999999999</v>
      </c>
      <c r="L4">
        <v>16.490556999999999</v>
      </c>
      <c r="M4">
        <v>14.403933</v>
      </c>
      <c r="N4">
        <v>-87.617238999999998</v>
      </c>
      <c r="R4" s="31" t="s">
        <v>1227</v>
      </c>
      <c r="S4" s="31">
        <v>2.9020860000000002</v>
      </c>
      <c r="T4" s="31">
        <v>33.483071899999999</v>
      </c>
      <c r="V4">
        <f t="shared" si="0"/>
        <v>2.9586400933220649E-2</v>
      </c>
      <c r="W4">
        <f t="shared" si="1"/>
        <v>0.12913002570784002</v>
      </c>
      <c r="X4">
        <f t="shared" si="2"/>
        <v>0.26780445623239374</v>
      </c>
      <c r="Y4">
        <f t="shared" si="3"/>
        <v>5.8940932388234467E-2</v>
      </c>
      <c r="Z4">
        <f t="shared" si="4"/>
        <v>0.23570379425908827</v>
      </c>
      <c r="AA4">
        <f t="shared" si="5"/>
        <v>3.3627035377452104E-2</v>
      </c>
      <c r="AB4">
        <f t="shared" si="6"/>
        <v>0.13117562590993559</v>
      </c>
      <c r="AC4">
        <f t="shared" si="7"/>
        <v>0.23316287386096451</v>
      </c>
      <c r="AD4">
        <f t="shared" si="8"/>
        <v>0.30067295764837221</v>
      </c>
      <c r="AE4">
        <f t="shared" si="9"/>
        <v>0.16121184325891114</v>
      </c>
    </row>
    <row r="5" spans="1:31" x14ac:dyDescent="0.25">
      <c r="A5" s="1">
        <f t="shared" si="10"/>
        <v>1</v>
      </c>
      <c r="B5" t="s">
        <v>11</v>
      </c>
      <c r="C5">
        <v>2007</v>
      </c>
      <c r="D5">
        <v>46.599997999999999</v>
      </c>
      <c r="E5">
        <v>52.513786000000003</v>
      </c>
      <c r="F5">
        <v>-1822.7511</v>
      </c>
      <c r="G5">
        <v>9.8488688999999994</v>
      </c>
      <c r="H5">
        <v>-1121.7788</v>
      </c>
      <c r="I5">
        <v>1.4420693</v>
      </c>
      <c r="J5">
        <v>52.51379</v>
      </c>
      <c r="K5">
        <v>25.082139999999999</v>
      </c>
      <c r="L5">
        <v>20.495567000000001</v>
      </c>
      <c r="M5">
        <v>16.014047999999999</v>
      </c>
      <c r="N5">
        <v>-77.542893000000007</v>
      </c>
      <c r="R5" s="31" t="s">
        <v>1228</v>
      </c>
      <c r="S5" s="31">
        <v>-1607.7367999999999</v>
      </c>
      <c r="T5" s="31">
        <v>3888.8168999999998</v>
      </c>
      <c r="V5">
        <f t="shared" si="0"/>
        <v>2.5037928204205997E-2</v>
      </c>
      <c r="W5">
        <f t="shared" si="1"/>
        <v>0.17818030464664836</v>
      </c>
      <c r="X5">
        <f t="shared" si="2"/>
        <v>0.22716020087501493</v>
      </c>
      <c r="Y5">
        <f t="shared" si="3"/>
        <v>8.8411398582351683E-2</v>
      </c>
      <c r="Z5">
        <f t="shared" si="4"/>
        <v>0.25269516774124157</v>
      </c>
      <c r="AA5">
        <f t="shared" si="5"/>
        <v>2.8457380232451555E-2</v>
      </c>
      <c r="AB5">
        <f t="shared" si="6"/>
        <v>0.11266128073490703</v>
      </c>
      <c r="AC5">
        <f t="shared" si="7"/>
        <v>0.30833206892681536</v>
      </c>
      <c r="AD5">
        <f t="shared" si="8"/>
        <v>0.33630332947686076</v>
      </c>
      <c r="AE5">
        <f t="shared" si="9"/>
        <v>0.19272193489964659</v>
      </c>
    </row>
    <row r="6" spans="1:31" x14ac:dyDescent="0.25">
      <c r="A6" s="1">
        <f t="shared" si="10"/>
        <v>1</v>
      </c>
      <c r="B6" t="s">
        <v>11</v>
      </c>
      <c r="C6">
        <v>2008</v>
      </c>
      <c r="D6">
        <v>45.700001</v>
      </c>
      <c r="E6">
        <v>77.366020000000006</v>
      </c>
      <c r="F6">
        <v>-1542.2766999999999</v>
      </c>
      <c r="G6">
        <v>14.7019491</v>
      </c>
      <c r="H6">
        <v>-959.79276000000004</v>
      </c>
      <c r="I6">
        <v>1.8002384</v>
      </c>
      <c r="J6">
        <v>77.366020000000006</v>
      </c>
      <c r="K6">
        <v>129.8477</v>
      </c>
      <c r="L6">
        <v>21.406172000000002</v>
      </c>
      <c r="M6">
        <v>16.965366</v>
      </c>
      <c r="N6">
        <v>-67.468547000000001</v>
      </c>
      <c r="R6" s="31" t="s">
        <v>232</v>
      </c>
      <c r="S6" s="31">
        <v>-3.8846102</v>
      </c>
      <c r="T6" s="31">
        <v>17.194856999999999</v>
      </c>
      <c r="V6">
        <f t="shared" si="0"/>
        <v>4.0148417068558498E-2</v>
      </c>
      <c r="W6">
        <f t="shared" si="1"/>
        <v>0.22723058358545672</v>
      </c>
      <c r="X6">
        <f t="shared" si="2"/>
        <v>0.38585620288978323</v>
      </c>
      <c r="Y6">
        <f t="shared" si="3"/>
        <v>0.11788187205375614</v>
      </c>
      <c r="Z6">
        <f t="shared" si="4"/>
        <v>0.26968654122339492</v>
      </c>
      <c r="AA6">
        <f t="shared" si="5"/>
        <v>4.5631515842129662E-2</v>
      </c>
      <c r="AB6">
        <f t="shared" si="6"/>
        <v>0.64340490689543606</v>
      </c>
      <c r="AC6">
        <f t="shared" si="7"/>
        <v>0.32542302372416643</v>
      </c>
      <c r="AD6">
        <f t="shared" si="8"/>
        <v>0.35735512643989392</v>
      </c>
      <c r="AE6">
        <f t="shared" si="9"/>
        <v>0.2242320265403821</v>
      </c>
    </row>
    <row r="7" spans="1:31" x14ac:dyDescent="0.25">
      <c r="A7" s="1">
        <f t="shared" si="10"/>
        <v>1</v>
      </c>
      <c r="B7" t="s">
        <v>11</v>
      </c>
      <c r="C7">
        <v>2009</v>
      </c>
      <c r="D7">
        <v>49</v>
      </c>
      <c r="E7">
        <v>95.188370000000006</v>
      </c>
      <c r="F7">
        <v>-1261.8023000000001</v>
      </c>
      <c r="G7">
        <v>17.792218500000001</v>
      </c>
      <c r="H7">
        <v>-797.80674999999997</v>
      </c>
      <c r="I7">
        <v>2.1584074000000002</v>
      </c>
      <c r="J7">
        <v>95.188370000000006</v>
      </c>
      <c r="K7">
        <v>153.20399</v>
      </c>
      <c r="L7">
        <v>22.705814</v>
      </c>
      <c r="M7">
        <v>18.454435</v>
      </c>
      <c r="N7">
        <v>-57.394201000000002</v>
      </c>
      <c r="R7" s="31" t="s">
        <v>2</v>
      </c>
      <c r="S7" s="31">
        <v>11.333880000000001</v>
      </c>
      <c r="T7" s="31">
        <v>1458.4069999999999</v>
      </c>
      <c r="V7">
        <f t="shared" si="0"/>
        <v>5.0984642947149238E-2</v>
      </c>
      <c r="W7">
        <f t="shared" si="1"/>
        <v>0.27628086252426504</v>
      </c>
      <c r="X7">
        <f t="shared" si="2"/>
        <v>0.48690819022940662</v>
      </c>
      <c r="Y7">
        <f t="shared" si="3"/>
        <v>0.14735234006719519</v>
      </c>
      <c r="Z7">
        <f t="shared" si="4"/>
        <v>0.28667790996159526</v>
      </c>
      <c r="AA7">
        <f t="shared" si="5"/>
        <v>5.7947652292788081E-2</v>
      </c>
      <c r="AB7">
        <f t="shared" si="6"/>
        <v>0.76172816167741686</v>
      </c>
      <c r="AC7">
        <f t="shared" si="7"/>
        <v>0.34981573260973037</v>
      </c>
      <c r="AD7">
        <f t="shared" si="8"/>
        <v>0.39030686103542012</v>
      </c>
      <c r="AE7">
        <f t="shared" si="9"/>
        <v>0.25574211818111758</v>
      </c>
    </row>
    <row r="8" spans="1:31" x14ac:dyDescent="0.25">
      <c r="A8" s="1">
        <f t="shared" si="10"/>
        <v>1</v>
      </c>
      <c r="B8" t="s">
        <v>11</v>
      </c>
      <c r="C8">
        <v>2010</v>
      </c>
      <c r="D8">
        <v>48.900002000000001</v>
      </c>
      <c r="E8">
        <v>110.91753</v>
      </c>
      <c r="F8">
        <v>-981.32788000000005</v>
      </c>
      <c r="G8">
        <v>19.1840522</v>
      </c>
      <c r="H8">
        <v>-635.82074</v>
      </c>
      <c r="I8">
        <v>2.5165765000000002</v>
      </c>
      <c r="J8">
        <v>110.9175</v>
      </c>
      <c r="K8">
        <v>200.23740000000001</v>
      </c>
      <c r="L8">
        <v>25.428982000000001</v>
      </c>
      <c r="M8">
        <v>19.627206999999999</v>
      </c>
      <c r="N8">
        <v>-47.319854999999997</v>
      </c>
      <c r="R8" s="31" t="s">
        <v>3</v>
      </c>
      <c r="S8" s="31">
        <v>2.8434892000000001</v>
      </c>
      <c r="T8" s="31">
        <v>200.23740000000001</v>
      </c>
      <c r="V8">
        <f t="shared" si="0"/>
        <v>6.0548181461458198E-2</v>
      </c>
      <c r="W8">
        <f t="shared" si="1"/>
        <v>0.32533114496073867</v>
      </c>
      <c r="X8">
        <f t="shared" si="2"/>
        <v>0.53242123237105965</v>
      </c>
      <c r="Y8">
        <f t="shared" si="3"/>
        <v>0.17682280808063425</v>
      </c>
      <c r="Z8">
        <f t="shared" si="4"/>
        <v>0.30366928344374855</v>
      </c>
      <c r="AA8">
        <f t="shared" si="5"/>
        <v>6.8817268888250779E-2</v>
      </c>
      <c r="AB8">
        <f t="shared" si="6"/>
        <v>1</v>
      </c>
      <c r="AC8">
        <f t="shared" si="7"/>
        <v>0.40092630326725254</v>
      </c>
      <c r="AD8">
        <f t="shared" si="8"/>
        <v>0.41625923240643409</v>
      </c>
      <c r="AE8">
        <f t="shared" si="9"/>
        <v>0.28725220982185312</v>
      </c>
    </row>
    <row r="9" spans="1:31" x14ac:dyDescent="0.25">
      <c r="A9" s="1">
        <f t="shared" si="10"/>
        <v>1</v>
      </c>
      <c r="B9" t="s">
        <v>11</v>
      </c>
      <c r="C9">
        <v>2011</v>
      </c>
      <c r="D9">
        <v>48.299999</v>
      </c>
      <c r="E9">
        <v>124.02385</v>
      </c>
      <c r="F9">
        <v>-700.85348999999997</v>
      </c>
      <c r="G9">
        <v>17.6994145</v>
      </c>
      <c r="H9">
        <v>-473.83472999999998</v>
      </c>
      <c r="I9">
        <v>2.8747455999999998</v>
      </c>
      <c r="J9">
        <v>124.0239</v>
      </c>
      <c r="K9">
        <v>83.747726</v>
      </c>
      <c r="L9">
        <v>25.379954999999999</v>
      </c>
      <c r="M9">
        <v>20.633279999999999</v>
      </c>
      <c r="N9">
        <v>-37.245508999999998</v>
      </c>
      <c r="R9" s="31" t="s">
        <v>1230</v>
      </c>
      <c r="S9" s="31">
        <v>4.0676537000000001</v>
      </c>
      <c r="T9" s="31">
        <v>57.347591000000001</v>
      </c>
      <c r="V9">
        <f t="shared" si="0"/>
        <v>6.8516998365911949E-2</v>
      </c>
      <c r="W9">
        <f t="shared" si="1"/>
        <v>0.3743814221507144</v>
      </c>
      <c r="X9">
        <f t="shared" si="2"/>
        <v>0.48387349408509422</v>
      </c>
      <c r="Y9">
        <f t="shared" si="3"/>
        <v>0.20629327609407327</v>
      </c>
      <c r="Z9">
        <f t="shared" si="4"/>
        <v>0.32066065692590179</v>
      </c>
      <c r="AA9">
        <f t="shared" si="5"/>
        <v>7.7874447698952493E-2</v>
      </c>
      <c r="AB9">
        <f t="shared" si="6"/>
        <v>0.40986186692441784</v>
      </c>
      <c r="AC9">
        <f t="shared" si="7"/>
        <v>0.40000612575795952</v>
      </c>
      <c r="AD9">
        <f t="shared" si="8"/>
        <v>0.43852270742318944</v>
      </c>
      <c r="AE9">
        <f t="shared" si="9"/>
        <v>0.31876230146258855</v>
      </c>
    </row>
    <row r="10" spans="1:31" x14ac:dyDescent="0.25">
      <c r="A10" s="1">
        <f t="shared" si="10"/>
        <v>1</v>
      </c>
      <c r="B10" t="s">
        <v>11</v>
      </c>
      <c r="C10">
        <v>2012</v>
      </c>
      <c r="D10">
        <v>47.299999</v>
      </c>
      <c r="E10">
        <v>134.03998000000001</v>
      </c>
      <c r="F10">
        <v>-420.37909000000002</v>
      </c>
      <c r="G10">
        <v>17.240875899999999</v>
      </c>
      <c r="H10">
        <v>-311.84872000000001</v>
      </c>
      <c r="I10">
        <v>3.5903306000000001</v>
      </c>
      <c r="J10">
        <v>134.03998999999999</v>
      </c>
      <c r="K10">
        <v>57.559921000000003</v>
      </c>
      <c r="L10">
        <v>24.535646</v>
      </c>
      <c r="M10">
        <v>19.556771999999999</v>
      </c>
      <c r="N10">
        <v>-27.171164000000001</v>
      </c>
      <c r="R10" s="31" t="s">
        <v>1231</v>
      </c>
      <c r="S10" s="31">
        <v>0.81670350000000003</v>
      </c>
      <c r="T10" s="31">
        <v>46.006100000000004</v>
      </c>
      <c r="V10">
        <f t="shared" si="0"/>
        <v>7.4606938643671586E-2</v>
      </c>
      <c r="W10">
        <f t="shared" si="1"/>
        <v>0.42343170108952277</v>
      </c>
      <c r="X10">
        <f t="shared" si="2"/>
        <v>0.4688792554591904</v>
      </c>
      <c r="Y10">
        <f t="shared" si="3"/>
        <v>0.23576374410751233</v>
      </c>
      <c r="Z10">
        <f t="shared" si="4"/>
        <v>0.35460767243680619</v>
      </c>
      <c r="AA10">
        <f t="shared" si="5"/>
        <v>8.4796067526981628E-2</v>
      </c>
      <c r="AB10">
        <f t="shared" si="6"/>
        <v>0.27719412203874322</v>
      </c>
      <c r="AC10">
        <f t="shared" si="7"/>
        <v>0.38415946671919221</v>
      </c>
      <c r="AD10">
        <f t="shared" si="8"/>
        <v>0.41470057029860974</v>
      </c>
      <c r="AE10">
        <f t="shared" si="9"/>
        <v>0.35027238997556848</v>
      </c>
    </row>
    <row r="11" spans="1:31" x14ac:dyDescent="0.25">
      <c r="A11" s="1">
        <f t="shared" si="10"/>
        <v>1</v>
      </c>
      <c r="B11" t="s">
        <v>11</v>
      </c>
      <c r="C11">
        <v>2013</v>
      </c>
      <c r="D11">
        <v>43.900002000000001</v>
      </c>
      <c r="E11">
        <v>148.54259999999999</v>
      </c>
      <c r="F11">
        <v>-139.90468999999999</v>
      </c>
      <c r="G11">
        <v>17.016019100000001</v>
      </c>
      <c r="H11">
        <v>-149.86272</v>
      </c>
      <c r="I11">
        <v>4.4881295999999997</v>
      </c>
      <c r="J11">
        <v>148.54259999999999</v>
      </c>
      <c r="K11">
        <v>114.7129</v>
      </c>
      <c r="L11">
        <v>25.632994</v>
      </c>
      <c r="M11">
        <v>20.843720999999999</v>
      </c>
      <c r="N11">
        <v>-17.096817999999999</v>
      </c>
      <c r="R11" s="31" t="s">
        <v>1232</v>
      </c>
      <c r="S11" s="31">
        <v>-139.15958000000001</v>
      </c>
      <c r="T11" s="31">
        <v>180.55850000000001</v>
      </c>
      <c r="V11">
        <f t="shared" si="0"/>
        <v>8.3424724522153784E-2</v>
      </c>
      <c r="W11">
        <f t="shared" si="1"/>
        <v>0.47248198002833108</v>
      </c>
      <c r="X11">
        <f t="shared" si="2"/>
        <v>0.46152642515034159</v>
      </c>
      <c r="Y11">
        <f t="shared" si="3"/>
        <v>0.26523421030162952</v>
      </c>
      <c r="Z11">
        <f t="shared" si="4"/>
        <v>0.39719883432347852</v>
      </c>
      <c r="AA11">
        <f t="shared" si="5"/>
        <v>9.4818097374374563E-2</v>
      </c>
      <c r="AB11">
        <f t="shared" si="6"/>
        <v>0.56673182240837394</v>
      </c>
      <c r="AC11">
        <f t="shared" si="7"/>
        <v>0.40475536182734956</v>
      </c>
      <c r="AD11">
        <f t="shared" si="8"/>
        <v>0.44317957421715065</v>
      </c>
      <c r="AE11">
        <f t="shared" si="9"/>
        <v>0.38178248161630401</v>
      </c>
    </row>
    <row r="12" spans="1:31" x14ac:dyDescent="0.25">
      <c r="A12" s="1">
        <f t="shared" si="10"/>
        <v>1</v>
      </c>
      <c r="B12" t="s">
        <v>11</v>
      </c>
      <c r="C12">
        <v>2014</v>
      </c>
      <c r="D12">
        <v>40</v>
      </c>
      <c r="E12">
        <v>162.25220999999999</v>
      </c>
      <c r="F12">
        <v>140.56970000000001</v>
      </c>
      <c r="G12">
        <v>19.919072200000002</v>
      </c>
      <c r="H12">
        <v>12.123291</v>
      </c>
      <c r="I12">
        <v>4.5216117000000002</v>
      </c>
      <c r="J12">
        <v>162.25219999999999</v>
      </c>
      <c r="K12">
        <v>95.472633000000002</v>
      </c>
      <c r="L12">
        <v>27.697541999999999</v>
      </c>
      <c r="M12">
        <v>22.074089000000001</v>
      </c>
      <c r="N12">
        <v>-7.0224719000000002</v>
      </c>
      <c r="V12">
        <f t="shared" si="0"/>
        <v>9.1760349771763769E-2</v>
      </c>
      <c r="W12">
        <f t="shared" si="1"/>
        <v>0.52153225721830676</v>
      </c>
      <c r="X12">
        <f t="shared" si="2"/>
        <v>0.55645642869872303</v>
      </c>
      <c r="Y12">
        <f t="shared" si="3"/>
        <v>0.29470467849700077</v>
      </c>
      <c r="Z12">
        <f t="shared" si="4"/>
        <v>0.3987872093844953</v>
      </c>
      <c r="AA12">
        <f t="shared" si="5"/>
        <v>0.10429211759527396</v>
      </c>
      <c r="AB12">
        <f t="shared" si="6"/>
        <v>0.46926039118730506</v>
      </c>
      <c r="AC12">
        <f t="shared" si="7"/>
        <v>0.44350443145134855</v>
      </c>
      <c r="AD12">
        <f t="shared" si="8"/>
        <v>0.47040649237260784</v>
      </c>
      <c r="AE12">
        <f t="shared" si="9"/>
        <v>0.41329257356981502</v>
      </c>
    </row>
    <row r="13" spans="1:31" x14ac:dyDescent="0.25">
      <c r="A13" s="1">
        <f t="shared" si="10"/>
        <v>1</v>
      </c>
      <c r="B13" t="s">
        <v>11</v>
      </c>
      <c r="C13">
        <v>2015</v>
      </c>
      <c r="D13">
        <v>47.599997999999999</v>
      </c>
      <c r="E13">
        <v>168.26407</v>
      </c>
      <c r="F13">
        <v>421.04410000000001</v>
      </c>
      <c r="G13">
        <v>21.8539952</v>
      </c>
      <c r="H13">
        <v>174.10929999999999</v>
      </c>
      <c r="I13">
        <v>4.5979866999999999</v>
      </c>
      <c r="J13">
        <v>168.26410000000001</v>
      </c>
      <c r="K13">
        <v>76.889961</v>
      </c>
      <c r="L13">
        <v>30.189308</v>
      </c>
      <c r="M13">
        <v>20.886735999999999</v>
      </c>
      <c r="N13">
        <v>3.0518738999999999</v>
      </c>
      <c r="V13">
        <f t="shared" si="0"/>
        <v>9.5415640623445208E-2</v>
      </c>
      <c r="W13">
        <f t="shared" si="1"/>
        <v>0.57058253615711507</v>
      </c>
      <c r="X13">
        <f t="shared" si="2"/>
        <v>0.61972852222530861</v>
      </c>
      <c r="Y13">
        <f t="shared" si="3"/>
        <v>0.32417514632850764</v>
      </c>
      <c r="Z13">
        <f t="shared" si="4"/>
        <v>0.40241040342803353</v>
      </c>
      <c r="AA13">
        <f t="shared" si="5"/>
        <v>0.10844664159057837</v>
      </c>
      <c r="AB13">
        <f t="shared" si="6"/>
        <v>0.37512034439108949</v>
      </c>
      <c r="AC13">
        <f t="shared" si="7"/>
        <v>0.49027186636723014</v>
      </c>
      <c r="AD13">
        <f t="shared" si="8"/>
        <v>0.44413145681199789</v>
      </c>
      <c r="AE13">
        <f t="shared" si="9"/>
        <v>0.44480266458499945</v>
      </c>
    </row>
    <row r="14" spans="1:31" x14ac:dyDescent="0.25">
      <c r="A14" s="1">
        <f t="shared" si="10"/>
        <v>1</v>
      </c>
      <c r="B14" t="s">
        <v>11</v>
      </c>
      <c r="C14">
        <v>2016</v>
      </c>
      <c r="D14">
        <v>44.900002000000001</v>
      </c>
      <c r="E14">
        <v>182.62191999999999</v>
      </c>
      <c r="F14">
        <v>701.51849000000004</v>
      </c>
      <c r="G14">
        <v>22.642773300000002</v>
      </c>
      <c r="H14">
        <v>336.09530999999998</v>
      </c>
      <c r="I14">
        <v>4.8457483999999997</v>
      </c>
      <c r="J14">
        <v>182.62190000000001</v>
      </c>
      <c r="K14">
        <v>85.422332999999995</v>
      </c>
      <c r="L14">
        <v>29.758922999999999</v>
      </c>
      <c r="M14">
        <v>22.46847</v>
      </c>
      <c r="N14">
        <v>13.12622</v>
      </c>
      <c r="V14">
        <f t="shared" si="0"/>
        <v>0.10414540441615065</v>
      </c>
      <c r="W14">
        <f t="shared" si="1"/>
        <v>0.61963281334709075</v>
      </c>
      <c r="X14">
        <f t="shared" si="2"/>
        <v>0.64552161151874443</v>
      </c>
      <c r="Y14">
        <f t="shared" si="3"/>
        <v>0.35364561434194669</v>
      </c>
      <c r="Z14">
        <f t="shared" si="4"/>
        <v>0.41416410183270663</v>
      </c>
      <c r="AA14">
        <f t="shared" si="5"/>
        <v>0.11836860047542036</v>
      </c>
      <c r="AB14">
        <f t="shared" si="6"/>
        <v>0.41834544675326424</v>
      </c>
      <c r="AC14">
        <f t="shared" si="7"/>
        <v>0.48219406031470685</v>
      </c>
      <c r="AD14">
        <f t="shared" si="8"/>
        <v>0.47913378307674459</v>
      </c>
      <c r="AE14">
        <f t="shared" si="9"/>
        <v>0.47631275653851041</v>
      </c>
    </row>
    <row r="15" spans="1:31" x14ac:dyDescent="0.25">
      <c r="A15" s="1">
        <f t="shared" si="10"/>
        <v>1</v>
      </c>
      <c r="B15" t="s">
        <v>11</v>
      </c>
      <c r="C15">
        <v>2017</v>
      </c>
      <c r="D15">
        <v>41.5</v>
      </c>
      <c r="E15">
        <v>205.05106000000001</v>
      </c>
      <c r="F15">
        <v>1025.741</v>
      </c>
      <c r="G15">
        <v>22.512514299999999</v>
      </c>
      <c r="H15">
        <v>642.62</v>
      </c>
      <c r="I15">
        <v>4.8853602</v>
      </c>
      <c r="J15">
        <v>205.05109999999999</v>
      </c>
      <c r="K15">
        <v>90.027198999999996</v>
      </c>
      <c r="L15">
        <v>27.939153999999998</v>
      </c>
      <c r="M15">
        <v>22.471937</v>
      </c>
      <c r="N15">
        <v>25.476949999999999</v>
      </c>
      <c r="V15">
        <f t="shared" si="0"/>
        <v>0.11778261989573302</v>
      </c>
      <c r="W15">
        <f t="shared" si="1"/>
        <v>0.67633390461866705</v>
      </c>
      <c r="X15">
        <f t="shared" si="2"/>
        <v>0.64126213471750759</v>
      </c>
      <c r="Y15">
        <f t="shared" si="3"/>
        <v>0.40941231957762919</v>
      </c>
      <c r="Z15">
        <f t="shared" si="4"/>
        <v>0.41604326697593191</v>
      </c>
      <c r="AA15">
        <f t="shared" si="5"/>
        <v>0.13386830100195626</v>
      </c>
      <c r="AB15">
        <f t="shared" si="6"/>
        <v>0.44167375501433148</v>
      </c>
      <c r="AC15">
        <f t="shared" si="7"/>
        <v>0.44803919654762803</v>
      </c>
      <c r="AD15">
        <f t="shared" si="8"/>
        <v>0.47921050461472753</v>
      </c>
      <c r="AE15">
        <f t="shared" si="9"/>
        <v>0.51494282087519105</v>
      </c>
    </row>
    <row r="16" spans="1:31" x14ac:dyDescent="0.25">
      <c r="A16" s="1">
        <f t="shared" si="10"/>
        <v>1</v>
      </c>
      <c r="B16" t="s">
        <v>11</v>
      </c>
      <c r="C16">
        <v>2018</v>
      </c>
      <c r="D16">
        <v>43.200001</v>
      </c>
      <c r="E16">
        <v>237.05367000000001</v>
      </c>
      <c r="F16">
        <v>1347.4739999999999</v>
      </c>
      <c r="G16">
        <v>23.3037423</v>
      </c>
      <c r="H16">
        <v>1096.355</v>
      </c>
      <c r="I16">
        <v>4.7353182</v>
      </c>
      <c r="J16">
        <v>237.05369999999999</v>
      </c>
      <c r="K16">
        <v>102.4965</v>
      </c>
      <c r="L16">
        <v>28.336207999999999</v>
      </c>
      <c r="M16">
        <v>21.931742</v>
      </c>
      <c r="N16">
        <v>30.124659999999999</v>
      </c>
      <c r="V16">
        <f t="shared" si="0"/>
        <v>0.13724063248467033</v>
      </c>
      <c r="W16">
        <f t="shared" si="1"/>
        <v>0.7325996222521467</v>
      </c>
      <c r="X16">
        <f t="shared" si="2"/>
        <v>0.667135335882026</v>
      </c>
      <c r="Y16">
        <f t="shared" si="3"/>
        <v>0.4919613175070045</v>
      </c>
      <c r="Z16">
        <f t="shared" si="4"/>
        <v>0.40892534513396045</v>
      </c>
      <c r="AA16">
        <f t="shared" si="5"/>
        <v>0.15598370039518114</v>
      </c>
      <c r="AB16">
        <f t="shared" si="6"/>
        <v>0.50484338851246868</v>
      </c>
      <c r="AC16">
        <f t="shared" si="7"/>
        <v>0.45549142003213278</v>
      </c>
      <c r="AD16">
        <f t="shared" si="8"/>
        <v>0.46725648349829146</v>
      </c>
      <c r="AE16">
        <f t="shared" si="9"/>
        <v>0.52947972163476031</v>
      </c>
    </row>
    <row r="17" spans="1:31" x14ac:dyDescent="0.25">
      <c r="A17" s="1">
        <f t="shared" si="10"/>
        <v>1</v>
      </c>
      <c r="B17" t="s">
        <v>11</v>
      </c>
      <c r="C17">
        <v>2019</v>
      </c>
      <c r="D17">
        <v>44.900002000000001</v>
      </c>
      <c r="E17">
        <v>289.31585999999999</v>
      </c>
      <c r="F17">
        <v>1684.614</v>
      </c>
      <c r="G17">
        <v>25.330831</v>
      </c>
      <c r="H17">
        <v>1582.059</v>
      </c>
      <c r="I17">
        <v>4.9410490999999999</v>
      </c>
      <c r="J17">
        <v>237.75710000000001</v>
      </c>
      <c r="K17">
        <v>97.141457000000003</v>
      </c>
      <c r="L17">
        <v>29.783365</v>
      </c>
      <c r="M17">
        <v>23.663959999999999</v>
      </c>
      <c r="N17">
        <v>33.430320999999999</v>
      </c>
      <c r="V17">
        <f t="shared" si="0"/>
        <v>0.16901673921301011</v>
      </c>
      <c r="W17">
        <f t="shared" si="1"/>
        <v>0.79155976635595726</v>
      </c>
      <c r="X17">
        <f t="shared" si="2"/>
        <v>0.73342125310616624</v>
      </c>
      <c r="Y17">
        <f t="shared" si="3"/>
        <v>0.58032650531550345</v>
      </c>
      <c r="Z17">
        <f t="shared" si="4"/>
        <v>0.41868512217424547</v>
      </c>
      <c r="AA17">
        <f t="shared" si="5"/>
        <v>0.15646978502371739</v>
      </c>
      <c r="AB17">
        <f t="shared" si="6"/>
        <v>0.47771467426643638</v>
      </c>
      <c r="AC17">
        <f t="shared" si="7"/>
        <v>0.48265280710080716</v>
      </c>
      <c r="AD17">
        <f t="shared" si="8"/>
        <v>0.50558888300267524</v>
      </c>
      <c r="AE17">
        <f t="shared" si="9"/>
        <v>0.5398190211826619</v>
      </c>
    </row>
    <row r="18" spans="1:31" x14ac:dyDescent="0.25">
      <c r="A18" s="1">
        <f t="shared" si="10"/>
        <v>1</v>
      </c>
      <c r="B18" t="s">
        <v>11</v>
      </c>
      <c r="C18">
        <v>2020</v>
      </c>
      <c r="D18">
        <v>46.600002000000003</v>
      </c>
      <c r="E18">
        <v>322.96643</v>
      </c>
      <c r="F18">
        <v>2194.0509999999999</v>
      </c>
      <c r="G18">
        <v>25.481874099999999</v>
      </c>
      <c r="H18">
        <v>2476.4519</v>
      </c>
      <c r="I18">
        <v>4.4755925999999997</v>
      </c>
      <c r="J18">
        <v>316.79739000000001</v>
      </c>
      <c r="K18">
        <v>102.8116</v>
      </c>
      <c r="L18">
        <v>31.516659000000001</v>
      </c>
      <c r="M18">
        <v>22.236521</v>
      </c>
      <c r="N18">
        <v>48.253810999999999</v>
      </c>
      <c r="V18">
        <f t="shared" si="0"/>
        <v>0.18947673340363758</v>
      </c>
      <c r="W18">
        <f t="shared" si="1"/>
        <v>0.88065177244189485</v>
      </c>
      <c r="X18">
        <f t="shared" si="2"/>
        <v>0.73836037117429887</v>
      </c>
      <c r="Y18">
        <f t="shared" si="3"/>
        <v>0.74304535585634324</v>
      </c>
      <c r="Z18">
        <f t="shared" si="4"/>
        <v>0.39660408494575233</v>
      </c>
      <c r="AA18">
        <f t="shared" si="5"/>
        <v>0.21109058400587247</v>
      </c>
      <c r="AB18">
        <f t="shared" si="6"/>
        <v>0.50643968902003234</v>
      </c>
      <c r="AC18">
        <f t="shared" si="7"/>
        <v>0.5151846396786206</v>
      </c>
      <c r="AD18">
        <f t="shared" si="8"/>
        <v>0.47400096392081714</v>
      </c>
      <c r="AE18">
        <f t="shared" si="9"/>
        <v>0.58618327433969331</v>
      </c>
    </row>
    <row r="19" spans="1:31" x14ac:dyDescent="0.25">
      <c r="A19" s="1">
        <f t="shared" si="10"/>
        <v>1</v>
      </c>
      <c r="B19" t="s">
        <v>11</v>
      </c>
      <c r="C19">
        <v>2021</v>
      </c>
      <c r="D19">
        <v>48.300002999999997</v>
      </c>
      <c r="E19">
        <v>356.61700000000002</v>
      </c>
      <c r="F19">
        <v>2563.9540999999999</v>
      </c>
      <c r="G19">
        <v>24.380601800000001</v>
      </c>
      <c r="H19">
        <v>2873.8069</v>
      </c>
      <c r="I19">
        <v>4.2585730999999996</v>
      </c>
      <c r="J19">
        <v>326.56351000000001</v>
      </c>
      <c r="K19">
        <v>95.518219000000002</v>
      </c>
      <c r="L19">
        <v>35.089962</v>
      </c>
      <c r="M19">
        <v>22.582405000000001</v>
      </c>
      <c r="N19">
        <v>62.084702</v>
      </c>
      <c r="V19">
        <f t="shared" si="0"/>
        <v>0.20993672759426504</v>
      </c>
      <c r="W19">
        <f t="shared" si="1"/>
        <v>0.94534163445899855</v>
      </c>
      <c r="X19">
        <f t="shared" si="2"/>
        <v>0.70234870354523138</v>
      </c>
      <c r="Y19">
        <f t="shared" si="3"/>
        <v>0.81533701744786025</v>
      </c>
      <c r="Z19">
        <f t="shared" si="4"/>
        <v>0.38630878203600899</v>
      </c>
      <c r="AA19">
        <f t="shared" si="5"/>
        <v>0.21783946204459936</v>
      </c>
      <c r="AB19">
        <f t="shared" si="6"/>
        <v>0.46949133042861829</v>
      </c>
      <c r="AC19">
        <f t="shared" si="7"/>
        <v>0.58225121635043664</v>
      </c>
      <c r="AD19">
        <f t="shared" si="8"/>
        <v>0.48165506038568145</v>
      </c>
      <c r="AE19">
        <f t="shared" si="9"/>
        <v>0.62944292046292782</v>
      </c>
    </row>
    <row r="20" spans="1:31" x14ac:dyDescent="0.25">
      <c r="A20" s="1">
        <f t="shared" si="10"/>
        <v>2</v>
      </c>
      <c r="B20" t="s">
        <v>26</v>
      </c>
      <c r="C20">
        <v>2004</v>
      </c>
      <c r="D20">
        <v>38.099997999999999</v>
      </c>
      <c r="E20">
        <v>54.40522</v>
      </c>
      <c r="F20">
        <v>-1770.7646999999999</v>
      </c>
      <c r="G20">
        <v>8.1629102000000007</v>
      </c>
      <c r="H20">
        <v>605.12721999999997</v>
      </c>
      <c r="I20">
        <v>-3.8846102</v>
      </c>
      <c r="J20">
        <v>54.40522</v>
      </c>
      <c r="K20">
        <v>14.393503000000001</v>
      </c>
      <c r="L20">
        <v>18.378837999999998</v>
      </c>
      <c r="M20">
        <v>15.562687</v>
      </c>
      <c r="N20">
        <v>-139.15958000000001</v>
      </c>
      <c r="V20">
        <f t="shared" si="0"/>
        <v>2.6187945236665035E-2</v>
      </c>
      <c r="W20">
        <f t="shared" si="1"/>
        <v>0.18727185603609592</v>
      </c>
      <c r="X20">
        <f t="shared" si="2"/>
        <v>0.17202925429555888</v>
      </c>
      <c r="Y20">
        <f t="shared" si="3"/>
        <v>0.40259117635837893</v>
      </c>
      <c r="Z20">
        <f t="shared" si="4"/>
        <v>0</v>
      </c>
      <c r="AA20">
        <f t="shared" si="5"/>
        <v>2.9764453091354497E-2</v>
      </c>
      <c r="AB20">
        <f t="shared" si="6"/>
        <v>5.8512513142831957E-2</v>
      </c>
      <c r="AC20">
        <f t="shared" si="7"/>
        <v>0.26860362502716378</v>
      </c>
      <c r="AD20">
        <f t="shared" si="8"/>
        <v>0.32631512350469211</v>
      </c>
      <c r="AE20">
        <f t="shared" si="9"/>
        <v>0</v>
      </c>
    </row>
    <row r="21" spans="1:31" x14ac:dyDescent="0.25">
      <c r="A21" s="1">
        <f t="shared" si="10"/>
        <v>2</v>
      </c>
      <c r="B21" t="s">
        <v>26</v>
      </c>
      <c r="C21">
        <v>2005</v>
      </c>
      <c r="D21">
        <v>37</v>
      </c>
      <c r="E21">
        <v>108.44709</v>
      </c>
      <c r="F21">
        <v>-1589.4351999999999</v>
      </c>
      <c r="G21">
        <v>8.2436548999999992</v>
      </c>
      <c r="H21">
        <v>565.07241999999997</v>
      </c>
      <c r="I21">
        <v>-3.0127540000000002</v>
      </c>
      <c r="J21">
        <v>108.44710000000001</v>
      </c>
      <c r="K21">
        <v>14.575865</v>
      </c>
      <c r="L21">
        <v>16.530111000000002</v>
      </c>
      <c r="M21">
        <v>16.929005</v>
      </c>
      <c r="N21">
        <v>-124.91701</v>
      </c>
      <c r="V21">
        <f t="shared" si="0"/>
        <v>5.9046121078876461E-2</v>
      </c>
      <c r="W21">
        <f t="shared" si="1"/>
        <v>0.218983351113132</v>
      </c>
      <c r="X21">
        <f t="shared" si="2"/>
        <v>0.17466961063541117</v>
      </c>
      <c r="Y21">
        <f t="shared" si="3"/>
        <v>0.39530391925398645</v>
      </c>
      <c r="Z21">
        <f t="shared" si="4"/>
        <v>4.1360447668240867E-2</v>
      </c>
      <c r="AA21">
        <f t="shared" si="5"/>
        <v>6.7110098762666548E-2</v>
      </c>
      <c r="AB21">
        <f t="shared" si="6"/>
        <v>5.9436361296308027E-2</v>
      </c>
      <c r="AC21">
        <f t="shared" si="7"/>
        <v>0.23390525461447945</v>
      </c>
      <c r="AD21">
        <f t="shared" si="8"/>
        <v>0.35655049077718931</v>
      </c>
      <c r="AE21">
        <f t="shared" si="9"/>
        <v>4.4547277401390632E-2</v>
      </c>
    </row>
    <row r="22" spans="1:31" x14ac:dyDescent="0.25">
      <c r="A22" s="1">
        <f t="shared" si="10"/>
        <v>2</v>
      </c>
      <c r="B22" t="s">
        <v>26</v>
      </c>
      <c r="C22">
        <v>2006</v>
      </c>
      <c r="D22">
        <v>37.200001</v>
      </c>
      <c r="E22">
        <v>57.732311000000003</v>
      </c>
      <c r="F22">
        <v>-1408.1057000000001</v>
      </c>
      <c r="G22">
        <v>7.4355320999999996</v>
      </c>
      <c r="H22">
        <v>525.01761999999997</v>
      </c>
      <c r="I22">
        <v>-2.1408977999999999</v>
      </c>
      <c r="J22">
        <v>57.732311000000003</v>
      </c>
      <c r="K22">
        <v>14.758226000000001</v>
      </c>
      <c r="L22">
        <v>17.838148</v>
      </c>
      <c r="M22">
        <v>18.430014</v>
      </c>
      <c r="N22">
        <v>-110.67444</v>
      </c>
      <c r="V22">
        <f t="shared" si="0"/>
        <v>2.8210860822691929E-2</v>
      </c>
      <c r="W22">
        <f t="shared" si="1"/>
        <v>0.25069484619016802</v>
      </c>
      <c r="X22">
        <f t="shared" si="2"/>
        <v>0.14824394853797043</v>
      </c>
      <c r="Y22">
        <f t="shared" si="3"/>
        <v>0.38801666214959385</v>
      </c>
      <c r="Z22">
        <f t="shared" si="4"/>
        <v>8.2720895336481762E-2</v>
      </c>
      <c r="AA22">
        <f t="shared" si="5"/>
        <v>3.2063639603781738E-2</v>
      </c>
      <c r="AB22">
        <f t="shared" si="6"/>
        <v>6.0360204383771696E-2</v>
      </c>
      <c r="AC22">
        <f t="shared" si="7"/>
        <v>0.2584555274992788</v>
      </c>
      <c r="AD22">
        <f t="shared" si="8"/>
        <v>0.38976644664860705</v>
      </c>
      <c r="AE22">
        <f t="shared" si="9"/>
        <v>8.9094554802781264E-2</v>
      </c>
    </row>
    <row r="23" spans="1:31" x14ac:dyDescent="0.25">
      <c r="A23" s="1">
        <f t="shared" si="10"/>
        <v>2</v>
      </c>
      <c r="B23" t="s">
        <v>26</v>
      </c>
      <c r="C23">
        <v>2007</v>
      </c>
      <c r="D23">
        <v>37.200001</v>
      </c>
      <c r="E23">
        <v>61.502063999999997</v>
      </c>
      <c r="F23">
        <v>-1226.7762</v>
      </c>
      <c r="G23">
        <v>7.5920218999999998</v>
      </c>
      <c r="H23">
        <v>484.96280999999999</v>
      </c>
      <c r="I23">
        <v>-1.2690414999999999</v>
      </c>
      <c r="J23">
        <v>61.50206</v>
      </c>
      <c r="K23">
        <v>14.940588</v>
      </c>
      <c r="L23">
        <v>19.897022</v>
      </c>
      <c r="M23">
        <v>17.118884999999999</v>
      </c>
      <c r="N23">
        <v>-96.431867999999994</v>
      </c>
      <c r="V23">
        <f t="shared" si="0"/>
        <v>3.050292079315009E-2</v>
      </c>
      <c r="W23">
        <f t="shared" si="1"/>
        <v>0.28240634126720415</v>
      </c>
      <c r="X23">
        <f t="shared" si="2"/>
        <v>0.15336117400976274</v>
      </c>
      <c r="Y23">
        <f t="shared" si="3"/>
        <v>0.3807294032258795</v>
      </c>
      <c r="Z23">
        <f t="shared" si="4"/>
        <v>0.12408134774867553</v>
      </c>
      <c r="AA23">
        <f t="shared" si="5"/>
        <v>3.4668724963946532E-2</v>
      </c>
      <c r="AB23">
        <f t="shared" si="6"/>
        <v>6.1284052537247766E-2</v>
      </c>
      <c r="AC23">
        <f t="shared" si="7"/>
        <v>0.29709810300396128</v>
      </c>
      <c r="AD23">
        <f t="shared" si="8"/>
        <v>0.36075236145275802</v>
      </c>
      <c r="AE23">
        <f t="shared" si="9"/>
        <v>0.13364183845968303</v>
      </c>
    </row>
    <row r="24" spans="1:31" x14ac:dyDescent="0.25">
      <c r="A24" s="1">
        <f t="shared" si="10"/>
        <v>2</v>
      </c>
      <c r="B24" t="s">
        <v>26</v>
      </c>
      <c r="C24">
        <v>2008</v>
      </c>
      <c r="D24">
        <v>34</v>
      </c>
      <c r="E24">
        <v>69.035529999999994</v>
      </c>
      <c r="F24">
        <v>-1045.4467</v>
      </c>
      <c r="G24">
        <v>7.6503240999999997</v>
      </c>
      <c r="H24">
        <v>444.90800999999999</v>
      </c>
      <c r="I24">
        <v>-0.39718533</v>
      </c>
      <c r="J24">
        <v>69.035529999999994</v>
      </c>
      <c r="K24">
        <v>15.122949999999999</v>
      </c>
      <c r="L24">
        <v>19.664200000000001</v>
      </c>
      <c r="M24">
        <v>17.804349999999999</v>
      </c>
      <c r="N24">
        <v>-82.189296999999996</v>
      </c>
      <c r="V24">
        <f t="shared" si="0"/>
        <v>3.5083368333720409E-2</v>
      </c>
      <c r="W24">
        <f t="shared" si="1"/>
        <v>0.31411783634424023</v>
      </c>
      <c r="X24">
        <f t="shared" si="2"/>
        <v>0.15526765930721678</v>
      </c>
      <c r="Y24">
        <f t="shared" si="3"/>
        <v>0.37344214612148702</v>
      </c>
      <c r="Z24">
        <f t="shared" si="4"/>
        <v>0.16544179399373055</v>
      </c>
      <c r="AA24">
        <f t="shared" si="5"/>
        <v>3.9874730034374486E-2</v>
      </c>
      <c r="AB24">
        <f t="shared" si="6"/>
        <v>6.2207900690723829E-2</v>
      </c>
      <c r="AC24">
        <f t="shared" si="7"/>
        <v>0.29272831557930529</v>
      </c>
      <c r="AD24">
        <f t="shared" si="8"/>
        <v>0.37592107475920816</v>
      </c>
      <c r="AE24">
        <f t="shared" si="9"/>
        <v>0.17818911898882919</v>
      </c>
    </row>
    <row r="25" spans="1:31" x14ac:dyDescent="0.25">
      <c r="A25" s="1">
        <f t="shared" si="10"/>
        <v>2</v>
      </c>
      <c r="B25" t="s">
        <v>26</v>
      </c>
      <c r="C25">
        <v>2009</v>
      </c>
      <c r="D25">
        <v>33.700001</v>
      </c>
      <c r="E25">
        <v>71.013053999999997</v>
      </c>
      <c r="F25">
        <v>-864.11719000000005</v>
      </c>
      <c r="G25">
        <v>8.3823971999999998</v>
      </c>
      <c r="H25">
        <v>404.85320999999999</v>
      </c>
      <c r="I25">
        <v>0.47467089000000001</v>
      </c>
      <c r="J25">
        <v>71.013062000000005</v>
      </c>
      <c r="K25">
        <v>15.305311</v>
      </c>
      <c r="L25">
        <v>21.554152999999999</v>
      </c>
      <c r="M25">
        <v>17.327002</v>
      </c>
      <c r="N25">
        <v>-67.946725999999998</v>
      </c>
      <c r="V25">
        <f t="shared" si="0"/>
        <v>3.6285729231376122E-2</v>
      </c>
      <c r="W25">
        <f t="shared" si="1"/>
        <v>0.34582933317010894</v>
      </c>
      <c r="X25">
        <f t="shared" si="2"/>
        <v>0.17920649183517656</v>
      </c>
      <c r="Y25">
        <f t="shared" si="3"/>
        <v>0.36615488901709448</v>
      </c>
      <c r="Z25">
        <f t="shared" si="4"/>
        <v>0.20680224261076199</v>
      </c>
      <c r="AA25">
        <f t="shared" si="5"/>
        <v>4.1241303687542759E-2</v>
      </c>
      <c r="AB25">
        <f t="shared" si="6"/>
        <v>6.3131743778187505E-2</v>
      </c>
      <c r="AC25">
        <f t="shared" si="7"/>
        <v>0.32820044816381566</v>
      </c>
      <c r="AD25">
        <f t="shared" si="8"/>
        <v>0.36535780025298636</v>
      </c>
      <c r="AE25">
        <f t="shared" si="9"/>
        <v>0.22273639951797536</v>
      </c>
    </row>
    <row r="26" spans="1:31" x14ac:dyDescent="0.25">
      <c r="A26" s="1">
        <f t="shared" si="10"/>
        <v>2</v>
      </c>
      <c r="B26" t="s">
        <v>26</v>
      </c>
      <c r="C26">
        <v>2010</v>
      </c>
      <c r="D26">
        <v>31.9</v>
      </c>
      <c r="E26">
        <v>78.637542999999994</v>
      </c>
      <c r="F26">
        <v>-682.78769</v>
      </c>
      <c r="G26">
        <v>8.5438942000000004</v>
      </c>
      <c r="H26">
        <v>364.79840999999999</v>
      </c>
      <c r="I26">
        <v>1.3465271000000001</v>
      </c>
      <c r="J26">
        <v>78.637542999999994</v>
      </c>
      <c r="K26">
        <v>15.487672999999999</v>
      </c>
      <c r="L26">
        <v>23.367622000000001</v>
      </c>
      <c r="M26">
        <v>18.293897999999999</v>
      </c>
      <c r="N26">
        <v>-53.704155</v>
      </c>
      <c r="V26">
        <f t="shared" si="0"/>
        <v>4.0921519966763457E-2</v>
      </c>
      <c r="W26">
        <f t="shared" si="1"/>
        <v>0.37754082824714502</v>
      </c>
      <c r="X26">
        <f t="shared" si="2"/>
        <v>0.18448745303531891</v>
      </c>
      <c r="Y26">
        <f t="shared" si="3"/>
        <v>0.35886763191270199</v>
      </c>
      <c r="Z26">
        <f t="shared" si="4"/>
        <v>0.2481626907533982</v>
      </c>
      <c r="AA26">
        <f t="shared" si="5"/>
        <v>4.6510201917094554E-2</v>
      </c>
      <c r="AB26">
        <f t="shared" si="6"/>
        <v>6.4055591931663561E-2</v>
      </c>
      <c r="AC26">
        <f t="shared" si="7"/>
        <v>0.36223706854850218</v>
      </c>
      <c r="AD26">
        <f t="shared" si="8"/>
        <v>0.38675432410344313</v>
      </c>
      <c r="AE26">
        <f t="shared" si="9"/>
        <v>0.26728368004712155</v>
      </c>
    </row>
    <row r="27" spans="1:31" x14ac:dyDescent="0.25">
      <c r="A27" s="1">
        <f t="shared" si="10"/>
        <v>2</v>
      </c>
      <c r="B27" t="s">
        <v>26</v>
      </c>
      <c r="C27">
        <v>2011</v>
      </c>
      <c r="D27">
        <v>29.6</v>
      </c>
      <c r="E27">
        <v>90.510734999999997</v>
      </c>
      <c r="F27">
        <v>-501.45819</v>
      </c>
      <c r="G27">
        <v>8.2611679999999996</v>
      </c>
      <c r="H27">
        <v>324.74360999999999</v>
      </c>
      <c r="I27">
        <v>2.2183833000000002</v>
      </c>
      <c r="J27">
        <v>90.510741999999993</v>
      </c>
      <c r="K27">
        <v>15.670033999999999</v>
      </c>
      <c r="L27">
        <v>24.293448999999999</v>
      </c>
      <c r="M27">
        <v>20.02186</v>
      </c>
      <c r="N27">
        <v>-39.461584000000002</v>
      </c>
      <c r="V27">
        <f t="shared" si="0"/>
        <v>4.8140578643754796E-2</v>
      </c>
      <c r="W27">
        <f t="shared" si="1"/>
        <v>0.4092523233241811</v>
      </c>
      <c r="X27">
        <f t="shared" si="2"/>
        <v>0.17524229001393965</v>
      </c>
      <c r="Y27">
        <f t="shared" si="3"/>
        <v>0.35158037480830945</v>
      </c>
      <c r="Z27">
        <f t="shared" si="4"/>
        <v>0.28952313842163907</v>
      </c>
      <c r="AA27">
        <f t="shared" si="5"/>
        <v>5.4715177074120484E-2</v>
      </c>
      <c r="AB27">
        <f t="shared" si="6"/>
        <v>6.497943501912723E-2</v>
      </c>
      <c r="AC27">
        <f t="shared" si="7"/>
        <v>0.37961372188026199</v>
      </c>
      <c r="AD27">
        <f t="shared" si="8"/>
        <v>0.42499254222171345</v>
      </c>
      <c r="AE27">
        <f t="shared" si="9"/>
        <v>0.31183096057626769</v>
      </c>
    </row>
    <row r="28" spans="1:31" x14ac:dyDescent="0.25">
      <c r="A28" s="1">
        <f t="shared" si="10"/>
        <v>2</v>
      </c>
      <c r="B28" t="s">
        <v>26</v>
      </c>
      <c r="C28">
        <v>2012</v>
      </c>
      <c r="D28">
        <v>29.299999</v>
      </c>
      <c r="E28">
        <v>105.43404</v>
      </c>
      <c r="F28">
        <v>-320.12869000000001</v>
      </c>
      <c r="G28">
        <v>8.1254188999999997</v>
      </c>
      <c r="H28">
        <v>284.68880000000001</v>
      </c>
      <c r="I28">
        <v>2.3055599</v>
      </c>
      <c r="J28">
        <v>105.434</v>
      </c>
      <c r="K28">
        <v>15.852396000000001</v>
      </c>
      <c r="L28">
        <v>25.368738</v>
      </c>
      <c r="M28">
        <v>20.852796999999999</v>
      </c>
      <c r="N28">
        <v>-25.219013</v>
      </c>
      <c r="V28">
        <f t="shared" si="0"/>
        <v>5.7214146598323225E-2</v>
      </c>
      <c r="W28">
        <f t="shared" si="1"/>
        <v>0.44096381840121718</v>
      </c>
      <c r="X28">
        <f t="shared" si="2"/>
        <v>0.17080328662654395</v>
      </c>
      <c r="Y28">
        <f t="shared" si="3"/>
        <v>0.34429311588459516</v>
      </c>
      <c r="Z28">
        <f t="shared" si="4"/>
        <v>0.29365875528390961</v>
      </c>
      <c r="AA28">
        <f t="shared" si="5"/>
        <v>6.5027895756919321E-2</v>
      </c>
      <c r="AB28">
        <f t="shared" si="6"/>
        <v>6.5903283172603314E-2</v>
      </c>
      <c r="AC28">
        <f t="shared" si="7"/>
        <v>0.39979559623092875</v>
      </c>
      <c r="AD28">
        <f t="shared" si="8"/>
        <v>0.4433804177933644</v>
      </c>
      <c r="AE28">
        <f t="shared" si="9"/>
        <v>0.35637824110541388</v>
      </c>
    </row>
    <row r="29" spans="1:31" x14ac:dyDescent="0.25">
      <c r="A29" s="1">
        <f t="shared" si="10"/>
        <v>2</v>
      </c>
      <c r="B29" t="s">
        <v>26</v>
      </c>
      <c r="C29">
        <v>2013</v>
      </c>
      <c r="D29">
        <v>30.5</v>
      </c>
      <c r="E29">
        <v>112.24035000000001</v>
      </c>
      <c r="F29">
        <v>-138.79919000000001</v>
      </c>
      <c r="G29">
        <v>9.4367970999999997</v>
      </c>
      <c r="H29">
        <v>244.63399999999999</v>
      </c>
      <c r="I29">
        <v>2.6544374999999998</v>
      </c>
      <c r="J29">
        <v>112.2403</v>
      </c>
      <c r="K29">
        <v>16.034758</v>
      </c>
      <c r="L29">
        <v>28.482192999999999</v>
      </c>
      <c r="M29">
        <v>25.750305000000001</v>
      </c>
      <c r="N29">
        <v>-10.976442</v>
      </c>
      <c r="V29">
        <f t="shared" si="0"/>
        <v>6.1352473618032248E-2</v>
      </c>
      <c r="W29">
        <f t="shared" si="1"/>
        <v>0.4726753134782532</v>
      </c>
      <c r="X29">
        <f t="shared" si="2"/>
        <v>0.21368542928499892</v>
      </c>
      <c r="Y29">
        <f t="shared" si="3"/>
        <v>0.33700585878020262</v>
      </c>
      <c r="Z29">
        <f t="shared" si="4"/>
        <v>0.31020934438039305</v>
      </c>
      <c r="AA29">
        <f t="shared" si="5"/>
        <v>6.9731389938332902E-2</v>
      </c>
      <c r="AB29">
        <f t="shared" si="6"/>
        <v>6.6827131326079384E-2</v>
      </c>
      <c r="AC29">
        <f t="shared" si="7"/>
        <v>0.45823138196523361</v>
      </c>
      <c r="AD29">
        <f t="shared" si="8"/>
        <v>0.55175778902026273</v>
      </c>
      <c r="AE29">
        <f t="shared" si="9"/>
        <v>0.40092552163456013</v>
      </c>
    </row>
    <row r="30" spans="1:31" x14ac:dyDescent="0.25">
      <c r="A30" s="1">
        <f t="shared" si="10"/>
        <v>2</v>
      </c>
      <c r="B30" t="s">
        <v>26</v>
      </c>
      <c r="C30">
        <v>2014</v>
      </c>
      <c r="D30">
        <v>31.4</v>
      </c>
      <c r="E30">
        <v>126.51052</v>
      </c>
      <c r="F30">
        <v>42.530304000000001</v>
      </c>
      <c r="G30">
        <v>10.0866182</v>
      </c>
      <c r="H30">
        <v>204.57919999999999</v>
      </c>
      <c r="I30">
        <v>3.2084253</v>
      </c>
      <c r="J30">
        <v>126.51049999999999</v>
      </c>
      <c r="K30">
        <v>16.217119</v>
      </c>
      <c r="L30">
        <v>29.756874</v>
      </c>
      <c r="M30">
        <v>29.942917000000001</v>
      </c>
      <c r="N30">
        <v>3.2661285000000002</v>
      </c>
      <c r="V30">
        <f t="shared" si="0"/>
        <v>7.0028926804390337E-2</v>
      </c>
      <c r="W30">
        <f t="shared" si="1"/>
        <v>0.50438680750598974</v>
      </c>
      <c r="X30">
        <f t="shared" si="2"/>
        <v>0.23493461667630539</v>
      </c>
      <c r="Y30">
        <f t="shared" si="3"/>
        <v>0.32971860167581007</v>
      </c>
      <c r="Z30">
        <f t="shared" si="4"/>
        <v>0.33649026480137978</v>
      </c>
      <c r="AA30">
        <f t="shared" si="5"/>
        <v>7.9592812835884888E-2</v>
      </c>
      <c r="AB30">
        <f t="shared" si="6"/>
        <v>6.7750974413543052E-2</v>
      </c>
      <c r="AC30">
        <f t="shared" si="7"/>
        <v>0.48215560306224309</v>
      </c>
      <c r="AD30">
        <f t="shared" si="8"/>
        <v>0.64453645668846238</v>
      </c>
      <c r="AE30">
        <f t="shared" si="9"/>
        <v>0.44547280059982852</v>
      </c>
    </row>
    <row r="31" spans="1:31" x14ac:dyDescent="0.25">
      <c r="A31" s="1">
        <f t="shared" si="10"/>
        <v>2</v>
      </c>
      <c r="B31" t="s">
        <v>26</v>
      </c>
      <c r="C31">
        <v>2015</v>
      </c>
      <c r="D31">
        <v>34</v>
      </c>
      <c r="E31">
        <v>141.16737000000001</v>
      </c>
      <c r="F31">
        <v>223.85980000000001</v>
      </c>
      <c r="G31">
        <v>10.0944559</v>
      </c>
      <c r="H31">
        <v>164.52440000000001</v>
      </c>
      <c r="I31">
        <v>3.4595072</v>
      </c>
      <c r="J31">
        <v>141.16739999999999</v>
      </c>
      <c r="K31">
        <v>16.399481000000002</v>
      </c>
      <c r="L31">
        <v>34.436512</v>
      </c>
      <c r="M31">
        <v>31.386666999999999</v>
      </c>
      <c r="N31">
        <v>17.508699</v>
      </c>
      <c r="V31">
        <f t="shared" si="0"/>
        <v>7.8940486574489266E-2</v>
      </c>
      <c r="W31">
        <f t="shared" si="1"/>
        <v>0.53609830188349272</v>
      </c>
      <c r="X31">
        <f t="shared" si="2"/>
        <v>0.2351909099176557</v>
      </c>
      <c r="Y31">
        <f t="shared" si="3"/>
        <v>0.32243134457141753</v>
      </c>
      <c r="Z31">
        <f t="shared" si="4"/>
        <v>0.3484014719309414</v>
      </c>
      <c r="AA31">
        <f t="shared" si="5"/>
        <v>8.972146480061767E-2</v>
      </c>
      <c r="AB31">
        <f t="shared" si="6"/>
        <v>6.8674822567019123E-2</v>
      </c>
      <c r="AC31">
        <f t="shared" si="7"/>
        <v>0.56998674996563858</v>
      </c>
      <c r="AD31">
        <f t="shared" si="8"/>
        <v>0.67648532327710997</v>
      </c>
      <c r="AE31">
        <f t="shared" si="9"/>
        <v>0.49002007956509691</v>
      </c>
    </row>
    <row r="32" spans="1:31" x14ac:dyDescent="0.25">
      <c r="A32" s="1">
        <f t="shared" si="10"/>
        <v>2</v>
      </c>
      <c r="B32" t="s">
        <v>26</v>
      </c>
      <c r="C32">
        <v>2016</v>
      </c>
      <c r="D32">
        <v>34</v>
      </c>
      <c r="E32">
        <v>161.25049999999999</v>
      </c>
      <c r="F32">
        <v>405.1893</v>
      </c>
      <c r="G32">
        <v>9.8397249999999996</v>
      </c>
      <c r="H32">
        <v>124.4696</v>
      </c>
      <c r="I32">
        <v>3.6923520999999999</v>
      </c>
      <c r="J32">
        <v>161.25049999999999</v>
      </c>
      <c r="K32">
        <v>12.68971</v>
      </c>
      <c r="L32">
        <v>36.123806000000002</v>
      </c>
      <c r="M32">
        <v>31.080470999999999</v>
      </c>
      <c r="N32">
        <v>31.751270000000002</v>
      </c>
      <c r="V32">
        <f t="shared" si="0"/>
        <v>9.1151296766697476E-2</v>
      </c>
      <c r="W32">
        <f t="shared" si="1"/>
        <v>0.5678097969605288</v>
      </c>
      <c r="X32">
        <f t="shared" si="2"/>
        <v>0.22686119481844433</v>
      </c>
      <c r="Y32">
        <f t="shared" si="3"/>
        <v>0.31514408746702499</v>
      </c>
      <c r="Z32">
        <f t="shared" si="4"/>
        <v>0.35944752436627053</v>
      </c>
      <c r="AA32">
        <f t="shared" si="5"/>
        <v>0.10359989272691347</v>
      </c>
      <c r="AB32">
        <f t="shared" si="6"/>
        <v>4.9881076676049109E-2</v>
      </c>
      <c r="AC32">
        <f t="shared" si="7"/>
        <v>0.60165521816407996</v>
      </c>
      <c r="AD32">
        <f t="shared" si="8"/>
        <v>0.66970948594102153</v>
      </c>
      <c r="AE32">
        <f t="shared" si="9"/>
        <v>0.5345673600942431</v>
      </c>
    </row>
    <row r="33" spans="1:31" x14ac:dyDescent="0.25">
      <c r="A33" s="1">
        <f t="shared" si="10"/>
        <v>2</v>
      </c>
      <c r="B33" t="s">
        <v>26</v>
      </c>
      <c r="C33">
        <v>2017</v>
      </c>
      <c r="D33">
        <v>33.099997999999999</v>
      </c>
      <c r="E33">
        <v>174.15899999999999</v>
      </c>
      <c r="F33">
        <v>662.05102999999997</v>
      </c>
      <c r="G33">
        <v>9.9511117999999996</v>
      </c>
      <c r="H33">
        <v>211.87218999999999</v>
      </c>
      <c r="I33">
        <v>3.9728409999999998</v>
      </c>
      <c r="J33">
        <v>174.15899999999999</v>
      </c>
      <c r="K33">
        <v>15.191929999999999</v>
      </c>
      <c r="L33">
        <v>40.248123</v>
      </c>
      <c r="M33">
        <v>33.625850999999997</v>
      </c>
      <c r="N33">
        <v>48.018700000000003</v>
      </c>
      <c r="V33">
        <f t="shared" si="0"/>
        <v>9.8999836479686423E-2</v>
      </c>
      <c r="W33">
        <f t="shared" si="1"/>
        <v>0.61273061506444448</v>
      </c>
      <c r="X33">
        <f t="shared" si="2"/>
        <v>0.23050354959288608</v>
      </c>
      <c r="Y33">
        <f t="shared" si="3"/>
        <v>0.33104543124903885</v>
      </c>
      <c r="Z33">
        <f t="shared" si="4"/>
        <v>0.37275378573135853</v>
      </c>
      <c r="AA33">
        <f t="shared" si="5"/>
        <v>0.11252031272614614</v>
      </c>
      <c r="AB33">
        <f t="shared" si="6"/>
        <v>6.2557354226146666E-2</v>
      </c>
      <c r="AC33">
        <f t="shared" si="7"/>
        <v>0.67906366136057739</v>
      </c>
      <c r="AD33">
        <f t="shared" si="8"/>
        <v>0.72603641652970496</v>
      </c>
      <c r="AE33">
        <f t="shared" si="9"/>
        <v>0.58544790460395613</v>
      </c>
    </row>
    <row r="34" spans="1:31" x14ac:dyDescent="0.25">
      <c r="A34" s="1">
        <f t="shared" si="10"/>
        <v>2</v>
      </c>
      <c r="B34" t="s">
        <v>26</v>
      </c>
      <c r="C34">
        <v>2018</v>
      </c>
      <c r="D34">
        <v>32.199997000000003</v>
      </c>
      <c r="E34">
        <v>178.34627</v>
      </c>
      <c r="F34">
        <v>881.23059000000001</v>
      </c>
      <c r="G34">
        <v>9.7760072000000005</v>
      </c>
      <c r="H34">
        <v>628.88318000000004</v>
      </c>
      <c r="I34">
        <v>3.963743</v>
      </c>
      <c r="J34">
        <v>178.34630000000001</v>
      </c>
      <c r="K34">
        <v>14.486610000000001</v>
      </c>
      <c r="L34">
        <v>39.870471999999999</v>
      </c>
      <c r="M34">
        <v>34.686568999999999</v>
      </c>
      <c r="N34">
        <v>52.934638999999997</v>
      </c>
      <c r="V34">
        <f t="shared" ref="V34:V65" si="11">(E34-11.333884)/(1656.034742-11.333884)</f>
        <v>0.10154575234008906</v>
      </c>
      <c r="W34">
        <f t="shared" ref="W34:W65" si="12">(F34--2841.6039)/(2876.4961--2841.6039)</f>
        <v>0.65106145223063605</v>
      </c>
      <c r="X34">
        <f t="shared" si="2"/>
        <v>0.22477761908912167</v>
      </c>
      <c r="Y34">
        <f t="shared" si="3"/>
        <v>0.40691314996158412</v>
      </c>
      <c r="Z34">
        <f t="shared" si="4"/>
        <v>0.37232218089459113</v>
      </c>
      <c r="AA34">
        <f t="shared" si="5"/>
        <v>0.11541394673960914</v>
      </c>
      <c r="AB34">
        <f t="shared" si="6"/>
        <v>5.8984194359454373E-2</v>
      </c>
      <c r="AC34">
        <f t="shared" si="7"/>
        <v>0.67197560872505002</v>
      </c>
      <c r="AD34">
        <f t="shared" si="8"/>
        <v>0.74950913540082342</v>
      </c>
      <c r="AE34">
        <f t="shared" si="9"/>
        <v>0.60082376010765493</v>
      </c>
    </row>
    <row r="35" spans="1:31" x14ac:dyDescent="0.25">
      <c r="A35" s="1">
        <f t="shared" si="10"/>
        <v>2</v>
      </c>
      <c r="B35" t="s">
        <v>26</v>
      </c>
      <c r="C35">
        <v>2019</v>
      </c>
      <c r="D35">
        <v>31.299994999999999</v>
      </c>
      <c r="E35">
        <v>181.78773000000001</v>
      </c>
      <c r="F35">
        <v>1049.249</v>
      </c>
      <c r="G35">
        <v>9.2508321000000002</v>
      </c>
      <c r="H35">
        <v>815.46973000000003</v>
      </c>
      <c r="I35">
        <v>4.3585653000000004</v>
      </c>
      <c r="J35">
        <v>181.7877</v>
      </c>
      <c r="K35">
        <v>15.58409</v>
      </c>
      <c r="L35">
        <v>40.892375999999999</v>
      </c>
      <c r="M35">
        <v>35.998356000000001</v>
      </c>
      <c r="N35">
        <v>58.498038999999999</v>
      </c>
      <c r="V35">
        <f t="shared" si="11"/>
        <v>0.1036382057994889</v>
      </c>
      <c r="W35">
        <f t="shared" si="12"/>
        <v>0.68044506042216812</v>
      </c>
      <c r="X35">
        <f t="shared" si="2"/>
        <v>0.20760436307581567</v>
      </c>
      <c r="Y35">
        <f t="shared" si="3"/>
        <v>0.44085924785925407</v>
      </c>
      <c r="Z35">
        <f t="shared" si="4"/>
        <v>0.3910523649288441</v>
      </c>
      <c r="AA35">
        <f t="shared" si="5"/>
        <v>0.11779212649599904</v>
      </c>
      <c r="AB35">
        <f t="shared" si="6"/>
        <v>6.4544041649333375E-2</v>
      </c>
      <c r="AC35">
        <f t="shared" si="7"/>
        <v>0.6911555111758737</v>
      </c>
      <c r="AD35">
        <f t="shared" si="8"/>
        <v>0.77853778153465714</v>
      </c>
      <c r="AE35">
        <f t="shared" si="9"/>
        <v>0.61822471534922274</v>
      </c>
    </row>
    <row r="36" spans="1:31" x14ac:dyDescent="0.25">
      <c r="A36" s="1">
        <f t="shared" si="10"/>
        <v>2</v>
      </c>
      <c r="B36" t="s">
        <v>26</v>
      </c>
      <c r="C36">
        <v>2020</v>
      </c>
      <c r="D36">
        <v>30.399994</v>
      </c>
      <c r="E36">
        <v>194.05963</v>
      </c>
      <c r="F36">
        <v>1313.173</v>
      </c>
      <c r="G36">
        <v>9.2531829000000005</v>
      </c>
      <c r="H36">
        <v>918.41278</v>
      </c>
      <c r="I36">
        <v>4.3772025000000001</v>
      </c>
      <c r="J36">
        <v>189.39211</v>
      </c>
      <c r="K36">
        <v>14.202</v>
      </c>
      <c r="L36">
        <v>44.112675000000003</v>
      </c>
      <c r="M36">
        <v>33.901794000000002</v>
      </c>
      <c r="N36">
        <v>71.995750000000001</v>
      </c>
      <c r="V36">
        <f t="shared" si="11"/>
        <v>0.11109968424422137</v>
      </c>
      <c r="W36">
        <f t="shared" si="12"/>
        <v>0.72660095136496383</v>
      </c>
      <c r="X36">
        <f t="shared" si="2"/>
        <v>0.20768123437119143</v>
      </c>
      <c r="Y36">
        <f t="shared" si="3"/>
        <v>0.45958790141539052</v>
      </c>
      <c r="Z36">
        <f t="shared" si="4"/>
        <v>0.39193650492266713</v>
      </c>
      <c r="AA36">
        <f t="shared" si="5"/>
        <v>0.12304715465933055</v>
      </c>
      <c r="AB36">
        <f t="shared" si="6"/>
        <v>5.75423565699981E-2</v>
      </c>
      <c r="AC36">
        <f t="shared" si="7"/>
        <v>0.75159662960038809</v>
      </c>
      <c r="AD36">
        <f t="shared" si="8"/>
        <v>0.73214278265477606</v>
      </c>
      <c r="AE36">
        <f t="shared" si="9"/>
        <v>0.660442255877428</v>
      </c>
    </row>
    <row r="37" spans="1:31" x14ac:dyDescent="0.25">
      <c r="A37" s="1">
        <f t="shared" si="10"/>
        <v>2</v>
      </c>
      <c r="B37" t="s">
        <v>26</v>
      </c>
      <c r="C37">
        <v>2021</v>
      </c>
      <c r="D37">
        <v>29.499991999999999</v>
      </c>
      <c r="E37">
        <v>206.33152999999999</v>
      </c>
      <c r="F37">
        <v>1491.567</v>
      </c>
      <c r="G37">
        <v>9.3682777999999995</v>
      </c>
      <c r="H37">
        <v>1105.299</v>
      </c>
      <c r="I37">
        <v>4.5011001000000004</v>
      </c>
      <c r="J37">
        <v>207.89850000000001</v>
      </c>
      <c r="K37">
        <v>15.83663</v>
      </c>
      <c r="L37">
        <v>51.821728</v>
      </c>
      <c r="M37">
        <v>37.519573000000001</v>
      </c>
      <c r="N37">
        <v>85.854400999999996</v>
      </c>
      <c r="V37">
        <f t="shared" si="11"/>
        <v>0.11856116268895384</v>
      </c>
      <c r="W37">
        <f t="shared" si="12"/>
        <v>0.75779907661635859</v>
      </c>
      <c r="X37">
        <f t="shared" si="2"/>
        <v>0.21144484422917181</v>
      </c>
      <c r="Y37">
        <f t="shared" si="3"/>
        <v>0.49358851892959765</v>
      </c>
      <c r="Z37">
        <f t="shared" si="4"/>
        <v>0.39781414873711796</v>
      </c>
      <c r="AA37">
        <f t="shared" si="5"/>
        <v>0.13583599700891411</v>
      </c>
      <c r="AB37">
        <f t="shared" si="6"/>
        <v>6.5823412421088717E-2</v>
      </c>
      <c r="AC37">
        <f t="shared" si="7"/>
        <v>0.89628623305455724</v>
      </c>
      <c r="AD37">
        <f t="shared" si="8"/>
        <v>0.81220092195743299</v>
      </c>
      <c r="AE37">
        <f t="shared" si="9"/>
        <v>0.70378872849480401</v>
      </c>
    </row>
    <row r="38" spans="1:31" x14ac:dyDescent="0.25">
      <c r="A38" s="1">
        <f t="shared" si="10"/>
        <v>3</v>
      </c>
      <c r="B38" t="s">
        <v>42</v>
      </c>
      <c r="C38">
        <v>2004</v>
      </c>
      <c r="D38">
        <v>40.299999</v>
      </c>
      <c r="E38">
        <v>75.564307999999997</v>
      </c>
      <c r="F38">
        <v>-951.80658000000005</v>
      </c>
      <c r="G38">
        <v>3.9131650000000002</v>
      </c>
      <c r="H38">
        <v>-174.36258000000001</v>
      </c>
      <c r="I38">
        <v>-0.95923042000000003</v>
      </c>
      <c r="J38">
        <v>75.564307999999997</v>
      </c>
      <c r="K38">
        <v>3.0715849</v>
      </c>
      <c r="L38">
        <v>12.079000000000001</v>
      </c>
      <c r="M38">
        <v>11.440915</v>
      </c>
      <c r="N38">
        <v>-21.686513999999999</v>
      </c>
      <c r="V38">
        <f t="shared" si="11"/>
        <v>3.9052952205610142E-2</v>
      </c>
      <c r="W38">
        <f t="shared" si="12"/>
        <v>0.33049392630419194</v>
      </c>
      <c r="X38">
        <f t="shared" si="2"/>
        <v>3.3062341525097794E-2</v>
      </c>
      <c r="Y38">
        <f t="shared" si="3"/>
        <v>0.26077689734933363</v>
      </c>
      <c r="Z38">
        <f t="shared" si="4"/>
        <v>0.13877863952842223</v>
      </c>
      <c r="AA38">
        <f t="shared" si="5"/>
        <v>4.4386442614592958E-2</v>
      </c>
      <c r="AB38">
        <f t="shared" si="6"/>
        <v>1.1555356448209135E-3</v>
      </c>
      <c r="AC38">
        <f t="shared" si="7"/>
        <v>0.15036328317901379</v>
      </c>
      <c r="AD38">
        <f t="shared" si="8"/>
        <v>0.23510408022377552</v>
      </c>
      <c r="AE38">
        <f t="shared" si="9"/>
        <v>0.3674270344673658</v>
      </c>
    </row>
    <row r="39" spans="1:31" x14ac:dyDescent="0.25">
      <c r="A39" s="1">
        <f t="shared" si="10"/>
        <v>3</v>
      </c>
      <c r="B39" t="s">
        <v>42</v>
      </c>
      <c r="C39">
        <v>2005</v>
      </c>
      <c r="D39">
        <v>39.299999</v>
      </c>
      <c r="E39">
        <v>78.331169000000003</v>
      </c>
      <c r="F39">
        <v>-794.50103999999999</v>
      </c>
      <c r="G39">
        <v>4.0761469999999997</v>
      </c>
      <c r="H39">
        <v>-135.45776000000001</v>
      </c>
      <c r="I39">
        <v>-0.18459415000000001</v>
      </c>
      <c r="J39">
        <v>78.331169000000003</v>
      </c>
      <c r="K39">
        <v>4.4150137999999997</v>
      </c>
      <c r="L39">
        <v>12.166077</v>
      </c>
      <c r="M39">
        <v>11.064904</v>
      </c>
      <c r="N39">
        <v>-18.435863999999999</v>
      </c>
      <c r="V39">
        <f t="shared" si="11"/>
        <v>4.0735240499278687E-2</v>
      </c>
      <c r="W39">
        <f t="shared" si="12"/>
        <v>0.35800403280810056</v>
      </c>
      <c r="X39">
        <f t="shared" si="2"/>
        <v>3.8391862310756947E-2</v>
      </c>
      <c r="Y39">
        <f t="shared" si="3"/>
        <v>0.2678549360847689</v>
      </c>
      <c r="Z39">
        <f t="shared" si="4"/>
        <v>0.17552701948747546</v>
      </c>
      <c r="AA39">
        <f t="shared" si="5"/>
        <v>4.6298482138898409E-2</v>
      </c>
      <c r="AB39">
        <f t="shared" si="6"/>
        <v>7.9613631121188549E-3</v>
      </c>
      <c r="AC39">
        <f t="shared" si="7"/>
        <v>0.15199761318037439</v>
      </c>
      <c r="AD39">
        <f t="shared" si="8"/>
        <v>0.22678330081261427</v>
      </c>
      <c r="AE39">
        <f t="shared" si="9"/>
        <v>0.37759427305456111</v>
      </c>
    </row>
    <row r="40" spans="1:31" x14ac:dyDescent="0.25">
      <c r="A40" s="1">
        <f t="shared" si="10"/>
        <v>3</v>
      </c>
      <c r="B40" t="s">
        <v>42</v>
      </c>
      <c r="C40">
        <v>2006</v>
      </c>
      <c r="D40">
        <v>38.5</v>
      </c>
      <c r="E40">
        <v>71.032416999999995</v>
      </c>
      <c r="F40">
        <v>-637.19550000000004</v>
      </c>
      <c r="G40">
        <v>4.5319720999999999</v>
      </c>
      <c r="H40">
        <v>-96.552948000000001</v>
      </c>
      <c r="I40">
        <v>0.59004210999999995</v>
      </c>
      <c r="J40">
        <v>71.032416999999995</v>
      </c>
      <c r="K40">
        <v>4.1316319000000004</v>
      </c>
      <c r="L40">
        <v>12.675509</v>
      </c>
      <c r="M40">
        <v>10.358180000000001</v>
      </c>
      <c r="N40">
        <v>-15.185214999999999</v>
      </c>
      <c r="V40">
        <f t="shared" si="11"/>
        <v>3.629750219294893E-2</v>
      </c>
      <c r="W40">
        <f t="shared" si="12"/>
        <v>0.38551413931200923</v>
      </c>
      <c r="X40">
        <f t="shared" si="2"/>
        <v>5.3297369330398206E-2</v>
      </c>
      <c r="Y40">
        <f t="shared" si="3"/>
        <v>0.2749329733647467</v>
      </c>
      <c r="Z40">
        <f t="shared" si="4"/>
        <v>0.21227539897213341</v>
      </c>
      <c r="AA40">
        <f t="shared" si="5"/>
        <v>4.1254678961903456E-2</v>
      </c>
      <c r="AB40">
        <f t="shared" si="6"/>
        <v>6.5257468924922899E-3</v>
      </c>
      <c r="AC40">
        <f t="shared" si="7"/>
        <v>0.16155903584368522</v>
      </c>
      <c r="AD40">
        <f t="shared" si="8"/>
        <v>0.21114414528638376</v>
      </c>
      <c r="AE40">
        <f t="shared" si="9"/>
        <v>0.38776150851400087</v>
      </c>
    </row>
    <row r="41" spans="1:31" x14ac:dyDescent="0.25">
      <c r="A41" s="1">
        <f t="shared" si="10"/>
        <v>3</v>
      </c>
      <c r="B41" t="s">
        <v>42</v>
      </c>
      <c r="C41">
        <v>2007</v>
      </c>
      <c r="D41">
        <v>37.700001</v>
      </c>
      <c r="E41">
        <v>72.503356999999994</v>
      </c>
      <c r="F41">
        <v>-479.88995</v>
      </c>
      <c r="G41">
        <v>4.8007441000000002</v>
      </c>
      <c r="H41">
        <v>-57.648131999999997</v>
      </c>
      <c r="I41">
        <v>1.3646784000000001</v>
      </c>
      <c r="J41">
        <v>72.503356999999994</v>
      </c>
      <c r="K41">
        <v>4.9221148000000001</v>
      </c>
      <c r="L41">
        <v>14.323199000000001</v>
      </c>
      <c r="M41">
        <v>12.088699999999999</v>
      </c>
      <c r="N41">
        <v>-11.934566</v>
      </c>
      <c r="V41">
        <f t="shared" si="11"/>
        <v>3.7191853279862512E-2</v>
      </c>
      <c r="W41">
        <f t="shared" si="12"/>
        <v>0.41302424756475054</v>
      </c>
      <c r="X41">
        <f t="shared" si="2"/>
        <v>6.2086229208195676E-2</v>
      </c>
      <c r="Y41">
        <f t="shared" si="3"/>
        <v>0.28201101137245327</v>
      </c>
      <c r="Z41">
        <f t="shared" si="4"/>
        <v>0.24902377987997723</v>
      </c>
      <c r="AA41">
        <f t="shared" si="5"/>
        <v>4.2271172171313633E-2</v>
      </c>
      <c r="AB41">
        <f t="shared" si="6"/>
        <v>1.0530343066692004E-2</v>
      </c>
      <c r="AC41">
        <f t="shared" si="7"/>
        <v>0.1924841848490689</v>
      </c>
      <c r="AD41">
        <f t="shared" si="8"/>
        <v>0.24943896960429643</v>
      </c>
      <c r="AE41">
        <f t="shared" si="9"/>
        <v>0.39792874397344064</v>
      </c>
    </row>
    <row r="42" spans="1:31" x14ac:dyDescent="0.25">
      <c r="A42" s="1">
        <f t="shared" si="10"/>
        <v>3</v>
      </c>
      <c r="B42" t="s">
        <v>42</v>
      </c>
      <c r="C42">
        <v>2008</v>
      </c>
      <c r="D42">
        <v>35.599997999999999</v>
      </c>
      <c r="E42">
        <v>79.999420000000001</v>
      </c>
      <c r="F42">
        <v>-322.58440999999999</v>
      </c>
      <c r="G42">
        <v>5.394069</v>
      </c>
      <c r="H42">
        <v>-18.743317000000001</v>
      </c>
      <c r="I42">
        <v>2.1393146999999999</v>
      </c>
      <c r="J42">
        <v>79.999420000000001</v>
      </c>
      <c r="K42">
        <v>5.1572937999999997</v>
      </c>
      <c r="L42">
        <v>14.325264000000001</v>
      </c>
      <c r="M42">
        <v>12.315269000000001</v>
      </c>
      <c r="N42">
        <v>-8.6839160999999994</v>
      </c>
      <c r="V42">
        <f t="shared" si="11"/>
        <v>4.1749559298886192E-2</v>
      </c>
      <c r="W42">
        <f t="shared" si="12"/>
        <v>0.44053435406865915</v>
      </c>
      <c r="X42">
        <f t="shared" si="2"/>
        <v>8.1487987606050333E-2</v>
      </c>
      <c r="Y42">
        <f t="shared" si="3"/>
        <v>0.28908904919822764</v>
      </c>
      <c r="Z42">
        <f t="shared" si="4"/>
        <v>0.28577216126221633</v>
      </c>
      <c r="AA42">
        <f t="shared" si="5"/>
        <v>4.7451327131278614E-2</v>
      </c>
      <c r="AB42">
        <f t="shared" si="6"/>
        <v>1.1721762797153109E-2</v>
      </c>
      <c r="AC42">
        <f t="shared" si="7"/>
        <v>0.19252294240218634</v>
      </c>
      <c r="AD42">
        <f t="shared" si="8"/>
        <v>0.25445273428247711</v>
      </c>
      <c r="AE42">
        <f t="shared" si="9"/>
        <v>0.40809598224786037</v>
      </c>
    </row>
    <row r="43" spans="1:31" x14ac:dyDescent="0.25">
      <c r="A43" s="1">
        <f t="shared" si="10"/>
        <v>3</v>
      </c>
      <c r="B43" t="s">
        <v>42</v>
      </c>
      <c r="C43">
        <v>2009</v>
      </c>
      <c r="D43">
        <v>35.200001</v>
      </c>
      <c r="E43">
        <v>101.87059000000001</v>
      </c>
      <c r="F43">
        <v>-165.27887000000001</v>
      </c>
      <c r="G43">
        <v>5.2230097999999998</v>
      </c>
      <c r="H43">
        <v>20.161498999999999</v>
      </c>
      <c r="I43">
        <v>2.9139509000000001</v>
      </c>
      <c r="J43">
        <v>101.8706</v>
      </c>
      <c r="K43">
        <v>4.5720400999999997</v>
      </c>
      <c r="L43">
        <v>14.66812</v>
      </c>
      <c r="M43">
        <v>12.684685999999999</v>
      </c>
      <c r="N43">
        <v>-5.4332665999999996</v>
      </c>
      <c r="V43">
        <f t="shared" si="11"/>
        <v>5.5047521596173446E-2</v>
      </c>
      <c r="W43">
        <f t="shared" si="12"/>
        <v>0.46804446057256777</v>
      </c>
      <c r="X43">
        <f t="shared" si="2"/>
        <v>7.5894341915248714E-2</v>
      </c>
      <c r="Y43">
        <f t="shared" si="3"/>
        <v>0.29616708720593415</v>
      </c>
      <c r="Z43">
        <f t="shared" si="4"/>
        <v>0.32252053790050256</v>
      </c>
      <c r="AA43">
        <f t="shared" si="5"/>
        <v>6.2565407890376679E-2</v>
      </c>
      <c r="AB43">
        <f t="shared" si="6"/>
        <v>8.7568602952062258E-3</v>
      </c>
      <c r="AC43">
        <f t="shared" si="7"/>
        <v>0.19895793495988218</v>
      </c>
      <c r="AD43">
        <f t="shared" si="8"/>
        <v>0.26262759450660067</v>
      </c>
      <c r="AE43">
        <f t="shared" si="9"/>
        <v>0.41826321927117793</v>
      </c>
    </row>
    <row r="44" spans="1:31" x14ac:dyDescent="0.25">
      <c r="A44" s="1">
        <f t="shared" si="10"/>
        <v>3</v>
      </c>
      <c r="B44" t="s">
        <v>42</v>
      </c>
      <c r="C44">
        <v>2010</v>
      </c>
      <c r="D44">
        <v>34.599997999999999</v>
      </c>
      <c r="E44">
        <v>127.1056</v>
      </c>
      <c r="F44">
        <v>-7.9733276000000002</v>
      </c>
      <c r="G44">
        <v>7.8004547999999998</v>
      </c>
      <c r="H44">
        <v>59.066315000000003</v>
      </c>
      <c r="I44">
        <v>3.6885872000000002</v>
      </c>
      <c r="J44">
        <v>127.1056</v>
      </c>
      <c r="K44">
        <v>4.0882849999999999</v>
      </c>
      <c r="L44">
        <v>16.242934999999999</v>
      </c>
      <c r="M44">
        <v>12.926017</v>
      </c>
      <c r="N44">
        <v>-2.1826172000000001</v>
      </c>
      <c r="V44">
        <f t="shared" si="11"/>
        <v>7.0390743360334518E-2</v>
      </c>
      <c r="W44">
        <f t="shared" si="12"/>
        <v>0.49555456749619625</v>
      </c>
      <c r="X44">
        <f t="shared" si="2"/>
        <v>0.16017694184280698</v>
      </c>
      <c r="Y44">
        <f t="shared" si="3"/>
        <v>0.30324512521364072</v>
      </c>
      <c r="Z44">
        <f t="shared" si="4"/>
        <v>0.35926891928274163</v>
      </c>
      <c r="AA44">
        <f t="shared" si="5"/>
        <v>8.0004056740408516E-2</v>
      </c>
      <c r="AB44">
        <f t="shared" si="6"/>
        <v>6.3061509595462141E-3</v>
      </c>
      <c r="AC44">
        <f t="shared" si="7"/>
        <v>0.22851530833164097</v>
      </c>
      <c r="AD44">
        <f t="shared" si="8"/>
        <v>0.26796802873877723</v>
      </c>
      <c r="AE44">
        <f t="shared" si="9"/>
        <v>0.42843045598171992</v>
      </c>
    </row>
    <row r="45" spans="1:31" x14ac:dyDescent="0.25">
      <c r="A45" s="1">
        <f t="shared" si="10"/>
        <v>3</v>
      </c>
      <c r="B45" t="s">
        <v>42</v>
      </c>
      <c r="C45">
        <v>2011</v>
      </c>
      <c r="D45">
        <v>34.5</v>
      </c>
      <c r="E45">
        <v>213.77932999999999</v>
      </c>
      <c r="F45">
        <v>149.33221</v>
      </c>
      <c r="G45">
        <v>7.5731907000000005</v>
      </c>
      <c r="H45">
        <v>97.971130000000002</v>
      </c>
      <c r="I45">
        <v>4.4632234999999998</v>
      </c>
      <c r="J45">
        <v>213.77930000000001</v>
      </c>
      <c r="K45">
        <v>3.6614399</v>
      </c>
      <c r="L45">
        <v>19.560642000000001</v>
      </c>
      <c r="M45">
        <v>13.125076</v>
      </c>
      <c r="N45">
        <v>1.0680323</v>
      </c>
      <c r="V45">
        <f t="shared" si="11"/>
        <v>0.12308952416196767</v>
      </c>
      <c r="W45">
        <f t="shared" si="12"/>
        <v>0.52306467358038511</v>
      </c>
      <c r="X45">
        <f t="shared" si="2"/>
        <v>0.15274539268532872</v>
      </c>
      <c r="Y45">
        <f t="shared" si="3"/>
        <v>0.31032316303941504</v>
      </c>
      <c r="Z45">
        <f t="shared" si="4"/>
        <v>0.3960173006649807</v>
      </c>
      <c r="AA45">
        <f t="shared" si="5"/>
        <v>0.1398999243383085</v>
      </c>
      <c r="AB45">
        <f t="shared" si="6"/>
        <v>4.1437483896286419E-3</v>
      </c>
      <c r="AC45">
        <f t="shared" si="7"/>
        <v>0.29078465713584839</v>
      </c>
      <c r="AD45">
        <f t="shared" si="8"/>
        <v>0.27237302228632332</v>
      </c>
      <c r="AE45">
        <f t="shared" si="9"/>
        <v>0.43859769300503748</v>
      </c>
    </row>
    <row r="46" spans="1:31" x14ac:dyDescent="0.25">
      <c r="A46" s="1">
        <f t="shared" si="10"/>
        <v>3</v>
      </c>
      <c r="B46" t="s">
        <v>42</v>
      </c>
      <c r="C46">
        <v>2012</v>
      </c>
      <c r="D46">
        <v>34.200001</v>
      </c>
      <c r="E46">
        <v>178.79213999999999</v>
      </c>
      <c r="F46">
        <v>306.63776000000001</v>
      </c>
      <c r="G46">
        <v>8.1255369000000002</v>
      </c>
      <c r="H46">
        <v>136.87594999999999</v>
      </c>
      <c r="I46">
        <v>4.3161807000000003</v>
      </c>
      <c r="J46">
        <v>178.7921</v>
      </c>
      <c r="K46">
        <v>5.4522018000000001</v>
      </c>
      <c r="L46">
        <v>19.503025000000001</v>
      </c>
      <c r="M46">
        <v>13.775898</v>
      </c>
      <c r="N46">
        <v>4.3186817</v>
      </c>
      <c r="V46">
        <f t="shared" si="11"/>
        <v>0.10181684723119416</v>
      </c>
      <c r="W46">
        <f t="shared" si="12"/>
        <v>0.55057478183312636</v>
      </c>
      <c r="X46">
        <f t="shared" si="2"/>
        <v>0.17080714523333926</v>
      </c>
      <c r="Y46">
        <f t="shared" si="3"/>
        <v>0.31740120177485032</v>
      </c>
      <c r="Z46">
        <f t="shared" si="4"/>
        <v>0.38904165945902092</v>
      </c>
      <c r="AA46">
        <f t="shared" si="5"/>
        <v>0.11572201686670816</v>
      </c>
      <c r="AB46">
        <f t="shared" si="6"/>
        <v>1.3215770382315157E-2</v>
      </c>
      <c r="AC46">
        <f t="shared" si="7"/>
        <v>0.28970325571310312</v>
      </c>
      <c r="AD46">
        <f t="shared" si="8"/>
        <v>0.28677511769824143</v>
      </c>
      <c r="AE46">
        <f t="shared" si="9"/>
        <v>0.44876492971557952</v>
      </c>
    </row>
    <row r="47" spans="1:31" x14ac:dyDescent="0.25">
      <c r="A47" s="1">
        <f t="shared" si="10"/>
        <v>3</v>
      </c>
      <c r="B47" t="s">
        <v>42</v>
      </c>
      <c r="C47">
        <v>2013</v>
      </c>
      <c r="D47">
        <v>33.200001</v>
      </c>
      <c r="E47">
        <v>181.86902000000001</v>
      </c>
      <c r="F47">
        <v>463.94330000000002</v>
      </c>
      <c r="G47">
        <v>7.5964600999999998</v>
      </c>
      <c r="H47">
        <v>175.78075999999999</v>
      </c>
      <c r="I47">
        <v>5.5702071000000002</v>
      </c>
      <c r="J47">
        <v>181.869</v>
      </c>
      <c r="K47">
        <v>9.2082443000000005</v>
      </c>
      <c r="L47">
        <v>19.224339000000001</v>
      </c>
      <c r="M47">
        <v>14.890499999999999</v>
      </c>
      <c r="N47">
        <v>7.5693311999999997</v>
      </c>
      <c r="V47">
        <f t="shared" si="11"/>
        <v>0.10368763120083445</v>
      </c>
      <c r="W47">
        <f t="shared" si="12"/>
        <v>0.57808488833703497</v>
      </c>
      <c r="X47">
        <f t="shared" si="2"/>
        <v>0.15350630340534571</v>
      </c>
      <c r="Y47">
        <f t="shared" si="3"/>
        <v>0.32447923869096373</v>
      </c>
      <c r="Z47">
        <f t="shared" si="4"/>
        <v>0.44853208149397628</v>
      </c>
      <c r="AA47">
        <f t="shared" si="5"/>
        <v>0.11784830886776475</v>
      </c>
      <c r="AB47">
        <f t="shared" si="6"/>
        <v>3.224392826609928E-2</v>
      </c>
      <c r="AC47">
        <f t="shared" si="7"/>
        <v>0.28447265646463138</v>
      </c>
      <c r="AD47">
        <f t="shared" si="8"/>
        <v>0.31144024018997468</v>
      </c>
      <c r="AE47">
        <f t="shared" si="9"/>
        <v>0.45893216673889697</v>
      </c>
    </row>
    <row r="48" spans="1:31" x14ac:dyDescent="0.25">
      <c r="A48" s="1">
        <f t="shared" si="10"/>
        <v>3</v>
      </c>
      <c r="B48" t="s">
        <v>42</v>
      </c>
      <c r="C48">
        <v>2014</v>
      </c>
      <c r="D48">
        <v>31.700001</v>
      </c>
      <c r="E48">
        <v>198.63104000000001</v>
      </c>
      <c r="F48">
        <v>621.24883999999997</v>
      </c>
      <c r="G48">
        <v>7.6268811000000003</v>
      </c>
      <c r="H48">
        <v>214.68557999999999</v>
      </c>
      <c r="I48">
        <v>6.6079043999999998</v>
      </c>
      <c r="J48">
        <v>198.6311</v>
      </c>
      <c r="K48">
        <v>9.1378983999999992</v>
      </c>
      <c r="L48">
        <v>20.264061000000002</v>
      </c>
      <c r="M48">
        <v>15.515409</v>
      </c>
      <c r="N48">
        <v>10.819981</v>
      </c>
      <c r="V48">
        <f t="shared" si="11"/>
        <v>0.11387916233457694</v>
      </c>
      <c r="W48">
        <f t="shared" si="12"/>
        <v>0.6055949948409437</v>
      </c>
      <c r="X48">
        <f t="shared" si="2"/>
        <v>0.1545010718572026</v>
      </c>
      <c r="Y48">
        <f t="shared" si="3"/>
        <v>0.33155727742639907</v>
      </c>
      <c r="Z48">
        <f t="shared" si="4"/>
        <v>0.49775995287015601</v>
      </c>
      <c r="AA48">
        <f t="shared" si="5"/>
        <v>0.1294317594676902</v>
      </c>
      <c r="AB48">
        <f t="shared" si="6"/>
        <v>3.1887555064337873E-2</v>
      </c>
      <c r="AC48">
        <f t="shared" si="7"/>
        <v>0.30398698123092577</v>
      </c>
      <c r="AD48">
        <f t="shared" si="8"/>
        <v>0.3252689046201358</v>
      </c>
      <c r="AE48">
        <f t="shared" si="9"/>
        <v>0.46909940470054123</v>
      </c>
    </row>
    <row r="49" spans="1:31" x14ac:dyDescent="0.25">
      <c r="A49" s="1">
        <f t="shared" si="10"/>
        <v>3</v>
      </c>
      <c r="B49" t="s">
        <v>42</v>
      </c>
      <c r="C49">
        <v>2015</v>
      </c>
      <c r="D49">
        <v>33</v>
      </c>
      <c r="E49">
        <v>188.55438000000001</v>
      </c>
      <c r="F49">
        <v>778.55438000000004</v>
      </c>
      <c r="G49">
        <v>7.6457158999999999</v>
      </c>
      <c r="H49">
        <v>253.59039000000001</v>
      </c>
      <c r="I49">
        <v>6.7537159999999998</v>
      </c>
      <c r="J49">
        <v>188.55439999999999</v>
      </c>
      <c r="K49">
        <v>11.922890000000001</v>
      </c>
      <c r="L49">
        <v>22.791924999999999</v>
      </c>
      <c r="M49">
        <v>18.567119999999999</v>
      </c>
      <c r="N49">
        <v>14.07063</v>
      </c>
      <c r="V49">
        <f t="shared" si="11"/>
        <v>0.10775241901162794</v>
      </c>
      <c r="W49">
        <f t="shared" si="12"/>
        <v>0.63310510134485232</v>
      </c>
      <c r="X49">
        <f t="shared" si="2"/>
        <v>0.15511697090184395</v>
      </c>
      <c r="Y49">
        <f t="shared" si="3"/>
        <v>0.33863531434251248</v>
      </c>
      <c r="Z49">
        <f t="shared" si="4"/>
        <v>0.50467718652775051</v>
      </c>
      <c r="AA49">
        <f t="shared" si="5"/>
        <v>0.12246825509411714</v>
      </c>
      <c r="AB49">
        <f t="shared" si="6"/>
        <v>4.5996357046693657E-2</v>
      </c>
      <c r="AC49">
        <f t="shared" si="7"/>
        <v>0.35143193195912409</v>
      </c>
      <c r="AD49">
        <f t="shared" si="8"/>
        <v>0.39280047698800313</v>
      </c>
      <c r="AE49">
        <f t="shared" si="9"/>
        <v>0.47926664015998094</v>
      </c>
    </row>
    <row r="50" spans="1:31" x14ac:dyDescent="0.25">
      <c r="A50" s="1">
        <f t="shared" si="10"/>
        <v>3</v>
      </c>
      <c r="B50" t="s">
        <v>42</v>
      </c>
      <c r="C50">
        <v>2016</v>
      </c>
      <c r="D50">
        <v>33.599997999999999</v>
      </c>
      <c r="E50">
        <v>211.67517000000001</v>
      </c>
      <c r="F50">
        <v>935.85991999999999</v>
      </c>
      <c r="G50">
        <v>7.6276472000000002</v>
      </c>
      <c r="H50">
        <v>292.49520999999999</v>
      </c>
      <c r="I50">
        <v>6.8044156999999998</v>
      </c>
      <c r="J50">
        <v>211.67519999999999</v>
      </c>
      <c r="K50">
        <v>16.589001</v>
      </c>
      <c r="L50">
        <v>23.500174999999999</v>
      </c>
      <c r="M50">
        <v>20.021277999999999</v>
      </c>
      <c r="N50">
        <v>17.321280000000002</v>
      </c>
      <c r="V50">
        <f t="shared" si="11"/>
        <v>0.12181016689175946</v>
      </c>
      <c r="W50">
        <f t="shared" si="12"/>
        <v>0.66061520784876093</v>
      </c>
      <c r="X50">
        <f t="shared" si="2"/>
        <v>0.15452612337132007</v>
      </c>
      <c r="Y50">
        <f t="shared" si="3"/>
        <v>0.34571335307794776</v>
      </c>
      <c r="Z50">
        <f t="shared" si="4"/>
        <v>0.50708235642692145</v>
      </c>
      <c r="AA50">
        <f t="shared" si="5"/>
        <v>0.13844588585820736</v>
      </c>
      <c r="AB50">
        <f t="shared" si="6"/>
        <v>6.9634933237261734E-2</v>
      </c>
      <c r="AC50">
        <f t="shared" si="7"/>
        <v>0.36472492808282636</v>
      </c>
      <c r="AD50">
        <f t="shared" si="8"/>
        <v>0.4249796630941951</v>
      </c>
      <c r="AE50">
        <f t="shared" si="9"/>
        <v>0.48943387874717631</v>
      </c>
    </row>
    <row r="51" spans="1:31" x14ac:dyDescent="0.25">
      <c r="A51" s="1">
        <f t="shared" si="10"/>
        <v>3</v>
      </c>
      <c r="B51" t="s">
        <v>42</v>
      </c>
      <c r="C51">
        <v>2017</v>
      </c>
      <c r="D51">
        <v>33.700001</v>
      </c>
      <c r="E51">
        <v>262.77193999999997</v>
      </c>
      <c r="F51">
        <v>1354.915</v>
      </c>
      <c r="G51">
        <v>8.4341677999999991</v>
      </c>
      <c r="H51">
        <v>695.69861000000003</v>
      </c>
      <c r="I51">
        <v>7.1039466999999998</v>
      </c>
      <c r="J51">
        <v>262.77190999999999</v>
      </c>
      <c r="K51">
        <v>18.356770000000001</v>
      </c>
      <c r="L51">
        <v>24.995992999999999</v>
      </c>
      <c r="M51">
        <v>21.559184999999999</v>
      </c>
      <c r="N51">
        <v>21.811630000000001</v>
      </c>
      <c r="V51">
        <f t="shared" si="11"/>
        <v>0.15287768275731023</v>
      </c>
      <c r="W51">
        <f t="shared" si="12"/>
        <v>0.73390092863013934</v>
      </c>
      <c r="X51">
        <f t="shared" si="2"/>
        <v>0.18089939343649475</v>
      </c>
      <c r="Y51">
        <f t="shared" si="3"/>
        <v>0.41906902683403241</v>
      </c>
      <c r="Z51">
        <f t="shared" si="4"/>
        <v>0.5212919660512102</v>
      </c>
      <c r="AA51">
        <f t="shared" si="5"/>
        <v>0.17375627155592524</v>
      </c>
      <c r="AB51">
        <f t="shared" si="6"/>
        <v>7.8590472913412687E-2</v>
      </c>
      <c r="AC51">
        <f t="shared" si="7"/>
        <v>0.39279962328334039</v>
      </c>
      <c r="AD51">
        <f t="shared" si="8"/>
        <v>0.45901213794700713</v>
      </c>
      <c r="AE51">
        <f t="shared" si="9"/>
        <v>0.50347859589298183</v>
      </c>
    </row>
    <row r="52" spans="1:31" x14ac:dyDescent="0.25">
      <c r="A52" s="1">
        <f t="shared" si="10"/>
        <v>3</v>
      </c>
      <c r="B52" t="s">
        <v>42</v>
      </c>
      <c r="C52">
        <v>2018</v>
      </c>
      <c r="D52">
        <v>33.800002999999997</v>
      </c>
      <c r="E52">
        <v>259.95229999999998</v>
      </c>
      <c r="F52">
        <v>1620.463</v>
      </c>
      <c r="G52">
        <v>8.237180200000001</v>
      </c>
      <c r="H52">
        <v>1013.901</v>
      </c>
      <c r="I52">
        <v>6.8975220000000004</v>
      </c>
      <c r="J52">
        <v>259.95229999999998</v>
      </c>
      <c r="K52">
        <v>19.594179</v>
      </c>
      <c r="L52">
        <v>26.458970999999998</v>
      </c>
      <c r="M52">
        <v>23.065300000000001</v>
      </c>
      <c r="N52">
        <v>30.11384</v>
      </c>
      <c r="V52">
        <f t="shared" si="11"/>
        <v>0.15116330412955858</v>
      </c>
      <c r="W52">
        <f t="shared" si="12"/>
        <v>0.78034082999597765</v>
      </c>
      <c r="X52">
        <f t="shared" si="2"/>
        <v>0.1744578875725521</v>
      </c>
      <c r="Y52">
        <f t="shared" si="3"/>
        <v>0.4769602814942025</v>
      </c>
      <c r="Z52">
        <f t="shared" si="4"/>
        <v>0.51149927546555829</v>
      </c>
      <c r="AA52">
        <f t="shared" si="5"/>
        <v>0.17180777983078008</v>
      </c>
      <c r="AB52">
        <f t="shared" si="6"/>
        <v>8.4859202252554986E-2</v>
      </c>
      <c r="AC52">
        <f t="shared" si="7"/>
        <v>0.42025795139214622</v>
      </c>
      <c r="AD52">
        <f t="shared" si="8"/>
        <v>0.49234108492685891</v>
      </c>
      <c r="AE52">
        <f t="shared" si="9"/>
        <v>0.52944587931968068</v>
      </c>
    </row>
    <row r="53" spans="1:31" x14ac:dyDescent="0.25">
      <c r="A53" s="1">
        <f t="shared" si="10"/>
        <v>3</v>
      </c>
      <c r="B53" t="s">
        <v>42</v>
      </c>
      <c r="C53">
        <v>2019</v>
      </c>
      <c r="D53">
        <v>33.900005</v>
      </c>
      <c r="E53">
        <v>262.30813999999998</v>
      </c>
      <c r="F53">
        <v>2014.34</v>
      </c>
      <c r="G53">
        <v>8.0259020000000003</v>
      </c>
      <c r="H53">
        <v>1562.6890000000001</v>
      </c>
      <c r="I53">
        <v>6.0044149999999998</v>
      </c>
      <c r="J53">
        <v>262.3082</v>
      </c>
      <c r="K53">
        <v>18.052009999999999</v>
      </c>
      <c r="L53">
        <v>27.917591000000002</v>
      </c>
      <c r="M53">
        <v>23.666460000000001</v>
      </c>
      <c r="N53">
        <v>31.415050999999998</v>
      </c>
      <c r="V53">
        <f t="shared" si="11"/>
        <v>0.15259568618769453</v>
      </c>
      <c r="W53">
        <f t="shared" si="12"/>
        <v>0.84922332592994176</v>
      </c>
      <c r="X53">
        <f t="shared" si="2"/>
        <v>0.16754907826565527</v>
      </c>
      <c r="Y53">
        <f t="shared" si="3"/>
        <v>0.57680247897878267</v>
      </c>
      <c r="Z53">
        <f t="shared" si="4"/>
        <v>0.46913069984994682</v>
      </c>
      <c r="AA53">
        <f t="shared" si="5"/>
        <v>0.17343582472183575</v>
      </c>
      <c r="AB53">
        <f t="shared" si="6"/>
        <v>7.7046554974075712E-2</v>
      </c>
      <c r="AC53">
        <f t="shared" si="7"/>
        <v>0.44763448511040199</v>
      </c>
      <c r="AD53">
        <f t="shared" si="8"/>
        <v>0.50564420571538282</v>
      </c>
      <c r="AE53">
        <f t="shared" si="9"/>
        <v>0.53351574925008938</v>
      </c>
    </row>
    <row r="54" spans="1:31" x14ac:dyDescent="0.25">
      <c r="A54" s="1">
        <f t="shared" si="10"/>
        <v>3</v>
      </c>
      <c r="B54" t="s">
        <v>42</v>
      </c>
      <c r="C54">
        <v>2020</v>
      </c>
      <c r="D54">
        <v>34.000008000000001</v>
      </c>
      <c r="E54">
        <v>298.13198999999997</v>
      </c>
      <c r="F54">
        <v>1796.6389999999999</v>
      </c>
      <c r="G54">
        <v>7.7775331000000003</v>
      </c>
      <c r="H54">
        <v>1853.769</v>
      </c>
      <c r="I54">
        <v>7.3044000000000002</v>
      </c>
      <c r="J54">
        <v>240.30930000000001</v>
      </c>
      <c r="K54">
        <v>17.758828999999999</v>
      </c>
      <c r="L54">
        <v>32.732467999999997</v>
      </c>
      <c r="M54">
        <v>25.751792999999999</v>
      </c>
      <c r="N54">
        <v>39.468491</v>
      </c>
      <c r="V54">
        <f t="shared" si="11"/>
        <v>0.17437706352798651</v>
      </c>
      <c r="W54">
        <f t="shared" si="12"/>
        <v>0.81115106416467009</v>
      </c>
      <c r="X54">
        <f t="shared" si="2"/>
        <v>0.15942740093281299</v>
      </c>
      <c r="Y54">
        <f t="shared" si="3"/>
        <v>0.6297592980852712</v>
      </c>
      <c r="Z54">
        <f t="shared" si="4"/>
        <v>0.53080137623212797</v>
      </c>
      <c r="AA54">
        <f t="shared" si="5"/>
        <v>0.15823348304610896</v>
      </c>
      <c r="AB54">
        <f t="shared" si="6"/>
        <v>7.5561296392330238E-2</v>
      </c>
      <c r="AC54">
        <f t="shared" si="7"/>
        <v>0.53800390452036051</v>
      </c>
      <c r="AD54">
        <f t="shared" si="8"/>
        <v>0.55179071709886629</v>
      </c>
      <c r="AE54">
        <f t="shared" si="9"/>
        <v>0.55870494092795753</v>
      </c>
    </row>
    <row r="55" spans="1:31" x14ac:dyDescent="0.25">
      <c r="A55" s="1">
        <f t="shared" si="10"/>
        <v>3</v>
      </c>
      <c r="B55" t="s">
        <v>42</v>
      </c>
      <c r="C55">
        <v>2021</v>
      </c>
      <c r="D55">
        <v>34.100009999999997</v>
      </c>
      <c r="E55">
        <v>333.95584000000002</v>
      </c>
      <c r="F55">
        <v>2876.4960999999998</v>
      </c>
      <c r="G55">
        <v>7.6892671999999997</v>
      </c>
      <c r="H55">
        <v>2139.6079</v>
      </c>
      <c r="I55">
        <v>7.3363170999999996</v>
      </c>
      <c r="J55">
        <v>346.04840000000002</v>
      </c>
      <c r="K55">
        <v>19.777419999999999</v>
      </c>
      <c r="L55">
        <v>36.360416000000001</v>
      </c>
      <c r="M55">
        <v>26.368919000000002</v>
      </c>
      <c r="N55">
        <v>55.582199000000003</v>
      </c>
      <c r="V55">
        <f t="shared" si="11"/>
        <v>0.19615844086827855</v>
      </c>
      <c r="W55">
        <f t="shared" si="12"/>
        <v>1</v>
      </c>
      <c r="X55">
        <f t="shared" si="2"/>
        <v>0.15654110091983658</v>
      </c>
      <c r="Y55">
        <f t="shared" si="3"/>
        <v>0.68176259244042314</v>
      </c>
      <c r="Z55">
        <f t="shared" si="4"/>
        <v>0.53231550842992847</v>
      </c>
      <c r="AA55">
        <f t="shared" si="5"/>
        <v>0.23130449690061272</v>
      </c>
      <c r="AB55">
        <f t="shared" si="6"/>
        <v>8.5787503430931555E-2</v>
      </c>
      <c r="AC55">
        <f t="shared" si="7"/>
        <v>0.60609610176849815</v>
      </c>
      <c r="AD55">
        <f t="shared" si="8"/>
        <v>0.56544715085982622</v>
      </c>
      <c r="AE55">
        <f t="shared" si="9"/>
        <v>0.60910468059860745</v>
      </c>
    </row>
    <row r="56" spans="1:31" x14ac:dyDescent="0.25">
      <c r="A56" s="1">
        <f t="shared" si="10"/>
        <v>4</v>
      </c>
      <c r="B56" t="s">
        <v>62</v>
      </c>
      <c r="C56">
        <v>2004</v>
      </c>
      <c r="D56">
        <v>44.200001</v>
      </c>
      <c r="E56">
        <v>314.91353000000004</v>
      </c>
      <c r="F56">
        <v>-13.393890000000001</v>
      </c>
      <c r="G56">
        <v>9.9501808</v>
      </c>
      <c r="H56">
        <v>-366.78257000000002</v>
      </c>
      <c r="I56">
        <v>3.6461288999999999</v>
      </c>
      <c r="J56">
        <v>12.538</v>
      </c>
      <c r="K56">
        <v>33.804637999999997</v>
      </c>
      <c r="L56">
        <v>26.048344</v>
      </c>
      <c r="M56">
        <v>16.904281999999998</v>
      </c>
      <c r="N56">
        <v>-9.9474693999999992</v>
      </c>
      <c r="V56">
        <f t="shared" si="11"/>
        <v>0.18458046308139034</v>
      </c>
      <c r="W56">
        <f t="shared" si="12"/>
        <v>0.49460660184326966</v>
      </c>
      <c r="X56">
        <f t="shared" si="2"/>
        <v>0.2304731058392725</v>
      </c>
      <c r="Y56">
        <f t="shared" si="3"/>
        <v>0.22576950899251652</v>
      </c>
      <c r="Z56">
        <f t="shared" si="4"/>
        <v>0.35725471751961546</v>
      </c>
      <c r="AA56">
        <f t="shared" si="5"/>
        <v>8.3210722620568039E-4</v>
      </c>
      <c r="AB56">
        <f t="shared" si="6"/>
        <v>0.15684956377083945</v>
      </c>
      <c r="AC56">
        <f t="shared" si="7"/>
        <v>0.41255097910935418</v>
      </c>
      <c r="AD56">
        <f t="shared" si="8"/>
        <v>0.35600339340668113</v>
      </c>
      <c r="AE56">
        <f t="shared" si="9"/>
        <v>0.40414389639772647</v>
      </c>
    </row>
    <row r="57" spans="1:31" x14ac:dyDescent="0.25">
      <c r="A57" s="1">
        <f t="shared" si="10"/>
        <v>4</v>
      </c>
      <c r="B57" t="s">
        <v>62</v>
      </c>
      <c r="C57">
        <v>2005</v>
      </c>
      <c r="D57">
        <v>46.099997999999999</v>
      </c>
      <c r="E57">
        <v>372.12247000000002</v>
      </c>
      <c r="F57">
        <v>18.000397</v>
      </c>
      <c r="G57">
        <v>11.2206636</v>
      </c>
      <c r="H57">
        <v>-314.12294000000003</v>
      </c>
      <c r="I57">
        <v>3.6827494999999999</v>
      </c>
      <c r="J57">
        <v>190.11188000000001</v>
      </c>
      <c r="K57">
        <v>26.735052</v>
      </c>
      <c r="L57">
        <v>25.130057999999998</v>
      </c>
      <c r="M57">
        <v>19.480111999999998</v>
      </c>
      <c r="N57">
        <v>-8.6054303999999995</v>
      </c>
      <c r="V57">
        <f t="shared" si="11"/>
        <v>0.2193642596129782</v>
      </c>
      <c r="W57">
        <f t="shared" si="12"/>
        <v>0.50009693726937265</v>
      </c>
      <c r="X57">
        <f t="shared" si="2"/>
        <v>0.27201796656268035</v>
      </c>
      <c r="Y57">
        <f t="shared" si="3"/>
        <v>0.23534999030392445</v>
      </c>
      <c r="Z57">
        <f t="shared" si="4"/>
        <v>0.35899198154306289</v>
      </c>
      <c r="AA57">
        <f t="shared" si="5"/>
        <v>0.12354455177772912</v>
      </c>
      <c r="AB57">
        <f t="shared" si="6"/>
        <v>0.12103495342471322</v>
      </c>
      <c r="AC57">
        <f t="shared" si="7"/>
        <v>0.39531586122943874</v>
      </c>
      <c r="AD57">
        <f t="shared" si="8"/>
        <v>0.41300415463614343</v>
      </c>
      <c r="AE57">
        <f t="shared" si="9"/>
        <v>0.40834146633183843</v>
      </c>
    </row>
    <row r="58" spans="1:31" x14ac:dyDescent="0.25">
      <c r="A58" s="1">
        <f t="shared" si="10"/>
        <v>4</v>
      </c>
      <c r="B58" t="s">
        <v>62</v>
      </c>
      <c r="C58">
        <v>2006</v>
      </c>
      <c r="D58">
        <v>39.799999</v>
      </c>
      <c r="E58">
        <v>430.09476000000001</v>
      </c>
      <c r="F58">
        <v>49.394683999999998</v>
      </c>
      <c r="G58">
        <v>10.6874115</v>
      </c>
      <c r="H58">
        <v>-261.46330999999998</v>
      </c>
      <c r="I58">
        <v>3.7193700999999999</v>
      </c>
      <c r="J58">
        <v>221.8623</v>
      </c>
      <c r="K58">
        <v>30.477217</v>
      </c>
      <c r="L58">
        <v>18.560269999999999</v>
      </c>
      <c r="M58">
        <v>14.255331999999999</v>
      </c>
      <c r="N58">
        <v>-7.2633913000000003</v>
      </c>
      <c r="V58">
        <f t="shared" si="11"/>
        <v>0.2546121830988915</v>
      </c>
      <c r="W58">
        <f t="shared" si="12"/>
        <v>0.50558727269547576</v>
      </c>
      <c r="X58">
        <f t="shared" si="2"/>
        <v>0.25458059218424345</v>
      </c>
      <c r="Y58">
        <f t="shared" si="3"/>
        <v>0.24493047161533238</v>
      </c>
      <c r="Z58">
        <f t="shared" si="4"/>
        <v>0.36072924556651031</v>
      </c>
      <c r="AA58">
        <f t="shared" si="5"/>
        <v>0.1454856821609678</v>
      </c>
      <c r="AB58">
        <f t="shared" si="6"/>
        <v>0.1399928077214021</v>
      </c>
      <c r="AC58">
        <f t="shared" si="7"/>
        <v>0.2720088842897343</v>
      </c>
      <c r="AD58">
        <f t="shared" si="8"/>
        <v>0.2973845534759465</v>
      </c>
      <c r="AE58">
        <f t="shared" si="9"/>
        <v>0.41253903657872593</v>
      </c>
    </row>
    <row r="59" spans="1:31" x14ac:dyDescent="0.25">
      <c r="A59" s="1">
        <f t="shared" si="10"/>
        <v>4</v>
      </c>
      <c r="B59" t="s">
        <v>62</v>
      </c>
      <c r="C59">
        <v>2007</v>
      </c>
      <c r="D59">
        <v>38.599997999999999</v>
      </c>
      <c r="E59">
        <v>455.93238100000002</v>
      </c>
      <c r="F59">
        <v>80.788971000000004</v>
      </c>
      <c r="G59">
        <v>11.7414723</v>
      </c>
      <c r="H59">
        <v>-208.80368000000001</v>
      </c>
      <c r="I59">
        <v>3.7559906999999999</v>
      </c>
      <c r="J59">
        <v>234.27805000000001</v>
      </c>
      <c r="K59">
        <v>30.545347</v>
      </c>
      <c r="L59">
        <v>20.126892000000002</v>
      </c>
      <c r="M59">
        <v>18.847612000000002</v>
      </c>
      <c r="N59">
        <v>-5.9213522999999997</v>
      </c>
      <c r="V59">
        <f t="shared" si="11"/>
        <v>0.27032180036717651</v>
      </c>
      <c r="W59">
        <f t="shared" si="12"/>
        <v>0.51107760812157876</v>
      </c>
      <c r="X59">
        <f t="shared" si="2"/>
        <v>0.28904844104453808</v>
      </c>
      <c r="Y59">
        <f t="shared" si="3"/>
        <v>0.25451095292674025</v>
      </c>
      <c r="Z59">
        <f t="shared" si="4"/>
        <v>0.36246650958995774</v>
      </c>
      <c r="AA59">
        <f t="shared" si="5"/>
        <v>0.15406558723169428</v>
      </c>
      <c r="AB59">
        <f t="shared" si="6"/>
        <v>0.14033795514628405</v>
      </c>
      <c r="AC59">
        <f t="shared" si="7"/>
        <v>0.30141248495801065</v>
      </c>
      <c r="AD59">
        <f t="shared" si="8"/>
        <v>0.39900750832111692</v>
      </c>
      <c r="AE59">
        <f t="shared" si="9"/>
        <v>0.41673660651283784</v>
      </c>
    </row>
    <row r="60" spans="1:31" x14ac:dyDescent="0.25">
      <c r="A60" s="1">
        <f t="shared" si="10"/>
        <v>4</v>
      </c>
      <c r="B60" t="s">
        <v>62</v>
      </c>
      <c r="C60">
        <v>2008</v>
      </c>
      <c r="D60">
        <v>38</v>
      </c>
      <c r="E60">
        <v>542.46466000000009</v>
      </c>
      <c r="F60">
        <v>112.18326</v>
      </c>
      <c r="G60">
        <v>12.043457</v>
      </c>
      <c r="H60">
        <v>-156.14404999999999</v>
      </c>
      <c r="I60">
        <v>3.7926114000000002</v>
      </c>
      <c r="J60">
        <v>261.96652</v>
      </c>
      <c r="K60">
        <v>44.330536000000002</v>
      </c>
      <c r="L60">
        <v>22.549122000000001</v>
      </c>
      <c r="M60">
        <v>20.717188</v>
      </c>
      <c r="N60">
        <v>-4.5793131999999996</v>
      </c>
      <c r="V60">
        <f t="shared" si="11"/>
        <v>0.32293457707918338</v>
      </c>
      <c r="W60">
        <f t="shared" si="12"/>
        <v>0.51656794389744842</v>
      </c>
      <c r="X60">
        <f t="shared" si="2"/>
        <v>0.29892335812495829</v>
      </c>
      <c r="Y60">
        <f t="shared" si="3"/>
        <v>0.26409143423814818</v>
      </c>
      <c r="Z60">
        <f t="shared" si="4"/>
        <v>0.36420377835735812</v>
      </c>
      <c r="AA60">
        <f t="shared" si="5"/>
        <v>0.17319970672940149</v>
      </c>
      <c r="AB60">
        <f t="shared" si="6"/>
        <v>0.21017389357078384</v>
      </c>
      <c r="AC60">
        <f t="shared" si="7"/>
        <v>0.34687481323293523</v>
      </c>
      <c r="AD60">
        <f t="shared" si="8"/>
        <v>0.44037951469433767</v>
      </c>
      <c r="AE60">
        <f t="shared" si="9"/>
        <v>0.42093417675972533</v>
      </c>
    </row>
    <row r="61" spans="1:31" x14ac:dyDescent="0.25">
      <c r="A61" s="1">
        <f t="shared" si="10"/>
        <v>4</v>
      </c>
      <c r="B61" t="s">
        <v>62</v>
      </c>
      <c r="C61">
        <v>2009</v>
      </c>
      <c r="D61">
        <v>37.799999</v>
      </c>
      <c r="E61">
        <v>579.38320999999996</v>
      </c>
      <c r="F61">
        <v>143.57755</v>
      </c>
      <c r="G61">
        <v>12.4678469</v>
      </c>
      <c r="H61">
        <v>-103.48442</v>
      </c>
      <c r="I61">
        <v>3.8292320000000002</v>
      </c>
      <c r="J61">
        <v>287.85613999999998</v>
      </c>
      <c r="K61">
        <v>42.497622999999997</v>
      </c>
      <c r="L61">
        <v>23.602108000000001</v>
      </c>
      <c r="M61">
        <v>19.869554999999998</v>
      </c>
      <c r="N61">
        <v>-3.2372741999999999</v>
      </c>
      <c r="V61">
        <f t="shared" si="11"/>
        <v>0.34538154658152426</v>
      </c>
      <c r="W61">
        <f t="shared" si="12"/>
        <v>0.5220582798482013</v>
      </c>
      <c r="X61">
        <f t="shared" si="2"/>
        <v>0.31280093229433781</v>
      </c>
      <c r="Y61">
        <f t="shared" si="3"/>
        <v>0.27367191554955611</v>
      </c>
      <c r="Z61">
        <f t="shared" si="4"/>
        <v>0.36594104238080555</v>
      </c>
      <c r="AA61">
        <f t="shared" si="5"/>
        <v>0.19109073078491012</v>
      </c>
      <c r="AB61">
        <f t="shared" si="6"/>
        <v>0.20088833358278038</v>
      </c>
      <c r="AC61">
        <f t="shared" si="7"/>
        <v>0.36663808724114244</v>
      </c>
      <c r="AD61">
        <f t="shared" si="8"/>
        <v>0.42162217191814011</v>
      </c>
      <c r="AE61">
        <f t="shared" si="9"/>
        <v>0.4251317466938373</v>
      </c>
    </row>
    <row r="62" spans="1:31" x14ac:dyDescent="0.25">
      <c r="A62" s="1">
        <f t="shared" si="10"/>
        <v>4</v>
      </c>
      <c r="B62" t="s">
        <v>62</v>
      </c>
      <c r="C62">
        <v>2010</v>
      </c>
      <c r="D62">
        <v>35.700001</v>
      </c>
      <c r="E62">
        <v>681.14582999999993</v>
      </c>
      <c r="F62">
        <v>174.97183000000001</v>
      </c>
      <c r="G62">
        <v>12.8312559</v>
      </c>
      <c r="H62">
        <v>-50.824790999999998</v>
      </c>
      <c r="I62">
        <v>3.8685029000000002</v>
      </c>
      <c r="J62">
        <v>300.86583999999999</v>
      </c>
      <c r="K62">
        <v>43.489753999999998</v>
      </c>
      <c r="L62">
        <v>24.796434000000001</v>
      </c>
      <c r="M62">
        <v>16.319555000000001</v>
      </c>
      <c r="N62">
        <v>-1.8952351000000001</v>
      </c>
      <c r="V62">
        <f t="shared" si="11"/>
        <v>0.40725457322039038</v>
      </c>
      <c r="W62">
        <f t="shared" si="12"/>
        <v>0.52754861405012154</v>
      </c>
      <c r="X62">
        <f t="shared" si="2"/>
        <v>0.32468442752200477</v>
      </c>
      <c r="Y62">
        <f t="shared" si="3"/>
        <v>0.28325239667903179</v>
      </c>
      <c r="Z62">
        <f t="shared" si="4"/>
        <v>0.36780403538852252</v>
      </c>
      <c r="AA62">
        <f t="shared" si="5"/>
        <v>0.20008108505256456</v>
      </c>
      <c r="AB62">
        <f t="shared" si="6"/>
        <v>0.20591448153222361</v>
      </c>
      <c r="AC62">
        <f t="shared" si="7"/>
        <v>0.38905414214892481</v>
      </c>
      <c r="AD62">
        <f t="shared" si="8"/>
        <v>0.34306391987332696</v>
      </c>
      <c r="AE62">
        <f t="shared" si="9"/>
        <v>0.42932931694072479</v>
      </c>
    </row>
    <row r="63" spans="1:31" x14ac:dyDescent="0.25">
      <c r="A63" s="1">
        <f t="shared" si="10"/>
        <v>4</v>
      </c>
      <c r="B63" t="s">
        <v>62</v>
      </c>
      <c r="C63">
        <v>2011</v>
      </c>
      <c r="D63">
        <v>38.5</v>
      </c>
      <c r="E63">
        <v>794.47629999999992</v>
      </c>
      <c r="F63">
        <v>206.36612</v>
      </c>
      <c r="G63">
        <v>12.949822899999999</v>
      </c>
      <c r="H63">
        <v>1.8348389000000001</v>
      </c>
      <c r="I63">
        <v>3.9960703999999998</v>
      </c>
      <c r="J63">
        <v>364.92746</v>
      </c>
      <c r="K63">
        <v>43.542557000000002</v>
      </c>
      <c r="L63">
        <v>25.445112000000002</v>
      </c>
      <c r="M63">
        <v>16.875025000000001</v>
      </c>
      <c r="N63">
        <v>-0.55319607000000004</v>
      </c>
      <c r="V63">
        <f t="shared" si="11"/>
        <v>0.47616100653849103</v>
      </c>
      <c r="W63">
        <f t="shared" si="12"/>
        <v>0.53303895000087442</v>
      </c>
      <c r="X63">
        <f t="shared" si="2"/>
        <v>0.32856157524993329</v>
      </c>
      <c r="Y63">
        <f t="shared" si="3"/>
        <v>0.2928328779722465</v>
      </c>
      <c r="Z63">
        <f t="shared" si="4"/>
        <v>0.37385577753122717</v>
      </c>
      <c r="AA63">
        <f t="shared" si="5"/>
        <v>0.2443508728847095</v>
      </c>
      <c r="AB63">
        <f t="shared" si="6"/>
        <v>0.20618198218503506</v>
      </c>
      <c r="AC63">
        <f t="shared" si="7"/>
        <v>0.40122904386375846</v>
      </c>
      <c r="AD63">
        <f t="shared" si="8"/>
        <v>0.35535596276440651</v>
      </c>
      <c r="AE63">
        <f t="shared" si="9"/>
        <v>0.43352688696866937</v>
      </c>
    </row>
    <row r="64" spans="1:31" x14ac:dyDescent="0.25">
      <c r="A64" s="1">
        <f t="shared" si="10"/>
        <v>4</v>
      </c>
      <c r="B64" t="s">
        <v>62</v>
      </c>
      <c r="C64">
        <v>2012</v>
      </c>
      <c r="D64">
        <v>36.200001</v>
      </c>
      <c r="E64">
        <v>945.18394899999998</v>
      </c>
      <c r="F64">
        <v>237.76041000000001</v>
      </c>
      <c r="G64">
        <v>13.336450599999999</v>
      </c>
      <c r="H64">
        <v>54.494469000000002</v>
      </c>
      <c r="I64">
        <v>5.3613491</v>
      </c>
      <c r="J64">
        <v>475.21109000000001</v>
      </c>
      <c r="K64">
        <v>9.7149906000000001</v>
      </c>
      <c r="L64">
        <v>28.310231999999999</v>
      </c>
      <c r="M64">
        <v>19.014990000000001</v>
      </c>
      <c r="N64">
        <v>0.78884297999999997</v>
      </c>
      <c r="V64">
        <f t="shared" si="11"/>
        <v>0.56779326189176216</v>
      </c>
      <c r="W64">
        <f t="shared" si="12"/>
        <v>0.53852928595162719</v>
      </c>
      <c r="X64">
        <f t="shared" si="2"/>
        <v>0.34120432330469763</v>
      </c>
      <c r="Y64">
        <f t="shared" si="3"/>
        <v>0.30241335930184765</v>
      </c>
      <c r="Z64">
        <f t="shared" si="4"/>
        <v>0.4386239563018936</v>
      </c>
      <c r="AA64">
        <f t="shared" si="5"/>
        <v>0.32056238457390457</v>
      </c>
      <c r="AB64">
        <f t="shared" si="6"/>
        <v>3.4811111306073776E-2</v>
      </c>
      <c r="AC64">
        <f t="shared" si="7"/>
        <v>0.4550038819208595</v>
      </c>
      <c r="AD64">
        <f t="shared" si="8"/>
        <v>0.40271143032414697</v>
      </c>
      <c r="AE64">
        <f t="shared" si="9"/>
        <v>0.43772445705916918</v>
      </c>
    </row>
    <row r="65" spans="1:31" x14ac:dyDescent="0.25">
      <c r="A65" s="1">
        <f t="shared" si="10"/>
        <v>4</v>
      </c>
      <c r="B65" t="s">
        <v>62</v>
      </c>
      <c r="C65">
        <v>2013</v>
      </c>
      <c r="D65">
        <v>31.9</v>
      </c>
      <c r="E65">
        <v>963.82299999999998</v>
      </c>
      <c r="F65">
        <v>269.15469000000002</v>
      </c>
      <c r="G65">
        <v>13.5959463</v>
      </c>
      <c r="H65">
        <v>107.1541</v>
      </c>
      <c r="I65">
        <v>7.9391579999999999</v>
      </c>
      <c r="J65">
        <v>478.30169999999998</v>
      </c>
      <c r="K65">
        <v>8.7869205000000008</v>
      </c>
      <c r="L65">
        <v>22.066970999999999</v>
      </c>
      <c r="M65">
        <v>16.738727999999998</v>
      </c>
      <c r="N65">
        <v>2.1308820000000002</v>
      </c>
      <c r="V65">
        <f t="shared" si="11"/>
        <v>0.5791260528423704</v>
      </c>
      <c r="W65">
        <f t="shared" si="12"/>
        <v>0.54401962015354743</v>
      </c>
      <c r="X65">
        <f t="shared" si="2"/>
        <v>0.34968984763829997</v>
      </c>
      <c r="Y65">
        <f t="shared" si="3"/>
        <v>0.31199384079518772</v>
      </c>
      <c r="Z65">
        <f t="shared" si="4"/>
        <v>0.56091399691544386</v>
      </c>
      <c r="AA65">
        <f t="shared" si="5"/>
        <v>0.32269815087160209</v>
      </c>
      <c r="AB65">
        <f t="shared" si="6"/>
        <v>3.0109496670451496E-2</v>
      </c>
      <c r="AC65">
        <f t="shared" si="7"/>
        <v>0.33782542195296461</v>
      </c>
      <c r="AD65">
        <f t="shared" si="8"/>
        <v>0.35233983485484255</v>
      </c>
      <c r="AE65">
        <f t="shared" si="9"/>
        <v>0.44192202705583628</v>
      </c>
    </row>
    <row r="66" spans="1:31" x14ac:dyDescent="0.25">
      <c r="A66" s="1">
        <f t="shared" si="10"/>
        <v>4</v>
      </c>
      <c r="B66" t="s">
        <v>62</v>
      </c>
      <c r="C66">
        <v>2014</v>
      </c>
      <c r="D66">
        <v>34.299999</v>
      </c>
      <c r="E66">
        <v>1026.116972</v>
      </c>
      <c r="F66">
        <v>427.54989999999998</v>
      </c>
      <c r="G66">
        <v>13.916538299999999</v>
      </c>
      <c r="H66">
        <v>160.39519999999999</v>
      </c>
      <c r="I66">
        <v>7.9812832</v>
      </c>
      <c r="J66">
        <v>534.18732</v>
      </c>
      <c r="K66">
        <v>54.685988999999999</v>
      </c>
      <c r="L66">
        <v>23.756329999999998</v>
      </c>
      <c r="M66">
        <v>18.144843999999999</v>
      </c>
      <c r="N66">
        <v>7.6402730999999999</v>
      </c>
      <c r="V66">
        <f t="shared" ref="V66:V97" si="13">(E66-11.333884)/(1656.034742-11.333884)</f>
        <v>0.61700161647267771</v>
      </c>
      <c r="W66">
        <f t="shared" ref="W66:W97" si="14">(F66--2841.6039)/(2876.4961--2841.6039)</f>
        <v>0.57172029170528671</v>
      </c>
      <c r="X66">
        <f t="shared" si="2"/>
        <v>0.36017322450026046</v>
      </c>
      <c r="Y66">
        <f t="shared" si="3"/>
        <v>0.32168011021160403</v>
      </c>
      <c r="Z66">
        <f t="shared" si="4"/>
        <v>0.56291239657138969</v>
      </c>
      <c r="AA66">
        <f t="shared" si="5"/>
        <v>0.36131791322334839</v>
      </c>
      <c r="AB66">
        <f t="shared" si="6"/>
        <v>0.26263474688703514</v>
      </c>
      <c r="AC66">
        <f t="shared" si="7"/>
        <v>0.36953264770452343</v>
      </c>
      <c r="AD66">
        <f t="shared" si="8"/>
        <v>0.38345589545547482</v>
      </c>
      <c r="AE66">
        <f t="shared" si="9"/>
        <v>0.45915405566053696</v>
      </c>
    </row>
    <row r="67" spans="1:31" x14ac:dyDescent="0.25">
      <c r="A67" s="1">
        <f t="shared" si="10"/>
        <v>4</v>
      </c>
      <c r="B67" t="s">
        <v>62</v>
      </c>
      <c r="C67">
        <v>2015</v>
      </c>
      <c r="D67">
        <v>33.900002000000001</v>
      </c>
      <c r="E67">
        <v>1291.1047090000002</v>
      </c>
      <c r="F67">
        <v>762.23090000000002</v>
      </c>
      <c r="G67">
        <v>15.0712452</v>
      </c>
      <c r="H67">
        <v>463.29210999999998</v>
      </c>
      <c r="I67">
        <v>9.9923810999999993</v>
      </c>
      <c r="J67">
        <v>623.43726000000004</v>
      </c>
      <c r="K67">
        <v>55.360466000000002</v>
      </c>
      <c r="L67">
        <v>26.020641000000001</v>
      </c>
      <c r="M67">
        <v>19.524885000000001</v>
      </c>
      <c r="N67">
        <v>19.313040000000001</v>
      </c>
      <c r="V67">
        <f t="shared" si="13"/>
        <v>0.77811768552017146</v>
      </c>
      <c r="W67">
        <f t="shared" si="14"/>
        <v>0.63025039785942882</v>
      </c>
      <c r="X67">
        <f t="shared" ref="X67:X130" si="15">(G67-2.902086)/(33.4830719-2.902086)</f>
        <v>0.39793220662647111</v>
      </c>
      <c r="Y67">
        <f t="shared" ref="Y67:Y130" si="16">(H67--1607.7368)/(3888.8169--1607.7368)</f>
        <v>0.37678680552143068</v>
      </c>
      <c r="Z67">
        <f t="shared" ref="Z67:Z130" si="17">(I67--3.8846102)/(17.194857--3.8846102)</f>
        <v>0.65831793414588768</v>
      </c>
      <c r="AA67">
        <f t="shared" ref="AA67:AA130" si="18">(J67-11.33388)/(1458.407-11.33388)</f>
        <v>0.42299409168764052</v>
      </c>
      <c r="AB67">
        <f t="shared" ref="AB67:AB130" si="19">(K67-2.8434892)/(200.2374-2.8434892)</f>
        <v>0.26605165573324258</v>
      </c>
      <c r="AC67">
        <f t="shared" ref="AC67:AC130" si="20">(L67-4.0676537)/(57.347591-4.0676537)</f>
        <v>0.41203102729627272</v>
      </c>
      <c r="AD67">
        <f t="shared" ref="AD67:AD130" si="21">(M67-0.8167035)/(46.0061-0.8167035)</f>
        <v>0.41399494016256672</v>
      </c>
      <c r="AE67">
        <f t="shared" ref="AE67:AE130" si="22">(N67--139.15958)/(180.5585--139.15958)</f>
        <v>0.49566361714670631</v>
      </c>
    </row>
    <row r="68" spans="1:31" x14ac:dyDescent="0.25">
      <c r="A68" s="1">
        <f t="shared" ref="A68:A131" si="23">IF(B68=B67, A67, A67+1)</f>
        <v>4</v>
      </c>
      <c r="B68" t="s">
        <v>62</v>
      </c>
      <c r="C68">
        <v>2016</v>
      </c>
      <c r="D68">
        <v>33.200001</v>
      </c>
      <c r="E68">
        <v>1218.3718389999999</v>
      </c>
      <c r="F68">
        <v>1117.9880000000001</v>
      </c>
      <c r="G68">
        <v>15.1800242</v>
      </c>
      <c r="H68">
        <v>774.79241999999999</v>
      </c>
      <c r="I68">
        <v>10.922064000000001</v>
      </c>
      <c r="J68">
        <v>590.39471000000003</v>
      </c>
      <c r="K68">
        <v>52.372374999999998</v>
      </c>
      <c r="L68">
        <v>27.457744999999999</v>
      </c>
      <c r="M68">
        <v>19.199921</v>
      </c>
      <c r="N68">
        <v>35.751750999999999</v>
      </c>
      <c r="V68">
        <f t="shared" si="13"/>
        <v>0.73389513304430942</v>
      </c>
      <c r="W68">
        <f t="shared" si="14"/>
        <v>0.69246636120389637</v>
      </c>
      <c r="X68">
        <f t="shared" si="15"/>
        <v>0.40148928619073726</v>
      </c>
      <c r="Y68">
        <f t="shared" si="16"/>
        <v>0.43345873615316449</v>
      </c>
      <c r="Z68">
        <f t="shared" si="17"/>
        <v>0.70242165323799077</v>
      </c>
      <c r="AA68">
        <f t="shared" si="18"/>
        <v>0.40016003476037204</v>
      </c>
      <c r="AB68">
        <f t="shared" si="19"/>
        <v>0.25091394967184566</v>
      </c>
      <c r="AC68">
        <f t="shared" si="20"/>
        <v>0.43900373171047252</v>
      </c>
      <c r="AD68">
        <f t="shared" si="21"/>
        <v>0.40680378415763974</v>
      </c>
      <c r="AE68">
        <f t="shared" si="22"/>
        <v>0.54707988675523145</v>
      </c>
    </row>
    <row r="69" spans="1:31" x14ac:dyDescent="0.25">
      <c r="A69" s="1">
        <f t="shared" si="23"/>
        <v>4</v>
      </c>
      <c r="B69" t="s">
        <v>62</v>
      </c>
      <c r="C69">
        <v>2017</v>
      </c>
      <c r="D69">
        <v>31.799999</v>
      </c>
      <c r="E69">
        <v>1411.3739109999999</v>
      </c>
      <c r="F69">
        <v>1322.499</v>
      </c>
      <c r="G69">
        <v>16.718333700000002</v>
      </c>
      <c r="H69">
        <v>1075.1659999999999</v>
      </c>
      <c r="I69">
        <v>11.288005</v>
      </c>
      <c r="J69">
        <v>660.88580000000002</v>
      </c>
      <c r="K69">
        <v>56.853382000000003</v>
      </c>
      <c r="L69">
        <v>26.301373000000002</v>
      </c>
      <c r="M69">
        <v>17.555653</v>
      </c>
      <c r="N69">
        <v>59.302151000000002</v>
      </c>
      <c r="V69">
        <f t="shared" si="13"/>
        <v>0.85124296019550072</v>
      </c>
      <c r="W69">
        <f t="shared" si="14"/>
        <v>0.72823191269827381</v>
      </c>
      <c r="X69">
        <f t="shared" si="15"/>
        <v>0.45179209542750559</v>
      </c>
      <c r="Y69">
        <f t="shared" si="16"/>
        <v>0.48810635653391327</v>
      </c>
      <c r="Z69">
        <f t="shared" si="17"/>
        <v>0.7197817219972239</v>
      </c>
      <c r="AA69">
        <f t="shared" si="18"/>
        <v>0.44887290837107113</v>
      </c>
      <c r="AB69">
        <f t="shared" si="19"/>
        <v>0.2736147867029341</v>
      </c>
      <c r="AC69">
        <f t="shared" si="20"/>
        <v>0.41730002749083567</v>
      </c>
      <c r="AD69">
        <f t="shared" si="21"/>
        <v>0.37041763768630986</v>
      </c>
      <c r="AE69">
        <f t="shared" si="22"/>
        <v>0.62073978112216865</v>
      </c>
    </row>
    <row r="70" spans="1:31" x14ac:dyDescent="0.25">
      <c r="A70" s="1">
        <f t="shared" si="23"/>
        <v>4</v>
      </c>
      <c r="B70" t="s">
        <v>62</v>
      </c>
      <c r="C70">
        <v>2018</v>
      </c>
      <c r="D70">
        <v>30.399998</v>
      </c>
      <c r="E70">
        <v>1580.19291</v>
      </c>
      <c r="F70">
        <v>1752.509</v>
      </c>
      <c r="G70">
        <v>16.952302899999999</v>
      </c>
      <c r="H70">
        <v>2135.0248999999999</v>
      </c>
      <c r="I70">
        <v>11.514951999999999</v>
      </c>
      <c r="J70">
        <v>771.65192000000002</v>
      </c>
      <c r="K70">
        <v>87.348906999999997</v>
      </c>
      <c r="L70">
        <v>25.552057000000001</v>
      </c>
      <c r="M70">
        <v>14.622147999999999</v>
      </c>
      <c r="N70">
        <v>72.331931999999995</v>
      </c>
      <c r="V70">
        <f t="shared" si="13"/>
        <v>0.95388715727173279</v>
      </c>
      <c r="W70">
        <f t="shared" si="14"/>
        <v>0.80343346566167084</v>
      </c>
      <c r="X70">
        <f t="shared" si="15"/>
        <v>0.45944290174111097</v>
      </c>
      <c r="Y70">
        <f t="shared" si="16"/>
        <v>0.68092879725708866</v>
      </c>
      <c r="Z70">
        <f t="shared" si="17"/>
        <v>0.7305479808332157</v>
      </c>
      <c r="AA70">
        <f t="shared" si="18"/>
        <v>0.52541784481491849</v>
      </c>
      <c r="AB70">
        <f t="shared" si="19"/>
        <v>0.42810549452876029</v>
      </c>
      <c r="AC70">
        <f t="shared" si="20"/>
        <v>0.40323627220184438</v>
      </c>
      <c r="AD70">
        <f t="shared" si="21"/>
        <v>0.30550185594976909</v>
      </c>
      <c r="AE70">
        <f t="shared" si="22"/>
        <v>0.66149375099462626</v>
      </c>
    </row>
    <row r="71" spans="1:31" x14ac:dyDescent="0.25">
      <c r="A71" s="1">
        <f t="shared" si="23"/>
        <v>4</v>
      </c>
      <c r="B71" t="s">
        <v>62</v>
      </c>
      <c r="C71">
        <v>2019</v>
      </c>
      <c r="D71">
        <v>28.999995999999999</v>
      </c>
      <c r="E71">
        <v>1648.9855100000002</v>
      </c>
      <c r="F71">
        <v>1704.3009999999999</v>
      </c>
      <c r="G71">
        <v>16.819344100000002</v>
      </c>
      <c r="H71">
        <v>1607.924</v>
      </c>
      <c r="I71">
        <v>11.143033000000001</v>
      </c>
      <c r="J71">
        <v>793.66234999999995</v>
      </c>
      <c r="K71">
        <v>65.546440000000004</v>
      </c>
      <c r="L71">
        <v>25.823046000000001</v>
      </c>
      <c r="M71">
        <v>14.836508</v>
      </c>
      <c r="N71">
        <v>86.764053000000004</v>
      </c>
      <c r="V71">
        <f t="shared" si="13"/>
        <v>0.99571397317286503</v>
      </c>
      <c r="W71">
        <f t="shared" si="14"/>
        <v>0.79500269320228734</v>
      </c>
      <c r="X71">
        <f t="shared" si="15"/>
        <v>0.4550951413244006</v>
      </c>
      <c r="Y71">
        <f t="shared" si="16"/>
        <v>0.58503218116471778</v>
      </c>
      <c r="Z71">
        <f t="shared" si="17"/>
        <v>0.71290431856835546</v>
      </c>
      <c r="AA71">
        <f t="shared" si="18"/>
        <v>0.54062815429810485</v>
      </c>
      <c r="AB71">
        <f t="shared" si="19"/>
        <v>0.31765392633378031</v>
      </c>
      <c r="AC71">
        <f t="shared" si="20"/>
        <v>0.40832240806709807</v>
      </c>
      <c r="AD71">
        <f t="shared" si="21"/>
        <v>0.31024544662817083</v>
      </c>
      <c r="AE71">
        <f t="shared" si="22"/>
        <v>0.70663389758877571</v>
      </c>
    </row>
    <row r="72" spans="1:31" x14ac:dyDescent="0.25">
      <c r="A72" s="1">
        <f t="shared" si="23"/>
        <v>4</v>
      </c>
      <c r="B72" t="s">
        <v>62</v>
      </c>
      <c r="C72">
        <v>2020</v>
      </c>
      <c r="D72">
        <v>27.599995</v>
      </c>
      <c r="E72">
        <v>1656.0347420000001</v>
      </c>
      <c r="F72">
        <v>1969.4570000000001</v>
      </c>
      <c r="G72">
        <v>14.7655434</v>
      </c>
      <c r="H72">
        <v>2169.8879000000002</v>
      </c>
      <c r="I72">
        <v>11.451124</v>
      </c>
      <c r="J72">
        <v>806.27948000000004</v>
      </c>
      <c r="K72">
        <v>84.823853</v>
      </c>
      <c r="L72">
        <v>29.379550999999999</v>
      </c>
      <c r="M72">
        <v>14.358893</v>
      </c>
      <c r="N72">
        <v>143.9391</v>
      </c>
      <c r="V72">
        <f t="shared" si="13"/>
        <v>1</v>
      </c>
      <c r="W72">
        <f t="shared" si="14"/>
        <v>0.84137404032808105</v>
      </c>
      <c r="X72">
        <f t="shared" si="15"/>
        <v>0.38793574016199395</v>
      </c>
      <c r="Y72">
        <f t="shared" si="16"/>
        <v>0.68727149886664451</v>
      </c>
      <c r="Z72">
        <f t="shared" si="17"/>
        <v>0.72752001056269588</v>
      </c>
      <c r="AA72">
        <f t="shared" si="18"/>
        <v>0.54934722303458994</v>
      </c>
      <c r="AB72">
        <f t="shared" si="19"/>
        <v>0.4153135396514977</v>
      </c>
      <c r="AC72">
        <f t="shared" si="20"/>
        <v>0.47507370659011638</v>
      </c>
      <c r="AD72">
        <f t="shared" si="21"/>
        <v>0.29967626365623179</v>
      </c>
      <c r="AE72">
        <f t="shared" si="22"/>
        <v>0.88546346831558609</v>
      </c>
    </row>
    <row r="73" spans="1:31" x14ac:dyDescent="0.25">
      <c r="A73" s="1">
        <f t="shared" si="23"/>
        <v>4</v>
      </c>
      <c r="B73" t="s">
        <v>62</v>
      </c>
      <c r="C73">
        <v>2021</v>
      </c>
      <c r="D73">
        <v>26.199992999999999</v>
      </c>
      <c r="E73">
        <v>1618.7755090000001</v>
      </c>
      <c r="F73">
        <v>2411.7719999999999</v>
      </c>
      <c r="G73">
        <v>20.219324400000001</v>
      </c>
      <c r="H73">
        <v>2896.123</v>
      </c>
      <c r="I73">
        <v>11.37477</v>
      </c>
      <c r="J73">
        <v>767.09320000000002</v>
      </c>
      <c r="K73">
        <v>102.15431</v>
      </c>
      <c r="L73">
        <v>29.248636000000001</v>
      </c>
      <c r="M73">
        <v>13.701988999999999</v>
      </c>
      <c r="N73">
        <v>180.55850000000001</v>
      </c>
      <c r="V73">
        <f t="shared" si="13"/>
        <v>0.97734589070178501</v>
      </c>
      <c r="W73">
        <f t="shared" si="14"/>
        <v>0.91872753187247502</v>
      </c>
      <c r="X73">
        <f t="shared" si="15"/>
        <v>0.56627469292937349</v>
      </c>
      <c r="Y73">
        <f t="shared" si="16"/>
        <v>0.81939703418161836</v>
      </c>
      <c r="Z73">
        <f t="shared" si="17"/>
        <v>0.72389781274927101</v>
      </c>
      <c r="AA73">
        <f t="shared" si="18"/>
        <v>0.52226754097954631</v>
      </c>
      <c r="AB73">
        <f t="shared" si="19"/>
        <v>0.50310984972896133</v>
      </c>
      <c r="AC73">
        <f t="shared" si="20"/>
        <v>0.47261659033521425</v>
      </c>
      <c r="AD73">
        <f t="shared" si="21"/>
        <v>0.28513957914883858</v>
      </c>
      <c r="AE73">
        <f t="shared" si="22"/>
        <v>1</v>
      </c>
    </row>
    <row r="74" spans="1:31" x14ac:dyDescent="0.25">
      <c r="A74" s="1">
        <f t="shared" si="23"/>
        <v>5</v>
      </c>
      <c r="B74" t="s">
        <v>83</v>
      </c>
      <c r="C74">
        <v>2004</v>
      </c>
      <c r="D74">
        <v>38.299999</v>
      </c>
      <c r="E74">
        <v>46.886162199999994</v>
      </c>
      <c r="F74">
        <v>-155.03310999999999</v>
      </c>
      <c r="G74">
        <v>3.7308940100000001</v>
      </c>
      <c r="H74">
        <v>-1605.5579</v>
      </c>
      <c r="I74">
        <v>8.4313990000000005E-2</v>
      </c>
      <c r="J74">
        <v>26.047543999999998</v>
      </c>
      <c r="K74">
        <v>2.8434892000000001</v>
      </c>
      <c r="L74">
        <v>5.8137869999999996</v>
      </c>
      <c r="M74">
        <v>1.7888253999999999</v>
      </c>
      <c r="N74">
        <v>-1.4180870000000001</v>
      </c>
      <c r="V74">
        <f t="shared" si="13"/>
        <v>2.1616258073357188E-2</v>
      </c>
      <c r="W74">
        <f t="shared" si="14"/>
        <v>0.46983627253808086</v>
      </c>
      <c r="X74">
        <f t="shared" si="15"/>
        <v>2.7102069655641808E-2</v>
      </c>
      <c r="Y74">
        <f t="shared" si="16"/>
        <v>3.9641202814044832E-4</v>
      </c>
      <c r="Z74">
        <f t="shared" si="17"/>
        <v>0.18828389505025062</v>
      </c>
      <c r="AA74">
        <f t="shared" si="18"/>
        <v>1.0167878731656628E-2</v>
      </c>
      <c r="AB74">
        <f t="shared" si="19"/>
        <v>0</v>
      </c>
      <c r="AC74">
        <f t="shared" si="20"/>
        <v>3.2772810714249832E-2</v>
      </c>
      <c r="AD74">
        <f t="shared" si="21"/>
        <v>2.1512168236192307E-2</v>
      </c>
      <c r="AE74">
        <f t="shared" si="22"/>
        <v>0.43082171955993231</v>
      </c>
    </row>
    <row r="75" spans="1:31" x14ac:dyDescent="0.25">
      <c r="A75" s="1">
        <f t="shared" si="23"/>
        <v>5</v>
      </c>
      <c r="B75" t="s">
        <v>83</v>
      </c>
      <c r="C75">
        <v>2005</v>
      </c>
      <c r="D75">
        <v>39.400002000000001</v>
      </c>
      <c r="E75">
        <v>49.644509800000002</v>
      </c>
      <c r="F75">
        <v>-134.57185000000001</v>
      </c>
      <c r="G75">
        <v>3.7768333700000003</v>
      </c>
      <c r="H75">
        <v>-1453.5132000000001</v>
      </c>
      <c r="I75">
        <v>0.2476612</v>
      </c>
      <c r="J75">
        <v>27.524854999999999</v>
      </c>
      <c r="K75">
        <v>3.1308501</v>
      </c>
      <c r="L75">
        <v>5.9446215999999996</v>
      </c>
      <c r="M75">
        <v>1.6592519999999999</v>
      </c>
      <c r="N75">
        <v>-1.2593812</v>
      </c>
      <c r="V75">
        <f t="shared" si="13"/>
        <v>2.3293370106577765E-2</v>
      </c>
      <c r="W75">
        <f t="shared" si="14"/>
        <v>0.47341460450149525</v>
      </c>
      <c r="X75">
        <f t="shared" si="15"/>
        <v>2.8604289373155893E-2</v>
      </c>
      <c r="Y75">
        <f t="shared" si="16"/>
        <v>2.8058235836029368E-2</v>
      </c>
      <c r="Z75">
        <f t="shared" si="17"/>
        <v>0.19603300979068389</v>
      </c>
      <c r="AA75">
        <f t="shared" si="18"/>
        <v>1.1188774621146994E-2</v>
      </c>
      <c r="AB75">
        <f t="shared" si="19"/>
        <v>1.4557738829702536E-3</v>
      </c>
      <c r="AC75">
        <f t="shared" si="20"/>
        <v>3.5228417958367217E-2</v>
      </c>
      <c r="AD75">
        <f t="shared" si="21"/>
        <v>1.864482744309276E-2</v>
      </c>
      <c r="AE75">
        <f t="shared" si="22"/>
        <v>0.43131811250711877</v>
      </c>
    </row>
    <row r="76" spans="1:31" x14ac:dyDescent="0.25">
      <c r="A76" s="1">
        <f t="shared" si="23"/>
        <v>5</v>
      </c>
      <c r="B76" t="s">
        <v>83</v>
      </c>
      <c r="C76">
        <v>2006</v>
      </c>
      <c r="D76">
        <v>36.799999</v>
      </c>
      <c r="E76">
        <v>67.663184200000003</v>
      </c>
      <c r="F76">
        <v>-114.11059</v>
      </c>
      <c r="G76">
        <v>3.8534057400000004</v>
      </c>
      <c r="H76">
        <v>-1301.4684</v>
      </c>
      <c r="I76">
        <v>0.2622737</v>
      </c>
      <c r="J76">
        <v>36.420940000000002</v>
      </c>
      <c r="K76">
        <v>3.4424431000000002</v>
      </c>
      <c r="L76">
        <v>4.2684030999999996</v>
      </c>
      <c r="M76">
        <v>1.1110903000000001</v>
      </c>
      <c r="N76">
        <v>-1.1006753</v>
      </c>
      <c r="V76">
        <f t="shared" si="13"/>
        <v>3.4248963831938366E-2</v>
      </c>
      <c r="W76">
        <f t="shared" si="14"/>
        <v>0.47699293646490959</v>
      </c>
      <c r="X76">
        <f t="shared" si="15"/>
        <v>3.1108210281735889E-2</v>
      </c>
      <c r="Y76">
        <f t="shared" si="16"/>
        <v>5.5720077837136381E-2</v>
      </c>
      <c r="Z76">
        <f t="shared" si="17"/>
        <v>0.19672621991128883</v>
      </c>
      <c r="AA76">
        <f t="shared" si="18"/>
        <v>1.733641490072043E-2</v>
      </c>
      <c r="AB76">
        <f t="shared" si="19"/>
        <v>3.034307885043433E-3</v>
      </c>
      <c r="AC76">
        <f t="shared" si="20"/>
        <v>3.7678235030505452E-3</v>
      </c>
      <c r="AD76">
        <f t="shared" si="21"/>
        <v>6.5145105445256401E-3</v>
      </c>
      <c r="AE76">
        <f t="shared" si="22"/>
        <v>0.4318145057670808</v>
      </c>
    </row>
    <row r="77" spans="1:31" x14ac:dyDescent="0.25">
      <c r="A77" s="1">
        <f t="shared" si="23"/>
        <v>5</v>
      </c>
      <c r="B77" t="s">
        <v>83</v>
      </c>
      <c r="C77">
        <v>2007</v>
      </c>
      <c r="D77">
        <v>32.900002000000001</v>
      </c>
      <c r="E77">
        <v>77.739404100000002</v>
      </c>
      <c r="F77">
        <v>-93.649327999999997</v>
      </c>
      <c r="G77">
        <v>3.9383158200000001</v>
      </c>
      <c r="H77">
        <v>-1149.4237000000001</v>
      </c>
      <c r="I77">
        <v>0.33475684999999999</v>
      </c>
      <c r="J77">
        <v>41.374957999999999</v>
      </c>
      <c r="K77">
        <v>4.0115680999999999</v>
      </c>
      <c r="L77">
        <v>4.0676537000000001</v>
      </c>
      <c r="M77">
        <v>1.0894465</v>
      </c>
      <c r="N77">
        <v>-0.94196953999999999</v>
      </c>
      <c r="V77">
        <f t="shared" si="13"/>
        <v>4.0375439568233022E-2</v>
      </c>
      <c r="W77">
        <f t="shared" si="14"/>
        <v>0.48057126877809059</v>
      </c>
      <c r="X77">
        <f t="shared" si="15"/>
        <v>3.3884774787460333E-2</v>
      </c>
      <c r="Y77">
        <f t="shared" si="16"/>
        <v>8.3381901645025305E-2</v>
      </c>
      <c r="Z77">
        <f t="shared" si="17"/>
        <v>0.20016478642306479</v>
      </c>
      <c r="AA77">
        <f t="shared" si="18"/>
        <v>2.0759889451888926E-2</v>
      </c>
      <c r="AB77">
        <f t="shared" si="19"/>
        <v>5.9175021927778725E-3</v>
      </c>
      <c r="AC77">
        <f t="shared" si="20"/>
        <v>0</v>
      </c>
      <c r="AD77">
        <f t="shared" si="21"/>
        <v>6.0355530528052072E-3</v>
      </c>
      <c r="AE77">
        <f t="shared" si="22"/>
        <v>0.43231089858915706</v>
      </c>
    </row>
    <row r="78" spans="1:31" x14ac:dyDescent="0.25">
      <c r="A78" s="1">
        <f t="shared" si="23"/>
        <v>5</v>
      </c>
      <c r="B78" t="s">
        <v>83</v>
      </c>
      <c r="C78">
        <v>2008</v>
      </c>
      <c r="D78">
        <v>32.099997999999999</v>
      </c>
      <c r="E78">
        <v>84.893013999999994</v>
      </c>
      <c r="F78">
        <v>-73.188068000000001</v>
      </c>
      <c r="G78">
        <v>4.4733279100000001</v>
      </c>
      <c r="H78">
        <v>-997.37897999999996</v>
      </c>
      <c r="I78">
        <v>0.46077198000000003</v>
      </c>
      <c r="J78">
        <v>44.199364000000003</v>
      </c>
      <c r="K78">
        <v>16.905529000000001</v>
      </c>
      <c r="L78">
        <v>4.0979127999999996</v>
      </c>
      <c r="M78">
        <v>0.81670350000000003</v>
      </c>
      <c r="N78">
        <v>-0.78326373000000005</v>
      </c>
      <c r="V78">
        <f t="shared" si="13"/>
        <v>4.4724929547036198E-2</v>
      </c>
      <c r="W78">
        <f t="shared" si="14"/>
        <v>0.48414960074150504</v>
      </c>
      <c r="X78">
        <f t="shared" si="15"/>
        <v>5.1379700940249934E-2</v>
      </c>
      <c r="Y78">
        <f t="shared" si="16"/>
        <v>0.11104372909155787</v>
      </c>
      <c r="Z78">
        <f t="shared" si="17"/>
        <v>0.20614288486380716</v>
      </c>
      <c r="AA78">
        <f t="shared" si="18"/>
        <v>2.2711695453233215E-2</v>
      </c>
      <c r="AB78">
        <f t="shared" si="19"/>
        <v>7.123846801053399E-2</v>
      </c>
      <c r="AC78">
        <f t="shared" si="20"/>
        <v>5.67926719388227E-4</v>
      </c>
      <c r="AD78">
        <f t="shared" si="21"/>
        <v>0</v>
      </c>
      <c r="AE78">
        <f t="shared" si="22"/>
        <v>0.43280729156762116</v>
      </c>
    </row>
    <row r="79" spans="1:31" x14ac:dyDescent="0.25">
      <c r="A79" s="1">
        <f t="shared" si="23"/>
        <v>5</v>
      </c>
      <c r="B79" t="s">
        <v>83</v>
      </c>
      <c r="C79">
        <v>2009</v>
      </c>
      <c r="D79">
        <v>33.900002000000001</v>
      </c>
      <c r="E79">
        <v>100.1430694</v>
      </c>
      <c r="F79">
        <v>-52.726809000000003</v>
      </c>
      <c r="G79">
        <v>4.6024039999999999</v>
      </c>
      <c r="H79">
        <v>-845.33425999999997</v>
      </c>
      <c r="I79">
        <v>0.56126874999999998</v>
      </c>
      <c r="J79">
        <v>51.397441999999998</v>
      </c>
      <c r="K79">
        <v>21.003239000000001</v>
      </c>
      <c r="L79">
        <v>6.6264510000000003</v>
      </c>
      <c r="M79">
        <v>1.5861323000000001</v>
      </c>
      <c r="N79">
        <v>-0.62455793000000004</v>
      </c>
      <c r="V79">
        <f t="shared" si="13"/>
        <v>5.3997166091342794E-2</v>
      </c>
      <c r="W79">
        <f t="shared" si="14"/>
        <v>0.48772793253003621</v>
      </c>
      <c r="X79">
        <f t="shared" si="15"/>
        <v>5.5600496516366393E-2</v>
      </c>
      <c r="Y79">
        <f t="shared" si="16"/>
        <v>0.13870555653809041</v>
      </c>
      <c r="Z79">
        <f t="shared" si="17"/>
        <v>0.21091040431989666</v>
      </c>
      <c r="AA79">
        <f t="shared" si="18"/>
        <v>2.7685927854150173E-2</v>
      </c>
      <c r="AB79">
        <f t="shared" si="19"/>
        <v>9.1997517686345967E-2</v>
      </c>
      <c r="AC79">
        <f t="shared" si="20"/>
        <v>4.8025531366381699E-2</v>
      </c>
      <c r="AD79">
        <f t="shared" si="21"/>
        <v>1.7026755380545964E-2</v>
      </c>
      <c r="AE79">
        <f t="shared" si="22"/>
        <v>0.43330368451480755</v>
      </c>
    </row>
    <row r="80" spans="1:31" x14ac:dyDescent="0.25">
      <c r="A80" s="1">
        <f t="shared" si="23"/>
        <v>5</v>
      </c>
      <c r="B80" t="s">
        <v>83</v>
      </c>
      <c r="C80">
        <v>2010</v>
      </c>
      <c r="D80">
        <v>34.400002000000001</v>
      </c>
      <c r="E80">
        <v>117.15109199999999</v>
      </c>
      <c r="F80">
        <v>-32.265549</v>
      </c>
      <c r="G80">
        <v>4.9216711000000002</v>
      </c>
      <c r="H80">
        <v>-693.28953999999999</v>
      </c>
      <c r="I80">
        <v>0.76559334999999995</v>
      </c>
      <c r="J80">
        <v>60.875061000000002</v>
      </c>
      <c r="K80">
        <v>24.957977</v>
      </c>
      <c r="L80">
        <v>7.9752473999999998</v>
      </c>
      <c r="M80">
        <v>1.8970155</v>
      </c>
      <c r="N80">
        <v>-0.46585211999999998</v>
      </c>
      <c r="V80">
        <f t="shared" si="13"/>
        <v>6.4338270078290419E-2</v>
      </c>
      <c r="W80">
        <f t="shared" si="14"/>
        <v>0.49130626449345055</v>
      </c>
      <c r="X80">
        <f t="shared" si="15"/>
        <v>6.6040549072029761E-2</v>
      </c>
      <c r="Y80">
        <f t="shared" si="16"/>
        <v>0.16636738398462295</v>
      </c>
      <c r="Z80">
        <f t="shared" si="17"/>
        <v>0.22060346715025131</v>
      </c>
      <c r="AA80">
        <f t="shared" si="18"/>
        <v>3.4235437252818295E-2</v>
      </c>
      <c r="AB80">
        <f t="shared" si="19"/>
        <v>0.11203226943715833</v>
      </c>
      <c r="AC80">
        <f t="shared" si="20"/>
        <v>7.334080890519365E-2</v>
      </c>
      <c r="AD80">
        <f t="shared" si="21"/>
        <v>2.3906316164235563E-2</v>
      </c>
      <c r="AE80">
        <f t="shared" si="22"/>
        <v>0.43380007749327165</v>
      </c>
    </row>
    <row r="81" spans="1:31" x14ac:dyDescent="0.25">
      <c r="A81" s="1">
        <f t="shared" si="23"/>
        <v>5</v>
      </c>
      <c r="B81" t="s">
        <v>83</v>
      </c>
      <c r="C81">
        <v>2011</v>
      </c>
      <c r="D81">
        <v>34.799999</v>
      </c>
      <c r="E81">
        <v>128.79348400000001</v>
      </c>
      <c r="F81">
        <v>-11.804289000000001</v>
      </c>
      <c r="G81">
        <v>9.2751651899999992</v>
      </c>
      <c r="H81">
        <v>-541.24481000000003</v>
      </c>
      <c r="I81">
        <v>1.0128052999999999</v>
      </c>
      <c r="J81">
        <v>66.805351000000002</v>
      </c>
      <c r="K81">
        <v>30.735621999999999</v>
      </c>
      <c r="L81">
        <v>10.468121</v>
      </c>
      <c r="M81">
        <v>3.2683968999999999</v>
      </c>
      <c r="N81">
        <v>-0.30714630999999998</v>
      </c>
      <c r="V81">
        <f t="shared" si="13"/>
        <v>7.1416999285106475E-2</v>
      </c>
      <c r="W81">
        <f t="shared" si="14"/>
        <v>0.494884596456865</v>
      </c>
      <c r="X81">
        <f t="shared" si="15"/>
        <v>0.2084000565200875</v>
      </c>
      <c r="Y81">
        <f t="shared" si="16"/>
        <v>0.19402921325047731</v>
      </c>
      <c r="Z81">
        <f t="shared" si="17"/>
        <v>0.23233108567374039</v>
      </c>
      <c r="AA81">
        <f t="shared" si="18"/>
        <v>3.8333564650831188E-2</v>
      </c>
      <c r="AB81">
        <f t="shared" si="19"/>
        <v>0.14130189065588947</v>
      </c>
      <c r="AC81">
        <f t="shared" si="20"/>
        <v>0.12012903213382722</v>
      </c>
      <c r="AD81">
        <f t="shared" si="21"/>
        <v>5.4253731846142267E-2</v>
      </c>
      <c r="AE81">
        <f t="shared" si="22"/>
        <v>0.43429647047173559</v>
      </c>
    </row>
    <row r="82" spans="1:31" x14ac:dyDescent="0.25">
      <c r="A82" s="1">
        <f t="shared" si="23"/>
        <v>5</v>
      </c>
      <c r="B82" t="s">
        <v>83</v>
      </c>
      <c r="C82">
        <v>2012</v>
      </c>
      <c r="D82">
        <v>33.200001</v>
      </c>
      <c r="E82">
        <v>146.449116</v>
      </c>
      <c r="F82">
        <v>8.6569710000000004</v>
      </c>
      <c r="G82">
        <v>9.6265519099999999</v>
      </c>
      <c r="H82">
        <v>-389.20008999999999</v>
      </c>
      <c r="I82">
        <v>1.2292898999999999</v>
      </c>
      <c r="J82">
        <v>75.626427000000007</v>
      </c>
      <c r="K82">
        <v>35.205131999999999</v>
      </c>
      <c r="L82">
        <v>9.1607704000000005</v>
      </c>
      <c r="M82">
        <v>3.5637485999999998</v>
      </c>
      <c r="N82">
        <v>-0.14844051</v>
      </c>
      <c r="V82">
        <f t="shared" si="13"/>
        <v>8.2151858401961125E-2</v>
      </c>
      <c r="W82">
        <f t="shared" si="14"/>
        <v>0.49846292842027945</v>
      </c>
      <c r="X82">
        <f t="shared" si="15"/>
        <v>0.21989042249942634</v>
      </c>
      <c r="Y82">
        <f t="shared" si="16"/>
        <v>0.22169104069700984</v>
      </c>
      <c r="Z82">
        <f t="shared" si="17"/>
        <v>0.24260101317930846</v>
      </c>
      <c r="AA82">
        <f t="shared" si="18"/>
        <v>4.4429369954712458E-2</v>
      </c>
      <c r="AB82">
        <f t="shared" si="19"/>
        <v>0.16394448374240325</v>
      </c>
      <c r="AC82">
        <f t="shared" si="20"/>
        <v>9.5591642147071373E-2</v>
      </c>
      <c r="AD82">
        <f t="shared" si="21"/>
        <v>6.0789594744864534E-2</v>
      </c>
      <c r="AE82">
        <f t="shared" si="22"/>
        <v>0.43479286341892209</v>
      </c>
    </row>
    <row r="83" spans="1:31" x14ac:dyDescent="0.25">
      <c r="A83" s="1">
        <f t="shared" si="23"/>
        <v>5</v>
      </c>
      <c r="B83" t="s">
        <v>83</v>
      </c>
      <c r="C83">
        <v>2013</v>
      </c>
      <c r="D83">
        <v>33.799999</v>
      </c>
      <c r="E83">
        <v>154.86407700000001</v>
      </c>
      <c r="F83">
        <v>29.118231000000002</v>
      </c>
      <c r="G83">
        <v>10.68738428</v>
      </c>
      <c r="H83">
        <v>-237.15536</v>
      </c>
      <c r="I83">
        <v>1.5002795</v>
      </c>
      <c r="J83">
        <v>80.092506</v>
      </c>
      <c r="K83">
        <v>59.985560999999997</v>
      </c>
      <c r="L83">
        <v>14.778805</v>
      </c>
      <c r="M83">
        <v>6.5664701000000001</v>
      </c>
      <c r="N83">
        <v>1.02653E-2</v>
      </c>
      <c r="V83">
        <f t="shared" si="13"/>
        <v>8.7268266628459421E-2</v>
      </c>
      <c r="W83">
        <f t="shared" si="14"/>
        <v>0.5020412603836939</v>
      </c>
      <c r="X83">
        <f t="shared" si="15"/>
        <v>0.25457970208867597</v>
      </c>
      <c r="Y83">
        <f t="shared" si="16"/>
        <v>0.24935286996286421</v>
      </c>
      <c r="Z83">
        <f t="shared" si="17"/>
        <v>0.25545663222455645</v>
      </c>
      <c r="AA83">
        <f t="shared" si="18"/>
        <v>4.7515654219325139E-2</v>
      </c>
      <c r="AB83">
        <f t="shared" si="19"/>
        <v>0.28948244435917014</v>
      </c>
      <c r="AC83">
        <f t="shared" si="20"/>
        <v>0.20103535857576921</v>
      </c>
      <c r="AD83">
        <f t="shared" si="21"/>
        <v>0.12723707429905598</v>
      </c>
      <c r="AE83">
        <f t="shared" si="22"/>
        <v>0.43528925639738608</v>
      </c>
    </row>
    <row r="84" spans="1:31" x14ac:dyDescent="0.25">
      <c r="A84" s="1">
        <f t="shared" si="23"/>
        <v>5</v>
      </c>
      <c r="B84" t="s">
        <v>83</v>
      </c>
      <c r="C84">
        <v>2014</v>
      </c>
      <c r="D84">
        <v>33.099997999999999</v>
      </c>
      <c r="E84">
        <v>179.27814700000002</v>
      </c>
      <c r="F84">
        <v>100.4847</v>
      </c>
      <c r="G84">
        <v>7.916865099999999</v>
      </c>
      <c r="H84">
        <v>-85.110641000000001</v>
      </c>
      <c r="I84">
        <v>1.8685768</v>
      </c>
      <c r="J84">
        <v>89.645949999999999</v>
      </c>
      <c r="K84">
        <v>61.812511000000001</v>
      </c>
      <c r="L84">
        <v>16.320864</v>
      </c>
      <c r="M84">
        <v>9.5648260000000001</v>
      </c>
      <c r="N84">
        <v>0.16897111000000001</v>
      </c>
      <c r="V84">
        <f t="shared" si="13"/>
        <v>0.10211234595221448</v>
      </c>
      <c r="W84">
        <f t="shared" si="14"/>
        <v>0.51452206152393276</v>
      </c>
      <c r="X84">
        <f t="shared" si="15"/>
        <v>0.16398356535653741</v>
      </c>
      <c r="Y84">
        <f t="shared" si="16"/>
        <v>0.27701469722746458</v>
      </c>
      <c r="Z84">
        <f t="shared" si="17"/>
        <v>0.27292848274647097</v>
      </c>
      <c r="AA84">
        <f t="shared" si="18"/>
        <v>5.4117562490553349E-2</v>
      </c>
      <c r="AB84">
        <f t="shared" si="19"/>
        <v>0.29873779571522624</v>
      </c>
      <c r="AC84">
        <f t="shared" si="20"/>
        <v>0.22997794143425163</v>
      </c>
      <c r="AD84">
        <f t="shared" si="21"/>
        <v>0.19358794711940888</v>
      </c>
      <c r="AE84">
        <f t="shared" si="22"/>
        <v>0.43578564937585018</v>
      </c>
    </row>
    <row r="85" spans="1:31" x14ac:dyDescent="0.25">
      <c r="A85" s="1">
        <f t="shared" si="23"/>
        <v>5</v>
      </c>
      <c r="B85" t="s">
        <v>83</v>
      </c>
      <c r="C85">
        <v>2015</v>
      </c>
      <c r="D85">
        <v>33.5</v>
      </c>
      <c r="E85">
        <v>177.45171400000001</v>
      </c>
      <c r="F85">
        <v>156.56689</v>
      </c>
      <c r="G85">
        <v>7.3522459300000005</v>
      </c>
      <c r="H85">
        <v>66.934082000000004</v>
      </c>
      <c r="I85">
        <v>2.2916093000000002</v>
      </c>
      <c r="J85">
        <v>88.922866999999997</v>
      </c>
      <c r="K85">
        <v>61.114189000000003</v>
      </c>
      <c r="L85">
        <v>17.218375999999999</v>
      </c>
      <c r="M85">
        <v>9.8063488000000003</v>
      </c>
      <c r="N85">
        <v>1.2795711000000001</v>
      </c>
      <c r="V85">
        <f t="shared" si="13"/>
        <v>0.10100185039241949</v>
      </c>
      <c r="W85">
        <f t="shared" si="14"/>
        <v>0.5243298980430563</v>
      </c>
      <c r="X85">
        <f t="shared" si="15"/>
        <v>0.14552048598276227</v>
      </c>
      <c r="Y85">
        <f t="shared" si="16"/>
        <v>0.30467652521979366</v>
      </c>
      <c r="Z85">
        <f t="shared" si="17"/>
        <v>0.29299694538768989</v>
      </c>
      <c r="AA85">
        <f t="shared" si="18"/>
        <v>5.3617875923229093E-2</v>
      </c>
      <c r="AB85">
        <f t="shared" si="19"/>
        <v>0.29520008780331636</v>
      </c>
      <c r="AC85">
        <f t="shared" si="20"/>
        <v>0.24682315645292618</v>
      </c>
      <c r="AD85">
        <f t="shared" si="21"/>
        <v>0.19893262571010434</v>
      </c>
      <c r="AE85">
        <f t="shared" si="22"/>
        <v>0.43925933466133665</v>
      </c>
    </row>
    <row r="86" spans="1:31" x14ac:dyDescent="0.25">
      <c r="A86" s="1">
        <f t="shared" si="23"/>
        <v>5</v>
      </c>
      <c r="B86" t="s">
        <v>83</v>
      </c>
      <c r="C86">
        <v>2016</v>
      </c>
      <c r="D86">
        <v>31.799999</v>
      </c>
      <c r="E86">
        <v>173.297541</v>
      </c>
      <c r="F86">
        <v>257.69531000000001</v>
      </c>
      <c r="G86">
        <v>8.4335090000000008</v>
      </c>
      <c r="H86">
        <v>218.97881000000001</v>
      </c>
      <c r="I86">
        <v>2.4623384000000001</v>
      </c>
      <c r="J86">
        <v>88.089850999999996</v>
      </c>
      <c r="K86">
        <v>62.006301999999998</v>
      </c>
      <c r="L86">
        <v>16.860298</v>
      </c>
      <c r="M86">
        <v>9.4258965999999997</v>
      </c>
      <c r="N86">
        <v>8.3211765</v>
      </c>
      <c r="V86">
        <f t="shared" si="13"/>
        <v>9.8476057948283735E-2</v>
      </c>
      <c r="W86">
        <f t="shared" si="14"/>
        <v>0.54201556635945503</v>
      </c>
      <c r="X86">
        <f t="shared" si="15"/>
        <v>0.18087785063855644</v>
      </c>
      <c r="Y86">
        <f t="shared" si="16"/>
        <v>0.33233835412178364</v>
      </c>
      <c r="Z86">
        <f t="shared" si="17"/>
        <v>0.30109625351441521</v>
      </c>
      <c r="AA86">
        <f t="shared" si="18"/>
        <v>5.3042220147106307E-2</v>
      </c>
      <c r="AB86">
        <f t="shared" si="19"/>
        <v>0.29971954332443368</v>
      </c>
      <c r="AC86">
        <f t="shared" si="20"/>
        <v>0.24010246536082164</v>
      </c>
      <c r="AD86">
        <f t="shared" si="21"/>
        <v>0.19051356660627231</v>
      </c>
      <c r="AE86">
        <f t="shared" si="22"/>
        <v>0.46128375505069974</v>
      </c>
    </row>
    <row r="87" spans="1:31" x14ac:dyDescent="0.25">
      <c r="A87" s="1">
        <f t="shared" si="23"/>
        <v>5</v>
      </c>
      <c r="B87" t="s">
        <v>83</v>
      </c>
      <c r="C87">
        <v>2017</v>
      </c>
      <c r="D87">
        <v>30.700001</v>
      </c>
      <c r="E87">
        <v>196.131236</v>
      </c>
      <c r="F87">
        <v>346.21539000000001</v>
      </c>
      <c r="G87">
        <v>8.3979447</v>
      </c>
      <c r="H87">
        <v>444.31812000000002</v>
      </c>
      <c r="I87">
        <v>2.4524970000000001</v>
      </c>
      <c r="J87">
        <v>98.828941</v>
      </c>
      <c r="K87">
        <v>61.864899000000001</v>
      </c>
      <c r="L87">
        <v>16.469467000000002</v>
      </c>
      <c r="M87">
        <v>8.4660186999999993</v>
      </c>
      <c r="N87">
        <v>19.684419999999999</v>
      </c>
      <c r="V87">
        <f t="shared" si="13"/>
        <v>0.1123592482493859</v>
      </c>
      <c r="W87">
        <f t="shared" si="14"/>
        <v>0.55749624700512401</v>
      </c>
      <c r="X87">
        <f t="shared" si="15"/>
        <v>0.17971489598051185</v>
      </c>
      <c r="Y87">
        <f t="shared" si="16"/>
        <v>0.37333482614751862</v>
      </c>
      <c r="Z87">
        <f t="shared" si="17"/>
        <v>0.30062938213163187</v>
      </c>
      <c r="AA87">
        <f t="shared" si="18"/>
        <v>6.0463469185302807E-2</v>
      </c>
      <c r="AB87">
        <f t="shared" si="19"/>
        <v>0.29900319397289127</v>
      </c>
      <c r="AC87">
        <f t="shared" si="20"/>
        <v>0.23276704006181329</v>
      </c>
      <c r="AD87">
        <f t="shared" si="21"/>
        <v>0.16927234688783682</v>
      </c>
      <c r="AE87">
        <f t="shared" si="22"/>
        <v>0.49682520300384642</v>
      </c>
    </row>
    <row r="88" spans="1:31" x14ac:dyDescent="0.25">
      <c r="A88" s="1">
        <f t="shared" si="23"/>
        <v>5</v>
      </c>
      <c r="B88" t="s">
        <v>83</v>
      </c>
      <c r="C88">
        <v>2018</v>
      </c>
      <c r="D88">
        <v>29.600002</v>
      </c>
      <c r="E88">
        <v>207.90477400000003</v>
      </c>
      <c r="F88">
        <v>489.82159000000001</v>
      </c>
      <c r="G88">
        <v>8.5788843000000004</v>
      </c>
      <c r="H88">
        <v>519.89757999999995</v>
      </c>
      <c r="I88">
        <v>2.4961972000000001</v>
      </c>
      <c r="J88">
        <v>107.88276999999999</v>
      </c>
      <c r="K88">
        <v>55.668357999999998</v>
      </c>
      <c r="L88">
        <v>16.292687999999998</v>
      </c>
      <c r="M88">
        <v>8.8436669999999999</v>
      </c>
      <c r="N88">
        <v>42.848678999999997</v>
      </c>
      <c r="V88">
        <f t="shared" si="13"/>
        <v>0.11951771596874791</v>
      </c>
      <c r="W88">
        <f t="shared" si="14"/>
        <v>0.58261056819572932</v>
      </c>
      <c r="X88">
        <f t="shared" si="15"/>
        <v>0.18563163132029697</v>
      </c>
      <c r="Y88">
        <f t="shared" si="16"/>
        <v>0.38708516210803146</v>
      </c>
      <c r="Z88">
        <f t="shared" si="17"/>
        <v>0.30270249904608598</v>
      </c>
      <c r="AA88">
        <f t="shared" si="18"/>
        <v>6.6720118469203546E-2</v>
      </c>
      <c r="AB88">
        <f t="shared" si="19"/>
        <v>0.26761144042341956</v>
      </c>
      <c r="AC88">
        <f t="shared" si="20"/>
        <v>0.22944911198309531</v>
      </c>
      <c r="AD88">
        <f t="shared" si="21"/>
        <v>0.17762935825000453</v>
      </c>
      <c r="AE88">
        <f t="shared" si="22"/>
        <v>0.56927734271393104</v>
      </c>
    </row>
    <row r="89" spans="1:31" x14ac:dyDescent="0.25">
      <c r="A89" s="1">
        <f t="shared" si="23"/>
        <v>5</v>
      </c>
      <c r="B89" t="s">
        <v>83</v>
      </c>
      <c r="C89">
        <v>2019</v>
      </c>
      <c r="D89">
        <v>28.500004000000001</v>
      </c>
      <c r="E89">
        <v>228.76761999999997</v>
      </c>
      <c r="F89">
        <v>921.26140999999996</v>
      </c>
      <c r="G89">
        <v>9.4154899000000007</v>
      </c>
      <c r="H89">
        <v>910.57488999999998</v>
      </c>
      <c r="I89">
        <v>2.5338748</v>
      </c>
      <c r="J89">
        <v>130.04012</v>
      </c>
      <c r="K89">
        <v>65.535972999999998</v>
      </c>
      <c r="L89">
        <v>17.321121000000002</v>
      </c>
      <c r="M89">
        <v>10.255355</v>
      </c>
      <c r="N89">
        <v>38.949131000000001</v>
      </c>
      <c r="V89">
        <f t="shared" si="13"/>
        <v>0.13220260386098731</v>
      </c>
      <c r="W89">
        <f t="shared" si="14"/>
        <v>0.65806217274968959</v>
      </c>
      <c r="X89">
        <f t="shared" si="15"/>
        <v>0.21298868261797932</v>
      </c>
      <c r="Y89">
        <f t="shared" si="16"/>
        <v>0.45816193699699509</v>
      </c>
      <c r="Z89">
        <f t="shared" si="17"/>
        <v>0.30448990665191011</v>
      </c>
      <c r="AA89">
        <f t="shared" si="18"/>
        <v>8.2031957030616401E-2</v>
      </c>
      <c r="AB89">
        <f t="shared" si="19"/>
        <v>0.31760090038197875</v>
      </c>
      <c r="AC89">
        <f t="shared" si="20"/>
        <v>0.2487515558694173</v>
      </c>
      <c r="AD89">
        <f t="shared" si="21"/>
        <v>0.20886872211271948</v>
      </c>
      <c r="AE89">
        <f t="shared" si="22"/>
        <v>0.55708050980413748</v>
      </c>
    </row>
    <row r="90" spans="1:31" x14ac:dyDescent="0.25">
      <c r="A90" s="1">
        <f t="shared" si="23"/>
        <v>5</v>
      </c>
      <c r="B90" t="s">
        <v>83</v>
      </c>
      <c r="C90">
        <v>2020</v>
      </c>
      <c r="D90">
        <v>27.400005</v>
      </c>
      <c r="E90">
        <v>229.769328</v>
      </c>
      <c r="F90">
        <v>1098.4880000000001</v>
      </c>
      <c r="G90">
        <v>12.100124099999999</v>
      </c>
      <c r="H90">
        <v>1195.5060000000001</v>
      </c>
      <c r="I90">
        <v>2.5403576000000001</v>
      </c>
      <c r="J90">
        <v>122.90733</v>
      </c>
      <c r="K90">
        <v>81.511382999999995</v>
      </c>
      <c r="L90">
        <v>18.964860999999999</v>
      </c>
      <c r="M90">
        <v>9.9783220000000004</v>
      </c>
      <c r="N90">
        <v>79.074546999999995</v>
      </c>
      <c r="V90">
        <f t="shared" si="13"/>
        <v>0.13281165565002701</v>
      </c>
      <c r="W90">
        <f t="shared" si="14"/>
        <v>0.68905613752819994</v>
      </c>
      <c r="X90">
        <f t="shared" si="15"/>
        <v>0.30077637555825165</v>
      </c>
      <c r="Y90">
        <f t="shared" si="16"/>
        <v>0.51000007513799062</v>
      </c>
      <c r="Z90">
        <f t="shared" si="17"/>
        <v>0.30479744763188321</v>
      </c>
      <c r="AA90">
        <f t="shared" si="18"/>
        <v>7.7102841907532638E-2</v>
      </c>
      <c r="AB90">
        <f t="shared" si="19"/>
        <v>0.39853252555346808</v>
      </c>
      <c r="AC90">
        <f t="shared" si="20"/>
        <v>0.27960256815092005</v>
      </c>
      <c r="AD90">
        <f t="shared" si="21"/>
        <v>0.20273823528490803</v>
      </c>
      <c r="AE90">
        <f t="shared" si="22"/>
        <v>0.68258300250020276</v>
      </c>
    </row>
    <row r="91" spans="1:31" x14ac:dyDescent="0.25">
      <c r="A91" s="1">
        <f t="shared" si="23"/>
        <v>5</v>
      </c>
      <c r="B91" t="s">
        <v>83</v>
      </c>
      <c r="C91">
        <v>2021</v>
      </c>
      <c r="D91">
        <v>26.300007000000001</v>
      </c>
      <c r="E91">
        <v>236.56473200000002</v>
      </c>
      <c r="F91">
        <v>1346.25</v>
      </c>
      <c r="G91">
        <v>33.483071899999999</v>
      </c>
      <c r="H91">
        <v>1739.788</v>
      </c>
      <c r="I91">
        <v>2.5736309999999998</v>
      </c>
      <c r="J91">
        <v>128.91022000000001</v>
      </c>
      <c r="K91">
        <v>85.579193000000004</v>
      </c>
      <c r="L91">
        <v>18.128402999999999</v>
      </c>
      <c r="M91">
        <v>9.4704809000000001</v>
      </c>
      <c r="N91">
        <v>100.55880000000001</v>
      </c>
      <c r="V91">
        <f t="shared" si="13"/>
        <v>0.13694335167666094</v>
      </c>
      <c r="W91">
        <f t="shared" si="14"/>
        <v>0.7323855651352722</v>
      </c>
      <c r="X91">
        <f t="shared" si="15"/>
        <v>1</v>
      </c>
      <c r="Y91">
        <f t="shared" si="16"/>
        <v>0.60902248621713651</v>
      </c>
      <c r="Z91">
        <f t="shared" si="17"/>
        <v>0.30637592206315345</v>
      </c>
      <c r="AA91">
        <f t="shared" si="18"/>
        <v>8.1251139541587233E-2</v>
      </c>
      <c r="AB91">
        <f t="shared" si="19"/>
        <v>0.4191401014584894</v>
      </c>
      <c r="AC91">
        <f t="shared" si="20"/>
        <v>0.26390326288916255</v>
      </c>
      <c r="AD91">
        <f t="shared" si="21"/>
        <v>0.19150017637434036</v>
      </c>
      <c r="AE91">
        <f t="shared" si="22"/>
        <v>0.74978049411531567</v>
      </c>
    </row>
    <row r="92" spans="1:31" x14ac:dyDescent="0.25">
      <c r="A92" s="1">
        <f t="shared" si="23"/>
        <v>6</v>
      </c>
      <c r="B92" t="s">
        <v>131</v>
      </c>
      <c r="C92">
        <v>2004</v>
      </c>
      <c r="D92">
        <v>38.299999</v>
      </c>
      <c r="E92">
        <v>54.865665</v>
      </c>
      <c r="F92">
        <v>-2841.6039000000001</v>
      </c>
      <c r="G92">
        <v>21.456310000000002</v>
      </c>
      <c r="H92">
        <v>-634.86632999999995</v>
      </c>
      <c r="I92">
        <v>-0.4103868</v>
      </c>
      <c r="J92">
        <v>54.865662</v>
      </c>
      <c r="K92">
        <v>39.759571000000001</v>
      </c>
      <c r="L92">
        <v>22.311613000000001</v>
      </c>
      <c r="M92">
        <v>19.612248999999998</v>
      </c>
      <c r="N92">
        <v>-35.991947000000003</v>
      </c>
      <c r="V92">
        <f t="shared" si="13"/>
        <v>2.6467901921651455E-2</v>
      </c>
      <c r="W92">
        <f t="shared" si="14"/>
        <v>0</v>
      </c>
      <c r="X92">
        <f t="shared" si="15"/>
        <v>0.60672419328377514</v>
      </c>
      <c r="Y92">
        <f t="shared" si="16"/>
        <v>0.17699644597304673</v>
      </c>
      <c r="Z92">
        <f t="shared" si="17"/>
        <v>0.1648155224720291</v>
      </c>
      <c r="AA92">
        <f t="shared" si="18"/>
        <v>3.0082641573772027E-2</v>
      </c>
      <c r="AB92">
        <f t="shared" si="19"/>
        <v>0.18701732819612385</v>
      </c>
      <c r="AC92">
        <f t="shared" si="20"/>
        <v>0.34241705648553755</v>
      </c>
      <c r="AD92">
        <f t="shared" si="21"/>
        <v>0.4159282255517619</v>
      </c>
      <c r="AE92">
        <f t="shared" si="22"/>
        <v>0.3226831369686694</v>
      </c>
    </row>
    <row r="93" spans="1:31" x14ac:dyDescent="0.25">
      <c r="A93" s="1">
        <f t="shared" si="23"/>
        <v>6</v>
      </c>
      <c r="B93" t="s">
        <v>131</v>
      </c>
      <c r="C93">
        <v>2005</v>
      </c>
      <c r="D93">
        <v>36.599997999999999</v>
      </c>
      <c r="E93">
        <v>57.122695999999998</v>
      </c>
      <c r="F93">
        <v>-2543.6617000000001</v>
      </c>
      <c r="G93">
        <v>21.951455899999999</v>
      </c>
      <c r="H93">
        <v>-542.96172999999999</v>
      </c>
      <c r="I93">
        <v>0.11144875999999999</v>
      </c>
      <c r="J93">
        <v>57.122687999999997</v>
      </c>
      <c r="K93">
        <v>35.682307999999999</v>
      </c>
      <c r="L93">
        <v>20.598168999999999</v>
      </c>
      <c r="M93">
        <v>17.858324</v>
      </c>
      <c r="N93">
        <v>-30.794066999999998</v>
      </c>
      <c r="V93">
        <f t="shared" si="13"/>
        <v>2.7840206793398534E-2</v>
      </c>
      <c r="W93">
        <f t="shared" si="14"/>
        <v>5.2105104842517611E-2</v>
      </c>
      <c r="X93">
        <f t="shared" si="15"/>
        <v>0.62291549272778679</v>
      </c>
      <c r="Y93">
        <f t="shared" si="16"/>
        <v>0.19371685025109461</v>
      </c>
      <c r="Z93">
        <f t="shared" si="17"/>
        <v>0.18957115576431646</v>
      </c>
      <c r="AA93">
        <f t="shared" si="18"/>
        <v>3.1642359578899507E-2</v>
      </c>
      <c r="AB93">
        <f t="shared" si="19"/>
        <v>0.16636186327587565</v>
      </c>
      <c r="AC93">
        <f t="shared" si="20"/>
        <v>0.31025778440621393</v>
      </c>
      <c r="AD93">
        <f t="shared" si="21"/>
        <v>0.37711546999748052</v>
      </c>
      <c r="AE93">
        <f t="shared" si="22"/>
        <v>0.3389408350006356</v>
      </c>
    </row>
    <row r="94" spans="1:31" x14ac:dyDescent="0.25">
      <c r="A94" s="1">
        <f t="shared" si="23"/>
        <v>6</v>
      </c>
      <c r="B94" t="s">
        <v>131</v>
      </c>
      <c r="C94">
        <v>2006</v>
      </c>
      <c r="D94">
        <v>34.799999</v>
      </c>
      <c r="E94">
        <v>84.035110000000003</v>
      </c>
      <c r="F94">
        <v>-2245.7195000000002</v>
      </c>
      <c r="G94">
        <v>22.327424100000002</v>
      </c>
      <c r="H94">
        <v>-451.05712999999997</v>
      </c>
      <c r="I94">
        <v>0.63328432999999995</v>
      </c>
      <c r="J94">
        <v>84.035110000000003</v>
      </c>
      <c r="K94">
        <v>38.227550999999998</v>
      </c>
      <c r="L94">
        <v>21.744026000000002</v>
      </c>
      <c r="M94">
        <v>19.115857999999999</v>
      </c>
      <c r="N94">
        <v>-25.596188000000001</v>
      </c>
      <c r="V94">
        <f t="shared" si="13"/>
        <v>4.4203312502923253E-2</v>
      </c>
      <c r="W94">
        <f t="shared" si="14"/>
        <v>0.10421020968503522</v>
      </c>
      <c r="X94">
        <f t="shared" si="15"/>
        <v>0.63520967451870158</v>
      </c>
      <c r="Y94">
        <f t="shared" si="16"/>
        <v>0.21043725452914253</v>
      </c>
      <c r="Z94">
        <f t="shared" si="17"/>
        <v>0.21432678953099912</v>
      </c>
      <c r="AA94">
        <f t="shared" si="18"/>
        <v>5.024019104162477E-2</v>
      </c>
      <c r="AB94">
        <f t="shared" si="19"/>
        <v>0.1792560958775026</v>
      </c>
      <c r="AC94">
        <f t="shared" si="20"/>
        <v>0.331764134790001</v>
      </c>
      <c r="AD94">
        <f t="shared" si="21"/>
        <v>0.40494354687830364</v>
      </c>
      <c r="AE94">
        <f t="shared" si="22"/>
        <v>0.35519852990484618</v>
      </c>
    </row>
    <row r="95" spans="1:31" x14ac:dyDescent="0.25">
      <c r="A95" s="1">
        <f t="shared" si="23"/>
        <v>6</v>
      </c>
      <c r="B95" t="s">
        <v>131</v>
      </c>
      <c r="C95">
        <v>2007</v>
      </c>
      <c r="D95">
        <v>34.599997999999999</v>
      </c>
      <c r="E95">
        <v>71.253844999999998</v>
      </c>
      <c r="F95">
        <v>-1947.7773</v>
      </c>
      <c r="G95">
        <v>20.673971099999999</v>
      </c>
      <c r="H95">
        <v>-359.15253000000001</v>
      </c>
      <c r="I95">
        <v>1.1551199000000001</v>
      </c>
      <c r="J95">
        <v>71.253853000000007</v>
      </c>
      <c r="K95">
        <v>55.003318999999998</v>
      </c>
      <c r="L95">
        <v>22.840212000000001</v>
      </c>
      <c r="M95">
        <v>19.419943</v>
      </c>
      <c r="N95">
        <v>-20.398308</v>
      </c>
      <c r="V95">
        <f t="shared" si="13"/>
        <v>3.6432133362454898E-2</v>
      </c>
      <c r="W95">
        <f t="shared" si="14"/>
        <v>0.15631531452755287</v>
      </c>
      <c r="X95">
        <f t="shared" si="15"/>
        <v>0.58114166620115404</v>
      </c>
      <c r="Y95">
        <f t="shared" si="16"/>
        <v>0.22715765880719038</v>
      </c>
      <c r="Z95">
        <f t="shared" si="17"/>
        <v>0.23908242329768184</v>
      </c>
      <c r="AA95">
        <f t="shared" si="18"/>
        <v>4.1407702328131152E-2</v>
      </c>
      <c r="AB95">
        <f t="shared" si="19"/>
        <v>0.26424234460225304</v>
      </c>
      <c r="AC95">
        <f t="shared" si="20"/>
        <v>0.35233822056318376</v>
      </c>
      <c r="AD95">
        <f t="shared" si="21"/>
        <v>0.4116726697157817</v>
      </c>
      <c r="AE95">
        <f t="shared" si="22"/>
        <v>0.37145622793681238</v>
      </c>
    </row>
    <row r="96" spans="1:31" x14ac:dyDescent="0.25">
      <c r="A96" s="1">
        <f t="shared" si="23"/>
        <v>6</v>
      </c>
      <c r="B96" t="s">
        <v>131</v>
      </c>
      <c r="C96">
        <v>2008</v>
      </c>
      <c r="D96">
        <v>33.099997999999999</v>
      </c>
      <c r="E96">
        <v>90.428329000000005</v>
      </c>
      <c r="F96">
        <v>-1649.835</v>
      </c>
      <c r="G96">
        <v>19.8671361</v>
      </c>
      <c r="H96">
        <v>-267.24792000000002</v>
      </c>
      <c r="I96">
        <v>1.6769555</v>
      </c>
      <c r="J96">
        <v>90.428329000000005</v>
      </c>
      <c r="K96">
        <v>38.181519000000002</v>
      </c>
      <c r="L96">
        <v>21.504066000000002</v>
      </c>
      <c r="M96">
        <v>18.296424999999999</v>
      </c>
      <c r="N96">
        <v>-15.200428</v>
      </c>
      <c r="V96">
        <f t="shared" si="13"/>
        <v>4.8090474699563873E-2</v>
      </c>
      <c r="W96">
        <f t="shared" si="14"/>
        <v>0.20842043685839701</v>
      </c>
      <c r="X96">
        <f t="shared" si="15"/>
        <v>0.55475811523787399</v>
      </c>
      <c r="Y96">
        <f t="shared" si="16"/>
        <v>0.2438780649045601</v>
      </c>
      <c r="Z96">
        <f t="shared" si="17"/>
        <v>0.26383805848755038</v>
      </c>
      <c r="AA96">
        <f t="shared" si="18"/>
        <v>5.4658225563612155E-2</v>
      </c>
      <c r="AB96">
        <f t="shared" si="19"/>
        <v>0.17902289719465855</v>
      </c>
      <c r="AC96">
        <f t="shared" si="20"/>
        <v>0.32726037573621547</v>
      </c>
      <c r="AD96">
        <f t="shared" si="21"/>
        <v>0.386810244301448</v>
      </c>
      <c r="AE96">
        <f t="shared" si="22"/>
        <v>0.38771392596877852</v>
      </c>
    </row>
    <row r="97" spans="1:31" x14ac:dyDescent="0.25">
      <c r="A97" s="1">
        <f t="shared" si="23"/>
        <v>6</v>
      </c>
      <c r="B97" t="s">
        <v>131</v>
      </c>
      <c r="C97">
        <v>2009</v>
      </c>
      <c r="D97">
        <v>34.700001</v>
      </c>
      <c r="E97">
        <v>86.635773</v>
      </c>
      <c r="F97">
        <v>-1351.8928000000001</v>
      </c>
      <c r="G97">
        <v>14.353850900000001</v>
      </c>
      <c r="H97">
        <v>-175.34332000000001</v>
      </c>
      <c r="I97">
        <v>2.1987909999999999</v>
      </c>
      <c r="J97">
        <v>86.635773</v>
      </c>
      <c r="K97">
        <v>31.669411</v>
      </c>
      <c r="L97">
        <v>24.136078000000001</v>
      </c>
      <c r="M97">
        <v>18.547224</v>
      </c>
      <c r="N97">
        <v>-10.002548000000001</v>
      </c>
      <c r="V97">
        <f t="shared" si="13"/>
        <v>4.5784550201772918E-2</v>
      </c>
      <c r="W97">
        <f t="shared" si="14"/>
        <v>0.26052554170091463</v>
      </c>
      <c r="X97">
        <f t="shared" si="15"/>
        <v>0.37447337170382072</v>
      </c>
      <c r="Y97">
        <f t="shared" si="16"/>
        <v>0.26059846918260804</v>
      </c>
      <c r="Z97">
        <f t="shared" si="17"/>
        <v>0.28859368893346604</v>
      </c>
      <c r="AA97">
        <f t="shared" si="18"/>
        <v>5.2037379424199386E-2</v>
      </c>
      <c r="AB97">
        <f t="shared" si="19"/>
        <v>0.14603247730983199</v>
      </c>
      <c r="AC97">
        <f t="shared" si="20"/>
        <v>0.37666005849447576</v>
      </c>
      <c r="AD97">
        <f t="shared" si="21"/>
        <v>0.39236019671119088</v>
      </c>
      <c r="AE97">
        <f t="shared" si="22"/>
        <v>0.40397162400074471</v>
      </c>
    </row>
    <row r="98" spans="1:31" x14ac:dyDescent="0.25">
      <c r="A98" s="1">
        <f t="shared" si="23"/>
        <v>6</v>
      </c>
      <c r="B98" t="s">
        <v>131</v>
      </c>
      <c r="C98">
        <v>2010</v>
      </c>
      <c r="D98">
        <v>34.099997999999999</v>
      </c>
      <c r="E98">
        <v>97.399826000000004</v>
      </c>
      <c r="F98">
        <v>-1053.9505999999999</v>
      </c>
      <c r="G98">
        <v>14.324418</v>
      </c>
      <c r="H98">
        <v>-83.438721000000001</v>
      </c>
      <c r="I98">
        <v>2.7206266000000001</v>
      </c>
      <c r="J98">
        <v>97.399833999999998</v>
      </c>
      <c r="K98">
        <v>32.955897999999998</v>
      </c>
      <c r="L98">
        <v>25.295318999999999</v>
      </c>
      <c r="M98">
        <v>19.099634000000002</v>
      </c>
      <c r="N98">
        <v>-4.8046683999999997</v>
      </c>
      <c r="V98">
        <f t="shared" ref="V98:V129" si="24">(E98-11.333884)/(1656.034742-11.333884)</f>
        <v>5.2329237612643111E-2</v>
      </c>
      <c r="W98">
        <f t="shared" ref="W98:W129" si="25">(F98--2841.6039)/(2876.4961--2841.6039)</f>
        <v>0.31263064654343226</v>
      </c>
      <c r="X98">
        <f t="shared" si="15"/>
        <v>0.37351091417886562</v>
      </c>
      <c r="Y98">
        <f t="shared" si="16"/>
        <v>0.27731887327872373</v>
      </c>
      <c r="Z98">
        <f t="shared" si="17"/>
        <v>0.3133493241233346</v>
      </c>
      <c r="AA98">
        <f t="shared" si="18"/>
        <v>5.9475884674023941E-2</v>
      </c>
      <c r="AB98">
        <f t="shared" si="19"/>
        <v>0.15254983640559189</v>
      </c>
      <c r="AC98">
        <f t="shared" si="20"/>
        <v>0.39841761037507822</v>
      </c>
      <c r="AD98">
        <f t="shared" si="21"/>
        <v>0.40458452460191635</v>
      </c>
      <c r="AE98">
        <f t="shared" si="22"/>
        <v>0.42022932078160863</v>
      </c>
    </row>
    <row r="99" spans="1:31" x14ac:dyDescent="0.25">
      <c r="A99" s="1">
        <f t="shared" si="23"/>
        <v>6</v>
      </c>
      <c r="B99" t="s">
        <v>131</v>
      </c>
      <c r="C99">
        <v>2011</v>
      </c>
      <c r="D99">
        <v>34.799999</v>
      </c>
      <c r="E99">
        <v>124.58427</v>
      </c>
      <c r="F99">
        <v>-756.00833</v>
      </c>
      <c r="G99">
        <v>14.449299</v>
      </c>
      <c r="H99">
        <v>8.4658812999999995</v>
      </c>
      <c r="I99">
        <v>3.2424621999999999</v>
      </c>
      <c r="J99">
        <v>124.5843</v>
      </c>
      <c r="K99">
        <v>30.330708999999999</v>
      </c>
      <c r="L99">
        <v>23.795718999999998</v>
      </c>
      <c r="M99">
        <v>19.460464000000002</v>
      </c>
      <c r="N99">
        <v>0.39321136000000001</v>
      </c>
      <c r="V99">
        <f t="shared" si="24"/>
        <v>6.8857741180797752E-2</v>
      </c>
      <c r="W99">
        <f t="shared" si="25"/>
        <v>0.36473576362777843</v>
      </c>
      <c r="X99">
        <f t="shared" si="15"/>
        <v>0.37759453007039906</v>
      </c>
      <c r="Y99">
        <f t="shared" si="16"/>
        <v>0.29403927797521567</v>
      </c>
      <c r="Z99">
        <f t="shared" si="17"/>
        <v>0.33810495931320311</v>
      </c>
      <c r="AA99">
        <f t="shared" si="18"/>
        <v>7.8261712165588415E-2</v>
      </c>
      <c r="AB99">
        <f t="shared" si="19"/>
        <v>0.13925059637655243</v>
      </c>
      <c r="AC99">
        <f t="shared" si="20"/>
        <v>0.37027193160754707</v>
      </c>
      <c r="AD99">
        <f t="shared" si="21"/>
        <v>0.4125693623724318</v>
      </c>
      <c r="AE99">
        <f t="shared" si="22"/>
        <v>0.43648701806291351</v>
      </c>
    </row>
    <row r="100" spans="1:31" x14ac:dyDescent="0.25">
      <c r="A100" s="1">
        <f t="shared" si="23"/>
        <v>6</v>
      </c>
      <c r="B100" t="s">
        <v>131</v>
      </c>
      <c r="C100">
        <v>2012</v>
      </c>
      <c r="D100">
        <v>33.299999</v>
      </c>
      <c r="E100">
        <v>154.72490999999999</v>
      </c>
      <c r="F100">
        <v>-458.06610000000001</v>
      </c>
      <c r="G100">
        <v>14.741101799999999</v>
      </c>
      <c r="H100">
        <v>100.37048</v>
      </c>
      <c r="I100">
        <v>3.3851716999999999</v>
      </c>
      <c r="J100">
        <v>154.72489999999999</v>
      </c>
      <c r="K100">
        <v>24.136869000000001</v>
      </c>
      <c r="L100">
        <v>24.10331</v>
      </c>
      <c r="M100">
        <v>19.452739999999999</v>
      </c>
      <c r="N100">
        <v>5.5910912000000001</v>
      </c>
      <c r="V100">
        <f t="shared" si="24"/>
        <v>8.7183651241215548E-2</v>
      </c>
      <c r="W100">
        <f t="shared" si="25"/>
        <v>0.41684087371679401</v>
      </c>
      <c r="X100">
        <f t="shared" si="15"/>
        <v>0.38713649843447329</v>
      </c>
      <c r="Y100">
        <f t="shared" si="16"/>
        <v>0.31075968201675169</v>
      </c>
      <c r="Z100">
        <f t="shared" si="17"/>
        <v>0.34487503080723025</v>
      </c>
      <c r="AA100">
        <f t="shared" si="18"/>
        <v>9.9090376303859473E-2</v>
      </c>
      <c r="AB100">
        <f t="shared" si="19"/>
        <v>0.10787252612657593</v>
      </c>
      <c r="AC100">
        <f t="shared" si="20"/>
        <v>0.3760450427557091</v>
      </c>
      <c r="AD100">
        <f t="shared" si="21"/>
        <v>0.4123984373192503</v>
      </c>
      <c r="AE100">
        <f t="shared" si="22"/>
        <v>0.45274471559443874</v>
      </c>
    </row>
    <row r="101" spans="1:31" x14ac:dyDescent="0.25">
      <c r="A101" s="1">
        <f t="shared" si="23"/>
        <v>6</v>
      </c>
      <c r="B101" t="s">
        <v>131</v>
      </c>
      <c r="C101">
        <v>2013</v>
      </c>
      <c r="D101">
        <v>32.700001</v>
      </c>
      <c r="E101">
        <v>144.17793</v>
      </c>
      <c r="F101">
        <v>-160.12387000000001</v>
      </c>
      <c r="G101">
        <v>14.7268963</v>
      </c>
      <c r="H101">
        <v>192.27509000000001</v>
      </c>
      <c r="I101">
        <v>4.0058087999999996</v>
      </c>
      <c r="J101">
        <v>144.17789999999999</v>
      </c>
      <c r="K101">
        <v>21.47756</v>
      </c>
      <c r="L101">
        <v>26.034866000000001</v>
      </c>
      <c r="M101">
        <v>21.446466000000001</v>
      </c>
      <c r="N101">
        <v>10.788971</v>
      </c>
      <c r="V101">
        <f t="shared" si="24"/>
        <v>8.0770947101919718E-2</v>
      </c>
      <c r="W101">
        <f t="shared" si="25"/>
        <v>0.4689459838058096</v>
      </c>
      <c r="X101">
        <f t="shared" si="15"/>
        <v>0.38667197776641987</v>
      </c>
      <c r="Y101">
        <f t="shared" si="16"/>
        <v>0.32748008811412144</v>
      </c>
      <c r="Z101">
        <f t="shared" si="17"/>
        <v>0.37431776264250172</v>
      </c>
      <c r="AA101">
        <f t="shared" si="18"/>
        <v>9.1801871076148525E-2</v>
      </c>
      <c r="AB101">
        <f t="shared" si="19"/>
        <v>9.4400433754413454E-2</v>
      </c>
      <c r="AC101">
        <f t="shared" si="20"/>
        <v>0.41229801334619814</v>
      </c>
      <c r="AD101">
        <f t="shared" si="21"/>
        <v>0.45651776960553125</v>
      </c>
      <c r="AE101">
        <f t="shared" si="22"/>
        <v>0.46900241300085382</v>
      </c>
    </row>
    <row r="102" spans="1:31" x14ac:dyDescent="0.25">
      <c r="A102" s="1">
        <f t="shared" si="23"/>
        <v>6</v>
      </c>
      <c r="B102" t="s">
        <v>131</v>
      </c>
      <c r="C102">
        <v>2014</v>
      </c>
      <c r="D102">
        <v>32.200001</v>
      </c>
      <c r="E102">
        <v>146.01259999999999</v>
      </c>
      <c r="F102">
        <v>137.81836000000001</v>
      </c>
      <c r="G102">
        <v>15.038909400000001</v>
      </c>
      <c r="H102">
        <v>284.17968999999999</v>
      </c>
      <c r="I102">
        <v>4.3016958000000001</v>
      </c>
      <c r="J102">
        <v>146.01259999999999</v>
      </c>
      <c r="K102">
        <v>29.204879999999999</v>
      </c>
      <c r="L102">
        <v>28.358955000000002</v>
      </c>
      <c r="M102">
        <v>23.152657000000001</v>
      </c>
      <c r="N102">
        <v>15.986851</v>
      </c>
      <c r="V102">
        <f t="shared" si="24"/>
        <v>8.1886450867285895E-2</v>
      </c>
      <c r="W102">
        <f t="shared" si="25"/>
        <v>0.52105109389482518</v>
      </c>
      <c r="X102">
        <f t="shared" si="15"/>
        <v>0.39687482410434655</v>
      </c>
      <c r="Y102">
        <f t="shared" si="16"/>
        <v>0.34420049239216932</v>
      </c>
      <c r="Z102">
        <f t="shared" si="17"/>
        <v>0.38835450262234333</v>
      </c>
      <c r="AA102">
        <f t="shared" si="18"/>
        <v>9.3069740663830447E-2</v>
      </c>
      <c r="AB102">
        <f t="shared" si="19"/>
        <v>0.13354713270111673</v>
      </c>
      <c r="AC102">
        <f t="shared" si="20"/>
        <v>0.45591835371773232</v>
      </c>
      <c r="AD102">
        <f t="shared" si="21"/>
        <v>0.49427421541245858</v>
      </c>
      <c r="AE102">
        <f t="shared" si="22"/>
        <v>0.48526011103281996</v>
      </c>
    </row>
    <row r="103" spans="1:31" x14ac:dyDescent="0.25">
      <c r="A103" s="1">
        <f t="shared" si="23"/>
        <v>6</v>
      </c>
      <c r="B103" t="s">
        <v>131</v>
      </c>
      <c r="C103">
        <v>2015</v>
      </c>
      <c r="D103">
        <v>33.599997999999999</v>
      </c>
      <c r="E103">
        <v>137.84694999999999</v>
      </c>
      <c r="F103">
        <v>435.76058999999998</v>
      </c>
      <c r="G103">
        <v>17.185884000000001</v>
      </c>
      <c r="H103">
        <v>376.08429000000001</v>
      </c>
      <c r="I103">
        <v>4.4617190000000004</v>
      </c>
      <c r="J103">
        <v>137.84700000000001</v>
      </c>
      <c r="K103">
        <v>28.346679999999999</v>
      </c>
      <c r="L103">
        <v>30.698077999999999</v>
      </c>
      <c r="M103">
        <v>25.422377000000001</v>
      </c>
      <c r="N103">
        <v>21.184730999999999</v>
      </c>
      <c r="V103">
        <f t="shared" si="24"/>
        <v>7.6921627045202154E-2</v>
      </c>
      <c r="W103">
        <f t="shared" si="25"/>
        <v>0.57315620398384071</v>
      </c>
      <c r="X103">
        <f t="shared" si="15"/>
        <v>0.46708101716236694</v>
      </c>
      <c r="Y103">
        <f t="shared" si="16"/>
        <v>0.36092089667021721</v>
      </c>
      <c r="Z103">
        <f t="shared" si="17"/>
        <v>0.39594592789328181</v>
      </c>
      <c r="AA103">
        <f t="shared" si="18"/>
        <v>8.7426902104297266E-2</v>
      </c>
      <c r="AB103">
        <f t="shared" si="19"/>
        <v>0.12919948085855543</v>
      </c>
      <c r="AC103">
        <f t="shared" si="20"/>
        <v>0.4998208640909943</v>
      </c>
      <c r="AD103">
        <f t="shared" si="21"/>
        <v>0.54450104240714969</v>
      </c>
      <c r="AE103">
        <f t="shared" si="22"/>
        <v>0.50151780906478616</v>
      </c>
    </row>
    <row r="104" spans="1:31" x14ac:dyDescent="0.25">
      <c r="A104" s="1">
        <f t="shared" si="23"/>
        <v>6</v>
      </c>
      <c r="B104" t="s">
        <v>131</v>
      </c>
      <c r="C104">
        <v>2016</v>
      </c>
      <c r="D104">
        <v>33.400002000000001</v>
      </c>
      <c r="E104">
        <v>142.98267000000001</v>
      </c>
      <c r="F104">
        <v>733.70281999999997</v>
      </c>
      <c r="G104">
        <v>17.847673100000002</v>
      </c>
      <c r="H104">
        <v>467.98889000000003</v>
      </c>
      <c r="I104">
        <v>4.6967549000000002</v>
      </c>
      <c r="J104">
        <v>142.98269999999999</v>
      </c>
      <c r="K104">
        <v>25.09807</v>
      </c>
      <c r="L104">
        <v>30.420511000000001</v>
      </c>
      <c r="M104">
        <v>27.625907999999999</v>
      </c>
      <c r="N104">
        <v>26.38261</v>
      </c>
      <c r="V104">
        <f t="shared" si="24"/>
        <v>8.0044213122189539E-2</v>
      </c>
      <c r="W104">
        <f t="shared" si="25"/>
        <v>0.62526131407285634</v>
      </c>
      <c r="X104">
        <f t="shared" si="15"/>
        <v>0.48872155884287571</v>
      </c>
      <c r="Y104">
        <f t="shared" si="16"/>
        <v>0.37764130094826509</v>
      </c>
      <c r="Z104">
        <f t="shared" si="17"/>
        <v>0.40709592033711361</v>
      </c>
      <c r="AA104">
        <f t="shared" si="18"/>
        <v>9.0975928016685151E-2</v>
      </c>
      <c r="AB104">
        <f t="shared" si="19"/>
        <v>0.1127419823124554</v>
      </c>
      <c r="AC104">
        <f t="shared" si="20"/>
        <v>0.49461126711949038</v>
      </c>
      <c r="AD104">
        <f t="shared" si="21"/>
        <v>0.59326316738927898</v>
      </c>
      <c r="AE104">
        <f t="shared" si="22"/>
        <v>0.51777550396899674</v>
      </c>
    </row>
    <row r="105" spans="1:31" x14ac:dyDescent="0.25">
      <c r="A105" s="1">
        <f t="shared" si="23"/>
        <v>6</v>
      </c>
      <c r="B105" t="s">
        <v>131</v>
      </c>
      <c r="C105">
        <v>2017</v>
      </c>
      <c r="D105">
        <v>33.099997999999999</v>
      </c>
      <c r="E105">
        <v>163.98374999999999</v>
      </c>
      <c r="F105">
        <v>706.23230000000001</v>
      </c>
      <c r="G105">
        <v>14.6417933</v>
      </c>
      <c r="H105">
        <v>478.20900999999998</v>
      </c>
      <c r="I105">
        <v>4.8771534000000001</v>
      </c>
      <c r="J105">
        <v>163.9837</v>
      </c>
      <c r="K105">
        <v>26.314520000000002</v>
      </c>
      <c r="L105">
        <v>30.769558</v>
      </c>
      <c r="M105">
        <v>27.528845</v>
      </c>
      <c r="N105">
        <v>30.402228999999998</v>
      </c>
      <c r="V105">
        <f t="shared" si="24"/>
        <v>9.2813149125261757E-2</v>
      </c>
      <c r="W105">
        <f t="shared" si="25"/>
        <v>0.62045717983246185</v>
      </c>
      <c r="X105">
        <f t="shared" si="15"/>
        <v>0.38388910476558574</v>
      </c>
      <c r="Y105">
        <f t="shared" si="16"/>
        <v>0.37950066966506668</v>
      </c>
      <c r="Z105">
        <f t="shared" si="17"/>
        <v>0.41565394024759794</v>
      </c>
      <c r="AA105">
        <f t="shared" si="18"/>
        <v>0.10548867081436769</v>
      </c>
      <c r="AB105">
        <f t="shared" si="19"/>
        <v>0.11890453309768459</v>
      </c>
      <c r="AC105">
        <f t="shared" si="20"/>
        <v>0.5011624572613752</v>
      </c>
      <c r="AD105">
        <f t="shared" si="21"/>
        <v>0.59111525200386339</v>
      </c>
      <c r="AE105">
        <f t="shared" si="22"/>
        <v>0.53034788961575152</v>
      </c>
    </row>
    <row r="106" spans="1:31" x14ac:dyDescent="0.25">
      <c r="A106" s="1">
        <f t="shared" si="23"/>
        <v>6</v>
      </c>
      <c r="B106" t="s">
        <v>131</v>
      </c>
      <c r="C106">
        <v>2018</v>
      </c>
      <c r="D106">
        <v>32.799995000000003</v>
      </c>
      <c r="E106">
        <v>173.66240999999999</v>
      </c>
      <c r="F106">
        <v>622.16887999999994</v>
      </c>
      <c r="G106">
        <v>14.479104499999998</v>
      </c>
      <c r="H106">
        <v>569.65130999999997</v>
      </c>
      <c r="I106">
        <v>4.7164507000000002</v>
      </c>
      <c r="J106">
        <v>173.66239999999999</v>
      </c>
      <c r="K106">
        <v>22.940241</v>
      </c>
      <c r="L106">
        <v>30.60511</v>
      </c>
      <c r="M106">
        <v>27.670998000000001</v>
      </c>
      <c r="N106">
        <v>34.104407999999999</v>
      </c>
      <c r="V106">
        <f t="shared" si="24"/>
        <v>9.869790315388767E-2</v>
      </c>
      <c r="W106">
        <f t="shared" si="25"/>
        <v>0.60575589444046096</v>
      </c>
      <c r="X106">
        <f t="shared" si="15"/>
        <v>0.37856917163681103</v>
      </c>
      <c r="Y106">
        <f t="shared" si="16"/>
        <v>0.39613696669605902</v>
      </c>
      <c r="Z106">
        <f t="shared" si="17"/>
        <v>0.40803027981656009</v>
      </c>
      <c r="AA106">
        <f t="shared" si="18"/>
        <v>0.11217713725481958</v>
      </c>
      <c r="AB106">
        <f t="shared" si="19"/>
        <v>0.10181039383915989</v>
      </c>
      <c r="AC106">
        <f t="shared" si="20"/>
        <v>0.49807596714270153</v>
      </c>
      <c r="AD106">
        <f t="shared" si="21"/>
        <v>0.59426096783567361</v>
      </c>
      <c r="AE106">
        <f t="shared" si="22"/>
        <v>0.54192740053987565</v>
      </c>
    </row>
    <row r="107" spans="1:31" x14ac:dyDescent="0.25">
      <c r="A107" s="1">
        <f t="shared" si="23"/>
        <v>6</v>
      </c>
      <c r="B107" t="s">
        <v>131</v>
      </c>
      <c r="C107">
        <v>2019</v>
      </c>
      <c r="D107">
        <v>32.499991999999999</v>
      </c>
      <c r="E107">
        <v>174.70309</v>
      </c>
      <c r="F107">
        <v>678.30340999999999</v>
      </c>
      <c r="G107">
        <v>14.4610567</v>
      </c>
      <c r="H107">
        <v>1433.4110000000001</v>
      </c>
      <c r="I107">
        <v>5.2322382999999997</v>
      </c>
      <c r="J107">
        <v>174.70309</v>
      </c>
      <c r="K107">
        <v>21.116619</v>
      </c>
      <c r="L107">
        <v>30.914095</v>
      </c>
      <c r="M107">
        <v>28.094566</v>
      </c>
      <c r="N107">
        <v>37.319510999999999</v>
      </c>
      <c r="V107">
        <f t="shared" si="24"/>
        <v>9.9330650437345347E-2</v>
      </c>
      <c r="W107">
        <f t="shared" si="25"/>
        <v>0.61557288434969659</v>
      </c>
      <c r="X107">
        <f t="shared" si="15"/>
        <v>0.37797900753749081</v>
      </c>
      <c r="Y107">
        <f t="shared" si="16"/>
        <v>0.55328265054519521</v>
      </c>
      <c r="Z107">
        <f t="shared" si="17"/>
        <v>0.43249900073375669</v>
      </c>
      <c r="AA107">
        <f t="shared" si="18"/>
        <v>0.11289630616592478</v>
      </c>
      <c r="AB107">
        <f t="shared" si="19"/>
        <v>9.2571902172374404E-2</v>
      </c>
      <c r="AC107">
        <f t="shared" si="20"/>
        <v>0.50387524198531664</v>
      </c>
      <c r="AD107">
        <f t="shared" si="21"/>
        <v>0.60363414014612926</v>
      </c>
      <c r="AE107">
        <f t="shared" si="22"/>
        <v>0.55198345680044125</v>
      </c>
    </row>
    <row r="108" spans="1:31" x14ac:dyDescent="0.25">
      <c r="A108" s="1">
        <f t="shared" si="23"/>
        <v>6</v>
      </c>
      <c r="B108" t="s">
        <v>131</v>
      </c>
      <c r="C108">
        <v>2020</v>
      </c>
      <c r="D108">
        <v>32.199989000000002</v>
      </c>
      <c r="E108">
        <v>180.98724000000001</v>
      </c>
      <c r="F108">
        <v>805.98186999999996</v>
      </c>
      <c r="G108">
        <v>13.3905315</v>
      </c>
      <c r="H108">
        <v>1889.4350999999999</v>
      </c>
      <c r="I108">
        <v>4.9853401000000002</v>
      </c>
      <c r="J108">
        <v>179.1508</v>
      </c>
      <c r="K108">
        <v>28.777531</v>
      </c>
      <c r="L108">
        <v>36.343296000000002</v>
      </c>
      <c r="M108">
        <v>29.452286000000001</v>
      </c>
      <c r="N108">
        <v>47.216881000000001</v>
      </c>
      <c r="V108">
        <f t="shared" si="24"/>
        <v>0.10315149723111532</v>
      </c>
      <c r="W108">
        <f t="shared" si="25"/>
        <v>0.63790171035833576</v>
      </c>
      <c r="X108">
        <f t="shared" si="15"/>
        <v>0.34297277184905933</v>
      </c>
      <c r="Y108">
        <f t="shared" si="16"/>
        <v>0.63624810942900456</v>
      </c>
      <c r="Z108">
        <f t="shared" si="17"/>
        <v>0.42078626636255773</v>
      </c>
      <c r="AA108">
        <f t="shared" si="18"/>
        <v>0.11596989653155883</v>
      </c>
      <c r="AB108">
        <f t="shared" si="19"/>
        <v>0.13138217736755028</v>
      </c>
      <c r="AC108">
        <f t="shared" si="20"/>
        <v>0.60577478006904484</v>
      </c>
      <c r="AD108">
        <f t="shared" si="21"/>
        <v>0.63367924154508237</v>
      </c>
      <c r="AE108">
        <f t="shared" si="22"/>
        <v>0.58294001077449242</v>
      </c>
    </row>
    <row r="109" spans="1:31" x14ac:dyDescent="0.25">
      <c r="A109" s="1">
        <f t="shared" si="23"/>
        <v>6</v>
      </c>
      <c r="B109" t="s">
        <v>131</v>
      </c>
      <c r="C109">
        <v>2021</v>
      </c>
      <c r="D109">
        <v>31.899985999999998</v>
      </c>
      <c r="E109">
        <v>187.27139</v>
      </c>
      <c r="F109">
        <v>935.57250999999997</v>
      </c>
      <c r="G109">
        <v>12.367818799999998</v>
      </c>
      <c r="H109">
        <v>2097.8040000000001</v>
      </c>
      <c r="I109">
        <v>4.6446829000000003</v>
      </c>
      <c r="J109">
        <v>195.0941</v>
      </c>
      <c r="K109">
        <v>17.460051</v>
      </c>
      <c r="L109">
        <v>42.140915</v>
      </c>
      <c r="M109">
        <v>32.366756000000002</v>
      </c>
      <c r="N109">
        <v>65.037002999999999</v>
      </c>
      <c r="V109">
        <f t="shared" si="24"/>
        <v>0.10697234402488527</v>
      </c>
      <c r="W109">
        <f t="shared" si="25"/>
        <v>0.66056494464944648</v>
      </c>
      <c r="X109">
        <f t="shared" si="15"/>
        <v>0.30953000766401056</v>
      </c>
      <c r="Y109">
        <f t="shared" si="16"/>
        <v>0.67415711775907872</v>
      </c>
      <c r="Z109">
        <f t="shared" si="17"/>
        <v>0.40462564917200566</v>
      </c>
      <c r="AA109">
        <f t="shared" si="18"/>
        <v>0.12698751532334454</v>
      </c>
      <c r="AB109">
        <f t="shared" si="19"/>
        <v>7.4047683339176232E-2</v>
      </c>
      <c r="AC109">
        <f t="shared" si="20"/>
        <v>0.71458907854232778</v>
      </c>
      <c r="AD109">
        <f t="shared" si="21"/>
        <v>0.69817379614706743</v>
      </c>
      <c r="AE109">
        <f t="shared" si="22"/>
        <v>0.63867699630874808</v>
      </c>
    </row>
    <row r="110" spans="1:31" x14ac:dyDescent="0.25">
      <c r="A110" s="1">
        <f t="shared" si="23"/>
        <v>7</v>
      </c>
      <c r="B110" t="s">
        <v>146</v>
      </c>
      <c r="C110">
        <v>2004</v>
      </c>
      <c r="D110">
        <v>41.799999</v>
      </c>
      <c r="E110">
        <v>16.247318</v>
      </c>
      <c r="F110">
        <v>215.33664999999999</v>
      </c>
      <c r="G110">
        <v>3.5743889800000002</v>
      </c>
      <c r="H110">
        <v>1706.7012</v>
      </c>
      <c r="I110">
        <v>-1.4037678</v>
      </c>
      <c r="J110">
        <v>16.247319999999998</v>
      </c>
      <c r="K110">
        <v>3.5299708999999999</v>
      </c>
      <c r="L110">
        <v>7.8554735000000004</v>
      </c>
      <c r="M110">
        <v>5.4707831999999996</v>
      </c>
      <c r="N110">
        <v>3.8466054999999999</v>
      </c>
      <c r="V110">
        <f t="shared" si="24"/>
        <v>2.9874332320680287E-3</v>
      </c>
      <c r="W110">
        <f t="shared" si="25"/>
        <v>0.53460774557982549</v>
      </c>
      <c r="X110">
        <f t="shared" si="15"/>
        <v>2.1984346161972496E-2</v>
      </c>
      <c r="Y110">
        <f t="shared" si="16"/>
        <v>0.60300293254662474</v>
      </c>
      <c r="Z110">
        <f t="shared" si="17"/>
        <v>0.1176899955042507</v>
      </c>
      <c r="AA110">
        <f t="shared" si="18"/>
        <v>3.3954331208916368E-3</v>
      </c>
      <c r="AB110">
        <f t="shared" si="19"/>
        <v>3.477724805278035E-3</v>
      </c>
      <c r="AC110">
        <f t="shared" si="20"/>
        <v>7.1092797626096313E-2</v>
      </c>
      <c r="AD110">
        <f t="shared" si="21"/>
        <v>0.10299052566457707</v>
      </c>
      <c r="AE110">
        <f t="shared" si="22"/>
        <v>0.4472883907597594</v>
      </c>
    </row>
    <row r="111" spans="1:31" x14ac:dyDescent="0.25">
      <c r="A111" s="1">
        <f t="shared" si="23"/>
        <v>7</v>
      </c>
      <c r="B111" t="s">
        <v>146</v>
      </c>
      <c r="C111">
        <v>2005</v>
      </c>
      <c r="D111">
        <v>40.799999</v>
      </c>
      <c r="E111">
        <v>11.333883999999999</v>
      </c>
      <c r="F111">
        <v>214.78675999999999</v>
      </c>
      <c r="G111">
        <v>3.5104178999999998</v>
      </c>
      <c r="H111">
        <v>1582.7389000000001</v>
      </c>
      <c r="I111">
        <v>-1.0725545999999999</v>
      </c>
      <c r="J111">
        <v>11.333880000000001</v>
      </c>
      <c r="K111">
        <v>5.5389489999999997</v>
      </c>
      <c r="L111">
        <v>7.4677863000000002</v>
      </c>
      <c r="M111">
        <v>5.9031906000000003</v>
      </c>
      <c r="N111">
        <v>3.8174975</v>
      </c>
      <c r="V111">
        <f t="shared" si="24"/>
        <v>0</v>
      </c>
      <c r="W111">
        <f t="shared" si="25"/>
        <v>0.53451157902100344</v>
      </c>
      <c r="X111">
        <f t="shared" si="15"/>
        <v>1.9892488162064115E-2</v>
      </c>
      <c r="Y111">
        <f t="shared" si="16"/>
        <v>0.58045020100504074</v>
      </c>
      <c r="Z111">
        <f t="shared" si="17"/>
        <v>0.1334025937809282</v>
      </c>
      <c r="AA111">
        <f t="shared" si="18"/>
        <v>0</v>
      </c>
      <c r="AB111">
        <f t="shared" si="19"/>
        <v>1.3655232773269516E-2</v>
      </c>
      <c r="AC111">
        <f t="shared" si="20"/>
        <v>6.3816377651780762E-2</v>
      </c>
      <c r="AD111">
        <f t="shared" si="21"/>
        <v>0.11255930580971578</v>
      </c>
      <c r="AE111">
        <f t="shared" si="22"/>
        <v>0.44719734805113309</v>
      </c>
    </row>
    <row r="112" spans="1:31" x14ac:dyDescent="0.25">
      <c r="A112" s="1">
        <f t="shared" si="23"/>
        <v>7</v>
      </c>
      <c r="B112" t="s">
        <v>146</v>
      </c>
      <c r="C112">
        <v>2006</v>
      </c>
      <c r="D112">
        <v>39.5</v>
      </c>
      <c r="E112">
        <v>13.491291</v>
      </c>
      <c r="F112">
        <v>214.23686000000001</v>
      </c>
      <c r="G112">
        <v>4.5493559900000005</v>
      </c>
      <c r="H112">
        <v>1458.7765999999999</v>
      </c>
      <c r="I112">
        <v>-0.74134140999999998</v>
      </c>
      <c r="J112">
        <v>13.491289999999999</v>
      </c>
      <c r="K112">
        <v>4.6214461</v>
      </c>
      <c r="L112">
        <v>7.9898343000000001</v>
      </c>
      <c r="M112">
        <v>7.0191903</v>
      </c>
      <c r="N112">
        <v>3.7883893999999998</v>
      </c>
      <c r="V112">
        <f t="shared" si="24"/>
        <v>1.311732154516819E-3</v>
      </c>
      <c r="W112">
        <f t="shared" si="25"/>
        <v>0.53441541071334886</v>
      </c>
      <c r="X112">
        <f t="shared" si="15"/>
        <v>5.3865823534485865E-2</v>
      </c>
      <c r="Y112">
        <f t="shared" si="16"/>
        <v>0.55789746946345675</v>
      </c>
      <c r="Z112">
        <f t="shared" si="17"/>
        <v>0.1491151915832104</v>
      </c>
      <c r="AA112">
        <f t="shared" si="18"/>
        <v>1.4908783600375347E-3</v>
      </c>
      <c r="AB112">
        <f t="shared" si="19"/>
        <v>9.0071517038913633E-3</v>
      </c>
      <c r="AC112">
        <f t="shared" si="20"/>
        <v>7.3614587380529811E-2</v>
      </c>
      <c r="AD112">
        <f t="shared" si="21"/>
        <v>0.13725535812366957</v>
      </c>
      <c r="AE112">
        <f t="shared" si="22"/>
        <v>0.44710630502973125</v>
      </c>
    </row>
    <row r="113" spans="1:31" x14ac:dyDescent="0.25">
      <c r="A113" s="1">
        <f t="shared" si="23"/>
        <v>7</v>
      </c>
      <c r="B113" t="s">
        <v>146</v>
      </c>
      <c r="C113">
        <v>2007</v>
      </c>
      <c r="D113">
        <v>39.099997999999999</v>
      </c>
      <c r="E113">
        <v>18.446511999999998</v>
      </c>
      <c r="F113">
        <v>213.68697</v>
      </c>
      <c r="G113">
        <v>4.0757247000000003</v>
      </c>
      <c r="H113">
        <v>1334.8143</v>
      </c>
      <c r="I113">
        <v>-0.41012823999999998</v>
      </c>
      <c r="J113">
        <v>18.44651</v>
      </c>
      <c r="K113">
        <v>4.2562208000000004</v>
      </c>
      <c r="L113">
        <v>10.061051000000001</v>
      </c>
      <c r="M113">
        <v>7.9202576000000002</v>
      </c>
      <c r="N113">
        <v>3.7592813999999999</v>
      </c>
      <c r="V113">
        <f t="shared" si="24"/>
        <v>4.3245724384488636E-3</v>
      </c>
      <c r="W113">
        <f t="shared" si="25"/>
        <v>0.53431924415452692</v>
      </c>
      <c r="X113">
        <f t="shared" si="15"/>
        <v>3.8378053076437942E-2</v>
      </c>
      <c r="Y113">
        <f t="shared" si="16"/>
        <v>0.53534473792187276</v>
      </c>
      <c r="Z113">
        <f t="shared" si="17"/>
        <v>0.16482778843670204</v>
      </c>
      <c r="AA113">
        <f t="shared" si="18"/>
        <v>4.9151835534060641E-3</v>
      </c>
      <c r="AB113">
        <f t="shared" si="19"/>
        <v>7.1569158049225911E-3</v>
      </c>
      <c r="AC113">
        <f t="shared" si="20"/>
        <v>0.11248882044010965</v>
      </c>
      <c r="AD113">
        <f t="shared" si="21"/>
        <v>0.15719515307092008</v>
      </c>
      <c r="AE113">
        <f t="shared" si="22"/>
        <v>0.44701526232110489</v>
      </c>
    </row>
    <row r="114" spans="1:31" x14ac:dyDescent="0.25">
      <c r="A114" s="1">
        <f t="shared" si="23"/>
        <v>7</v>
      </c>
      <c r="B114" t="s">
        <v>146</v>
      </c>
      <c r="C114">
        <v>2008</v>
      </c>
      <c r="D114">
        <v>37.5</v>
      </c>
      <c r="E114">
        <v>21.764437000000001</v>
      </c>
      <c r="F114">
        <v>213.13706999999999</v>
      </c>
      <c r="G114">
        <v>4.6170391000000004</v>
      </c>
      <c r="H114">
        <v>1210.8520000000001</v>
      </c>
      <c r="I114">
        <v>-7.8915059999999995E-2</v>
      </c>
      <c r="J114">
        <v>21.764441000000001</v>
      </c>
      <c r="K114">
        <v>7.6679478000000003</v>
      </c>
      <c r="L114">
        <v>9.5163965000000008</v>
      </c>
      <c r="M114">
        <v>8.7175893999999996</v>
      </c>
      <c r="N114">
        <v>3.7301733000000001</v>
      </c>
      <c r="V114">
        <f t="shared" si="24"/>
        <v>6.3419149745466965E-3</v>
      </c>
      <c r="W114">
        <f t="shared" si="25"/>
        <v>0.53422307584687212</v>
      </c>
      <c r="X114">
        <f t="shared" si="15"/>
        <v>5.6079065129159236E-2</v>
      </c>
      <c r="Y114">
        <f t="shared" si="16"/>
        <v>0.51279200638028888</v>
      </c>
      <c r="Z114">
        <f t="shared" si="17"/>
        <v>0.18054038576458897</v>
      </c>
      <c r="AA114">
        <f t="shared" si="18"/>
        <v>7.2080400470710152E-3</v>
      </c>
      <c r="AB114">
        <f t="shared" si="19"/>
        <v>2.4440767095840931E-2</v>
      </c>
      <c r="AC114">
        <f t="shared" si="20"/>
        <v>0.10226631404087633</v>
      </c>
      <c r="AD114">
        <f t="shared" si="21"/>
        <v>0.17483937631253826</v>
      </c>
      <c r="AE114">
        <f t="shared" si="22"/>
        <v>0.44692421929970305</v>
      </c>
    </row>
    <row r="115" spans="1:31" x14ac:dyDescent="0.25">
      <c r="A115" s="1">
        <f t="shared" si="23"/>
        <v>7</v>
      </c>
      <c r="B115" t="s">
        <v>146</v>
      </c>
      <c r="C115">
        <v>2009</v>
      </c>
      <c r="D115">
        <v>36.900002000000001</v>
      </c>
      <c r="E115">
        <v>23.641020000000001</v>
      </c>
      <c r="F115">
        <v>212.58716999999999</v>
      </c>
      <c r="G115">
        <v>4.7819538999999995</v>
      </c>
      <c r="H115">
        <v>1086.8896999999999</v>
      </c>
      <c r="I115">
        <v>0.25229812000000001</v>
      </c>
      <c r="J115">
        <v>23.641020000000001</v>
      </c>
      <c r="K115">
        <v>6.7117681999999999</v>
      </c>
      <c r="L115">
        <v>9.9165936000000006</v>
      </c>
      <c r="M115">
        <v>9.8304080999999996</v>
      </c>
      <c r="N115">
        <v>3.7010652999999998</v>
      </c>
      <c r="V115">
        <f t="shared" si="24"/>
        <v>7.4829024014529946E-3</v>
      </c>
      <c r="W115">
        <f t="shared" si="25"/>
        <v>0.53412690753921754</v>
      </c>
      <c r="X115">
        <f t="shared" si="15"/>
        <v>6.1471788586122705E-2</v>
      </c>
      <c r="Y115">
        <f t="shared" si="16"/>
        <v>0.49023927483870489</v>
      </c>
      <c r="Z115">
        <f t="shared" si="17"/>
        <v>0.19625298309247588</v>
      </c>
      <c r="AA115">
        <f t="shared" si="18"/>
        <v>8.5048501211880713E-3</v>
      </c>
      <c r="AB115">
        <f t="shared" si="19"/>
        <v>1.9596749384631979E-2</v>
      </c>
      <c r="AC115">
        <f t="shared" si="20"/>
        <v>0.1097775297119203</v>
      </c>
      <c r="AD115">
        <f t="shared" si="21"/>
        <v>0.1994650360068429</v>
      </c>
      <c r="AE115">
        <f t="shared" si="22"/>
        <v>0.4468331765910768</v>
      </c>
    </row>
    <row r="116" spans="1:31" x14ac:dyDescent="0.25">
      <c r="A116" s="1">
        <f t="shared" si="23"/>
        <v>7</v>
      </c>
      <c r="B116" t="s">
        <v>146</v>
      </c>
      <c r="C116">
        <v>2010</v>
      </c>
      <c r="D116">
        <v>34</v>
      </c>
      <c r="E116">
        <v>26.201965000000001</v>
      </c>
      <c r="F116">
        <v>212.03728000000001</v>
      </c>
      <c r="G116">
        <v>4.0602670999999999</v>
      </c>
      <c r="H116">
        <v>962.92737</v>
      </c>
      <c r="I116">
        <v>0.58351129000000002</v>
      </c>
      <c r="J116">
        <v>26.201968999999998</v>
      </c>
      <c r="K116">
        <v>5.6737962</v>
      </c>
      <c r="L116">
        <v>10.98124</v>
      </c>
      <c r="M116">
        <v>9.6720103999999996</v>
      </c>
      <c r="N116">
        <v>3.6719572999999999</v>
      </c>
      <c r="V116">
        <f t="shared" si="24"/>
        <v>9.0399910279611462E-3</v>
      </c>
      <c r="W116">
        <f t="shared" si="25"/>
        <v>0.5340307409803956</v>
      </c>
      <c r="X116">
        <f t="shared" si="15"/>
        <v>3.7872588666279718E-2</v>
      </c>
      <c r="Y116">
        <f t="shared" si="16"/>
        <v>0.46768653783915554</v>
      </c>
      <c r="Z116">
        <f t="shared" si="17"/>
        <v>0.21196557994596751</v>
      </c>
      <c r="AA116">
        <f t="shared" si="18"/>
        <v>1.0274594140757723E-2</v>
      </c>
      <c r="AB116">
        <f t="shared" si="19"/>
        <v>1.4338370360713273E-2</v>
      </c>
      <c r="AC116">
        <f t="shared" si="20"/>
        <v>0.12975965532902381</v>
      </c>
      <c r="AD116">
        <f t="shared" si="21"/>
        <v>0.19595983982658408</v>
      </c>
      <c r="AE116">
        <f t="shared" si="22"/>
        <v>0.44674213388245049</v>
      </c>
    </row>
    <row r="117" spans="1:31" x14ac:dyDescent="0.25">
      <c r="A117" s="1">
        <f t="shared" si="23"/>
        <v>7</v>
      </c>
      <c r="B117" t="s">
        <v>146</v>
      </c>
      <c r="C117">
        <v>2011</v>
      </c>
      <c r="D117">
        <v>33.700001</v>
      </c>
      <c r="E117">
        <v>30.396059000000001</v>
      </c>
      <c r="F117">
        <v>211.48738</v>
      </c>
      <c r="G117">
        <v>4.1279870000000001</v>
      </c>
      <c r="H117">
        <v>838.96505999999999</v>
      </c>
      <c r="I117">
        <v>0.91472447000000001</v>
      </c>
      <c r="J117">
        <v>30.396061</v>
      </c>
      <c r="K117">
        <v>4.2721152</v>
      </c>
      <c r="L117">
        <v>10.820415000000001</v>
      </c>
      <c r="M117">
        <v>10.731812</v>
      </c>
      <c r="N117">
        <v>3.6428492000000001</v>
      </c>
      <c r="V117">
        <f t="shared" si="24"/>
        <v>1.1590055971138796E-2</v>
      </c>
      <c r="W117">
        <f t="shared" si="25"/>
        <v>0.53393457267274091</v>
      </c>
      <c r="X117">
        <f t="shared" si="15"/>
        <v>4.0087033296071724E-2</v>
      </c>
      <c r="Y117">
        <f t="shared" si="16"/>
        <v>0.44513380447824979</v>
      </c>
      <c r="Z117">
        <f t="shared" si="17"/>
        <v>0.22767817727385445</v>
      </c>
      <c r="AA117">
        <f t="shared" si="18"/>
        <v>1.3172921766385929E-2</v>
      </c>
      <c r="AB117">
        <f t="shared" si="19"/>
        <v>7.2374370324294716E-3</v>
      </c>
      <c r="AC117">
        <f t="shared" si="20"/>
        <v>0.1267411645396212</v>
      </c>
      <c r="AD117">
        <f t="shared" si="21"/>
        <v>0.21941227960413232</v>
      </c>
      <c r="AE117">
        <f t="shared" si="22"/>
        <v>0.44665109086104859</v>
      </c>
    </row>
    <row r="118" spans="1:31" x14ac:dyDescent="0.25">
      <c r="A118" s="1">
        <f t="shared" si="23"/>
        <v>7</v>
      </c>
      <c r="B118" t="s">
        <v>146</v>
      </c>
      <c r="C118">
        <v>2012</v>
      </c>
      <c r="D118">
        <v>34</v>
      </c>
      <c r="E118">
        <v>34.938572000000001</v>
      </c>
      <c r="F118">
        <v>210.93747999999999</v>
      </c>
      <c r="G118">
        <v>4.0097092000000005</v>
      </c>
      <c r="H118">
        <v>715.00274999999999</v>
      </c>
      <c r="I118">
        <v>0.92618632000000001</v>
      </c>
      <c r="J118">
        <v>34.938567999999997</v>
      </c>
      <c r="K118">
        <v>3.871346</v>
      </c>
      <c r="L118">
        <v>11.790849</v>
      </c>
      <c r="M118">
        <v>10.989305999999999</v>
      </c>
      <c r="N118">
        <v>3.6137412000000002</v>
      </c>
      <c r="V118">
        <f t="shared" si="24"/>
        <v>1.4351964301097239E-2</v>
      </c>
      <c r="W118">
        <f t="shared" si="25"/>
        <v>0.53383840436508634</v>
      </c>
      <c r="X118">
        <f t="shared" si="15"/>
        <v>3.6219342424797379E-2</v>
      </c>
      <c r="Y118">
        <f t="shared" si="16"/>
        <v>0.42258107111734394</v>
      </c>
      <c r="Z118">
        <f t="shared" si="17"/>
        <v>0.22822192204174876</v>
      </c>
      <c r="AA118">
        <f t="shared" si="18"/>
        <v>1.6312021606758886E-2</v>
      </c>
      <c r="AB118">
        <f t="shared" si="19"/>
        <v>5.2071352952798369E-3</v>
      </c>
      <c r="AC118">
        <f t="shared" si="20"/>
        <v>0.14495503732509082</v>
      </c>
      <c r="AD118">
        <f t="shared" si="21"/>
        <v>0.22511038623850618</v>
      </c>
      <c r="AE118">
        <f t="shared" si="22"/>
        <v>0.44656004815242228</v>
      </c>
    </row>
    <row r="119" spans="1:31" x14ac:dyDescent="0.25">
      <c r="A119" s="1">
        <f t="shared" si="23"/>
        <v>7</v>
      </c>
      <c r="B119" t="s">
        <v>146</v>
      </c>
      <c r="C119">
        <v>2013</v>
      </c>
      <c r="D119">
        <v>33.400002000000001</v>
      </c>
      <c r="E119">
        <v>40.953235999999997</v>
      </c>
      <c r="F119">
        <v>210.38758999999999</v>
      </c>
      <c r="G119">
        <v>3.9225050999999995</v>
      </c>
      <c r="H119">
        <v>591.04043999999999</v>
      </c>
      <c r="I119">
        <v>1.2495514999999999</v>
      </c>
      <c r="J119">
        <v>40.953239000000004</v>
      </c>
      <c r="K119">
        <v>3.8503571000000001</v>
      </c>
      <c r="L119">
        <v>12.01745</v>
      </c>
      <c r="M119">
        <v>11.692822</v>
      </c>
      <c r="N119">
        <v>3.5846331</v>
      </c>
      <c r="V119">
        <f t="shared" si="24"/>
        <v>1.8008960022078371E-2</v>
      </c>
      <c r="W119">
        <f t="shared" si="25"/>
        <v>0.53374223780626429</v>
      </c>
      <c r="X119">
        <f t="shared" si="15"/>
        <v>3.3367763332966954E-2</v>
      </c>
      <c r="Y119">
        <f t="shared" si="16"/>
        <v>0.4000283377564382</v>
      </c>
      <c r="Z119">
        <f t="shared" si="17"/>
        <v>0.24356221394438279</v>
      </c>
      <c r="AA119">
        <f t="shared" si="18"/>
        <v>2.046846050184389E-2</v>
      </c>
      <c r="AB119">
        <f t="shared" si="19"/>
        <v>5.1008052675959236E-3</v>
      </c>
      <c r="AC119">
        <f t="shared" si="20"/>
        <v>0.14920806410183218</v>
      </c>
      <c r="AD119">
        <f t="shared" si="21"/>
        <v>0.24067855165979038</v>
      </c>
      <c r="AE119">
        <f t="shared" si="22"/>
        <v>0.44646900513102045</v>
      </c>
    </row>
    <row r="120" spans="1:31" x14ac:dyDescent="0.25">
      <c r="A120" s="1">
        <f t="shared" si="23"/>
        <v>7</v>
      </c>
      <c r="B120" t="s">
        <v>146</v>
      </c>
      <c r="C120">
        <v>2014</v>
      </c>
      <c r="D120">
        <v>34.099997999999999</v>
      </c>
      <c r="E120">
        <v>50.310080999999997</v>
      </c>
      <c r="F120">
        <v>209.83769000000001</v>
      </c>
      <c r="G120">
        <v>4.0000330999999996</v>
      </c>
      <c r="H120">
        <v>467.07812999999999</v>
      </c>
      <c r="I120">
        <v>1.2637181</v>
      </c>
      <c r="J120">
        <v>50.310080999999997</v>
      </c>
      <c r="K120">
        <v>4.3096971999999996</v>
      </c>
      <c r="L120">
        <v>13.768551</v>
      </c>
      <c r="M120">
        <v>12.231634</v>
      </c>
      <c r="N120">
        <v>3.5555251000000001</v>
      </c>
      <c r="V120">
        <f t="shared" si="24"/>
        <v>2.3698046249818396E-2</v>
      </c>
      <c r="W120">
        <f t="shared" si="25"/>
        <v>0.5336460694986096</v>
      </c>
      <c r="X120">
        <f t="shared" si="15"/>
        <v>3.5902933397578898E-2</v>
      </c>
      <c r="Y120">
        <f t="shared" si="16"/>
        <v>0.37747560439553246</v>
      </c>
      <c r="Z120">
        <f t="shared" si="17"/>
        <v>0.2442342707789123</v>
      </c>
      <c r="AA120">
        <f t="shared" si="18"/>
        <v>2.693450694461106E-2</v>
      </c>
      <c r="AB120">
        <f t="shared" si="19"/>
        <v>7.4278279104848625E-3</v>
      </c>
      <c r="AC120">
        <f t="shared" si="20"/>
        <v>0.18207411253841699</v>
      </c>
      <c r="AD120">
        <f t="shared" si="21"/>
        <v>0.25260196825155656</v>
      </c>
      <c r="AE120">
        <f t="shared" si="22"/>
        <v>0.44637796242239419</v>
      </c>
    </row>
    <row r="121" spans="1:31" x14ac:dyDescent="0.25">
      <c r="A121" s="1">
        <f t="shared" si="23"/>
        <v>7</v>
      </c>
      <c r="B121" t="s">
        <v>146</v>
      </c>
      <c r="C121">
        <v>2015</v>
      </c>
      <c r="D121">
        <v>37.700001</v>
      </c>
      <c r="E121">
        <v>49.876041000000001</v>
      </c>
      <c r="F121">
        <v>209.2878</v>
      </c>
      <c r="G121">
        <v>3.8624469999999995</v>
      </c>
      <c r="H121">
        <v>343.11581000000001</v>
      </c>
      <c r="I121">
        <v>1.4546882000000001</v>
      </c>
      <c r="J121">
        <v>49.876041000000001</v>
      </c>
      <c r="K121">
        <v>4.6511898</v>
      </c>
      <c r="L121">
        <v>13.593776</v>
      </c>
      <c r="M121">
        <v>13.249421</v>
      </c>
      <c r="N121">
        <v>3.5264169999999999</v>
      </c>
      <c r="V121">
        <f t="shared" si="24"/>
        <v>2.3434144156079719E-2</v>
      </c>
      <c r="W121">
        <f t="shared" si="25"/>
        <v>0.53354990293978766</v>
      </c>
      <c r="X121">
        <f t="shared" si="15"/>
        <v>3.1403860004395719E-2</v>
      </c>
      <c r="Y121">
        <f t="shared" si="16"/>
        <v>0.35492286921530486</v>
      </c>
      <c r="Z121">
        <f t="shared" si="17"/>
        <v>0.25329380241641025</v>
      </c>
      <c r="AA121">
        <f t="shared" si="18"/>
        <v>2.6634563566490684E-2</v>
      </c>
      <c r="AB121">
        <f t="shared" si="19"/>
        <v>9.1578336569437882E-3</v>
      </c>
      <c r="AC121">
        <f t="shared" si="20"/>
        <v>0.17879379711657431</v>
      </c>
      <c r="AD121">
        <f t="shared" si="21"/>
        <v>0.27512466337097463</v>
      </c>
      <c r="AE121">
        <f t="shared" si="22"/>
        <v>0.44628691940099235</v>
      </c>
    </row>
    <row r="122" spans="1:31" x14ac:dyDescent="0.25">
      <c r="A122" s="1">
        <f t="shared" si="23"/>
        <v>7</v>
      </c>
      <c r="B122" t="s">
        <v>146</v>
      </c>
      <c r="C122">
        <v>2016</v>
      </c>
      <c r="D122">
        <v>38</v>
      </c>
      <c r="E122">
        <v>59.001407999999998</v>
      </c>
      <c r="F122">
        <v>208.7379</v>
      </c>
      <c r="G122">
        <v>3.7059611000000001</v>
      </c>
      <c r="H122">
        <v>219.15350000000001</v>
      </c>
      <c r="I122">
        <v>1.5248485000000001</v>
      </c>
      <c r="J122">
        <v>59.001410999999997</v>
      </c>
      <c r="K122">
        <v>6.3640232000000001</v>
      </c>
      <c r="L122">
        <v>13.456830999999999</v>
      </c>
      <c r="M122">
        <v>14.369054</v>
      </c>
      <c r="N122">
        <v>3.497309</v>
      </c>
      <c r="V122">
        <f t="shared" si="24"/>
        <v>2.898248868062547E-2</v>
      </c>
      <c r="W122">
        <f t="shared" si="25"/>
        <v>0.53345373463213308</v>
      </c>
      <c r="X122">
        <f t="shared" si="15"/>
        <v>2.6286762062828067E-2</v>
      </c>
      <c r="Y122">
        <f t="shared" si="16"/>
        <v>0.33237013585439912</v>
      </c>
      <c r="Z122">
        <f t="shared" si="17"/>
        <v>0.25662217401775694</v>
      </c>
      <c r="AA122">
        <f t="shared" si="18"/>
        <v>3.2940651264394986E-2</v>
      </c>
      <c r="AB122">
        <f t="shared" si="19"/>
        <v>1.7835068902236875E-2</v>
      </c>
      <c r="AC122">
        <f t="shared" si="20"/>
        <v>0.17622350505281095</v>
      </c>
      <c r="AD122">
        <f t="shared" si="21"/>
        <v>0.29990111728976065</v>
      </c>
      <c r="AE122">
        <f t="shared" si="22"/>
        <v>0.44619587669236599</v>
      </c>
    </row>
    <row r="123" spans="1:31" x14ac:dyDescent="0.25">
      <c r="A123" s="1">
        <f t="shared" si="23"/>
        <v>7</v>
      </c>
      <c r="B123" t="s">
        <v>146</v>
      </c>
      <c r="C123">
        <v>2017</v>
      </c>
      <c r="D123">
        <v>36.700001</v>
      </c>
      <c r="E123">
        <v>50.970633999999997</v>
      </c>
      <c r="F123">
        <v>206.15170000000001</v>
      </c>
      <c r="G123">
        <v>3.227862</v>
      </c>
      <c r="H123">
        <v>197.32629</v>
      </c>
      <c r="I123">
        <v>1.7252368</v>
      </c>
      <c r="J123">
        <v>50.970638000000001</v>
      </c>
      <c r="K123">
        <v>3.545083</v>
      </c>
      <c r="L123">
        <v>13.3423</v>
      </c>
      <c r="M123">
        <v>13.845726000000001</v>
      </c>
      <c r="N123">
        <v>3.4626670000000002</v>
      </c>
      <c r="V123">
        <f t="shared" si="24"/>
        <v>2.4099671260705328E-2</v>
      </c>
      <c r="W123">
        <f t="shared" si="25"/>
        <v>0.5330014515311029</v>
      </c>
      <c r="X123">
        <f t="shared" si="15"/>
        <v>1.0652893960491962E-2</v>
      </c>
      <c r="Y123">
        <f t="shared" si="16"/>
        <v>0.32839906394437662</v>
      </c>
      <c r="Z123">
        <f t="shared" si="17"/>
        <v>0.2661285006292759</v>
      </c>
      <c r="AA123">
        <f t="shared" si="18"/>
        <v>2.7390984914431968E-2</v>
      </c>
      <c r="AB123">
        <f t="shared" si="19"/>
        <v>3.554282891283594E-3</v>
      </c>
      <c r="AC123">
        <f t="shared" si="20"/>
        <v>0.17407389666729206</v>
      </c>
      <c r="AD123">
        <f t="shared" si="21"/>
        <v>0.28832034745142038</v>
      </c>
      <c r="AE123">
        <f t="shared" si="22"/>
        <v>0.44608752498451143</v>
      </c>
    </row>
    <row r="124" spans="1:31" x14ac:dyDescent="0.25">
      <c r="A124" s="1">
        <f t="shared" si="23"/>
        <v>7</v>
      </c>
      <c r="B124" t="s">
        <v>146</v>
      </c>
      <c r="C124">
        <v>2018</v>
      </c>
      <c r="D124">
        <v>35.400002000000001</v>
      </c>
      <c r="E124">
        <v>53.380713999999998</v>
      </c>
      <c r="F124">
        <v>270.97539999999998</v>
      </c>
      <c r="G124">
        <v>3.2873239999999999</v>
      </c>
      <c r="H124">
        <v>237.56039000000001</v>
      </c>
      <c r="I124">
        <v>1.6570252999999999</v>
      </c>
      <c r="J124">
        <v>53.380710999999998</v>
      </c>
      <c r="K124">
        <v>3.4049201</v>
      </c>
      <c r="L124">
        <v>13.319876000000001</v>
      </c>
      <c r="M124">
        <v>12.832362</v>
      </c>
      <c r="N124">
        <v>2.7609849</v>
      </c>
      <c r="V124">
        <f t="shared" si="24"/>
        <v>2.5565031960359075E-2</v>
      </c>
      <c r="W124">
        <f t="shared" si="25"/>
        <v>0.54433803186373086</v>
      </c>
      <c r="X124">
        <f t="shared" si="15"/>
        <v>1.259730478473553E-2</v>
      </c>
      <c r="Y124">
        <f t="shared" si="16"/>
        <v>0.33571894148873688</v>
      </c>
      <c r="Z124">
        <f t="shared" si="17"/>
        <v>0.26289257918245673</v>
      </c>
      <c r="AA124">
        <f t="shared" si="18"/>
        <v>2.9056466061645869E-2</v>
      </c>
      <c r="AB124">
        <f t="shared" si="19"/>
        <v>2.8442159017196995E-3</v>
      </c>
      <c r="AC124">
        <f t="shared" si="20"/>
        <v>0.17365302530113899</v>
      </c>
      <c r="AD124">
        <f t="shared" si="21"/>
        <v>0.26589552927532456</v>
      </c>
      <c r="AE124">
        <f t="shared" si="22"/>
        <v>0.443892834900047</v>
      </c>
    </row>
    <row r="125" spans="1:31" x14ac:dyDescent="0.25">
      <c r="A125" s="1">
        <f t="shared" si="23"/>
        <v>7</v>
      </c>
      <c r="B125" t="s">
        <v>146</v>
      </c>
      <c r="C125">
        <v>2019</v>
      </c>
      <c r="D125">
        <v>34.100002000000003</v>
      </c>
      <c r="E125">
        <v>58.334003000000003</v>
      </c>
      <c r="F125">
        <v>293.64371</v>
      </c>
      <c r="G125">
        <v>3.224386</v>
      </c>
      <c r="H125">
        <v>193.89931000000001</v>
      </c>
      <c r="I125">
        <v>1.6164689999999999</v>
      </c>
      <c r="J125">
        <v>58.334010999999997</v>
      </c>
      <c r="K125">
        <v>3.3580649</v>
      </c>
      <c r="L125">
        <v>14.352036999999999</v>
      </c>
      <c r="M125">
        <v>13.859265000000001</v>
      </c>
      <c r="N125">
        <v>2.6428620999999999</v>
      </c>
      <c r="V125">
        <f t="shared" si="24"/>
        <v>2.8576697562591045E-2</v>
      </c>
      <c r="W125">
        <f t="shared" si="25"/>
        <v>0.5483023399380913</v>
      </c>
      <c r="X125">
        <f t="shared" si="15"/>
        <v>1.0539228560319235E-2</v>
      </c>
      <c r="Y125">
        <f t="shared" si="16"/>
        <v>0.32777558600036966</v>
      </c>
      <c r="Z125">
        <f t="shared" si="17"/>
        <v>0.26096860740389111</v>
      </c>
      <c r="AA125">
        <f t="shared" si="18"/>
        <v>3.2479444438854616E-2</v>
      </c>
      <c r="AB125">
        <f t="shared" si="19"/>
        <v>2.6068468774671032E-3</v>
      </c>
      <c r="AC125">
        <f t="shared" si="20"/>
        <v>0.19302543923977175</v>
      </c>
      <c r="AD125">
        <f t="shared" si="21"/>
        <v>0.28861995313435979</v>
      </c>
      <c r="AE125">
        <f t="shared" si="22"/>
        <v>0.44352337565645339</v>
      </c>
    </row>
    <row r="126" spans="1:31" x14ac:dyDescent="0.25">
      <c r="A126" s="1">
        <f t="shared" si="23"/>
        <v>7</v>
      </c>
      <c r="B126" t="s">
        <v>146</v>
      </c>
      <c r="C126">
        <v>2020</v>
      </c>
      <c r="D126">
        <v>32.800002999999997</v>
      </c>
      <c r="E126">
        <v>67.152869999999993</v>
      </c>
      <c r="F126">
        <v>532.18762000000004</v>
      </c>
      <c r="G126">
        <v>2.9796290000000001</v>
      </c>
      <c r="H126">
        <v>133.8288</v>
      </c>
      <c r="I126">
        <v>1.6334603999999999</v>
      </c>
      <c r="J126">
        <v>68.614693000000003</v>
      </c>
      <c r="K126">
        <v>3.222842</v>
      </c>
      <c r="L126">
        <v>15.822687999999999</v>
      </c>
      <c r="M126">
        <v>14.286076</v>
      </c>
      <c r="N126">
        <v>2.2499709000000001</v>
      </c>
      <c r="V126">
        <f t="shared" si="24"/>
        <v>3.3938686009975919E-2</v>
      </c>
      <c r="W126">
        <f t="shared" si="25"/>
        <v>0.59001967786502507</v>
      </c>
      <c r="X126">
        <f t="shared" si="15"/>
        <v>2.5356605654757495E-3</v>
      </c>
      <c r="Y126">
        <f t="shared" si="16"/>
        <v>0.31684682713097118</v>
      </c>
      <c r="Z126">
        <f t="shared" si="17"/>
        <v>0.26177467142053762</v>
      </c>
      <c r="AA126">
        <f t="shared" si="18"/>
        <v>3.9583910590502848E-2</v>
      </c>
      <c r="AB126">
        <f t="shared" si="19"/>
        <v>1.9218059891642813E-3</v>
      </c>
      <c r="AC126">
        <f t="shared" si="20"/>
        <v>0.22062778028081498</v>
      </c>
      <c r="AD126">
        <f t="shared" si="21"/>
        <v>0.29806489006773962</v>
      </c>
      <c r="AE126">
        <f t="shared" si="22"/>
        <v>0.44229450802406922</v>
      </c>
    </row>
    <row r="127" spans="1:31" x14ac:dyDescent="0.25">
      <c r="A127" s="1">
        <f t="shared" si="23"/>
        <v>7</v>
      </c>
      <c r="B127" t="s">
        <v>146</v>
      </c>
      <c r="C127">
        <v>2021</v>
      </c>
      <c r="D127">
        <v>31.500004000000001</v>
      </c>
      <c r="E127">
        <v>75.971737000000005</v>
      </c>
      <c r="F127">
        <v>646.17058999999995</v>
      </c>
      <c r="G127">
        <v>2.9020859999999997</v>
      </c>
      <c r="H127">
        <v>282.57479999999998</v>
      </c>
      <c r="I127">
        <v>1.90055</v>
      </c>
      <c r="J127">
        <v>72.973572000000004</v>
      </c>
      <c r="K127">
        <v>3.0963199000000001</v>
      </c>
      <c r="L127">
        <v>17.445166</v>
      </c>
      <c r="M127">
        <v>15.326784</v>
      </c>
      <c r="N127">
        <v>4.1721257999999999</v>
      </c>
      <c r="V127">
        <f t="shared" si="24"/>
        <v>3.9300674457360803E-2</v>
      </c>
      <c r="W127">
        <f t="shared" si="25"/>
        <v>0.60995339186093278</v>
      </c>
      <c r="X127">
        <f t="shared" si="15"/>
        <v>-1.4521742735902528E-17</v>
      </c>
      <c r="Y127">
        <f t="shared" si="16"/>
        <v>0.34390851125497057</v>
      </c>
      <c r="Z127">
        <f t="shared" si="17"/>
        <v>0.27444527630186022</v>
      </c>
      <c r="AA127">
        <f t="shared" si="18"/>
        <v>4.2596114286194468E-2</v>
      </c>
      <c r="AB127">
        <f t="shared" si="19"/>
        <v>1.280843461560315E-3</v>
      </c>
      <c r="AC127">
        <f t="shared" si="20"/>
        <v>0.25107973053113936</v>
      </c>
      <c r="AD127">
        <f t="shared" si="21"/>
        <v>0.32109480594634632</v>
      </c>
      <c r="AE127">
        <f t="shared" si="22"/>
        <v>0.44830653868558207</v>
      </c>
    </row>
    <row r="128" spans="1:31" x14ac:dyDescent="0.25">
      <c r="A128" s="1">
        <f t="shared" si="23"/>
        <v>8</v>
      </c>
      <c r="B128" t="s">
        <v>161</v>
      </c>
      <c r="C128">
        <v>2004</v>
      </c>
      <c r="D128">
        <v>61.400002000000001</v>
      </c>
      <c r="E128">
        <v>249.10565</v>
      </c>
      <c r="F128">
        <v>-249.05025000000001</v>
      </c>
      <c r="G128">
        <v>4.0024444799999994</v>
      </c>
      <c r="H128">
        <v>-9.3894652999999995</v>
      </c>
      <c r="I128">
        <v>-0.41981769000000002</v>
      </c>
      <c r="J128">
        <v>249.10587000000001</v>
      </c>
      <c r="K128">
        <v>13.972403</v>
      </c>
      <c r="L128">
        <v>10.241137999999999</v>
      </c>
      <c r="M128">
        <v>8.2580118000000002</v>
      </c>
      <c r="N128">
        <v>-1.0238897</v>
      </c>
      <c r="V128">
        <f t="shared" si="24"/>
        <v>0.14456839664395674</v>
      </c>
      <c r="W128">
        <f t="shared" si="25"/>
        <v>0.45339424808940026</v>
      </c>
      <c r="X128">
        <f t="shared" si="15"/>
        <v>3.5981785662443255E-2</v>
      </c>
      <c r="Y128">
        <f t="shared" si="16"/>
        <v>0.29079081583429267</v>
      </c>
      <c r="Z128">
        <f t="shared" si="17"/>
        <v>0.16436812549038243</v>
      </c>
      <c r="AA128">
        <f t="shared" si="18"/>
        <v>0.16431235347665085</v>
      </c>
      <c r="AB128">
        <f t="shared" si="19"/>
        <v>5.637921532075952E-2</v>
      </c>
      <c r="AC128">
        <f t="shared" si="20"/>
        <v>0.1158688356789789</v>
      </c>
      <c r="AD128">
        <f t="shared" si="21"/>
        <v>0.16466934449987622</v>
      </c>
      <c r="AE128">
        <f t="shared" si="22"/>
        <v>0.43205467235384376</v>
      </c>
    </row>
    <row r="129" spans="1:31" x14ac:dyDescent="0.25">
      <c r="A129" s="1">
        <f t="shared" si="23"/>
        <v>8</v>
      </c>
      <c r="B129" t="s">
        <v>161</v>
      </c>
      <c r="C129">
        <v>2005</v>
      </c>
      <c r="D129">
        <v>59.099997999999999</v>
      </c>
      <c r="E129">
        <v>264.79271999999997</v>
      </c>
      <c r="F129">
        <v>-213.35534999999999</v>
      </c>
      <c r="G129">
        <v>3.7445123300000001</v>
      </c>
      <c r="H129">
        <v>-4.4547271999999998</v>
      </c>
      <c r="I129">
        <v>0.68012642999999995</v>
      </c>
      <c r="J129">
        <v>264.79288000000003</v>
      </c>
      <c r="K129">
        <v>17.065752</v>
      </c>
      <c r="L129">
        <v>11.324037000000001</v>
      </c>
      <c r="M129">
        <v>8.6801814999999998</v>
      </c>
      <c r="N129">
        <v>-0.89045965999999999</v>
      </c>
      <c r="V129">
        <f t="shared" si="24"/>
        <v>0.15410634387837108</v>
      </c>
      <c r="W129">
        <f t="shared" si="25"/>
        <v>0.45963668876025254</v>
      </c>
      <c r="X129">
        <f t="shared" si="15"/>
        <v>2.754738950388123E-2</v>
      </c>
      <c r="Y129">
        <f t="shared" si="16"/>
        <v>0.29168860349713316</v>
      </c>
      <c r="Z129">
        <f t="shared" si="17"/>
        <v>0.21654895670228325</v>
      </c>
      <c r="AA129">
        <f t="shared" si="18"/>
        <v>0.17515286304260841</v>
      </c>
      <c r="AB129">
        <f t="shared" si="19"/>
        <v>7.2050159715463719E-2</v>
      </c>
      <c r="AC129">
        <f t="shared" si="20"/>
        <v>0.13619354052805915</v>
      </c>
      <c r="AD129">
        <f t="shared" si="21"/>
        <v>0.1740115737106602</v>
      </c>
      <c r="AE129">
        <f t="shared" si="22"/>
        <v>0.432472008902343</v>
      </c>
    </row>
    <row r="130" spans="1:31" x14ac:dyDescent="0.25">
      <c r="A130" s="1">
        <f t="shared" si="23"/>
        <v>8</v>
      </c>
      <c r="B130" t="s">
        <v>161</v>
      </c>
      <c r="C130">
        <v>2006</v>
      </c>
      <c r="D130">
        <v>54.200001</v>
      </c>
      <c r="E130">
        <v>280.47980000000001</v>
      </c>
      <c r="F130">
        <v>-177.66043999999999</v>
      </c>
      <c r="G130">
        <v>3.61223129</v>
      </c>
      <c r="H130">
        <v>0.48001099000000003</v>
      </c>
      <c r="I130">
        <v>1.7800704999999999</v>
      </c>
      <c r="J130">
        <v>280.47989000000001</v>
      </c>
      <c r="K130">
        <v>20.159101</v>
      </c>
      <c r="L130">
        <v>11.574628000000001</v>
      </c>
      <c r="M130">
        <v>8.4999847000000006</v>
      </c>
      <c r="N130">
        <v>-0.75702965</v>
      </c>
      <c r="V130">
        <f t="shared" ref="V130:V161" si="26">(E130-11.333884)/(1656.034742-11.333884)</f>
        <v>0.16364429719291845</v>
      </c>
      <c r="W130">
        <f t="shared" ref="W130:W161" si="27">(F130--2841.6039)/(2876.4961--2841.6039)</f>
        <v>0.46587913117993734</v>
      </c>
      <c r="X130">
        <f t="shared" si="15"/>
        <v>2.3221791878201017E-2</v>
      </c>
      <c r="Y130">
        <f t="shared" si="16"/>
        <v>0.29258639117634749</v>
      </c>
      <c r="Z130">
        <f t="shared" si="17"/>
        <v>0.26872978554220761</v>
      </c>
      <c r="AA130">
        <f t="shared" si="18"/>
        <v>0.18599337260856588</v>
      </c>
      <c r="AB130">
        <f t="shared" si="19"/>
        <v>8.7721104110167911E-2</v>
      </c>
      <c r="AC130">
        <f t="shared" si="20"/>
        <v>0.14089683059743391</v>
      </c>
      <c r="AD130">
        <f t="shared" si="21"/>
        <v>0.17002398339176758</v>
      </c>
      <c r="AE130">
        <f t="shared" si="22"/>
        <v>0.43288934535700957</v>
      </c>
    </row>
    <row r="131" spans="1:31" x14ac:dyDescent="0.25">
      <c r="A131" s="1">
        <f t="shared" si="23"/>
        <v>8</v>
      </c>
      <c r="B131" t="s">
        <v>161</v>
      </c>
      <c r="C131">
        <v>2007</v>
      </c>
      <c r="D131">
        <v>56.299999</v>
      </c>
      <c r="E131">
        <v>296.16687000000002</v>
      </c>
      <c r="F131">
        <v>-141.96553</v>
      </c>
      <c r="G131">
        <v>5.3042872399999998</v>
      </c>
      <c r="H131">
        <v>5.4147490999999999</v>
      </c>
      <c r="I131">
        <v>4.4767408</v>
      </c>
      <c r="J131">
        <v>296.1669</v>
      </c>
      <c r="K131">
        <v>23.252451000000001</v>
      </c>
      <c r="L131">
        <v>15.824668000000001</v>
      </c>
      <c r="M131">
        <v>13.464211000000001</v>
      </c>
      <c r="N131">
        <v>-0.62359964000000001</v>
      </c>
      <c r="V131">
        <f t="shared" si="26"/>
        <v>0.17318224442733279</v>
      </c>
      <c r="W131">
        <f t="shared" si="27"/>
        <v>0.47212157359962226</v>
      </c>
      <c r="X131">
        <f t="shared" ref="X131:X181" si="28">(G131-2.902086)/(33.4830719-2.902086)</f>
        <v>7.8552118883779998E-2</v>
      </c>
      <c r="Y131">
        <f t="shared" ref="Y131:Y181" si="29">(H131--1607.7368)/(3888.8169--1607.7368)</f>
        <v>0.29348417884100725</v>
      </c>
      <c r="Z131">
        <f t="shared" ref="Z131:Z181" si="30">(I131--3.8846102)/(17.194857--3.8846102)</f>
        <v>0.39665855501319308</v>
      </c>
      <c r="AA131">
        <f t="shared" ref="AA131:AA181" si="31">(J131-11.33388)/(1458.407-11.33388)</f>
        <v>0.19683388217452341</v>
      </c>
      <c r="AB131">
        <f t="shared" ref="AB131:AB181" si="32">(K131-2.8434892)/(200.2374-2.8434892)</f>
        <v>0.10339205357088452</v>
      </c>
      <c r="AC131">
        <f t="shared" ref="AC131:AC181" si="33">(L131-4.0676537)/(57.347591-4.0676537)</f>
        <v>0.22066494248670976</v>
      </c>
      <c r="AD131">
        <f t="shared" ref="AD131:AD181" si="34">(M131-0.8167035)/(46.0061-0.8167035)</f>
        <v>0.27987776955596211</v>
      </c>
      <c r="AE131">
        <f t="shared" ref="AE131:AE181" si="35">(N131--139.15958)/(180.5585--139.15958)</f>
        <v>0.43330668181167609</v>
      </c>
    </row>
    <row r="132" spans="1:31" x14ac:dyDescent="0.25">
      <c r="A132" s="1">
        <f t="shared" ref="A132:A181" si="36">IF(B132=B131, A131, A131+1)</f>
        <v>8</v>
      </c>
      <c r="B132" t="s">
        <v>161</v>
      </c>
      <c r="C132">
        <v>2008</v>
      </c>
      <c r="D132">
        <v>53.799999</v>
      </c>
      <c r="E132">
        <v>311.85394000000002</v>
      </c>
      <c r="F132">
        <v>-106.27061999999999</v>
      </c>
      <c r="G132">
        <v>6.6256849999999998</v>
      </c>
      <c r="H132">
        <v>10.349487</v>
      </c>
      <c r="I132">
        <v>8.6415062000000002</v>
      </c>
      <c r="J132">
        <v>311.85390999999998</v>
      </c>
      <c r="K132">
        <v>26.345800000000001</v>
      </c>
      <c r="L132">
        <v>22.198474999999998</v>
      </c>
      <c r="M132">
        <v>18.928433999999999</v>
      </c>
      <c r="N132">
        <v>-0.49016963000000002</v>
      </c>
      <c r="V132">
        <f t="shared" si="26"/>
        <v>0.18272019166174716</v>
      </c>
      <c r="W132">
        <f t="shared" si="27"/>
        <v>0.47836401601930711</v>
      </c>
      <c r="X132">
        <f t="shared" si="28"/>
        <v>0.12176190173123227</v>
      </c>
      <c r="Y132">
        <f t="shared" si="29"/>
        <v>0.29438196646746123</v>
      </c>
      <c r="Z132">
        <f t="shared" si="30"/>
        <v>0.59423306486607974</v>
      </c>
      <c r="AA132">
        <f t="shared" si="31"/>
        <v>0.20767439174048091</v>
      </c>
      <c r="AB132">
        <f t="shared" si="32"/>
        <v>0.11906299796558871</v>
      </c>
      <c r="AC132">
        <f t="shared" si="33"/>
        <v>0.34029359302568091</v>
      </c>
      <c r="AD132">
        <f t="shared" si="34"/>
        <v>0.40079602523569879</v>
      </c>
      <c r="AE132">
        <f t="shared" si="35"/>
        <v>0.43372401826634271</v>
      </c>
    </row>
    <row r="133" spans="1:31" x14ac:dyDescent="0.25">
      <c r="A133" s="1">
        <f t="shared" si="36"/>
        <v>8</v>
      </c>
      <c r="B133" t="s">
        <v>161</v>
      </c>
      <c r="C133">
        <v>2009</v>
      </c>
      <c r="D133">
        <v>56.700001</v>
      </c>
      <c r="E133">
        <v>464.47973999999999</v>
      </c>
      <c r="F133">
        <v>-70.575714000000005</v>
      </c>
      <c r="G133">
        <v>7.1032006499999998</v>
      </c>
      <c r="H133">
        <v>15.284224999999999</v>
      </c>
      <c r="I133">
        <v>11.463692999999999</v>
      </c>
      <c r="J133">
        <v>464.47971000000001</v>
      </c>
      <c r="K133">
        <v>29.439150000000001</v>
      </c>
      <c r="L133">
        <v>23.333210000000001</v>
      </c>
      <c r="M133">
        <v>20.924928999999999</v>
      </c>
      <c r="N133">
        <v>-0.35673962999999997</v>
      </c>
      <c r="V133">
        <f t="shared" si="26"/>
        <v>0.27551870833887526</v>
      </c>
      <c r="W133">
        <f t="shared" si="27"/>
        <v>0.48460645773945887</v>
      </c>
      <c r="X133">
        <f t="shared" si="28"/>
        <v>0.13737669098496919</v>
      </c>
      <c r="Y133">
        <f t="shared" si="29"/>
        <v>0.29527975411210849</v>
      </c>
      <c r="Z133">
        <f t="shared" si="30"/>
        <v>0.72811627800535683</v>
      </c>
      <c r="AA133">
        <f t="shared" si="31"/>
        <v>0.31314646353184972</v>
      </c>
      <c r="AB133">
        <f t="shared" si="32"/>
        <v>0.13473394742630532</v>
      </c>
      <c r="AC133">
        <f t="shared" si="33"/>
        <v>0.36159119691756847</v>
      </c>
      <c r="AD133">
        <f t="shared" si="34"/>
        <v>0.4449766329585747</v>
      </c>
      <c r="AE133">
        <f t="shared" si="35"/>
        <v>0.4341413546897317</v>
      </c>
    </row>
    <row r="134" spans="1:31" x14ac:dyDescent="0.25">
      <c r="A134" s="1">
        <f t="shared" si="36"/>
        <v>8</v>
      </c>
      <c r="B134" t="s">
        <v>161</v>
      </c>
      <c r="C134">
        <v>2010</v>
      </c>
      <c r="D134">
        <v>53.200001</v>
      </c>
      <c r="E134">
        <v>472.64929000000001</v>
      </c>
      <c r="F134">
        <v>-34.880806</v>
      </c>
      <c r="G134">
        <v>7.44860861</v>
      </c>
      <c r="H134">
        <v>20.218964</v>
      </c>
      <c r="I134">
        <v>11.225849999999999</v>
      </c>
      <c r="J134">
        <v>472.64929000000001</v>
      </c>
      <c r="K134">
        <v>30.625610000000002</v>
      </c>
      <c r="L134">
        <v>20.186112999999999</v>
      </c>
      <c r="M134">
        <v>14.451297</v>
      </c>
      <c r="N134">
        <v>-0.22330961999999999</v>
      </c>
      <c r="V134">
        <f t="shared" si="26"/>
        <v>0.28048590341283808</v>
      </c>
      <c r="W134">
        <f t="shared" si="27"/>
        <v>0.49084889980937718</v>
      </c>
      <c r="X134">
        <f t="shared" si="28"/>
        <v>0.14867155116800862</v>
      </c>
      <c r="Y134">
        <f t="shared" si="29"/>
        <v>0.29617754193868789</v>
      </c>
      <c r="Z134">
        <f t="shared" si="30"/>
        <v>0.71683311805907501</v>
      </c>
      <c r="AA134">
        <f t="shared" si="31"/>
        <v>0.31879205247071413</v>
      </c>
      <c r="AB134">
        <f t="shared" si="32"/>
        <v>0.14074456849962769</v>
      </c>
      <c r="AC134">
        <f t="shared" si="33"/>
        <v>0.30252399152128878</v>
      </c>
      <c r="AD134">
        <f t="shared" si="34"/>
        <v>0.30172107963424566</v>
      </c>
      <c r="AE134">
        <f t="shared" si="35"/>
        <v>0.43455869114439821</v>
      </c>
    </row>
    <row r="135" spans="1:31" x14ac:dyDescent="0.25">
      <c r="A135" s="1">
        <f t="shared" si="36"/>
        <v>8</v>
      </c>
      <c r="B135" t="s">
        <v>161</v>
      </c>
      <c r="C135">
        <v>2011</v>
      </c>
      <c r="D135">
        <v>50.200001</v>
      </c>
      <c r="E135">
        <v>504.61356000000001</v>
      </c>
      <c r="F135">
        <v>0.81410216999999996</v>
      </c>
      <c r="G135">
        <v>7.5562655999999997</v>
      </c>
      <c r="H135">
        <v>25.153701999999999</v>
      </c>
      <c r="I135">
        <v>11.943614</v>
      </c>
      <c r="J135">
        <v>504.61358999999999</v>
      </c>
      <c r="K135">
        <v>27.44585</v>
      </c>
      <c r="L135">
        <v>19.819872</v>
      </c>
      <c r="M135">
        <v>11.890358000000001</v>
      </c>
      <c r="N135">
        <v>-8.9879609999999999E-2</v>
      </c>
      <c r="V135">
        <f t="shared" si="26"/>
        <v>0.29992060477176447</v>
      </c>
      <c r="W135">
        <f t="shared" si="27"/>
        <v>0.49709134190902565</v>
      </c>
      <c r="X135">
        <f t="shared" si="28"/>
        <v>0.15219194094066141</v>
      </c>
      <c r="Y135">
        <f t="shared" si="29"/>
        <v>0.2970753295833351</v>
      </c>
      <c r="Z135">
        <f t="shared" si="30"/>
        <v>0.75088350430413164</v>
      </c>
      <c r="AA135">
        <f t="shared" si="31"/>
        <v>0.34088098464575167</v>
      </c>
      <c r="AB135">
        <f t="shared" si="32"/>
        <v>0.12463586490733836</v>
      </c>
      <c r="AC135">
        <f t="shared" si="33"/>
        <v>0.29565009078942739</v>
      </c>
      <c r="AD135">
        <f t="shared" si="34"/>
        <v>0.24504984261075494</v>
      </c>
      <c r="AE135">
        <f t="shared" si="35"/>
        <v>0.43497602759906484</v>
      </c>
    </row>
    <row r="136" spans="1:31" x14ac:dyDescent="0.25">
      <c r="A136" s="1">
        <f t="shared" si="36"/>
        <v>8</v>
      </c>
      <c r="B136" t="s">
        <v>161</v>
      </c>
      <c r="C136">
        <v>2012</v>
      </c>
      <c r="D136">
        <v>49.900002000000001</v>
      </c>
      <c r="E136">
        <v>644.44257000000005</v>
      </c>
      <c r="F136">
        <v>36.509010000000004</v>
      </c>
      <c r="G136">
        <v>7.2274582000000001</v>
      </c>
      <c r="H136">
        <v>30.088439999999999</v>
      </c>
      <c r="I136">
        <v>11.493028000000001</v>
      </c>
      <c r="J136">
        <v>644.44263000000001</v>
      </c>
      <c r="K136">
        <v>30.683060000000001</v>
      </c>
      <c r="L136">
        <v>20.130956999999999</v>
      </c>
      <c r="M136">
        <v>11.562080999999999</v>
      </c>
      <c r="N136">
        <v>4.3550400000000003E-2</v>
      </c>
      <c r="V136">
        <f t="shared" si="26"/>
        <v>0.38493850290190579</v>
      </c>
      <c r="W136">
        <f t="shared" si="27"/>
        <v>0.50333378394921391</v>
      </c>
      <c r="X136">
        <f t="shared" si="28"/>
        <v>0.14143992002559999</v>
      </c>
      <c r="Y136">
        <f t="shared" si="29"/>
        <v>0.29797311722798231</v>
      </c>
      <c r="Z136">
        <f t="shared" si="30"/>
        <v>0.72950791659477998</v>
      </c>
      <c r="AA136">
        <f t="shared" si="31"/>
        <v>0.43750985437418671</v>
      </c>
      <c r="AB136">
        <f t="shared" si="32"/>
        <v>0.14103561091206668</v>
      </c>
      <c r="AC136">
        <f t="shared" si="33"/>
        <v>0.30148878009283991</v>
      </c>
      <c r="AD136">
        <f t="shared" si="34"/>
        <v>0.23778537294694785</v>
      </c>
      <c r="AE136">
        <f t="shared" si="35"/>
        <v>0.43539336405373136</v>
      </c>
    </row>
    <row r="137" spans="1:31" x14ac:dyDescent="0.25">
      <c r="A137" s="1">
        <f t="shared" si="36"/>
        <v>8</v>
      </c>
      <c r="B137" t="s">
        <v>161</v>
      </c>
      <c r="C137">
        <v>2013</v>
      </c>
      <c r="D137">
        <v>49.700001</v>
      </c>
      <c r="E137">
        <v>650.68811000000005</v>
      </c>
      <c r="F137">
        <v>72.203918000000002</v>
      </c>
      <c r="G137">
        <v>7.5780304000000003</v>
      </c>
      <c r="H137">
        <v>35.023178000000001</v>
      </c>
      <c r="I137">
        <v>13.311899</v>
      </c>
      <c r="J137">
        <v>650.68811000000005</v>
      </c>
      <c r="K137">
        <v>58.955280000000002</v>
      </c>
      <c r="L137">
        <v>20.879784000000001</v>
      </c>
      <c r="M137">
        <v>12.577477999999999</v>
      </c>
      <c r="N137">
        <v>0.17698041</v>
      </c>
      <c r="V137">
        <f t="shared" si="26"/>
        <v>0.38873587430207324</v>
      </c>
      <c r="W137">
        <f t="shared" si="27"/>
        <v>0.50957622601913222</v>
      </c>
      <c r="X137">
        <f t="shared" si="28"/>
        <v>0.15290365115403295</v>
      </c>
      <c r="Y137">
        <f t="shared" si="29"/>
        <v>0.29887090487262957</v>
      </c>
      <c r="Z137">
        <f t="shared" si="30"/>
        <v>0.81579430053146706</v>
      </c>
      <c r="AA137">
        <f t="shared" si="31"/>
        <v>0.44182579384792942</v>
      </c>
      <c r="AB137">
        <f t="shared" si="32"/>
        <v>0.28426302803662773</v>
      </c>
      <c r="AC137">
        <f t="shared" si="33"/>
        <v>0.31554335744310269</v>
      </c>
      <c r="AD137">
        <f t="shared" si="34"/>
        <v>0.26025517955301747</v>
      </c>
      <c r="AE137">
        <f t="shared" si="35"/>
        <v>0.43581070050839793</v>
      </c>
    </row>
    <row r="138" spans="1:31" x14ac:dyDescent="0.25">
      <c r="A138" s="1">
        <f t="shared" si="36"/>
        <v>8</v>
      </c>
      <c r="B138" t="s">
        <v>161</v>
      </c>
      <c r="C138">
        <v>2014</v>
      </c>
      <c r="D138">
        <v>47.599997999999999</v>
      </c>
      <c r="E138">
        <v>653.35278000000005</v>
      </c>
      <c r="F138">
        <v>71.410606000000001</v>
      </c>
      <c r="G138">
        <v>7.5440271000000001</v>
      </c>
      <c r="H138">
        <v>20.088280000000001</v>
      </c>
      <c r="I138">
        <v>16.188267</v>
      </c>
      <c r="J138">
        <v>653.35278000000005</v>
      </c>
      <c r="K138">
        <v>42.072448999999999</v>
      </c>
      <c r="L138">
        <v>20.127286999999999</v>
      </c>
      <c r="M138">
        <v>14.625056000000001</v>
      </c>
      <c r="N138">
        <v>0.37635699</v>
      </c>
      <c r="V138">
        <f t="shared" si="26"/>
        <v>0.39035602910836442</v>
      </c>
      <c r="W138">
        <f t="shared" si="27"/>
        <v>0.50943748902607511</v>
      </c>
      <c r="X138">
        <f t="shared" si="28"/>
        <v>0.15179174128588185</v>
      </c>
      <c r="Y138">
        <f t="shared" si="29"/>
        <v>0.29615376631360846</v>
      </c>
      <c r="Z138">
        <f t="shared" si="30"/>
        <v>0.95224784429086518</v>
      </c>
      <c r="AA138">
        <f t="shared" si="31"/>
        <v>0.44366721427318062</v>
      </c>
      <c r="AB138">
        <f t="shared" si="32"/>
        <v>0.19873439682618615</v>
      </c>
      <c r="AC138">
        <f t="shared" si="33"/>
        <v>0.3014198986303987</v>
      </c>
      <c r="AD138">
        <f t="shared" si="34"/>
        <v>0.30556620732919065</v>
      </c>
      <c r="AE138">
        <f t="shared" si="35"/>
        <v>0.43643430171355968</v>
      </c>
    </row>
    <row r="139" spans="1:31" x14ac:dyDescent="0.25">
      <c r="A139" s="1">
        <f t="shared" si="36"/>
        <v>8</v>
      </c>
      <c r="B139" t="s">
        <v>161</v>
      </c>
      <c r="C139">
        <v>2015</v>
      </c>
      <c r="D139">
        <v>51.799999</v>
      </c>
      <c r="E139">
        <v>667.46454000000006</v>
      </c>
      <c r="F139">
        <v>106.4341</v>
      </c>
      <c r="G139">
        <v>7.1807888000000002</v>
      </c>
      <c r="H139">
        <v>20.835850000000001</v>
      </c>
      <c r="I139">
        <v>16.211369000000001</v>
      </c>
      <c r="J139">
        <v>667.46447999999998</v>
      </c>
      <c r="K139">
        <v>42.553027999999998</v>
      </c>
      <c r="L139">
        <v>18.294661000000001</v>
      </c>
      <c r="M139">
        <v>14.265288999999999</v>
      </c>
      <c r="N139">
        <v>0.46476600000000001</v>
      </c>
      <c r="V139">
        <f t="shared" si="26"/>
        <v>0.39893616690750217</v>
      </c>
      <c r="W139">
        <f t="shared" si="27"/>
        <v>0.51556251202322445</v>
      </c>
      <c r="X139">
        <f t="shared" si="28"/>
        <v>0.139913827958045</v>
      </c>
      <c r="Y139">
        <f t="shared" si="29"/>
        <v>0.29628977335380169</v>
      </c>
      <c r="Z139">
        <f t="shared" si="30"/>
        <v>0.95334379229471233</v>
      </c>
      <c r="AA139">
        <f t="shared" si="31"/>
        <v>0.45341910573254235</v>
      </c>
      <c r="AB139">
        <f t="shared" si="32"/>
        <v>0.20116901599985929</v>
      </c>
      <c r="AC139">
        <f t="shared" si="33"/>
        <v>0.26702372451928541</v>
      </c>
      <c r="AD139">
        <f t="shared" si="34"/>
        <v>0.2976048927761184</v>
      </c>
      <c r="AE139">
        <f t="shared" si="35"/>
        <v>0.43671082348549073</v>
      </c>
    </row>
    <row r="140" spans="1:31" x14ac:dyDescent="0.25">
      <c r="A140" s="1">
        <f t="shared" si="36"/>
        <v>8</v>
      </c>
      <c r="B140" t="s">
        <v>161</v>
      </c>
      <c r="C140">
        <v>2016</v>
      </c>
      <c r="D140">
        <v>54.900002000000001</v>
      </c>
      <c r="E140">
        <v>813.92052999999999</v>
      </c>
      <c r="F140">
        <v>51.741371000000001</v>
      </c>
      <c r="G140">
        <v>6.8866291000000004</v>
      </c>
      <c r="H140">
        <v>13.350899999999999</v>
      </c>
      <c r="I140">
        <v>16.738416999999998</v>
      </c>
      <c r="J140">
        <v>813.92047000000002</v>
      </c>
      <c r="K140">
        <v>46.132689999999997</v>
      </c>
      <c r="L140">
        <v>17.996780000000001</v>
      </c>
      <c r="M140">
        <v>16.005381</v>
      </c>
      <c r="N140">
        <v>0.73789358000000005</v>
      </c>
      <c r="V140">
        <f t="shared" si="26"/>
        <v>0.48798335703184748</v>
      </c>
      <c r="W140">
        <f t="shared" si="27"/>
        <v>0.50599766898095522</v>
      </c>
      <c r="X140">
        <f t="shared" si="28"/>
        <v>0.13029478882824377</v>
      </c>
      <c r="Y140">
        <f t="shared" si="29"/>
        <v>0.29492802007919983</v>
      </c>
      <c r="Z140">
        <f t="shared" si="30"/>
        <v>0.97834670128664347</v>
      </c>
      <c r="AA140">
        <f t="shared" si="31"/>
        <v>0.55462752980996566</v>
      </c>
      <c r="AB140">
        <f t="shared" si="32"/>
        <v>0.21930362808334405</v>
      </c>
      <c r="AC140">
        <f t="shared" si="33"/>
        <v>0.26143285833033442</v>
      </c>
      <c r="AD140">
        <f t="shared" si="34"/>
        <v>0.33611153669644606</v>
      </c>
      <c r="AE140">
        <f t="shared" si="35"/>
        <v>0.43756509979041536</v>
      </c>
    </row>
    <row r="141" spans="1:31" x14ac:dyDescent="0.25">
      <c r="A141" s="1">
        <f t="shared" si="36"/>
        <v>8</v>
      </c>
      <c r="B141" t="s">
        <v>161</v>
      </c>
      <c r="C141">
        <v>2017</v>
      </c>
      <c r="D141">
        <v>53.799999</v>
      </c>
      <c r="E141">
        <v>923.22699</v>
      </c>
      <c r="F141">
        <v>39.02816</v>
      </c>
      <c r="G141">
        <v>6.0095090999999998</v>
      </c>
      <c r="H141">
        <v>10.50494</v>
      </c>
      <c r="I141">
        <v>16.328233999999998</v>
      </c>
      <c r="J141">
        <v>923.22699</v>
      </c>
      <c r="K141">
        <v>46.16048</v>
      </c>
      <c r="L141">
        <v>16.748749</v>
      </c>
      <c r="M141">
        <v>14.00498</v>
      </c>
      <c r="N141">
        <v>0.96030742000000002</v>
      </c>
      <c r="V141">
        <f t="shared" si="26"/>
        <v>0.55444313874128226</v>
      </c>
      <c r="W141">
        <f t="shared" si="27"/>
        <v>0.50377434112729746</v>
      </c>
      <c r="X141">
        <f t="shared" si="28"/>
        <v>0.10161291431745501</v>
      </c>
      <c r="Y141">
        <f t="shared" si="29"/>
        <v>0.29441024837072</v>
      </c>
      <c r="Z141">
        <f t="shared" si="30"/>
        <v>0.95888781287602942</v>
      </c>
      <c r="AA141">
        <f t="shared" si="31"/>
        <v>0.63016380955234663</v>
      </c>
      <c r="AB141">
        <f t="shared" si="32"/>
        <v>0.21944441256796862</v>
      </c>
      <c r="AC141">
        <f t="shared" si="33"/>
        <v>0.23800882550963512</v>
      </c>
      <c r="AD141">
        <f t="shared" si="34"/>
        <v>0.29184449276723579</v>
      </c>
      <c r="AE141">
        <f t="shared" si="35"/>
        <v>0.43826075591345975</v>
      </c>
    </row>
    <row r="142" spans="1:31" x14ac:dyDescent="0.25">
      <c r="A142" s="1">
        <f t="shared" si="36"/>
        <v>8</v>
      </c>
      <c r="B142" t="s">
        <v>161</v>
      </c>
      <c r="C142">
        <v>2018</v>
      </c>
      <c r="D142">
        <v>52.699997000000003</v>
      </c>
      <c r="E142">
        <v>1013.7128</v>
      </c>
      <c r="F142">
        <v>77.203209000000001</v>
      </c>
      <c r="G142">
        <v>5.8526052999999996</v>
      </c>
      <c r="H142">
        <v>37.663131999999997</v>
      </c>
      <c r="I142">
        <v>16.930261999999999</v>
      </c>
      <c r="J142">
        <v>1013.713</v>
      </c>
      <c r="K142">
        <v>43.166640999999998</v>
      </c>
      <c r="L142">
        <v>16.668247000000001</v>
      </c>
      <c r="M142">
        <v>11.978436</v>
      </c>
      <c r="N142">
        <v>1.5293969999999999</v>
      </c>
      <c r="V142">
        <f t="shared" si="26"/>
        <v>0.60945971489242079</v>
      </c>
      <c r="W142">
        <f t="shared" si="27"/>
        <v>0.51045051835399868</v>
      </c>
      <c r="X142">
        <f t="shared" si="28"/>
        <v>9.6482151021821685E-2</v>
      </c>
      <c r="Y142">
        <f t="shared" si="29"/>
        <v>0.29935119746032862</v>
      </c>
      <c r="Z142">
        <f t="shared" si="30"/>
        <v>0.98744773776824868</v>
      </c>
      <c r="AA142">
        <f t="shared" si="31"/>
        <v>0.69269417429300317</v>
      </c>
      <c r="AB142">
        <f t="shared" si="32"/>
        <v>0.2042775870672906</v>
      </c>
      <c r="AC142">
        <f t="shared" si="33"/>
        <v>0.23649790030815221</v>
      </c>
      <c r="AD142">
        <f t="shared" si="34"/>
        <v>0.24699892816669944</v>
      </c>
      <c r="AE142">
        <f t="shared" si="35"/>
        <v>0.44004072900725538</v>
      </c>
    </row>
    <row r="143" spans="1:31" x14ac:dyDescent="0.25">
      <c r="A143" s="1">
        <f t="shared" si="36"/>
        <v>8</v>
      </c>
      <c r="B143" t="s">
        <v>161</v>
      </c>
      <c r="C143">
        <v>2019</v>
      </c>
      <c r="D143">
        <v>51.599995</v>
      </c>
      <c r="E143">
        <v>1127.6791000000001</v>
      </c>
      <c r="F143">
        <v>134.82040000000001</v>
      </c>
      <c r="G143">
        <v>6.3489922000000005</v>
      </c>
      <c r="H143">
        <v>128.83548999999999</v>
      </c>
      <c r="I143">
        <v>17.194856999999999</v>
      </c>
      <c r="J143">
        <v>1127.6790000000001</v>
      </c>
      <c r="K143">
        <v>52.758549000000002</v>
      </c>
      <c r="L143">
        <v>16.384706000000001</v>
      </c>
      <c r="M143">
        <v>12.112924</v>
      </c>
      <c r="N143">
        <v>3.0404651</v>
      </c>
      <c r="V143">
        <f t="shared" si="26"/>
        <v>0.67875274130853536</v>
      </c>
      <c r="W143">
        <f t="shared" si="27"/>
        <v>0.52052680086042569</v>
      </c>
      <c r="X143">
        <f t="shared" si="28"/>
        <v>0.11271403123729901</v>
      </c>
      <c r="Y143">
        <f t="shared" si="29"/>
        <v>0.31593838335464641</v>
      </c>
      <c r="Z143">
        <f t="shared" si="30"/>
        <v>1</v>
      </c>
      <c r="AA143">
        <f t="shared" si="31"/>
        <v>0.77145038807714161</v>
      </c>
      <c r="AB143">
        <f t="shared" si="32"/>
        <v>0.25287031194479986</v>
      </c>
      <c r="AC143">
        <f t="shared" si="33"/>
        <v>0.23117617858007503</v>
      </c>
      <c r="AD143">
        <f t="shared" si="34"/>
        <v>0.24997502456134815</v>
      </c>
      <c r="AE143">
        <f t="shared" si="35"/>
        <v>0.44476698064745046</v>
      </c>
    </row>
    <row r="144" spans="1:31" x14ac:dyDescent="0.25">
      <c r="A144" s="1">
        <f t="shared" si="36"/>
        <v>8</v>
      </c>
      <c r="B144" t="s">
        <v>161</v>
      </c>
      <c r="C144">
        <v>2020</v>
      </c>
      <c r="D144">
        <v>50.499991999999999</v>
      </c>
      <c r="E144">
        <v>1310.3916999999999</v>
      </c>
      <c r="F144">
        <v>60.911670999999998</v>
      </c>
      <c r="G144">
        <v>5.9959962000000004</v>
      </c>
      <c r="H144">
        <v>110.86709999999999</v>
      </c>
      <c r="I144">
        <v>16.146698000000001</v>
      </c>
      <c r="J144">
        <v>1310.3920000000001</v>
      </c>
      <c r="K144">
        <v>74.219711000000004</v>
      </c>
      <c r="L144">
        <v>20.587662000000002</v>
      </c>
      <c r="M144">
        <v>13.352819999999999</v>
      </c>
      <c r="N144">
        <v>9.7163781999999994</v>
      </c>
      <c r="V144">
        <f t="shared" si="26"/>
        <v>0.78984443260988435</v>
      </c>
      <c r="W144">
        <f t="shared" si="27"/>
        <v>0.50760140098983919</v>
      </c>
      <c r="X144">
        <f t="shared" si="28"/>
        <v>0.10117104170928644</v>
      </c>
      <c r="Y144">
        <f t="shared" si="29"/>
        <v>0.31266935498146775</v>
      </c>
      <c r="Z144">
        <f t="shared" si="30"/>
        <v>0.95027583050106701</v>
      </c>
      <c r="AA144">
        <f t="shared" si="31"/>
        <v>0.89771422193233752</v>
      </c>
      <c r="AB144">
        <f t="shared" si="32"/>
        <v>0.36159282477724741</v>
      </c>
      <c r="AC144">
        <f t="shared" si="33"/>
        <v>0.31006058072069093</v>
      </c>
      <c r="AD144">
        <f t="shared" si="34"/>
        <v>0.27741278863947649</v>
      </c>
      <c r="AE144">
        <f t="shared" si="35"/>
        <v>0.46564760491493012</v>
      </c>
    </row>
    <row r="145" spans="1:31" x14ac:dyDescent="0.25">
      <c r="A145" s="1">
        <f t="shared" si="36"/>
        <v>8</v>
      </c>
      <c r="B145" t="s">
        <v>161</v>
      </c>
      <c r="C145">
        <v>2021</v>
      </c>
      <c r="D145">
        <v>49.399990000000003</v>
      </c>
      <c r="E145">
        <v>1493.1043999999999</v>
      </c>
      <c r="F145">
        <v>192.88470000000001</v>
      </c>
      <c r="G145">
        <v>5.9159468999999998</v>
      </c>
      <c r="H145">
        <v>517.48090000000002</v>
      </c>
      <c r="I145">
        <v>16.14995</v>
      </c>
      <c r="J145">
        <v>1458.4069999999999</v>
      </c>
      <c r="K145">
        <v>106.32092</v>
      </c>
      <c r="L145">
        <v>21.437387000000001</v>
      </c>
      <c r="M145">
        <v>14.246200999999999</v>
      </c>
      <c r="N145">
        <v>8.7434177000000002</v>
      </c>
      <c r="V145">
        <f t="shared" si="26"/>
        <v>0.90093618471256365</v>
      </c>
      <c r="W145">
        <f t="shared" si="27"/>
        <v>0.5306812752487714</v>
      </c>
      <c r="X145">
        <f t="shared" si="28"/>
        <v>9.8553424989480137E-2</v>
      </c>
      <c r="Y145">
        <f t="shared" si="29"/>
        <v>0.38664549024600642</v>
      </c>
      <c r="Z145">
        <f t="shared" si="30"/>
        <v>0.95043010385006321</v>
      </c>
      <c r="AA145">
        <f t="shared" si="31"/>
        <v>1</v>
      </c>
      <c r="AB145">
        <f t="shared" si="32"/>
        <v>0.52421794765920404</v>
      </c>
      <c r="AC145">
        <f t="shared" si="33"/>
        <v>0.32600889153073381</v>
      </c>
      <c r="AD145">
        <f t="shared" si="34"/>
        <v>0.29718249280005321</v>
      </c>
      <c r="AE145">
        <f t="shared" si="35"/>
        <v>0.46260442230855392</v>
      </c>
    </row>
    <row r="146" spans="1:31" x14ac:dyDescent="0.25">
      <c r="A146" s="1">
        <f t="shared" si="36"/>
        <v>9</v>
      </c>
      <c r="B146" t="s">
        <v>182</v>
      </c>
      <c r="C146">
        <v>2004</v>
      </c>
      <c r="D146">
        <v>40.400002000000001</v>
      </c>
      <c r="E146">
        <v>84.132003999999995</v>
      </c>
      <c r="F146">
        <v>-700.86681999999996</v>
      </c>
      <c r="G146">
        <v>17.501042000000002</v>
      </c>
      <c r="H146">
        <v>-335.26154000000002</v>
      </c>
      <c r="I146">
        <v>-9.7569470000000005E-2</v>
      </c>
      <c r="J146">
        <v>84.132003999999995</v>
      </c>
      <c r="K146">
        <v>29.412469999999999</v>
      </c>
      <c r="L146">
        <v>23.656365999999998</v>
      </c>
      <c r="M146">
        <v>18.155328999999998</v>
      </c>
      <c r="N146">
        <v>-29.593681</v>
      </c>
      <c r="V146">
        <f t="shared" si="26"/>
        <v>4.4262225343838175E-2</v>
      </c>
      <c r="W146">
        <f t="shared" si="27"/>
        <v>0.37437909095678629</v>
      </c>
      <c r="X146">
        <f t="shared" si="28"/>
        <v>0.4773867019113992</v>
      </c>
      <c r="Y146">
        <f t="shared" si="29"/>
        <v>0.23150419871273159</v>
      </c>
      <c r="Z146">
        <f t="shared" si="30"/>
        <v>0.17965542933646825</v>
      </c>
      <c r="AA146">
        <f t="shared" si="31"/>
        <v>5.0307149648388193E-2</v>
      </c>
      <c r="AB146">
        <f t="shared" si="32"/>
        <v>0.13459878621544588</v>
      </c>
      <c r="AC146">
        <f t="shared" si="33"/>
        <v>0.36765644429540267</v>
      </c>
      <c r="AD146">
        <f t="shared" si="34"/>
        <v>0.38368791891257054</v>
      </c>
      <c r="AE146">
        <f t="shared" si="35"/>
        <v>0.34269534897744913</v>
      </c>
    </row>
    <row r="147" spans="1:31" x14ac:dyDescent="0.25">
      <c r="A147" s="1">
        <f t="shared" si="36"/>
        <v>9</v>
      </c>
      <c r="B147" t="s">
        <v>182</v>
      </c>
      <c r="C147">
        <v>2005</v>
      </c>
      <c r="D147">
        <v>39.200001</v>
      </c>
      <c r="E147">
        <v>79.689010999999994</v>
      </c>
      <c r="F147">
        <v>-599.18835000000001</v>
      </c>
      <c r="G147">
        <v>17.8880111</v>
      </c>
      <c r="H147">
        <v>-268.87256000000002</v>
      </c>
      <c r="I147">
        <v>0.58421707</v>
      </c>
      <c r="J147">
        <v>79.689010999999994</v>
      </c>
      <c r="K147">
        <v>33.880791000000002</v>
      </c>
      <c r="L147">
        <v>23.764029000000001</v>
      </c>
      <c r="M147">
        <v>21.075129</v>
      </c>
      <c r="N147">
        <v>-26.705721</v>
      </c>
      <c r="V147">
        <f t="shared" si="26"/>
        <v>4.156082649772655E-2</v>
      </c>
      <c r="W147">
        <f t="shared" si="27"/>
        <v>0.3921609538133296</v>
      </c>
      <c r="X147">
        <f t="shared" si="28"/>
        <v>0.4900406137658237</v>
      </c>
      <c r="Y147">
        <f t="shared" si="29"/>
        <v>0.24358249060679604</v>
      </c>
      <c r="Z147">
        <f t="shared" si="30"/>
        <v>0.21199906181689451</v>
      </c>
      <c r="AA147">
        <f t="shared" si="31"/>
        <v>4.7236818965996685E-2</v>
      </c>
      <c r="AB147">
        <f t="shared" si="32"/>
        <v>0.15723535581321488</v>
      </c>
      <c r="AC147">
        <f t="shared" si="33"/>
        <v>0.36967714862532319</v>
      </c>
      <c r="AD147">
        <f t="shared" si="34"/>
        <v>0.44830042153804822</v>
      </c>
      <c r="AE147">
        <f t="shared" si="35"/>
        <v>0.35172818190325683</v>
      </c>
    </row>
    <row r="148" spans="1:31" x14ac:dyDescent="0.25">
      <c r="A148" s="1">
        <f t="shared" si="36"/>
        <v>9</v>
      </c>
      <c r="B148" t="s">
        <v>182</v>
      </c>
      <c r="C148">
        <v>2006</v>
      </c>
      <c r="D148">
        <v>39.599997999999999</v>
      </c>
      <c r="E148">
        <v>87.087090000000003</v>
      </c>
      <c r="F148">
        <v>-497.50988999999998</v>
      </c>
      <c r="G148">
        <v>16.9667669</v>
      </c>
      <c r="H148">
        <v>-202.48357999999999</v>
      </c>
      <c r="I148">
        <v>1.2660035999999999</v>
      </c>
      <c r="J148">
        <v>87.087090000000003</v>
      </c>
      <c r="K148">
        <v>31.02704</v>
      </c>
      <c r="L148">
        <v>24.382747999999999</v>
      </c>
      <c r="M148">
        <v>22.107714000000001</v>
      </c>
      <c r="N148">
        <v>-23.817761000000001</v>
      </c>
      <c r="V148">
        <f t="shared" si="26"/>
        <v>4.6058956941335771E-2</v>
      </c>
      <c r="W148">
        <f t="shared" si="27"/>
        <v>0.40994281492104023</v>
      </c>
      <c r="X148">
        <f t="shared" si="28"/>
        <v>0.45991587537405065</v>
      </c>
      <c r="Y148">
        <f t="shared" si="29"/>
        <v>0.2556607825008605</v>
      </c>
      <c r="Z148">
        <f t="shared" si="30"/>
        <v>0.24434269382292548</v>
      </c>
      <c r="AA148">
        <f t="shared" si="31"/>
        <v>5.2349262074607529E-2</v>
      </c>
      <c r="AB148">
        <f t="shared" si="32"/>
        <v>0.14277821785777192</v>
      </c>
      <c r="AC148">
        <f t="shared" si="33"/>
        <v>0.3812897561349044</v>
      </c>
      <c r="AD148">
        <f t="shared" si="34"/>
        <v>0.47115058285852529</v>
      </c>
      <c r="AE148">
        <f t="shared" si="35"/>
        <v>0.36076101482906442</v>
      </c>
    </row>
    <row r="149" spans="1:31" x14ac:dyDescent="0.25">
      <c r="A149" s="1">
        <f t="shared" si="36"/>
        <v>9</v>
      </c>
      <c r="B149" t="s">
        <v>182</v>
      </c>
      <c r="C149">
        <v>2007</v>
      </c>
      <c r="D149">
        <v>38.900002000000001</v>
      </c>
      <c r="E149">
        <v>92.503540000000001</v>
      </c>
      <c r="F149">
        <v>-395.83141999999998</v>
      </c>
      <c r="G149">
        <v>17.054476000000001</v>
      </c>
      <c r="H149">
        <v>-136.09460000000001</v>
      </c>
      <c r="I149">
        <v>1.9477901</v>
      </c>
      <c r="J149">
        <v>92.503540000000001</v>
      </c>
      <c r="K149">
        <v>35.846870000000003</v>
      </c>
      <c r="L149">
        <v>24.728128000000002</v>
      </c>
      <c r="M149">
        <v>21.531254000000001</v>
      </c>
      <c r="N149">
        <v>-20.929801999999999</v>
      </c>
      <c r="V149">
        <f t="shared" si="26"/>
        <v>4.9352230592683254E-2</v>
      </c>
      <c r="W149">
        <f t="shared" si="27"/>
        <v>0.42772467777758344</v>
      </c>
      <c r="X149">
        <f t="shared" si="28"/>
        <v>0.46278396799496258</v>
      </c>
      <c r="Y149">
        <f t="shared" si="29"/>
        <v>0.26773907439492495</v>
      </c>
      <c r="Z149">
        <f t="shared" si="30"/>
        <v>0.27668632440577057</v>
      </c>
      <c r="AA149">
        <f t="shared" si="31"/>
        <v>5.6092300297859166E-2</v>
      </c>
      <c r="AB149">
        <f t="shared" si="32"/>
        <v>0.16719553640861348</v>
      </c>
      <c r="AC149">
        <f t="shared" si="33"/>
        <v>0.38777212112072063</v>
      </c>
      <c r="AD149">
        <f t="shared" si="34"/>
        <v>0.45839405047155257</v>
      </c>
      <c r="AE149">
        <f t="shared" si="35"/>
        <v>0.36979384462711656</v>
      </c>
    </row>
    <row r="150" spans="1:31" x14ac:dyDescent="0.25">
      <c r="A150" s="1">
        <f t="shared" si="36"/>
        <v>9</v>
      </c>
      <c r="B150" t="s">
        <v>182</v>
      </c>
      <c r="C150">
        <v>2008</v>
      </c>
      <c r="D150">
        <v>36.799999</v>
      </c>
      <c r="E150">
        <v>107.94882</v>
      </c>
      <c r="F150">
        <v>-294.15294999999998</v>
      </c>
      <c r="G150">
        <v>15.839770000000001</v>
      </c>
      <c r="H150">
        <v>-69.705627000000007</v>
      </c>
      <c r="I150">
        <v>2.6295766999999999</v>
      </c>
      <c r="J150">
        <v>107.94880000000001</v>
      </c>
      <c r="K150">
        <v>41.223838999999998</v>
      </c>
      <c r="L150">
        <v>22.910889000000001</v>
      </c>
      <c r="M150">
        <v>22.277844999999999</v>
      </c>
      <c r="N150">
        <v>-18.041841999999999</v>
      </c>
      <c r="V150">
        <f t="shared" si="26"/>
        <v>5.8743166290729808E-2</v>
      </c>
      <c r="W150">
        <f t="shared" si="27"/>
        <v>0.4455065406341267</v>
      </c>
      <c r="X150">
        <f t="shared" si="28"/>
        <v>0.42306301184357831</v>
      </c>
      <c r="Y150">
        <f t="shared" si="29"/>
        <v>0.27981736501546417</v>
      </c>
      <c r="Z150">
        <f t="shared" si="30"/>
        <v>0.30902995973256858</v>
      </c>
      <c r="AA150">
        <f t="shared" si="31"/>
        <v>6.67657485061985E-2</v>
      </c>
      <c r="AB150">
        <f t="shared" si="32"/>
        <v>0.1944353280425507</v>
      </c>
      <c r="AC150">
        <f t="shared" si="33"/>
        <v>0.35366474239450729</v>
      </c>
      <c r="AD150">
        <f t="shared" si="34"/>
        <v>0.47491542623278893</v>
      </c>
      <c r="AE150">
        <f t="shared" si="35"/>
        <v>0.37882667755292415</v>
      </c>
    </row>
    <row r="151" spans="1:31" x14ac:dyDescent="0.25">
      <c r="A151" s="1">
        <f t="shared" si="36"/>
        <v>9</v>
      </c>
      <c r="B151" t="s">
        <v>182</v>
      </c>
      <c r="C151">
        <v>2009</v>
      </c>
      <c r="D151">
        <v>40.5</v>
      </c>
      <c r="E151">
        <v>95.421859999999995</v>
      </c>
      <c r="F151">
        <v>-192.47449</v>
      </c>
      <c r="G151">
        <v>16.211019</v>
      </c>
      <c r="H151">
        <v>-3.3166503999999999</v>
      </c>
      <c r="I151">
        <v>3.3113632000000002</v>
      </c>
      <c r="J151">
        <v>95.421859999999995</v>
      </c>
      <c r="K151">
        <v>36.316409999999998</v>
      </c>
      <c r="L151">
        <v>26.466308999999999</v>
      </c>
      <c r="M151">
        <v>23.201021000000001</v>
      </c>
      <c r="N151">
        <v>-15.153881999999999</v>
      </c>
      <c r="V151">
        <f t="shared" si="26"/>
        <v>5.1126607973107772E-2</v>
      </c>
      <c r="W151">
        <f t="shared" si="27"/>
        <v>0.46328840174183727</v>
      </c>
      <c r="X151">
        <f t="shared" si="28"/>
        <v>0.43520287552272802</v>
      </c>
      <c r="Y151">
        <f t="shared" si="29"/>
        <v>0.2918956562909592</v>
      </c>
      <c r="Z151">
        <f t="shared" si="30"/>
        <v>0.34137359031541364</v>
      </c>
      <c r="AA151">
        <f t="shared" si="31"/>
        <v>5.8109005576718879E-2</v>
      </c>
      <c r="AB151">
        <f t="shared" si="32"/>
        <v>0.16957423187139162</v>
      </c>
      <c r="AC151">
        <f t="shared" si="33"/>
        <v>0.42039567677944695</v>
      </c>
      <c r="AD151">
        <f t="shared" si="34"/>
        <v>0.49534446648341501</v>
      </c>
      <c r="AE151">
        <f t="shared" si="35"/>
        <v>0.38785951047873179</v>
      </c>
    </row>
    <row r="152" spans="1:31" x14ac:dyDescent="0.25">
      <c r="A152" s="1">
        <f t="shared" si="36"/>
        <v>9</v>
      </c>
      <c r="B152" t="s">
        <v>182</v>
      </c>
      <c r="C152">
        <v>2010</v>
      </c>
      <c r="D152">
        <v>41.099997999999999</v>
      </c>
      <c r="E152">
        <v>104.28641</v>
      </c>
      <c r="F152">
        <v>-90.796020999999996</v>
      </c>
      <c r="G152">
        <v>22.450996799999999</v>
      </c>
      <c r="H152">
        <v>63.072327000000001</v>
      </c>
      <c r="I152">
        <v>3.9931497999999999</v>
      </c>
      <c r="J152">
        <v>104.2864</v>
      </c>
      <c r="K152">
        <v>48.746158999999999</v>
      </c>
      <c r="L152">
        <v>28.523651000000001</v>
      </c>
      <c r="M152">
        <v>24.497505</v>
      </c>
      <c r="N152">
        <v>-12.265923000000001</v>
      </c>
      <c r="V152">
        <f t="shared" si="26"/>
        <v>5.651637229218251E-2</v>
      </c>
      <c r="W152">
        <f t="shared" si="27"/>
        <v>0.48107026442349726</v>
      </c>
      <c r="X152">
        <f t="shared" si="28"/>
        <v>0.63925050892489377</v>
      </c>
      <c r="Y152">
        <f t="shared" si="29"/>
        <v>0.30397394771199998</v>
      </c>
      <c r="Z152">
        <f t="shared" si="30"/>
        <v>0.37371722564221171</v>
      </c>
      <c r="AA152">
        <f t="shared" si="31"/>
        <v>6.4234846681417171E-2</v>
      </c>
      <c r="AB152">
        <f t="shared" si="32"/>
        <v>0.23254349444704348</v>
      </c>
      <c r="AC152">
        <f t="shared" si="33"/>
        <v>0.45900949849653822</v>
      </c>
      <c r="AD152">
        <f t="shared" si="34"/>
        <v>0.52403447122822278</v>
      </c>
      <c r="AE152">
        <f t="shared" si="35"/>
        <v>0.39689234027678388</v>
      </c>
    </row>
    <row r="153" spans="1:31" x14ac:dyDescent="0.25">
      <c r="A153" s="1">
        <f t="shared" si="36"/>
        <v>9</v>
      </c>
      <c r="B153" t="s">
        <v>182</v>
      </c>
      <c r="C153">
        <v>2011</v>
      </c>
      <c r="D153">
        <v>39.299999</v>
      </c>
      <c r="E153">
        <v>135.45329000000001</v>
      </c>
      <c r="F153">
        <v>10.882446</v>
      </c>
      <c r="G153">
        <v>20.289767099999999</v>
      </c>
      <c r="H153">
        <v>129.46129999999999</v>
      </c>
      <c r="I153">
        <v>4.6749362999999997</v>
      </c>
      <c r="J153">
        <v>135.45329000000001</v>
      </c>
      <c r="K153">
        <v>55.075642000000002</v>
      </c>
      <c r="L153">
        <v>28.441897999999998</v>
      </c>
      <c r="M153">
        <v>26.990753000000002</v>
      </c>
      <c r="N153">
        <v>-9.3779628000000006</v>
      </c>
      <c r="V153">
        <f t="shared" si="26"/>
        <v>7.5466249923972495E-2</v>
      </c>
      <c r="W153">
        <f t="shared" si="27"/>
        <v>0.49885212675539076</v>
      </c>
      <c r="X153">
        <f t="shared" si="28"/>
        <v>0.56857817327596361</v>
      </c>
      <c r="Y153">
        <f t="shared" si="29"/>
        <v>0.31605223833253915</v>
      </c>
      <c r="Z153">
        <f t="shared" si="30"/>
        <v>0.40606085622505678</v>
      </c>
      <c r="AA153">
        <f t="shared" si="31"/>
        <v>8.5772728609595075E-2</v>
      </c>
      <c r="AB153">
        <f t="shared" si="32"/>
        <v>0.26460873381713251</v>
      </c>
      <c r="AC153">
        <f t="shared" si="33"/>
        <v>0.4574750935376945</v>
      </c>
      <c r="AD153">
        <f t="shared" si="34"/>
        <v>0.57920776835335697</v>
      </c>
      <c r="AE153">
        <f t="shared" si="35"/>
        <v>0.40592517382814258</v>
      </c>
    </row>
    <row r="154" spans="1:31" x14ac:dyDescent="0.25">
      <c r="A154" s="1">
        <f t="shared" si="36"/>
        <v>9</v>
      </c>
      <c r="B154" t="s">
        <v>182</v>
      </c>
      <c r="C154">
        <v>2012</v>
      </c>
      <c r="D154">
        <v>38.299999</v>
      </c>
      <c r="E154">
        <v>134.90629999999999</v>
      </c>
      <c r="F154">
        <v>112.56091000000001</v>
      </c>
      <c r="G154">
        <v>20.344114099999999</v>
      </c>
      <c r="H154">
        <v>195.85028</v>
      </c>
      <c r="I154">
        <v>4.9835801000000002</v>
      </c>
      <c r="J154">
        <v>134.90629999999999</v>
      </c>
      <c r="K154">
        <v>55.920527999999997</v>
      </c>
      <c r="L154">
        <v>28.455020999999999</v>
      </c>
      <c r="M154">
        <v>27.257576</v>
      </c>
      <c r="N154">
        <v>-6.4900031</v>
      </c>
      <c r="V154">
        <f t="shared" si="26"/>
        <v>7.5133672727736842E-2</v>
      </c>
      <c r="W154">
        <f t="shared" si="27"/>
        <v>0.51663398856263443</v>
      </c>
      <c r="X154">
        <f t="shared" si="28"/>
        <v>0.5703553233056492</v>
      </c>
      <c r="Y154">
        <f t="shared" si="29"/>
        <v>0.3281305302266036</v>
      </c>
      <c r="Z154">
        <f t="shared" si="30"/>
        <v>0.42070277279114532</v>
      </c>
      <c r="AA154">
        <f t="shared" si="31"/>
        <v>8.5394731124575102E-2</v>
      </c>
      <c r="AB154">
        <f t="shared" si="32"/>
        <v>0.26888893677058651</v>
      </c>
      <c r="AC154">
        <f t="shared" si="33"/>
        <v>0.45772139638009668</v>
      </c>
      <c r="AD154">
        <f t="shared" si="34"/>
        <v>0.58511231722247059</v>
      </c>
      <c r="AE154">
        <f t="shared" si="35"/>
        <v>0.41495800581562359</v>
      </c>
    </row>
    <row r="155" spans="1:31" x14ac:dyDescent="0.25">
      <c r="A155" s="1">
        <f t="shared" si="36"/>
        <v>9</v>
      </c>
      <c r="B155" t="s">
        <v>182</v>
      </c>
      <c r="C155">
        <v>2013</v>
      </c>
      <c r="D155">
        <v>37.599997999999999</v>
      </c>
      <c r="E155">
        <v>153.23636999999999</v>
      </c>
      <c r="F155">
        <v>214.23938000000001</v>
      </c>
      <c r="G155">
        <v>19.7021379</v>
      </c>
      <c r="H155">
        <v>262.23926</v>
      </c>
      <c r="I155">
        <v>4.9480256999999996</v>
      </c>
      <c r="J155">
        <v>153.2364</v>
      </c>
      <c r="K155">
        <v>61.726298999999997</v>
      </c>
      <c r="L155">
        <v>29.018314</v>
      </c>
      <c r="M155">
        <v>29.433793999999999</v>
      </c>
      <c r="N155">
        <v>-3.6020433999999999</v>
      </c>
      <c r="V155">
        <f t="shared" si="26"/>
        <v>8.627859912018114E-2</v>
      </c>
      <c r="W155">
        <f t="shared" si="27"/>
        <v>0.53441585141917769</v>
      </c>
      <c r="X155">
        <f t="shared" si="28"/>
        <v>0.54936266459610772</v>
      </c>
      <c r="Y155">
        <f t="shared" si="29"/>
        <v>0.34020882212066811</v>
      </c>
      <c r="Z155">
        <f t="shared" si="30"/>
        <v>0.4190160887937433</v>
      </c>
      <c r="AA155">
        <f t="shared" si="31"/>
        <v>9.8061748254987979E-2</v>
      </c>
      <c r="AB155">
        <f t="shared" si="32"/>
        <v>0.29830104465410889</v>
      </c>
      <c r="AC155">
        <f t="shared" si="33"/>
        <v>0.46829372488769799</v>
      </c>
      <c r="AD155">
        <f t="shared" si="34"/>
        <v>0.63327003050372666</v>
      </c>
      <c r="AE155">
        <f t="shared" si="35"/>
        <v>0.42399083780310454</v>
      </c>
    </row>
    <row r="156" spans="1:31" x14ac:dyDescent="0.25">
      <c r="A156" s="1">
        <f t="shared" si="36"/>
        <v>9</v>
      </c>
      <c r="B156" t="s">
        <v>182</v>
      </c>
      <c r="C156">
        <v>2014</v>
      </c>
      <c r="D156">
        <v>40.700001</v>
      </c>
      <c r="E156">
        <v>168.35705999999999</v>
      </c>
      <c r="F156">
        <v>315.91784999999999</v>
      </c>
      <c r="G156">
        <v>21.733816900000001</v>
      </c>
      <c r="H156">
        <v>328.62822999999997</v>
      </c>
      <c r="I156">
        <v>5.1086973999999996</v>
      </c>
      <c r="J156">
        <v>168.3571</v>
      </c>
      <c r="K156">
        <v>82.523323000000005</v>
      </c>
      <c r="L156">
        <v>31.592078999999998</v>
      </c>
      <c r="M156">
        <v>30.863814999999999</v>
      </c>
      <c r="N156">
        <v>-0.71408366999999995</v>
      </c>
      <c r="V156">
        <f t="shared" si="26"/>
        <v>9.5472179780427865E-2</v>
      </c>
      <c r="W156">
        <f t="shared" si="27"/>
        <v>0.55219771427572095</v>
      </c>
      <c r="X156">
        <f t="shared" si="28"/>
        <v>0.61579868489459</v>
      </c>
      <c r="Y156">
        <f t="shared" si="29"/>
        <v>0.35228711219541076</v>
      </c>
      <c r="Z156">
        <f t="shared" si="30"/>
        <v>0.42663827859937559</v>
      </c>
      <c r="AA156">
        <f t="shared" si="31"/>
        <v>0.10851090924831774</v>
      </c>
      <c r="AB156">
        <f t="shared" si="32"/>
        <v>0.40365902614256327</v>
      </c>
      <c r="AC156">
        <f t="shared" si="33"/>
        <v>0.5166001818849737</v>
      </c>
      <c r="AD156">
        <f t="shared" si="34"/>
        <v>0.66491508688326917</v>
      </c>
      <c r="AE156">
        <f t="shared" si="35"/>
        <v>0.43302366988441821</v>
      </c>
    </row>
    <row r="157" spans="1:31" x14ac:dyDescent="0.25">
      <c r="A157" s="1">
        <f t="shared" si="36"/>
        <v>9</v>
      </c>
      <c r="B157" t="s">
        <v>182</v>
      </c>
      <c r="C157">
        <v>2015</v>
      </c>
      <c r="D157">
        <v>43.200001</v>
      </c>
      <c r="E157">
        <v>165.31044</v>
      </c>
      <c r="F157">
        <v>417.59631000000002</v>
      </c>
      <c r="G157">
        <v>18.590762999999999</v>
      </c>
      <c r="H157">
        <v>395.01720999999998</v>
      </c>
      <c r="I157">
        <v>5.5214071000000002</v>
      </c>
      <c r="J157">
        <v>165.31039000000001</v>
      </c>
      <c r="K157">
        <v>67.595489999999998</v>
      </c>
      <c r="L157">
        <v>34.914256999999999</v>
      </c>
      <c r="M157">
        <v>31.593601</v>
      </c>
      <c r="N157">
        <v>2.1738759999999999</v>
      </c>
      <c r="V157">
        <f t="shared" si="26"/>
        <v>9.3619794293315781E-2</v>
      </c>
      <c r="W157">
        <f t="shared" si="27"/>
        <v>0.56997957538343147</v>
      </c>
      <c r="X157">
        <f t="shared" si="28"/>
        <v>0.51302064136526082</v>
      </c>
      <c r="Y157">
        <f t="shared" si="29"/>
        <v>0.36436540408947521</v>
      </c>
      <c r="Z157">
        <f t="shared" si="30"/>
        <v>0.44621703246844874</v>
      </c>
      <c r="AA157">
        <f t="shared" si="31"/>
        <v>0.10640548004927354</v>
      </c>
      <c r="AB157">
        <f t="shared" si="32"/>
        <v>0.32803443904410451</v>
      </c>
      <c r="AC157">
        <f t="shared" si="33"/>
        <v>0.57895344595309794</v>
      </c>
      <c r="AD157">
        <f t="shared" si="34"/>
        <v>0.68106458336968501</v>
      </c>
      <c r="AE157">
        <f t="shared" si="35"/>
        <v>0.44205650177806655</v>
      </c>
    </row>
    <row r="158" spans="1:31" x14ac:dyDescent="0.25">
      <c r="A158" s="1">
        <f t="shared" si="36"/>
        <v>9</v>
      </c>
      <c r="B158" t="s">
        <v>182</v>
      </c>
      <c r="C158">
        <v>2016</v>
      </c>
      <c r="D158">
        <v>43.299999</v>
      </c>
      <c r="E158">
        <v>188.11809</v>
      </c>
      <c r="F158">
        <v>519.27477999999996</v>
      </c>
      <c r="G158">
        <v>18.2456459</v>
      </c>
      <c r="H158">
        <v>461.40618999999998</v>
      </c>
      <c r="I158">
        <v>5.7010263999999999</v>
      </c>
      <c r="J158">
        <v>188.1181</v>
      </c>
      <c r="K158">
        <v>65.811401000000004</v>
      </c>
      <c r="L158">
        <v>36.670226999999997</v>
      </c>
      <c r="M158">
        <v>33.040759999999999</v>
      </c>
      <c r="N158">
        <v>5.0618357999999999</v>
      </c>
      <c r="V158">
        <f t="shared" si="26"/>
        <v>0.10748714888795903</v>
      </c>
      <c r="W158">
        <f t="shared" si="27"/>
        <v>0.58776143823997473</v>
      </c>
      <c r="X158">
        <f t="shared" si="28"/>
        <v>0.50173529232097125</v>
      </c>
      <c r="Y158">
        <f t="shared" si="29"/>
        <v>0.37644369598353966</v>
      </c>
      <c r="Z158">
        <f t="shared" si="30"/>
        <v>0.45473808749777134</v>
      </c>
      <c r="AA158">
        <f t="shared" si="31"/>
        <v>0.1221667499428087</v>
      </c>
      <c r="AB158">
        <f t="shared" si="32"/>
        <v>0.31899622204556877</v>
      </c>
      <c r="AC158">
        <f t="shared" si="33"/>
        <v>0.61191087963236013</v>
      </c>
      <c r="AD158">
        <f t="shared" si="34"/>
        <v>0.71308888800938064</v>
      </c>
      <c r="AE158">
        <f t="shared" si="35"/>
        <v>0.45108933407832308</v>
      </c>
    </row>
    <row r="159" spans="1:31" x14ac:dyDescent="0.25">
      <c r="A159" s="1">
        <f t="shared" si="36"/>
        <v>9</v>
      </c>
      <c r="B159" t="s">
        <v>182</v>
      </c>
      <c r="C159">
        <v>2017</v>
      </c>
      <c r="D159">
        <v>36.799999</v>
      </c>
      <c r="E159">
        <v>192.99704</v>
      </c>
      <c r="F159">
        <v>615.33196999999996</v>
      </c>
      <c r="G159">
        <v>18.257455999999998</v>
      </c>
      <c r="H159">
        <v>769.08660999999995</v>
      </c>
      <c r="I159">
        <v>5.7011694999999998</v>
      </c>
      <c r="J159">
        <v>192.99699000000001</v>
      </c>
      <c r="K159">
        <v>84.867446999999999</v>
      </c>
      <c r="L159">
        <v>36.886477999999997</v>
      </c>
      <c r="M159">
        <v>36.068089000000001</v>
      </c>
      <c r="N159">
        <v>10.34796</v>
      </c>
      <c r="V159">
        <f t="shared" si="26"/>
        <v>0.11045361538930988</v>
      </c>
      <c r="W159">
        <f t="shared" si="27"/>
        <v>0.60456023329427611</v>
      </c>
      <c r="X159">
        <f t="shared" si="28"/>
        <v>0.50212148327108053</v>
      </c>
      <c r="Y159">
        <f t="shared" si="29"/>
        <v>0.43242066569821747</v>
      </c>
      <c r="Z159">
        <f t="shared" si="30"/>
        <v>0.45474487609440145</v>
      </c>
      <c r="AA159">
        <f t="shared" si="31"/>
        <v>0.12553830728332513</v>
      </c>
      <c r="AB159">
        <f t="shared" si="32"/>
        <v>0.41553438739610804</v>
      </c>
      <c r="AC159">
        <f t="shared" si="33"/>
        <v>0.61596964942374277</v>
      </c>
      <c r="AD159">
        <f t="shared" si="34"/>
        <v>0.78008090902475313</v>
      </c>
      <c r="AE159">
        <f t="shared" si="35"/>
        <v>0.46762303839682762</v>
      </c>
    </row>
    <row r="160" spans="1:31" x14ac:dyDescent="0.25">
      <c r="A160" s="1">
        <f t="shared" si="36"/>
        <v>9</v>
      </c>
      <c r="B160" t="s">
        <v>182</v>
      </c>
      <c r="C160">
        <v>2018</v>
      </c>
      <c r="D160">
        <v>30.299999</v>
      </c>
      <c r="E160">
        <v>201.33788000000001</v>
      </c>
      <c r="F160">
        <v>787.68151999999998</v>
      </c>
      <c r="G160">
        <v>17.0023248</v>
      </c>
      <c r="H160">
        <v>1346.5070000000001</v>
      </c>
      <c r="I160">
        <v>5.5271400999999996</v>
      </c>
      <c r="J160">
        <v>201.33790999999999</v>
      </c>
      <c r="K160">
        <v>73.414931999999993</v>
      </c>
      <c r="L160">
        <v>38.352150000000002</v>
      </c>
      <c r="M160">
        <v>38.189224000000003</v>
      </c>
      <c r="N160">
        <v>21.175011000000001</v>
      </c>
      <c r="V160">
        <f t="shared" si="26"/>
        <v>0.11552495706182697</v>
      </c>
      <c r="W160">
        <f t="shared" si="27"/>
        <v>0.63470128539200088</v>
      </c>
      <c r="X160">
        <f t="shared" si="28"/>
        <v>0.46107862075172668</v>
      </c>
      <c r="Y160">
        <f t="shared" si="29"/>
        <v>0.53747201632906827</v>
      </c>
      <c r="Z160">
        <f t="shared" si="30"/>
        <v>0.44648900328941898</v>
      </c>
      <c r="AA160">
        <f t="shared" si="31"/>
        <v>0.13130230074344826</v>
      </c>
      <c r="AB160">
        <f t="shared" si="32"/>
        <v>0.35751580438316133</v>
      </c>
      <c r="AC160">
        <f t="shared" si="33"/>
        <v>0.64347854065511445</v>
      </c>
      <c r="AD160">
        <f t="shared" si="34"/>
        <v>0.82701968591237995</v>
      </c>
      <c r="AE160">
        <f t="shared" si="35"/>
        <v>0.50148740728081442</v>
      </c>
    </row>
    <row r="161" spans="1:31" x14ac:dyDescent="0.25">
      <c r="A161" s="1">
        <f t="shared" si="36"/>
        <v>9</v>
      </c>
      <c r="B161" t="s">
        <v>182</v>
      </c>
      <c r="C161">
        <v>2019</v>
      </c>
      <c r="D161">
        <v>23.799999</v>
      </c>
      <c r="E161">
        <v>223.99153000000001</v>
      </c>
      <c r="F161">
        <v>791.10571000000004</v>
      </c>
      <c r="G161">
        <v>16.468024100000001</v>
      </c>
      <c r="H161">
        <v>2014.4670000000001</v>
      </c>
      <c r="I161">
        <v>6.0976777000000002</v>
      </c>
      <c r="J161">
        <v>221.98570000000001</v>
      </c>
      <c r="K161">
        <v>52.002021999999997</v>
      </c>
      <c r="L161">
        <v>40.136710999999998</v>
      </c>
      <c r="M161">
        <v>38.318764000000002</v>
      </c>
      <c r="N161">
        <v>33.977038999999998</v>
      </c>
      <c r="V161">
        <f t="shared" si="26"/>
        <v>0.12929867760791305</v>
      </c>
      <c r="W161">
        <f t="shared" si="27"/>
        <v>0.63530011892062044</v>
      </c>
      <c r="X161">
        <f t="shared" si="28"/>
        <v>0.44360695709290399</v>
      </c>
      <c r="Y161">
        <f t="shared" si="29"/>
        <v>0.65899543563087548</v>
      </c>
      <c r="Z161">
        <f t="shared" si="30"/>
        <v>0.47355503843095237</v>
      </c>
      <c r="AA161">
        <f t="shared" si="31"/>
        <v>0.14557095774123702</v>
      </c>
      <c r="AB161">
        <f t="shared" si="32"/>
        <v>0.24903773678108815</v>
      </c>
      <c r="AC161">
        <f t="shared" si="33"/>
        <v>0.67697259283373812</v>
      </c>
      <c r="AD161">
        <f t="shared" si="34"/>
        <v>0.8298862875940376</v>
      </c>
      <c r="AE161">
        <f t="shared" si="35"/>
        <v>0.54152902144289117</v>
      </c>
    </row>
    <row r="162" spans="1:31" x14ac:dyDescent="0.25">
      <c r="A162" s="1">
        <f t="shared" si="36"/>
        <v>9</v>
      </c>
      <c r="B162" t="s">
        <v>182</v>
      </c>
      <c r="C162">
        <v>2020</v>
      </c>
      <c r="D162">
        <v>17.299999</v>
      </c>
      <c r="E162">
        <v>225.50107</v>
      </c>
      <c r="F162">
        <v>1380.4350999999999</v>
      </c>
      <c r="G162">
        <v>16.072945000000001</v>
      </c>
      <c r="H162">
        <v>2494.1460000000002</v>
      </c>
      <c r="I162">
        <v>6.4187732000000004</v>
      </c>
      <c r="J162">
        <v>235.46299999999999</v>
      </c>
      <c r="K162">
        <v>48.657420999999999</v>
      </c>
      <c r="L162">
        <v>44.452517999999998</v>
      </c>
      <c r="M162">
        <v>40.586585999999997</v>
      </c>
      <c r="N162">
        <v>65.115836999999999</v>
      </c>
      <c r="V162">
        <f t="shared" ref="V162:V181" si="37">(E162-11.333884)/(1656.034742-11.333884)</f>
        <v>0.13021649800829616</v>
      </c>
      <c r="W162">
        <f t="shared" ref="W162:W181" si="38">(F162--2841.6039)/(2876.4961--2841.6039)</f>
        <v>0.7383639670519927</v>
      </c>
      <c r="X162">
        <f t="shared" si="28"/>
        <v>0.43068784777144808</v>
      </c>
      <c r="Y162">
        <f t="shared" si="29"/>
        <v>0.74626448205172646</v>
      </c>
      <c r="Z162">
        <f t="shared" si="30"/>
        <v>0.48878765778292543</v>
      </c>
      <c r="AA162">
        <f t="shared" si="31"/>
        <v>0.15488444702780466</v>
      </c>
      <c r="AB162">
        <f t="shared" si="32"/>
        <v>0.23209394663860114</v>
      </c>
      <c r="AC162">
        <f t="shared" si="33"/>
        <v>0.75797507179123491</v>
      </c>
      <c r="AD162">
        <f t="shared" si="34"/>
        <v>0.88007111358524104</v>
      </c>
      <c r="AE162">
        <f t="shared" si="35"/>
        <v>0.63892356978998499</v>
      </c>
    </row>
    <row r="163" spans="1:31" x14ac:dyDescent="0.25">
      <c r="A163" s="1">
        <f t="shared" si="36"/>
        <v>9</v>
      </c>
      <c r="B163" t="s">
        <v>182</v>
      </c>
      <c r="C163">
        <v>2021</v>
      </c>
      <c r="D163">
        <v>10.799999</v>
      </c>
      <c r="E163">
        <v>227.01060000000001</v>
      </c>
      <c r="F163">
        <v>2277.5048999999999</v>
      </c>
      <c r="G163">
        <v>15.637893999999999</v>
      </c>
      <c r="H163">
        <v>3888.8168999999998</v>
      </c>
      <c r="I163">
        <v>6.8315010000000003</v>
      </c>
      <c r="J163">
        <v>245.44130000000001</v>
      </c>
      <c r="K163">
        <v>41.754680999999998</v>
      </c>
      <c r="L163">
        <v>46.213779000000002</v>
      </c>
      <c r="M163">
        <v>41.168739000000002</v>
      </c>
      <c r="N163">
        <v>113.5523</v>
      </c>
      <c r="V163">
        <f t="shared" si="37"/>
        <v>0.13113431232854625</v>
      </c>
      <c r="W163">
        <f t="shared" si="38"/>
        <v>0.89524646298595678</v>
      </c>
      <c r="X163">
        <f t="shared" si="28"/>
        <v>0.41646165501812676</v>
      </c>
      <c r="Y163">
        <f t="shared" si="29"/>
        <v>1</v>
      </c>
      <c r="Z163">
        <f t="shared" si="30"/>
        <v>0.50836727030747719</v>
      </c>
      <c r="AA163">
        <f t="shared" si="31"/>
        <v>0.16177995207318896</v>
      </c>
      <c r="AB163">
        <f t="shared" si="32"/>
        <v>0.19712458019753665</v>
      </c>
      <c r="AC163">
        <f t="shared" si="33"/>
        <v>0.79103181114291587</v>
      </c>
      <c r="AD163">
        <f t="shared" si="34"/>
        <v>0.89295362685359159</v>
      </c>
      <c r="AE163">
        <f t="shared" si="35"/>
        <v>0.79042098588856791</v>
      </c>
    </row>
    <row r="164" spans="1:31" x14ac:dyDescent="0.25">
      <c r="A164" s="1">
        <f t="shared" si="36"/>
        <v>10</v>
      </c>
      <c r="B164" t="s">
        <v>198</v>
      </c>
      <c r="C164">
        <v>2004</v>
      </c>
      <c r="D164">
        <v>33.599997999999999</v>
      </c>
      <c r="E164">
        <v>81.378128000000004</v>
      </c>
      <c r="F164">
        <v>-1276.1931999999999</v>
      </c>
      <c r="G164">
        <v>11.1987931</v>
      </c>
      <c r="H164">
        <v>-206.6585</v>
      </c>
      <c r="I164">
        <v>0.74837494000000004</v>
      </c>
      <c r="J164">
        <v>81.378128000000004</v>
      </c>
      <c r="K164">
        <v>36.298814999999998</v>
      </c>
      <c r="L164">
        <v>23.131618</v>
      </c>
      <c r="M164">
        <v>17.005320000000001</v>
      </c>
      <c r="N164">
        <v>-31.674605</v>
      </c>
      <c r="V164">
        <f t="shared" si="37"/>
        <v>4.2587832102900257E-2</v>
      </c>
      <c r="W164">
        <f t="shared" si="38"/>
        <v>0.27376413493992763</v>
      </c>
      <c r="X164">
        <f t="shared" si="28"/>
        <v>0.27130279995322187</v>
      </c>
      <c r="Y164">
        <f t="shared" si="29"/>
        <v>0.25490123020175354</v>
      </c>
      <c r="Z164">
        <f t="shared" si="30"/>
        <v>0.21978663388607847</v>
      </c>
      <c r="AA164">
        <f t="shared" si="31"/>
        <v>4.8404083409413344E-2</v>
      </c>
      <c r="AB164">
        <f t="shared" si="32"/>
        <v>0.16948509538319556</v>
      </c>
      <c r="AC164">
        <f t="shared" si="33"/>
        <v>0.35780755883134269</v>
      </c>
      <c r="AD164">
        <f t="shared" si="34"/>
        <v>0.35823927190530197</v>
      </c>
      <c r="AE164">
        <f t="shared" si="35"/>
        <v>0.33618672738182342</v>
      </c>
    </row>
    <row r="165" spans="1:31" x14ac:dyDescent="0.25">
      <c r="A165" s="1">
        <f t="shared" si="36"/>
        <v>10</v>
      </c>
      <c r="B165" t="s">
        <v>198</v>
      </c>
      <c r="C165">
        <v>2005</v>
      </c>
      <c r="D165">
        <v>33.900002000000001</v>
      </c>
      <c r="E165">
        <v>58.341678999999999</v>
      </c>
      <c r="F165">
        <v>-1142.316</v>
      </c>
      <c r="G165">
        <v>10.401251200000001</v>
      </c>
      <c r="H165">
        <v>-182.71176</v>
      </c>
      <c r="I165">
        <v>1.0954254000000001</v>
      </c>
      <c r="J165">
        <v>58.341678999999999</v>
      </c>
      <c r="K165">
        <v>35.624583999999999</v>
      </c>
      <c r="L165">
        <v>24.584036000000001</v>
      </c>
      <c r="M165">
        <v>20.611158</v>
      </c>
      <c r="N165">
        <v>-28.421610000000001</v>
      </c>
      <c r="V165">
        <f t="shared" si="37"/>
        <v>2.8581364672699647E-2</v>
      </c>
      <c r="W165">
        <f t="shared" si="38"/>
        <v>0.29717701684125847</v>
      </c>
      <c r="X165">
        <f t="shared" si="28"/>
        <v>0.24522313389510442</v>
      </c>
      <c r="Y165">
        <f t="shared" si="29"/>
        <v>0.25925791282635885</v>
      </c>
      <c r="Z165">
        <f t="shared" si="30"/>
        <v>0.23625054432115816</v>
      </c>
      <c r="AA165">
        <f t="shared" si="31"/>
        <v>3.248474341089274E-2</v>
      </c>
      <c r="AB165">
        <f t="shared" si="32"/>
        <v>0.16606943277603878</v>
      </c>
      <c r="AC165">
        <f t="shared" si="33"/>
        <v>0.38506768850871004</v>
      </c>
      <c r="AD165">
        <f t="shared" si="34"/>
        <v>0.43803316780298229</v>
      </c>
      <c r="AE165">
        <f t="shared" si="35"/>
        <v>0.34636130055578968</v>
      </c>
    </row>
    <row r="166" spans="1:31" x14ac:dyDescent="0.25">
      <c r="A166" s="1">
        <f t="shared" si="36"/>
        <v>10</v>
      </c>
      <c r="B166" t="s">
        <v>198</v>
      </c>
      <c r="C166">
        <v>2006</v>
      </c>
      <c r="D166">
        <v>33.599997999999999</v>
      </c>
      <c r="E166">
        <v>64.036591000000001</v>
      </c>
      <c r="F166">
        <v>-1008.4388</v>
      </c>
      <c r="G166">
        <v>12.317879</v>
      </c>
      <c r="H166">
        <v>-158.76501999999999</v>
      </c>
      <c r="I166">
        <v>1.4424758</v>
      </c>
      <c r="J166">
        <v>64.036591000000001</v>
      </c>
      <c r="K166">
        <v>34.950353999999997</v>
      </c>
      <c r="L166">
        <v>27.039432999999999</v>
      </c>
      <c r="M166">
        <v>23.476224999999999</v>
      </c>
      <c r="N166">
        <v>-25.168614999999999</v>
      </c>
      <c r="V166">
        <f t="shared" si="37"/>
        <v>3.2043946924237572E-2</v>
      </c>
      <c r="W166">
        <f t="shared" si="38"/>
        <v>0.32058989874258931</v>
      </c>
      <c r="X166">
        <f t="shared" si="28"/>
        <v>0.30789697332812282</v>
      </c>
      <c r="Y166">
        <f t="shared" si="29"/>
        <v>0.26361459545096411</v>
      </c>
      <c r="Z166">
        <f t="shared" si="30"/>
        <v>0.25271445190986608</v>
      </c>
      <c r="AA166">
        <f t="shared" si="31"/>
        <v>3.6420212822417711E-2</v>
      </c>
      <c r="AB166">
        <f t="shared" si="32"/>
        <v>0.16265377523489441</v>
      </c>
      <c r="AC166">
        <f t="shared" si="33"/>
        <v>0.43115252126995274</v>
      </c>
      <c r="AD166">
        <f t="shared" si="34"/>
        <v>0.5014344792146096</v>
      </c>
      <c r="AE166">
        <f t="shared" si="35"/>
        <v>0.35653587372975593</v>
      </c>
    </row>
    <row r="167" spans="1:31" x14ac:dyDescent="0.25">
      <c r="A167" s="1">
        <f t="shared" si="36"/>
        <v>10</v>
      </c>
      <c r="B167" t="s">
        <v>198</v>
      </c>
      <c r="C167">
        <v>2007</v>
      </c>
      <c r="D167">
        <v>33.799999</v>
      </c>
      <c r="E167">
        <v>72.988929999999996</v>
      </c>
      <c r="F167">
        <v>-874.5616</v>
      </c>
      <c r="G167">
        <v>15.717319999999999</v>
      </c>
      <c r="H167">
        <v>-134.81827999999999</v>
      </c>
      <c r="I167">
        <v>1.7895262000000001</v>
      </c>
      <c r="J167">
        <v>72.988929999999996</v>
      </c>
      <c r="K167">
        <v>34.276122999999998</v>
      </c>
      <c r="L167">
        <v>30.721914000000002</v>
      </c>
      <c r="M167">
        <v>27.633913</v>
      </c>
      <c r="N167">
        <v>-21.915620000000001</v>
      </c>
      <c r="V167">
        <f t="shared" si="37"/>
        <v>3.7487088123109615E-2</v>
      </c>
      <c r="W167">
        <f t="shared" si="38"/>
        <v>0.34400278064392015</v>
      </c>
      <c r="X167">
        <f t="shared" si="28"/>
        <v>0.41905888979203904</v>
      </c>
      <c r="Y167">
        <f t="shared" si="29"/>
        <v>0.26797127807556942</v>
      </c>
      <c r="Z167">
        <f t="shared" si="30"/>
        <v>0.26917835949857405</v>
      </c>
      <c r="AA167">
        <f t="shared" si="31"/>
        <v>4.2606727433372543E-2</v>
      </c>
      <c r="AB167">
        <f t="shared" si="32"/>
        <v>0.15923811262773763</v>
      </c>
      <c r="AC167">
        <f t="shared" si="33"/>
        <v>0.50026823698983591</v>
      </c>
      <c r="AD167">
        <f t="shared" si="34"/>
        <v>0.59344031071536885</v>
      </c>
      <c r="AE167">
        <f t="shared" si="35"/>
        <v>0.36671044690372218</v>
      </c>
    </row>
    <row r="168" spans="1:31" x14ac:dyDescent="0.25">
      <c r="A168" s="1">
        <f t="shared" si="36"/>
        <v>10</v>
      </c>
      <c r="B168" t="s">
        <v>198</v>
      </c>
      <c r="C168">
        <v>2008</v>
      </c>
      <c r="D168">
        <v>30.5</v>
      </c>
      <c r="E168">
        <v>213.33713</v>
      </c>
      <c r="F168">
        <v>-740.68439000000001</v>
      </c>
      <c r="G168">
        <v>20.418230999999999</v>
      </c>
      <c r="H168">
        <v>-110.87154</v>
      </c>
      <c r="I168">
        <v>2.1365767</v>
      </c>
      <c r="J168">
        <v>213.33709999999999</v>
      </c>
      <c r="K168">
        <v>33.601891999999999</v>
      </c>
      <c r="L168">
        <v>31.317156000000001</v>
      </c>
      <c r="M168">
        <v>24.704053999999999</v>
      </c>
      <c r="N168">
        <v>-18.662624999999998</v>
      </c>
      <c r="V168">
        <f t="shared" si="37"/>
        <v>0.12282066067968207</v>
      </c>
      <c r="W168">
        <f t="shared" si="38"/>
        <v>0.36741566429408373</v>
      </c>
      <c r="X168">
        <f t="shared" si="28"/>
        <v>0.57277895020382585</v>
      </c>
      <c r="Y168">
        <f t="shared" si="29"/>
        <v>0.27232796070017473</v>
      </c>
      <c r="Z168">
        <f t="shared" si="30"/>
        <v>0.28564227183123492</v>
      </c>
      <c r="AA168">
        <f t="shared" si="31"/>
        <v>0.13959434199150902</v>
      </c>
      <c r="AB168">
        <f t="shared" si="32"/>
        <v>0.15582245002058087</v>
      </c>
      <c r="AC168">
        <f t="shared" si="33"/>
        <v>0.51144020959649295</v>
      </c>
      <c r="AD168">
        <f t="shared" si="34"/>
        <v>0.52860521162304086</v>
      </c>
      <c r="AE168">
        <f t="shared" si="35"/>
        <v>0.37688502007768848</v>
      </c>
    </row>
    <row r="169" spans="1:31" x14ac:dyDescent="0.25">
      <c r="A169" s="1">
        <f t="shared" si="36"/>
        <v>10</v>
      </c>
      <c r="B169" t="s">
        <v>198</v>
      </c>
      <c r="C169">
        <v>2009</v>
      </c>
      <c r="D169">
        <v>30.700001</v>
      </c>
      <c r="E169">
        <v>197.27122</v>
      </c>
      <c r="F169">
        <v>-606.80717000000004</v>
      </c>
      <c r="G169">
        <v>19.084299999999999</v>
      </c>
      <c r="H169">
        <v>-86.924805000000006</v>
      </c>
      <c r="I169">
        <v>2.4836271000000001</v>
      </c>
      <c r="J169">
        <v>197.27118999999999</v>
      </c>
      <c r="K169">
        <v>32.927661999999998</v>
      </c>
      <c r="L169">
        <v>34.306080000000001</v>
      </c>
      <c r="M169">
        <v>25.114222000000002</v>
      </c>
      <c r="N169">
        <v>-15.40963</v>
      </c>
      <c r="V169">
        <f t="shared" si="37"/>
        <v>0.11305237368581708</v>
      </c>
      <c r="W169">
        <f t="shared" si="38"/>
        <v>0.39082854969307984</v>
      </c>
      <c r="X169">
        <f t="shared" si="28"/>
        <v>0.52915932968662072</v>
      </c>
      <c r="Y169">
        <f t="shared" si="29"/>
        <v>0.27668464241511914</v>
      </c>
      <c r="Z169">
        <f t="shared" si="30"/>
        <v>0.30210617941994289</v>
      </c>
      <c r="AA169">
        <f t="shared" si="31"/>
        <v>0.12849199354901983</v>
      </c>
      <c r="AB169">
        <f t="shared" si="32"/>
        <v>0.15240679247943648</v>
      </c>
      <c r="AC169">
        <f t="shared" si="33"/>
        <v>0.56753869903671983</v>
      </c>
      <c r="AD169">
        <f t="shared" si="34"/>
        <v>0.53768185419338366</v>
      </c>
      <c r="AE169">
        <f t="shared" si="35"/>
        <v>0.38705959325165479</v>
      </c>
    </row>
    <row r="170" spans="1:31" x14ac:dyDescent="0.25">
      <c r="A170" s="1">
        <f t="shared" si="36"/>
        <v>10</v>
      </c>
      <c r="B170" t="s">
        <v>198</v>
      </c>
      <c r="C170">
        <v>2010</v>
      </c>
      <c r="D170">
        <v>29.799999</v>
      </c>
      <c r="E170">
        <v>158.82906</v>
      </c>
      <c r="F170">
        <v>-472.92995999999999</v>
      </c>
      <c r="G170">
        <v>19.733088200000001</v>
      </c>
      <c r="H170">
        <v>-62.978065000000001</v>
      </c>
      <c r="I170">
        <v>2.8306775000000002</v>
      </c>
      <c r="J170">
        <v>158.82899</v>
      </c>
      <c r="K170">
        <v>32.253430999999999</v>
      </c>
      <c r="L170">
        <v>35.410736</v>
      </c>
      <c r="M170">
        <v>28.647020000000001</v>
      </c>
      <c r="N170">
        <v>-12.156635</v>
      </c>
      <c r="V170">
        <f t="shared" si="37"/>
        <v>8.9679029035929392E-2</v>
      </c>
      <c r="W170">
        <f t="shared" si="38"/>
        <v>0.41424143334324337</v>
      </c>
      <c r="X170">
        <f t="shared" si="28"/>
        <v>0.55037474118844554</v>
      </c>
      <c r="Y170">
        <f t="shared" si="29"/>
        <v>0.28104132503972445</v>
      </c>
      <c r="Z170">
        <f t="shared" si="30"/>
        <v>0.3185700870086508</v>
      </c>
      <c r="AA170">
        <f t="shared" si="31"/>
        <v>0.10192650803989781</v>
      </c>
      <c r="AB170">
        <f t="shared" si="32"/>
        <v>0.14899112987227972</v>
      </c>
      <c r="AC170">
        <f t="shared" si="33"/>
        <v>0.58827175646845209</v>
      </c>
      <c r="AD170">
        <f t="shared" si="34"/>
        <v>0.61585944171659834</v>
      </c>
      <c r="AE170">
        <f t="shared" si="35"/>
        <v>0.39723416642562104</v>
      </c>
    </row>
    <row r="171" spans="1:31" x14ac:dyDescent="0.25">
      <c r="A171" s="1">
        <f t="shared" si="36"/>
        <v>10</v>
      </c>
      <c r="B171" t="s">
        <v>198</v>
      </c>
      <c r="C171">
        <v>2011</v>
      </c>
      <c r="D171">
        <v>28.700001</v>
      </c>
      <c r="E171">
        <v>157.23477</v>
      </c>
      <c r="F171">
        <v>-339.05275</v>
      </c>
      <c r="G171">
        <v>19.0928492</v>
      </c>
      <c r="H171">
        <v>-39.031326</v>
      </c>
      <c r="I171">
        <v>3.1777278999999998</v>
      </c>
      <c r="J171">
        <v>157.23480000000001</v>
      </c>
      <c r="K171">
        <v>31.579201000000001</v>
      </c>
      <c r="L171">
        <v>40.935375000000001</v>
      </c>
      <c r="M171">
        <v>35.967354</v>
      </c>
      <c r="N171">
        <v>-8.9036402999999993</v>
      </c>
      <c r="V171">
        <f t="shared" si="37"/>
        <v>8.870967950817471E-2</v>
      </c>
      <c r="W171">
        <f t="shared" si="38"/>
        <v>0.4376543169934069</v>
      </c>
      <c r="X171">
        <f t="shared" si="28"/>
        <v>0.52943888901894431</v>
      </c>
      <c r="Y171">
        <f t="shared" si="29"/>
        <v>0.28539800748239758</v>
      </c>
      <c r="Z171">
        <f t="shared" si="30"/>
        <v>0.33503399459735872</v>
      </c>
      <c r="AA171">
        <f t="shared" si="31"/>
        <v>0.10082484290773089</v>
      </c>
      <c r="AB171">
        <f t="shared" si="32"/>
        <v>0.14557547233113535</v>
      </c>
      <c r="AC171">
        <f t="shared" si="33"/>
        <v>0.69196255041388721</v>
      </c>
      <c r="AD171">
        <f t="shared" si="34"/>
        <v>0.77785173563891252</v>
      </c>
      <c r="AE171">
        <f t="shared" si="35"/>
        <v>0.40740873866126059</v>
      </c>
    </row>
    <row r="172" spans="1:31" x14ac:dyDescent="0.25">
      <c r="A172" s="1">
        <f t="shared" si="36"/>
        <v>10</v>
      </c>
      <c r="B172" t="s">
        <v>198</v>
      </c>
      <c r="C172">
        <v>2012</v>
      </c>
      <c r="D172">
        <v>29.9</v>
      </c>
      <c r="E172">
        <v>156.92142000000001</v>
      </c>
      <c r="F172">
        <v>-205.17554000000001</v>
      </c>
      <c r="G172">
        <v>19.542342999999999</v>
      </c>
      <c r="H172">
        <v>-15.084587000000001</v>
      </c>
      <c r="I172">
        <v>4.2998304000000003</v>
      </c>
      <c r="J172">
        <v>156.92140000000001</v>
      </c>
      <c r="K172">
        <v>30.904969999999999</v>
      </c>
      <c r="L172">
        <v>44.939776999999999</v>
      </c>
      <c r="M172">
        <v>41.459499000000001</v>
      </c>
      <c r="N172">
        <v>-5.6506452999999999</v>
      </c>
      <c r="V172">
        <f t="shared" si="37"/>
        <v>8.8519158539892964E-2</v>
      </c>
      <c r="W172">
        <f t="shared" si="38"/>
        <v>0.46106720064357037</v>
      </c>
      <c r="X172">
        <f t="shared" si="28"/>
        <v>0.54413736216398434</v>
      </c>
      <c r="Y172">
        <f t="shared" si="29"/>
        <v>0.2897546899250707</v>
      </c>
      <c r="Z172">
        <f t="shared" si="30"/>
        <v>0.38826600892455199</v>
      </c>
      <c r="AA172">
        <f t="shared" si="31"/>
        <v>0.10060826781165005</v>
      </c>
      <c r="AB172">
        <f t="shared" si="32"/>
        <v>0.14215980972397857</v>
      </c>
      <c r="AC172">
        <f t="shared" si="33"/>
        <v>0.76712033405489755</v>
      </c>
      <c r="AD172">
        <f t="shared" si="34"/>
        <v>0.89938787963233802</v>
      </c>
      <c r="AE172">
        <f t="shared" si="35"/>
        <v>0.41758331183522684</v>
      </c>
    </row>
    <row r="173" spans="1:31" x14ac:dyDescent="0.25">
      <c r="A173" s="1">
        <f t="shared" si="36"/>
        <v>10</v>
      </c>
      <c r="B173" t="s">
        <v>198</v>
      </c>
      <c r="C173">
        <v>2013</v>
      </c>
      <c r="D173">
        <v>29.200001</v>
      </c>
      <c r="E173">
        <v>168.00026</v>
      </c>
      <c r="F173">
        <v>-71.298325000000006</v>
      </c>
      <c r="G173">
        <v>20.166508199999999</v>
      </c>
      <c r="H173">
        <v>8.8621520999999994</v>
      </c>
      <c r="I173">
        <v>4.7789115999999998</v>
      </c>
      <c r="J173">
        <v>168.00031000000001</v>
      </c>
      <c r="K173">
        <v>42.667670999999999</v>
      </c>
      <c r="L173">
        <v>46.598582999999998</v>
      </c>
      <c r="M173">
        <v>43.906058999999999</v>
      </c>
      <c r="N173">
        <v>-2.3976502000000002</v>
      </c>
      <c r="V173">
        <f t="shared" si="37"/>
        <v>9.525524063416034E-2</v>
      </c>
      <c r="W173">
        <f t="shared" si="38"/>
        <v>0.48448008516815022</v>
      </c>
      <c r="X173">
        <f t="shared" si="28"/>
        <v>0.56454760014784222</v>
      </c>
      <c r="Y173">
        <f t="shared" si="29"/>
        <v>0.29411137238593704</v>
      </c>
      <c r="Z173">
        <f t="shared" si="30"/>
        <v>0.41099339550669478</v>
      </c>
      <c r="AA173">
        <f t="shared" si="31"/>
        <v>0.10826434948912604</v>
      </c>
      <c r="AB173">
        <f t="shared" si="32"/>
        <v>0.20174979885955022</v>
      </c>
      <c r="AC173">
        <f t="shared" si="33"/>
        <v>0.7982541169394356</v>
      </c>
      <c r="AD173">
        <f t="shared" si="34"/>
        <v>0.95352801403311493</v>
      </c>
      <c r="AE173">
        <f t="shared" si="35"/>
        <v>0.42775788532196873</v>
      </c>
    </row>
    <row r="174" spans="1:31" x14ac:dyDescent="0.25">
      <c r="A174" s="1">
        <f t="shared" si="36"/>
        <v>10</v>
      </c>
      <c r="B174" t="s">
        <v>198</v>
      </c>
      <c r="C174">
        <v>2014</v>
      </c>
      <c r="D174">
        <v>28.700001</v>
      </c>
      <c r="E174">
        <v>248.41396</v>
      </c>
      <c r="F174">
        <v>62.578887999999999</v>
      </c>
      <c r="G174">
        <v>17.231204200000001</v>
      </c>
      <c r="H174">
        <v>32.808891000000003</v>
      </c>
      <c r="I174">
        <v>5.516902</v>
      </c>
      <c r="J174">
        <v>248.41399999999999</v>
      </c>
      <c r="K174">
        <v>61.231541</v>
      </c>
      <c r="L174">
        <v>52.701873999999997</v>
      </c>
      <c r="M174">
        <v>46.006100000000004</v>
      </c>
      <c r="N174">
        <v>0.85534476999999998</v>
      </c>
      <c r="V174">
        <f t="shared" si="37"/>
        <v>0.1441478399228755</v>
      </c>
      <c r="W174">
        <f t="shared" si="38"/>
        <v>0.50789296934296357</v>
      </c>
      <c r="X174">
        <f t="shared" si="28"/>
        <v>0.46856299031222537</v>
      </c>
      <c r="Y174">
        <f t="shared" si="29"/>
        <v>0.29846805481041694</v>
      </c>
      <c r="Z174">
        <f t="shared" si="30"/>
        <v>0.44600331264539739</v>
      </c>
      <c r="AA174">
        <f t="shared" si="31"/>
        <v>0.16383423665557412</v>
      </c>
      <c r="AB174">
        <f t="shared" si="32"/>
        <v>0.29579459449060164</v>
      </c>
      <c r="AC174">
        <f t="shared" si="33"/>
        <v>0.91280550925122794</v>
      </c>
      <c r="AD174">
        <f t="shared" si="34"/>
        <v>1</v>
      </c>
      <c r="AE174">
        <f t="shared" si="35"/>
        <v>0.43793245840210226</v>
      </c>
    </row>
    <row r="175" spans="1:31" x14ac:dyDescent="0.25">
      <c r="A175" s="1">
        <f t="shared" si="36"/>
        <v>10</v>
      </c>
      <c r="B175" t="s">
        <v>198</v>
      </c>
      <c r="C175">
        <v>2015</v>
      </c>
      <c r="D175">
        <v>30.4</v>
      </c>
      <c r="E175">
        <v>235.7971</v>
      </c>
      <c r="F175">
        <v>196.45609999999999</v>
      </c>
      <c r="G175">
        <v>18.0296491</v>
      </c>
      <c r="H175">
        <v>56.755629999999996</v>
      </c>
      <c r="I175">
        <v>5.6401643999999997</v>
      </c>
      <c r="J175">
        <v>235.7971</v>
      </c>
      <c r="K175">
        <v>62.121101000000003</v>
      </c>
      <c r="L175">
        <v>54.596550000000001</v>
      </c>
      <c r="M175">
        <v>45.556213</v>
      </c>
      <c r="N175">
        <v>4.1083398000000004</v>
      </c>
      <c r="V175">
        <f t="shared" si="37"/>
        <v>0.13647662120937495</v>
      </c>
      <c r="W175">
        <f t="shared" si="38"/>
        <v>0.5313058533428936</v>
      </c>
      <c r="X175">
        <f t="shared" si="28"/>
        <v>0.49467218452234402</v>
      </c>
      <c r="Y175">
        <f t="shared" si="29"/>
        <v>0.30282473725309006</v>
      </c>
      <c r="Z175">
        <f t="shared" si="30"/>
        <v>0.45185082287089307</v>
      </c>
      <c r="AA175">
        <f t="shared" si="31"/>
        <v>0.15511532686060814</v>
      </c>
      <c r="AB175">
        <f t="shared" si="32"/>
        <v>0.30030111648205915</v>
      </c>
      <c r="AC175">
        <f t="shared" si="33"/>
        <v>0.94836628683495094</v>
      </c>
      <c r="AD175">
        <f t="shared" si="34"/>
        <v>0.99004441229924356</v>
      </c>
      <c r="AE175">
        <f t="shared" si="35"/>
        <v>0.44810703166990123</v>
      </c>
    </row>
    <row r="176" spans="1:31" x14ac:dyDescent="0.25">
      <c r="A176" s="1">
        <f t="shared" si="36"/>
        <v>10</v>
      </c>
      <c r="B176" t="s">
        <v>198</v>
      </c>
      <c r="C176">
        <v>2016</v>
      </c>
      <c r="D176">
        <v>31.6</v>
      </c>
      <c r="E176">
        <v>219.65002000000001</v>
      </c>
      <c r="F176">
        <v>330.33330999999998</v>
      </c>
      <c r="G176">
        <v>19.069683999999999</v>
      </c>
      <c r="H176">
        <v>80.702370000000002</v>
      </c>
      <c r="I176">
        <v>6.0967994000000001</v>
      </c>
      <c r="J176">
        <v>219.64999</v>
      </c>
      <c r="K176">
        <v>67.675162999999998</v>
      </c>
      <c r="L176">
        <v>43.657066</v>
      </c>
      <c r="M176">
        <v>36.450474</v>
      </c>
      <c r="N176">
        <v>7.3613347999999998</v>
      </c>
      <c r="V176">
        <f t="shared" si="37"/>
        <v>0.12665898177576071</v>
      </c>
      <c r="W176">
        <f t="shared" si="38"/>
        <v>0.55471873699305707</v>
      </c>
      <c r="X176">
        <f t="shared" si="28"/>
        <v>0.52868138564492784</v>
      </c>
      <c r="Y176">
        <f t="shared" si="29"/>
        <v>0.30718141987769537</v>
      </c>
      <c r="Z176">
        <f t="shared" si="30"/>
        <v>0.47351337229244578</v>
      </c>
      <c r="AA176">
        <f t="shared" si="31"/>
        <v>0.14395686515136152</v>
      </c>
      <c r="AB176">
        <f t="shared" si="32"/>
        <v>0.32843806345013149</v>
      </c>
      <c r="AC176">
        <f t="shared" si="33"/>
        <v>0.74304539956731519</v>
      </c>
      <c r="AD176">
        <f t="shared" si="34"/>
        <v>0.78854273922423368</v>
      </c>
      <c r="AE176">
        <f t="shared" si="35"/>
        <v>0.45828160484386748</v>
      </c>
    </row>
    <row r="177" spans="1:31" x14ac:dyDescent="0.25">
      <c r="A177" s="1">
        <f t="shared" si="36"/>
        <v>10</v>
      </c>
      <c r="B177" t="s">
        <v>198</v>
      </c>
      <c r="C177">
        <v>2017</v>
      </c>
      <c r="D177">
        <v>32.099997999999999</v>
      </c>
      <c r="E177">
        <v>230.96152000000001</v>
      </c>
      <c r="F177">
        <v>665.20343000000003</v>
      </c>
      <c r="G177">
        <v>19.1408168</v>
      </c>
      <c r="H177">
        <v>310.21469000000002</v>
      </c>
      <c r="I177">
        <v>3.9839598999999999</v>
      </c>
      <c r="J177">
        <v>230.9615</v>
      </c>
      <c r="K177">
        <v>66.511207999999996</v>
      </c>
      <c r="L177">
        <v>40.869548999999999</v>
      </c>
      <c r="M177">
        <v>34.189194000000001</v>
      </c>
      <c r="N177">
        <v>10.61904</v>
      </c>
      <c r="V177">
        <f t="shared" si="37"/>
        <v>0.13353652424494569</v>
      </c>
      <c r="W177">
        <f t="shared" si="38"/>
        <v>0.61328191707035551</v>
      </c>
      <c r="X177">
        <f t="shared" si="28"/>
        <v>0.5310074323012588</v>
      </c>
      <c r="Y177">
        <f t="shared" si="29"/>
        <v>0.34893709671207251</v>
      </c>
      <c r="Z177">
        <f t="shared" si="30"/>
        <v>0.37328126111270971</v>
      </c>
      <c r="AA177">
        <f t="shared" si="31"/>
        <v>0.15177368507819425</v>
      </c>
      <c r="AB177">
        <f t="shared" si="32"/>
        <v>0.32254145298589421</v>
      </c>
      <c r="AC177">
        <f t="shared" si="33"/>
        <v>0.69072707598700567</v>
      </c>
      <c r="AD177">
        <f t="shared" si="34"/>
        <v>0.73850268170764344</v>
      </c>
      <c r="AE177">
        <f t="shared" si="35"/>
        <v>0.46847091037203786</v>
      </c>
    </row>
    <row r="178" spans="1:31" x14ac:dyDescent="0.25">
      <c r="A178" s="1">
        <f t="shared" si="36"/>
        <v>10</v>
      </c>
      <c r="B178" t="s">
        <v>198</v>
      </c>
      <c r="C178">
        <v>2018</v>
      </c>
      <c r="D178">
        <v>32.599997000000002</v>
      </c>
      <c r="E178">
        <v>216.34228999999999</v>
      </c>
      <c r="F178">
        <v>834.50671</v>
      </c>
      <c r="G178">
        <v>19.078798899999999</v>
      </c>
      <c r="H178">
        <v>291.30270000000002</v>
      </c>
      <c r="I178">
        <v>6.1363282000000003</v>
      </c>
      <c r="J178">
        <v>216.34229999999999</v>
      </c>
      <c r="K178">
        <v>68.394126999999997</v>
      </c>
      <c r="L178">
        <v>47.282192000000002</v>
      </c>
      <c r="M178">
        <v>35.043861</v>
      </c>
      <c r="N178">
        <v>15.38659</v>
      </c>
      <c r="V178">
        <f t="shared" si="37"/>
        <v>0.12464783793528</v>
      </c>
      <c r="W178">
        <f t="shared" si="38"/>
        <v>0.6428902275231283</v>
      </c>
      <c r="X178">
        <f t="shared" si="28"/>
        <v>0.52897944339982839</v>
      </c>
      <c r="Y178">
        <f t="shared" si="29"/>
        <v>0.34549639713335284</v>
      </c>
      <c r="Z178">
        <f t="shared" si="30"/>
        <v>0.47538859995474653</v>
      </c>
      <c r="AA178">
        <f t="shared" si="31"/>
        <v>0.14167108570159884</v>
      </c>
      <c r="AB178">
        <f t="shared" si="32"/>
        <v>0.3320803439900234</v>
      </c>
      <c r="AC178">
        <f t="shared" si="33"/>
        <v>0.81108463128765729</v>
      </c>
      <c r="AD178">
        <f t="shared" si="34"/>
        <v>0.75741568046831509</v>
      </c>
      <c r="AE178">
        <f t="shared" si="35"/>
        <v>0.48338264135703563</v>
      </c>
    </row>
    <row r="179" spans="1:31" x14ac:dyDescent="0.25">
      <c r="A179" s="1">
        <f t="shared" si="36"/>
        <v>10</v>
      </c>
      <c r="B179" t="s">
        <v>198</v>
      </c>
      <c r="C179">
        <v>2019</v>
      </c>
      <c r="D179">
        <v>33.099995</v>
      </c>
      <c r="E179">
        <v>230.93217000000001</v>
      </c>
      <c r="F179">
        <v>989.06879000000004</v>
      </c>
      <c r="G179">
        <v>18.705210899999997</v>
      </c>
      <c r="H179">
        <v>360.97699</v>
      </c>
      <c r="I179">
        <v>6.0812901999999998</v>
      </c>
      <c r="J179">
        <v>230.93221</v>
      </c>
      <c r="K179">
        <v>69.042975999999996</v>
      </c>
      <c r="L179">
        <v>47.412559999999999</v>
      </c>
      <c r="M179">
        <v>37.017628000000002</v>
      </c>
      <c r="N179">
        <v>21.526130999999999</v>
      </c>
      <c r="V179">
        <f t="shared" si="37"/>
        <v>0.13351867905452261</v>
      </c>
      <c r="W179">
        <f t="shared" si="38"/>
        <v>0.6699205487836869</v>
      </c>
      <c r="X179">
        <f t="shared" si="28"/>
        <v>0.51676309428598233</v>
      </c>
      <c r="Y179">
        <f t="shared" si="29"/>
        <v>0.35817239263940964</v>
      </c>
      <c r="Z179">
        <f t="shared" si="30"/>
        <v>0.47277762314599675</v>
      </c>
      <c r="AA179">
        <f t="shared" si="31"/>
        <v>0.15175344422125678</v>
      </c>
      <c r="AB179">
        <f t="shared" si="32"/>
        <v>0.33536742107041734</v>
      </c>
      <c r="AC179">
        <f t="shared" si="33"/>
        <v>0.81353148101396133</v>
      </c>
      <c r="AD179">
        <f t="shared" si="34"/>
        <v>0.80109333834542351</v>
      </c>
      <c r="AE179">
        <f t="shared" si="35"/>
        <v>0.50258562481045799</v>
      </c>
    </row>
    <row r="180" spans="1:31" x14ac:dyDescent="0.25">
      <c r="A180" s="1">
        <f t="shared" si="36"/>
        <v>10</v>
      </c>
      <c r="B180" t="s">
        <v>198</v>
      </c>
      <c r="C180">
        <v>2020</v>
      </c>
      <c r="D180">
        <v>33.599992999999998</v>
      </c>
      <c r="E180">
        <v>239.75484</v>
      </c>
      <c r="F180">
        <v>1159.8320000000001</v>
      </c>
      <c r="G180">
        <v>18.597793100000001</v>
      </c>
      <c r="H180">
        <v>634.29858000000002</v>
      </c>
      <c r="I180">
        <v>6.5112619</v>
      </c>
      <c r="J180">
        <v>237.93581</v>
      </c>
      <c r="K180">
        <v>60.885590000000001</v>
      </c>
      <c r="L180">
        <v>52.063614000000001</v>
      </c>
      <c r="M180">
        <v>37.008316000000001</v>
      </c>
      <c r="N180">
        <v>34.145420000000001</v>
      </c>
      <c r="V180">
        <f t="shared" si="37"/>
        <v>0.13888297977649622</v>
      </c>
      <c r="W180">
        <f t="shared" si="38"/>
        <v>0.69978417656214476</v>
      </c>
      <c r="X180">
        <f t="shared" si="28"/>
        <v>0.5132505260401039</v>
      </c>
      <c r="Y180">
        <f t="shared" si="29"/>
        <v>0.40789838549198565</v>
      </c>
      <c r="Z180">
        <f t="shared" si="30"/>
        <v>0.49317527816832107</v>
      </c>
      <c r="AA180">
        <f t="shared" si="31"/>
        <v>0.15659328258408947</v>
      </c>
      <c r="AB180">
        <f t="shared" si="32"/>
        <v>0.294042002434454</v>
      </c>
      <c r="AC180">
        <f t="shared" si="33"/>
        <v>0.90082614079953127</v>
      </c>
      <c r="AD180">
        <f t="shared" si="34"/>
        <v>0.80088727230513024</v>
      </c>
      <c r="AE180">
        <f t="shared" si="35"/>
        <v>0.54205567605060068</v>
      </c>
    </row>
    <row r="181" spans="1:31" x14ac:dyDescent="0.25">
      <c r="A181" s="1">
        <f t="shared" si="36"/>
        <v>10</v>
      </c>
      <c r="B181" t="s">
        <v>198</v>
      </c>
      <c r="C181">
        <v>2021</v>
      </c>
      <c r="D181">
        <v>34.099991000000003</v>
      </c>
      <c r="E181">
        <v>248.57749999999999</v>
      </c>
      <c r="F181">
        <v>1330.5953</v>
      </c>
      <c r="G181">
        <v>18.118217999999999</v>
      </c>
      <c r="H181">
        <v>763.92889000000002</v>
      </c>
      <c r="I181">
        <v>6.9351091</v>
      </c>
      <c r="J181">
        <v>263.13229000000001</v>
      </c>
      <c r="K181">
        <v>67.619881000000007</v>
      </c>
      <c r="L181">
        <v>57.347591000000001</v>
      </c>
      <c r="M181">
        <v>39.266528999999998</v>
      </c>
      <c r="N181">
        <v>41.644450999999997</v>
      </c>
      <c r="V181">
        <f t="shared" si="37"/>
        <v>0.14424727441833679</v>
      </c>
      <c r="W181">
        <f t="shared" si="38"/>
        <v>0.72964782008009654</v>
      </c>
      <c r="X181">
        <f t="shared" si="28"/>
        <v>0.4975683926527692</v>
      </c>
      <c r="Y181">
        <f t="shared" si="29"/>
        <v>0.4314823104520929</v>
      </c>
      <c r="Z181">
        <f t="shared" si="30"/>
        <v>0.51328238979398866</v>
      </c>
      <c r="AA181">
        <f t="shared" si="31"/>
        <v>0.17400531218491572</v>
      </c>
      <c r="AB181">
        <f t="shared" si="32"/>
        <v>0.32815800415257801</v>
      </c>
      <c r="AC181">
        <f t="shared" si="33"/>
        <v>1</v>
      </c>
      <c r="AD181">
        <f t="shared" si="34"/>
        <v>0.85085945991777068</v>
      </c>
      <c r="AE181">
        <f t="shared" si="35"/>
        <v>0.56551081190028418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10" sqref="K10"/>
    </sheetView>
  </sheetViews>
  <sheetFormatPr defaultRowHeight="15" x14ac:dyDescent="0.25"/>
  <sheetData>
    <row r="1" spans="1:16" x14ac:dyDescent="0.25">
      <c r="A1" t="s">
        <v>213</v>
      </c>
      <c r="B1" t="s">
        <v>1234</v>
      </c>
      <c r="C1" t="s">
        <v>1235</v>
      </c>
      <c r="D1" t="s">
        <v>1236</v>
      </c>
      <c r="E1" t="s">
        <v>1237</v>
      </c>
      <c r="F1" t="s">
        <v>1238</v>
      </c>
      <c r="G1" t="s">
        <v>1239</v>
      </c>
      <c r="H1" t="s">
        <v>1240</v>
      </c>
      <c r="I1" t="s">
        <v>1241</v>
      </c>
      <c r="J1" t="s">
        <v>1242</v>
      </c>
      <c r="K1" t="s">
        <v>1243</v>
      </c>
      <c r="L1" t="s">
        <v>1244</v>
      </c>
      <c r="M1" t="s">
        <v>1245</v>
      </c>
      <c r="N1" t="s">
        <v>1246</v>
      </c>
      <c r="O1" t="s">
        <v>1247</v>
      </c>
      <c r="P1" t="s">
        <v>1248</v>
      </c>
    </row>
    <row r="2" spans="1:16" x14ac:dyDescent="0.25">
      <c r="A2" s="11">
        <v>1</v>
      </c>
      <c r="B2" t="s">
        <v>11</v>
      </c>
      <c r="C2">
        <v>2004</v>
      </c>
      <c r="D2">
        <v>-2.4864229999999998</v>
      </c>
      <c r="E2">
        <v>1.558568</v>
      </c>
      <c r="F2">
        <v>-2.1363690000000002</v>
      </c>
      <c r="G2">
        <v>0.61240150000000004</v>
      </c>
      <c r="H2">
        <v>1.0973649999999999</v>
      </c>
      <c r="I2">
        <v>-1.938461</v>
      </c>
      <c r="J2">
        <v>-1.024524</v>
      </c>
      <c r="K2">
        <v>1.926282</v>
      </c>
      <c r="L2">
        <v>0.65110290000000004</v>
      </c>
      <c r="M2">
        <v>-8.3886100000000005E-2</v>
      </c>
      <c r="N2">
        <v>-3.0205380000000002</v>
      </c>
      <c r="O2">
        <v>-0.6298994</v>
      </c>
      <c r="P2">
        <v>-9.0150000000000004E-3</v>
      </c>
    </row>
    <row r="3" spans="1:16" x14ac:dyDescent="0.25">
      <c r="A3" s="1">
        <f>IF(B3=B2, A2, A2+1)</f>
        <v>1</v>
      </c>
      <c r="B3" t="s">
        <v>11</v>
      </c>
      <c r="C3">
        <v>2005</v>
      </c>
      <c r="D3">
        <v>-2.2531910000000002</v>
      </c>
      <c r="E3">
        <v>1.3806039999999999</v>
      </c>
      <c r="F3">
        <v>-1.9298249999999999</v>
      </c>
      <c r="G3">
        <v>0.58992579999999994</v>
      </c>
      <c r="H3">
        <v>1.021657</v>
      </c>
      <c r="I3">
        <v>-1.844983</v>
      </c>
      <c r="J3">
        <v>-1.0153080000000001</v>
      </c>
      <c r="K3">
        <v>1.5705249999999999</v>
      </c>
      <c r="L3">
        <v>0.70226509999999998</v>
      </c>
      <c r="M3">
        <v>-9.3430100000000002E-2</v>
      </c>
      <c r="N3">
        <v>-2.766492</v>
      </c>
      <c r="O3">
        <v>-0.53205210000000003</v>
      </c>
      <c r="P3">
        <v>-4.0517200000000003E-2</v>
      </c>
    </row>
    <row r="4" spans="1:16" x14ac:dyDescent="0.25">
      <c r="A4" s="1">
        <f t="shared" ref="A4:A67" si="0">IF(B4=B3, A3, A3+1)</f>
        <v>1</v>
      </c>
      <c r="B4" t="s">
        <v>11</v>
      </c>
      <c r="C4">
        <v>2006</v>
      </c>
      <c r="D4">
        <v>-2.048117</v>
      </c>
      <c r="E4">
        <v>1.1744790000000001</v>
      </c>
      <c r="F4">
        <v>-1.7304219999999999</v>
      </c>
      <c r="G4">
        <v>0.55527219999999999</v>
      </c>
      <c r="H4">
        <v>0.94197920000000002</v>
      </c>
      <c r="I4">
        <v>-1.764553</v>
      </c>
      <c r="J4">
        <v>-0.99387449999999999</v>
      </c>
      <c r="K4">
        <v>1.2932509999999999</v>
      </c>
      <c r="L4">
        <v>0.6558467</v>
      </c>
      <c r="M4">
        <v>-8.2979800000000006E-2</v>
      </c>
      <c r="N4">
        <v>-2.5342099999999999</v>
      </c>
      <c r="O4">
        <v>-0.44593559999999999</v>
      </c>
      <c r="P4">
        <v>-8.0783199999999999E-2</v>
      </c>
    </row>
    <row r="5" spans="1:16" x14ac:dyDescent="0.25">
      <c r="A5" s="1">
        <f t="shared" si="0"/>
        <v>1</v>
      </c>
      <c r="B5" t="s">
        <v>11</v>
      </c>
      <c r="C5">
        <v>2007</v>
      </c>
      <c r="D5">
        <v>-1.857788</v>
      </c>
      <c r="E5">
        <v>0.95361079999999998</v>
      </c>
      <c r="F5">
        <v>-1.6508100000000001</v>
      </c>
      <c r="G5">
        <v>0.31630449999999999</v>
      </c>
      <c r="H5">
        <v>0.79567840000000001</v>
      </c>
      <c r="I5">
        <v>-1.4047890000000001</v>
      </c>
      <c r="J5">
        <v>-1.1313800000000001</v>
      </c>
      <c r="K5">
        <v>1.0250189999999999</v>
      </c>
      <c r="L5">
        <v>0.64017049999999998</v>
      </c>
      <c r="M5">
        <v>-0.22433649999999999</v>
      </c>
      <c r="N5">
        <v>-2.2700979999999999</v>
      </c>
      <c r="O5">
        <v>-0.48774869999999998</v>
      </c>
      <c r="P5">
        <v>4.3984700000000002E-2</v>
      </c>
    </row>
    <row r="6" spans="1:16" x14ac:dyDescent="0.25">
      <c r="A6" s="1">
        <f t="shared" si="0"/>
        <v>1</v>
      </c>
      <c r="B6" t="s">
        <v>11</v>
      </c>
      <c r="C6">
        <v>2008</v>
      </c>
      <c r="D6">
        <v>-1.6014630000000001</v>
      </c>
      <c r="E6">
        <v>0.79873930000000004</v>
      </c>
      <c r="F6">
        <v>-1.0952789999999999</v>
      </c>
      <c r="G6">
        <v>0.88905659999999997</v>
      </c>
      <c r="H6">
        <v>0.91406270000000001</v>
      </c>
      <c r="I6">
        <v>-8.4062000000000008E-3</v>
      </c>
      <c r="J6">
        <v>1.0749E-2</v>
      </c>
      <c r="K6">
        <v>3.3116949999999998</v>
      </c>
      <c r="L6">
        <v>-0.95151370000000002</v>
      </c>
      <c r="M6">
        <v>2.13677E-2</v>
      </c>
      <c r="N6">
        <v>-1.337324</v>
      </c>
      <c r="O6">
        <v>-0.96408119999999997</v>
      </c>
      <c r="P6">
        <v>0.20067189999999999</v>
      </c>
    </row>
    <row r="7" spans="1:16" x14ac:dyDescent="0.25">
      <c r="A7" s="1">
        <f t="shared" si="0"/>
        <v>1</v>
      </c>
      <c r="B7" t="s">
        <v>11</v>
      </c>
      <c r="C7">
        <v>2009</v>
      </c>
      <c r="D7">
        <v>-1.359486</v>
      </c>
      <c r="E7">
        <v>0.62951849999999998</v>
      </c>
      <c r="F7">
        <v>-0.67737139999999996</v>
      </c>
      <c r="G7">
        <v>1.2270799999999999</v>
      </c>
      <c r="H7">
        <v>0.9559069</v>
      </c>
      <c r="I7">
        <v>0.51921119999999998</v>
      </c>
      <c r="J7">
        <v>0.29194809999999999</v>
      </c>
      <c r="K7">
        <v>3.687433</v>
      </c>
      <c r="L7">
        <v>-1.3314280000000001</v>
      </c>
      <c r="M7">
        <v>0.1116935</v>
      </c>
      <c r="N7">
        <v>-0.80557270000000003</v>
      </c>
      <c r="O7">
        <v>-1.0606059999999999</v>
      </c>
      <c r="P7">
        <v>0.16809289999999999</v>
      </c>
    </row>
    <row r="8" spans="1:16" x14ac:dyDescent="0.25">
      <c r="A8" s="1">
        <f t="shared" si="0"/>
        <v>1</v>
      </c>
      <c r="B8" t="s">
        <v>11</v>
      </c>
      <c r="C8">
        <v>2010</v>
      </c>
      <c r="D8">
        <v>-1.1217820000000001</v>
      </c>
      <c r="E8">
        <v>0.45602540000000003</v>
      </c>
      <c r="F8">
        <v>-0.39206150000000001</v>
      </c>
      <c r="G8">
        <v>1.338948</v>
      </c>
      <c r="H8">
        <v>0.9240062</v>
      </c>
      <c r="I8">
        <v>1.3734219999999999</v>
      </c>
      <c r="J8">
        <v>0.77794140000000001</v>
      </c>
      <c r="K8">
        <v>4.613861</v>
      </c>
      <c r="L8">
        <v>-2.062046</v>
      </c>
      <c r="M8">
        <v>0.1322923</v>
      </c>
      <c r="N8">
        <v>-0.2265585</v>
      </c>
      <c r="O8">
        <v>-1.298813</v>
      </c>
      <c r="P8">
        <v>0.32777230000000002</v>
      </c>
    </row>
    <row r="9" spans="1:16" x14ac:dyDescent="0.25">
      <c r="A9" s="1">
        <f t="shared" si="0"/>
        <v>1</v>
      </c>
      <c r="B9" t="s">
        <v>11</v>
      </c>
      <c r="C9">
        <v>2011</v>
      </c>
      <c r="D9">
        <v>-0.88943110000000003</v>
      </c>
      <c r="E9">
        <v>0.2771786</v>
      </c>
      <c r="F9">
        <v>-0.33131860000000002</v>
      </c>
      <c r="G9">
        <v>1.0677970000000001</v>
      </c>
      <c r="H9">
        <v>0.76721110000000003</v>
      </c>
      <c r="I9">
        <v>0.21919449999999999</v>
      </c>
      <c r="J9">
        <v>-0.28382350000000001</v>
      </c>
      <c r="K9">
        <v>1.716702</v>
      </c>
      <c r="L9">
        <v>-0.39238269999999997</v>
      </c>
      <c r="M9">
        <v>-6.5266999999999999E-3</v>
      </c>
      <c r="N9">
        <v>-0.51141879999999995</v>
      </c>
      <c r="O9">
        <v>-0.64506969999999997</v>
      </c>
      <c r="P9">
        <v>-3.9310999999999999E-3</v>
      </c>
    </row>
    <row r="10" spans="1:16" x14ac:dyDescent="0.25">
      <c r="A10" s="1">
        <f t="shared" si="0"/>
        <v>1</v>
      </c>
      <c r="B10" t="s">
        <v>11</v>
      </c>
      <c r="C10">
        <v>2012</v>
      </c>
      <c r="D10">
        <v>-0.66338799999999998</v>
      </c>
      <c r="E10">
        <v>9.2024300000000003E-2</v>
      </c>
      <c r="F10">
        <v>-0.1390864</v>
      </c>
      <c r="G10">
        <v>0.88594410000000001</v>
      </c>
      <c r="H10">
        <v>0.7077386</v>
      </c>
      <c r="I10">
        <v>-8.9524000000000006E-2</v>
      </c>
      <c r="J10">
        <v>-0.34856979999999999</v>
      </c>
      <c r="K10">
        <v>0.94243569999999999</v>
      </c>
      <c r="L10">
        <v>-0.13397629999999999</v>
      </c>
      <c r="M10">
        <v>-5.4288900000000001E-2</v>
      </c>
      <c r="N10">
        <v>-0.41675129999999999</v>
      </c>
      <c r="O10">
        <v>-0.37366319999999997</v>
      </c>
      <c r="P10">
        <v>-0.15656059999999999</v>
      </c>
    </row>
    <row r="11" spans="1:16" x14ac:dyDescent="0.25">
      <c r="A11" s="1">
        <f t="shared" si="0"/>
        <v>1</v>
      </c>
      <c r="B11" t="s">
        <v>11</v>
      </c>
      <c r="C11">
        <v>2013</v>
      </c>
      <c r="D11">
        <v>-0.42818729999999999</v>
      </c>
      <c r="E11">
        <v>-8.3972400000000003E-2</v>
      </c>
      <c r="F11">
        <v>9.7584599999999994E-2</v>
      </c>
      <c r="G11">
        <v>0.71107690000000001</v>
      </c>
      <c r="H11">
        <v>0.68531509999999995</v>
      </c>
      <c r="I11">
        <v>0.79151199999999999</v>
      </c>
      <c r="J11">
        <v>0.27173649999999999</v>
      </c>
      <c r="K11">
        <v>2.1111900000000001</v>
      </c>
      <c r="L11">
        <v>-1.0345660000000001</v>
      </c>
      <c r="M11">
        <v>0.1038892</v>
      </c>
      <c r="N11">
        <v>0.14487069999999999</v>
      </c>
      <c r="O11">
        <v>-0.62339290000000003</v>
      </c>
      <c r="P11">
        <v>4.3652799999999999E-2</v>
      </c>
    </row>
    <row r="12" spans="1:16" x14ac:dyDescent="0.25">
      <c r="A12" s="1">
        <f t="shared" si="0"/>
        <v>1</v>
      </c>
      <c r="B12" t="s">
        <v>11</v>
      </c>
      <c r="C12">
        <v>2014</v>
      </c>
      <c r="D12">
        <v>-0.19460530000000001</v>
      </c>
      <c r="E12">
        <v>-0.26158779999999998</v>
      </c>
      <c r="F12">
        <v>0.45419959999999998</v>
      </c>
      <c r="G12">
        <v>1.06717</v>
      </c>
      <c r="H12">
        <v>0.67109269999999999</v>
      </c>
      <c r="I12">
        <v>0.8645138</v>
      </c>
      <c r="J12">
        <v>0.10996590000000001</v>
      </c>
      <c r="K12">
        <v>1.486135</v>
      </c>
      <c r="L12">
        <v>-0.78724680000000002</v>
      </c>
      <c r="M12">
        <v>3.7317700000000002E-2</v>
      </c>
      <c r="N12">
        <v>0.47211819999999999</v>
      </c>
      <c r="O12">
        <v>-0.52214570000000005</v>
      </c>
      <c r="P12">
        <v>-9.5497200000000004E-2</v>
      </c>
    </row>
    <row r="13" spans="1:16" x14ac:dyDescent="0.25">
      <c r="A13" s="1">
        <f t="shared" si="0"/>
        <v>1</v>
      </c>
      <c r="B13" t="s">
        <v>11</v>
      </c>
      <c r="C13">
        <v>2015</v>
      </c>
      <c r="D13">
        <v>2.32645E-2</v>
      </c>
      <c r="E13">
        <v>-0.45491540000000003</v>
      </c>
      <c r="F13">
        <v>0.74139829999999995</v>
      </c>
      <c r="G13">
        <v>1.2886709999999999</v>
      </c>
      <c r="H13">
        <v>0.62116749999999998</v>
      </c>
      <c r="I13">
        <v>0.82049079999999996</v>
      </c>
      <c r="J13">
        <v>2.6007800000000001E-2</v>
      </c>
      <c r="K13">
        <v>0.87897340000000002</v>
      </c>
      <c r="L13">
        <v>-0.61943890000000001</v>
      </c>
      <c r="M13">
        <v>-0.2271599</v>
      </c>
      <c r="N13">
        <v>0.71160559999999995</v>
      </c>
      <c r="O13">
        <v>-0.37644610000000001</v>
      </c>
      <c r="P13">
        <v>-0.23042979999999999</v>
      </c>
    </row>
    <row r="14" spans="1:16" x14ac:dyDescent="0.25">
      <c r="A14" s="1">
        <f t="shared" si="0"/>
        <v>1</v>
      </c>
      <c r="B14" t="s">
        <v>11</v>
      </c>
      <c r="C14">
        <v>2016</v>
      </c>
      <c r="D14">
        <v>0.2581697</v>
      </c>
      <c r="E14">
        <v>-0.63120759999999998</v>
      </c>
      <c r="F14">
        <v>0.96375549999999999</v>
      </c>
      <c r="G14">
        <v>1.3348599999999999</v>
      </c>
      <c r="H14">
        <v>0.54678159999999998</v>
      </c>
      <c r="I14">
        <v>1.0850949999999999</v>
      </c>
      <c r="J14">
        <v>0.19145880000000001</v>
      </c>
      <c r="K14">
        <v>0.91261020000000004</v>
      </c>
      <c r="L14">
        <v>-0.80479429999999996</v>
      </c>
      <c r="M14">
        <v>-4.4939899999999998E-2</v>
      </c>
      <c r="N14">
        <v>1.038041</v>
      </c>
      <c r="O14">
        <v>-0.35369879999999998</v>
      </c>
      <c r="P14">
        <v>-0.21741849999999999</v>
      </c>
    </row>
    <row r="15" spans="1:16" x14ac:dyDescent="0.25">
      <c r="A15" s="1">
        <f t="shared" si="0"/>
        <v>1</v>
      </c>
      <c r="B15" t="s">
        <v>11</v>
      </c>
      <c r="C15">
        <v>2017</v>
      </c>
      <c r="D15">
        <v>0.54161859999999995</v>
      </c>
      <c r="E15">
        <v>-0.82309410000000005</v>
      </c>
      <c r="F15">
        <v>1.196118</v>
      </c>
      <c r="G15">
        <v>1.263012</v>
      </c>
      <c r="H15">
        <v>0.27218629999999999</v>
      </c>
      <c r="I15">
        <v>1.162013</v>
      </c>
      <c r="J15">
        <v>0.46875909999999998</v>
      </c>
      <c r="K15">
        <v>0.82472250000000003</v>
      </c>
      <c r="L15">
        <v>-0.98731360000000001</v>
      </c>
      <c r="M15">
        <v>0.1182015</v>
      </c>
      <c r="N15">
        <v>1.3232379999999999</v>
      </c>
      <c r="O15">
        <v>-0.217862</v>
      </c>
      <c r="P15">
        <v>-0.25483270000000002</v>
      </c>
    </row>
    <row r="16" spans="1:16" x14ac:dyDescent="0.25">
      <c r="A16" s="1">
        <f t="shared" si="0"/>
        <v>1</v>
      </c>
      <c r="B16" t="s">
        <v>11</v>
      </c>
      <c r="C16">
        <v>2018</v>
      </c>
      <c r="D16">
        <v>0.84278350000000002</v>
      </c>
      <c r="E16">
        <v>-0.99361500000000003</v>
      </c>
      <c r="F16">
        <v>1.5869</v>
      </c>
      <c r="G16">
        <v>1.3153250000000001</v>
      </c>
      <c r="H16">
        <v>-0.1223684</v>
      </c>
      <c r="I16">
        <v>1.3648260000000001</v>
      </c>
      <c r="J16">
        <v>0.74437120000000001</v>
      </c>
      <c r="K16">
        <v>1.042197</v>
      </c>
      <c r="L16">
        <v>-1.1496360000000001</v>
      </c>
      <c r="M16">
        <v>9.4203899999999993E-2</v>
      </c>
      <c r="N16">
        <v>1.7481960000000001</v>
      </c>
      <c r="O16">
        <v>-0.13260420000000001</v>
      </c>
      <c r="P16">
        <v>-0.35299839999999999</v>
      </c>
    </row>
    <row r="17" spans="1:16" x14ac:dyDescent="0.25">
      <c r="A17" s="1">
        <f t="shared" si="0"/>
        <v>1</v>
      </c>
      <c r="B17" t="s">
        <v>11</v>
      </c>
      <c r="C17">
        <v>2019</v>
      </c>
      <c r="D17">
        <v>1.1965950000000001</v>
      </c>
      <c r="E17">
        <v>-1.134077</v>
      </c>
      <c r="F17">
        <v>2.1500119999999998</v>
      </c>
      <c r="G17">
        <v>1.479948</v>
      </c>
      <c r="H17">
        <v>-0.43939420000000001</v>
      </c>
      <c r="I17">
        <v>1.5170859999999999</v>
      </c>
      <c r="J17">
        <v>0.61150910000000003</v>
      </c>
      <c r="K17">
        <v>0.85434169999999998</v>
      </c>
      <c r="L17">
        <v>-1.0561240000000001</v>
      </c>
      <c r="M17">
        <v>0.1152643</v>
      </c>
      <c r="N17">
        <v>2.2715779999999999</v>
      </c>
      <c r="O17">
        <v>1.4622000000000001E-3</v>
      </c>
      <c r="P17">
        <v>-0.56594129999999998</v>
      </c>
    </row>
    <row r="18" spans="1:16" x14ac:dyDescent="0.25">
      <c r="A18" s="1">
        <f t="shared" si="0"/>
        <v>1</v>
      </c>
      <c r="B18" t="s">
        <v>11</v>
      </c>
      <c r="C18">
        <v>2020</v>
      </c>
      <c r="D18">
        <v>1.6387179999999999</v>
      </c>
      <c r="E18">
        <v>-1.438828</v>
      </c>
      <c r="F18">
        <v>2.7859470000000002</v>
      </c>
      <c r="G18">
        <v>1.417975</v>
      </c>
      <c r="H18">
        <v>-1.303348</v>
      </c>
      <c r="I18">
        <v>1.801588</v>
      </c>
      <c r="J18">
        <v>1.0594859999999999</v>
      </c>
      <c r="K18">
        <v>0.7451084</v>
      </c>
      <c r="L18">
        <v>-1.1181449999999999</v>
      </c>
      <c r="M18">
        <v>-4.4636799999999997E-2</v>
      </c>
      <c r="N18">
        <v>2.9239820000000001</v>
      </c>
      <c r="O18">
        <v>0.13003729999999999</v>
      </c>
      <c r="P18">
        <v>-0.7562681</v>
      </c>
    </row>
    <row r="19" spans="1:16" x14ac:dyDescent="0.25">
      <c r="A19" s="1">
        <f t="shared" si="0"/>
        <v>1</v>
      </c>
      <c r="B19" t="s">
        <v>11</v>
      </c>
      <c r="C19">
        <v>2021</v>
      </c>
      <c r="D19">
        <v>1.9785569999999999</v>
      </c>
      <c r="E19">
        <v>-1.6412960000000001</v>
      </c>
      <c r="F19">
        <v>2.9757889999999998</v>
      </c>
      <c r="G19">
        <v>1.236221</v>
      </c>
      <c r="H19">
        <v>-1.739419</v>
      </c>
      <c r="I19">
        <v>2.0714610000000002</v>
      </c>
      <c r="J19">
        <v>1.03914</v>
      </c>
      <c r="K19">
        <v>0.33458260000000001</v>
      </c>
      <c r="L19">
        <v>-1.11084</v>
      </c>
      <c r="M19">
        <v>-0.2420726</v>
      </c>
      <c r="N19">
        <v>3.2837839999999998</v>
      </c>
      <c r="O19">
        <v>0.21794359999999999</v>
      </c>
      <c r="P19">
        <v>-0.68455770000000005</v>
      </c>
    </row>
    <row r="20" spans="1:16" x14ac:dyDescent="0.25">
      <c r="A20" s="1">
        <f t="shared" si="0"/>
        <v>2</v>
      </c>
      <c r="B20" t="s">
        <v>26</v>
      </c>
      <c r="C20">
        <v>2004</v>
      </c>
      <c r="D20">
        <v>-1.81582</v>
      </c>
      <c r="E20">
        <v>0.91936340000000005</v>
      </c>
      <c r="F20">
        <v>-1.2138899999999999</v>
      </c>
      <c r="G20">
        <v>0.5197176</v>
      </c>
      <c r="H20">
        <v>-1.61208</v>
      </c>
      <c r="I20">
        <v>-2.199678</v>
      </c>
      <c r="J20">
        <v>-1.7438260000000001</v>
      </c>
      <c r="K20">
        <v>1.796746</v>
      </c>
      <c r="L20">
        <v>1.5562240000000001</v>
      </c>
      <c r="M20">
        <v>-0.27638699999999999</v>
      </c>
      <c r="N20">
        <v>-2.3090980000000001</v>
      </c>
      <c r="O20">
        <v>-0.1274458</v>
      </c>
      <c r="P20">
        <v>-0.4904211</v>
      </c>
    </row>
    <row r="21" spans="1:16" x14ac:dyDescent="0.25">
      <c r="A21" s="1">
        <f t="shared" si="0"/>
        <v>2</v>
      </c>
      <c r="B21" t="s">
        <v>26</v>
      </c>
      <c r="C21">
        <v>2005</v>
      </c>
      <c r="D21">
        <v>-1.5725910000000001</v>
      </c>
      <c r="E21">
        <v>0.89674929999999997</v>
      </c>
      <c r="F21">
        <v>-1.113197</v>
      </c>
      <c r="G21">
        <v>0.42144549999999997</v>
      </c>
      <c r="H21">
        <v>-1.443943</v>
      </c>
      <c r="I21">
        <v>-2.0471050000000002</v>
      </c>
      <c r="J21">
        <v>-1.457371</v>
      </c>
      <c r="K21">
        <v>1.573693</v>
      </c>
      <c r="L21">
        <v>1.534341</v>
      </c>
      <c r="M21">
        <v>-1.6033599999999999E-2</v>
      </c>
      <c r="N21">
        <v>-2.0854430000000002</v>
      </c>
      <c r="O21">
        <v>-4.5243100000000001E-2</v>
      </c>
      <c r="P21">
        <v>-0.42831839999999999</v>
      </c>
    </row>
    <row r="22" spans="1:16" x14ac:dyDescent="0.25">
      <c r="A22" s="1">
        <f t="shared" si="0"/>
        <v>2</v>
      </c>
      <c r="B22" t="s">
        <v>26</v>
      </c>
      <c r="C22">
        <v>2006</v>
      </c>
      <c r="D22">
        <v>-1.543185</v>
      </c>
      <c r="E22">
        <v>0.66031130000000005</v>
      </c>
      <c r="F22">
        <v>-1.0818989999999999</v>
      </c>
      <c r="G22">
        <v>0.20481559999999999</v>
      </c>
      <c r="H22">
        <v>-1.3144</v>
      </c>
      <c r="I22">
        <v>-1.8107</v>
      </c>
      <c r="J22">
        <v>-1.5695129999999999</v>
      </c>
      <c r="K22">
        <v>1.333199</v>
      </c>
      <c r="L22">
        <v>1.2541249999999999</v>
      </c>
      <c r="M22">
        <v>2.72838E-2</v>
      </c>
      <c r="N22">
        <v>-1.9677420000000001</v>
      </c>
      <c r="O22">
        <v>-0.1322633</v>
      </c>
      <c r="P22">
        <v>-0.36414049999999998</v>
      </c>
    </row>
    <row r="23" spans="1:16" x14ac:dyDescent="0.25">
      <c r="A23" s="1">
        <f t="shared" si="0"/>
        <v>2</v>
      </c>
      <c r="B23" t="s">
        <v>26</v>
      </c>
      <c r="C23">
        <v>2007</v>
      </c>
      <c r="D23">
        <v>-1.402569</v>
      </c>
      <c r="E23">
        <v>0.53508440000000002</v>
      </c>
      <c r="F23">
        <v>-0.97529379999999999</v>
      </c>
      <c r="G23">
        <v>0.11662939999999999</v>
      </c>
      <c r="H23">
        <v>-1.1429739999999999</v>
      </c>
      <c r="I23">
        <v>-1.6419330000000001</v>
      </c>
      <c r="J23">
        <v>-1.417721</v>
      </c>
      <c r="K23">
        <v>1.098795</v>
      </c>
      <c r="L23">
        <v>1.0748819999999999</v>
      </c>
      <c r="M23">
        <v>-0.1693373</v>
      </c>
      <c r="N23">
        <v>-1.78274</v>
      </c>
      <c r="O23">
        <v>-0.1221907</v>
      </c>
      <c r="P23">
        <v>-0.33516620000000003</v>
      </c>
    </row>
    <row r="24" spans="1:16" x14ac:dyDescent="0.25">
      <c r="A24" s="1">
        <f t="shared" si="0"/>
        <v>2</v>
      </c>
      <c r="B24" t="s">
        <v>26</v>
      </c>
      <c r="C24">
        <v>2008</v>
      </c>
      <c r="D24">
        <v>-1.2542709999999999</v>
      </c>
      <c r="E24">
        <v>0.41753960000000001</v>
      </c>
      <c r="F24">
        <v>-0.87635370000000001</v>
      </c>
      <c r="G24">
        <v>1.53689E-2</v>
      </c>
      <c r="H24">
        <v>-0.97581099999999998</v>
      </c>
      <c r="I24">
        <v>-1.4831799999999999</v>
      </c>
      <c r="J24">
        <v>-1.281603</v>
      </c>
      <c r="K24">
        <v>0.86863100000000004</v>
      </c>
      <c r="L24">
        <v>0.92454000000000003</v>
      </c>
      <c r="M24">
        <v>-7.1655300000000005E-2</v>
      </c>
      <c r="N24">
        <v>-1.601969</v>
      </c>
      <c r="O24">
        <v>-0.1025509</v>
      </c>
      <c r="P24">
        <v>-0.3016489</v>
      </c>
    </row>
    <row r="25" spans="1:16" x14ac:dyDescent="0.25">
      <c r="A25" s="1">
        <f t="shared" si="0"/>
        <v>2</v>
      </c>
      <c r="B25" t="s">
        <v>26</v>
      </c>
      <c r="C25">
        <v>2009</v>
      </c>
      <c r="D25">
        <v>-1.117313</v>
      </c>
      <c r="E25">
        <v>0.28865449999999998</v>
      </c>
      <c r="F25">
        <v>-0.72481189999999995</v>
      </c>
      <c r="G25">
        <v>3.8249999999999998E-3</v>
      </c>
      <c r="H25">
        <v>-0.77939340000000001</v>
      </c>
      <c r="I25">
        <v>-1.2771250000000001</v>
      </c>
      <c r="J25">
        <v>-1.1669879999999999</v>
      </c>
      <c r="K25">
        <v>0.63315969999999999</v>
      </c>
      <c r="L25">
        <v>0.75652949999999997</v>
      </c>
      <c r="M25">
        <v>-0.19873540000000001</v>
      </c>
      <c r="N25">
        <v>-1.3807860000000001</v>
      </c>
      <c r="O25">
        <v>-0.1130012</v>
      </c>
      <c r="P25">
        <v>-0.29230650000000002</v>
      </c>
    </row>
    <row r="26" spans="1:16" x14ac:dyDescent="0.25">
      <c r="A26" s="1">
        <f t="shared" si="0"/>
        <v>2</v>
      </c>
      <c r="B26" t="s">
        <v>26</v>
      </c>
      <c r="C26">
        <v>2010</v>
      </c>
      <c r="D26">
        <v>-0.96882820000000003</v>
      </c>
      <c r="E26">
        <v>0.17129559999999999</v>
      </c>
      <c r="F26">
        <v>-0.61781540000000001</v>
      </c>
      <c r="G26">
        <v>-8.3694599999999994E-2</v>
      </c>
      <c r="H26">
        <v>-0.60775000000000001</v>
      </c>
      <c r="I26">
        <v>-0.98555329999999997</v>
      </c>
      <c r="J26">
        <v>-1.096549</v>
      </c>
      <c r="K26">
        <v>0.39567920000000001</v>
      </c>
      <c r="L26">
        <v>0.63507849999999999</v>
      </c>
      <c r="M26">
        <v>-0.21864169999999999</v>
      </c>
      <c r="N26">
        <v>-1.1466130000000001</v>
      </c>
      <c r="O26">
        <v>-0.15218699999999999</v>
      </c>
      <c r="P26">
        <v>-0.2217673</v>
      </c>
    </row>
    <row r="27" spans="1:16" x14ac:dyDescent="0.25">
      <c r="A27" s="1">
        <f t="shared" si="0"/>
        <v>2</v>
      </c>
      <c r="B27" t="s">
        <v>26</v>
      </c>
      <c r="C27">
        <v>2011</v>
      </c>
      <c r="D27">
        <v>-0.8116717</v>
      </c>
      <c r="E27">
        <v>6.2608899999999995E-2</v>
      </c>
      <c r="F27">
        <v>-0.54549959999999997</v>
      </c>
      <c r="G27">
        <v>-0.23036490000000001</v>
      </c>
      <c r="H27">
        <v>-0.45539439999999998</v>
      </c>
      <c r="I27">
        <v>-0.69582089999999996</v>
      </c>
      <c r="J27">
        <v>-1.0233909999999999</v>
      </c>
      <c r="K27">
        <v>0.1600413</v>
      </c>
      <c r="L27">
        <v>0.53243989999999997</v>
      </c>
      <c r="M27">
        <v>-0.12502650000000001</v>
      </c>
      <c r="N27">
        <v>-0.92770330000000001</v>
      </c>
      <c r="O27">
        <v>-0.1837348</v>
      </c>
      <c r="P27">
        <v>-0.1255222</v>
      </c>
    </row>
    <row r="28" spans="1:16" x14ac:dyDescent="0.25">
      <c r="A28" s="1">
        <f t="shared" si="0"/>
        <v>2</v>
      </c>
      <c r="B28" t="s">
        <v>26</v>
      </c>
      <c r="C28">
        <v>2012</v>
      </c>
      <c r="D28">
        <v>-0.64828940000000002</v>
      </c>
      <c r="E28">
        <v>-3.9852100000000001E-2</v>
      </c>
      <c r="F28">
        <v>-0.57451359999999996</v>
      </c>
      <c r="G28">
        <v>-0.25354880000000002</v>
      </c>
      <c r="H28">
        <v>-0.41250979999999998</v>
      </c>
      <c r="I28">
        <v>-0.4469322</v>
      </c>
      <c r="J28">
        <v>-0.90607150000000003</v>
      </c>
      <c r="K28">
        <v>-7.4269299999999996E-2</v>
      </c>
      <c r="L28">
        <v>0.42053220000000002</v>
      </c>
      <c r="M28">
        <v>-0.10390480000000001</v>
      </c>
      <c r="N28">
        <v>-0.77537319999999998</v>
      </c>
      <c r="O28">
        <v>-0.1893686</v>
      </c>
      <c r="P28">
        <v>2.8118299999999999E-2</v>
      </c>
    </row>
    <row r="29" spans="1:16" x14ac:dyDescent="0.25">
      <c r="A29" s="1">
        <f t="shared" si="0"/>
        <v>2</v>
      </c>
      <c r="B29" t="s">
        <v>26</v>
      </c>
      <c r="C29">
        <v>2013</v>
      </c>
      <c r="D29">
        <v>-0.50147520000000001</v>
      </c>
      <c r="E29">
        <v>-0.15888099999999999</v>
      </c>
      <c r="F29">
        <v>-0.4529281</v>
      </c>
      <c r="G29">
        <v>-0.11869680000000001</v>
      </c>
      <c r="H29">
        <v>-0.26815359999999999</v>
      </c>
      <c r="I29">
        <v>0.14710889999999999</v>
      </c>
      <c r="J29">
        <v>-1.043323</v>
      </c>
      <c r="K29">
        <v>-0.32327119999999998</v>
      </c>
      <c r="L29">
        <v>0.39664860000000002</v>
      </c>
      <c r="M29">
        <v>6.4396099999999998E-2</v>
      </c>
      <c r="N29">
        <v>-0.42258259999999997</v>
      </c>
      <c r="O29">
        <v>-0.36369370000000001</v>
      </c>
      <c r="P29">
        <v>0.1848033</v>
      </c>
    </row>
    <row r="30" spans="1:16" x14ac:dyDescent="0.25">
      <c r="A30" s="1">
        <f t="shared" si="0"/>
        <v>2</v>
      </c>
      <c r="B30" t="s">
        <v>26</v>
      </c>
      <c r="C30">
        <v>2014</v>
      </c>
      <c r="D30">
        <v>-0.33942600000000001</v>
      </c>
      <c r="E30">
        <v>-0.26267509999999999</v>
      </c>
      <c r="F30">
        <v>-0.35350419999999999</v>
      </c>
      <c r="G30">
        <v>-9.9097599999999994E-2</v>
      </c>
      <c r="H30">
        <v>-0.1222385</v>
      </c>
      <c r="I30">
        <v>0.6028732</v>
      </c>
      <c r="J30">
        <v>-1.0795509999999999</v>
      </c>
      <c r="K30">
        <v>-0.5643958</v>
      </c>
      <c r="L30">
        <v>0.3582824</v>
      </c>
      <c r="M30">
        <v>0.30772440000000001</v>
      </c>
      <c r="N30">
        <v>-0.1255974</v>
      </c>
      <c r="O30">
        <v>-0.46650209999999998</v>
      </c>
      <c r="P30">
        <v>0.31739450000000002</v>
      </c>
    </row>
    <row r="31" spans="1:16" x14ac:dyDescent="0.25">
      <c r="A31" s="1">
        <f t="shared" si="0"/>
        <v>2</v>
      </c>
      <c r="B31" t="s">
        <v>26</v>
      </c>
      <c r="C31">
        <v>2015</v>
      </c>
      <c r="D31">
        <v>-0.17658760000000001</v>
      </c>
      <c r="E31">
        <v>-0.3656799</v>
      </c>
      <c r="F31">
        <v>-0.34774559999999999</v>
      </c>
      <c r="G31">
        <v>-0.1248683</v>
      </c>
      <c r="H31">
        <v>-4.8919999999999998E-2</v>
      </c>
      <c r="I31">
        <v>1.0921209999999999</v>
      </c>
      <c r="J31">
        <v>-1.084279</v>
      </c>
      <c r="K31">
        <v>-0.81183329999999998</v>
      </c>
      <c r="L31">
        <v>0.29860779999999998</v>
      </c>
      <c r="M31">
        <v>0.12987570000000001</v>
      </c>
      <c r="N31">
        <v>0.13380600000000001</v>
      </c>
      <c r="O31">
        <v>-0.57993589999999995</v>
      </c>
      <c r="P31">
        <v>0.52411790000000003</v>
      </c>
    </row>
    <row r="32" spans="1:16" x14ac:dyDescent="0.25">
      <c r="A32" s="1">
        <f t="shared" si="0"/>
        <v>2</v>
      </c>
      <c r="B32" t="s">
        <v>26</v>
      </c>
      <c r="C32">
        <v>2016</v>
      </c>
      <c r="D32">
        <v>-2.6733999999999998E-3</v>
      </c>
      <c r="E32">
        <v>-0.45760889999999999</v>
      </c>
      <c r="F32">
        <v>-0.36510759999999998</v>
      </c>
      <c r="G32">
        <v>-0.1831863</v>
      </c>
      <c r="H32">
        <v>1.03053E-2</v>
      </c>
      <c r="I32">
        <v>1.2707660000000001</v>
      </c>
      <c r="J32">
        <v>-0.95679550000000002</v>
      </c>
      <c r="K32">
        <v>-1.137016</v>
      </c>
      <c r="L32">
        <v>0.2413708</v>
      </c>
      <c r="M32">
        <v>2.2986800000000002E-2</v>
      </c>
      <c r="N32">
        <v>0.27139099999999999</v>
      </c>
      <c r="O32">
        <v>-0.54837159999999996</v>
      </c>
      <c r="P32">
        <v>0.65099879999999999</v>
      </c>
    </row>
    <row r="33" spans="1:16" x14ac:dyDescent="0.25">
      <c r="A33" s="1">
        <f t="shared" si="0"/>
        <v>2</v>
      </c>
      <c r="B33" t="s">
        <v>26</v>
      </c>
      <c r="C33">
        <v>2017</v>
      </c>
      <c r="D33">
        <v>0.2119644</v>
      </c>
      <c r="E33">
        <v>-0.6195505</v>
      </c>
      <c r="F33">
        <v>-0.2485569</v>
      </c>
      <c r="G33">
        <v>-0.21954499999999999</v>
      </c>
      <c r="H33">
        <v>-2.1799099999999998E-2</v>
      </c>
      <c r="I33">
        <v>1.834514</v>
      </c>
      <c r="J33">
        <v>-0.95781130000000003</v>
      </c>
      <c r="K33">
        <v>-1.3636729999999999</v>
      </c>
      <c r="L33">
        <v>0.13422190000000001</v>
      </c>
      <c r="M33">
        <v>-3.1242800000000001E-2</v>
      </c>
      <c r="N33">
        <v>0.64190049999999998</v>
      </c>
      <c r="O33">
        <v>-0.66633019999999998</v>
      </c>
      <c r="P33">
        <v>0.82408769999999998</v>
      </c>
    </row>
    <row r="34" spans="1:16" x14ac:dyDescent="0.25">
      <c r="A34" s="1">
        <f t="shared" si="0"/>
        <v>2</v>
      </c>
      <c r="B34" t="s">
        <v>26</v>
      </c>
      <c r="C34">
        <v>2018</v>
      </c>
      <c r="D34">
        <v>0.38117839999999997</v>
      </c>
      <c r="E34">
        <v>-0.77167079999999999</v>
      </c>
      <c r="F34">
        <v>5.8669800000000001E-2</v>
      </c>
      <c r="G34">
        <v>-0.30866830000000001</v>
      </c>
      <c r="H34">
        <v>-0.4045801</v>
      </c>
      <c r="I34">
        <v>1.9134370000000001</v>
      </c>
      <c r="J34">
        <v>-0.94183139999999999</v>
      </c>
      <c r="K34">
        <v>-1.4615309999999999</v>
      </c>
      <c r="L34">
        <v>0.1129603</v>
      </c>
      <c r="M34">
        <v>7.8857399999999994E-2</v>
      </c>
      <c r="N34">
        <v>0.91482379999999996</v>
      </c>
      <c r="O34">
        <v>-0.60638610000000004</v>
      </c>
      <c r="P34">
        <v>0.69862040000000003</v>
      </c>
    </row>
    <row r="35" spans="1:16" x14ac:dyDescent="0.25">
      <c r="A35" s="1">
        <f t="shared" si="0"/>
        <v>2</v>
      </c>
      <c r="B35" t="s">
        <v>26</v>
      </c>
      <c r="C35">
        <v>2019</v>
      </c>
      <c r="D35">
        <v>0.51136700000000002</v>
      </c>
      <c r="E35">
        <v>-0.88781030000000005</v>
      </c>
      <c r="F35">
        <v>0.21859519999999999</v>
      </c>
      <c r="G35">
        <v>-0.46086850000000001</v>
      </c>
      <c r="H35">
        <v>-0.53635790000000005</v>
      </c>
      <c r="I35">
        <v>2.1116600000000001</v>
      </c>
      <c r="J35">
        <v>-0.95168209999999998</v>
      </c>
      <c r="K35">
        <v>-1.532951</v>
      </c>
      <c r="L35">
        <v>7.5290099999999999E-2</v>
      </c>
      <c r="M35">
        <v>0.1176846</v>
      </c>
      <c r="N35">
        <v>1.134466</v>
      </c>
      <c r="O35">
        <v>-0.61797789999999997</v>
      </c>
      <c r="P35">
        <v>0.69754430000000001</v>
      </c>
    </row>
    <row r="36" spans="1:16" x14ac:dyDescent="0.25">
      <c r="A36" s="1">
        <f t="shared" si="0"/>
        <v>2</v>
      </c>
      <c r="B36" t="s">
        <v>26</v>
      </c>
      <c r="C36">
        <v>2020</v>
      </c>
      <c r="D36">
        <v>0.72988240000000004</v>
      </c>
      <c r="E36">
        <v>-1.0562279999999999</v>
      </c>
      <c r="F36">
        <v>0.30099730000000002</v>
      </c>
      <c r="G36">
        <v>-0.4795662</v>
      </c>
      <c r="H36">
        <v>-0.62578869999999998</v>
      </c>
      <c r="I36">
        <v>2.2803909999999998</v>
      </c>
      <c r="J36">
        <v>-0.80741759999999996</v>
      </c>
      <c r="K36">
        <v>-1.7939579999999999</v>
      </c>
      <c r="L36">
        <v>-6.4603800000000003E-2</v>
      </c>
      <c r="M36">
        <v>-0.21630559999999999</v>
      </c>
      <c r="N36">
        <v>1.3427469999999999</v>
      </c>
      <c r="O36">
        <v>-0.55778850000000002</v>
      </c>
      <c r="P36">
        <v>0.76887890000000003</v>
      </c>
    </row>
    <row r="37" spans="1:16" x14ac:dyDescent="0.25">
      <c r="A37" s="1">
        <f t="shared" si="0"/>
        <v>2</v>
      </c>
      <c r="B37" t="s">
        <v>26</v>
      </c>
      <c r="C37">
        <v>2021</v>
      </c>
      <c r="D37">
        <v>0.88570090000000001</v>
      </c>
      <c r="E37">
        <v>-1.1619489999999999</v>
      </c>
      <c r="F37">
        <v>0.47219240000000001</v>
      </c>
      <c r="G37">
        <v>-0.51068040000000003</v>
      </c>
      <c r="H37">
        <v>-0.77003529999999998</v>
      </c>
      <c r="I37">
        <v>3.0855260000000002</v>
      </c>
      <c r="J37">
        <v>-0.96418749999999998</v>
      </c>
      <c r="K37">
        <v>-2.0148220000000001</v>
      </c>
      <c r="L37">
        <v>-4.9547000000000001E-2</v>
      </c>
      <c r="M37">
        <v>-0.44242900000000002</v>
      </c>
      <c r="N37">
        <v>1.8042320000000001</v>
      </c>
      <c r="O37">
        <v>-0.82154910000000003</v>
      </c>
      <c r="P37">
        <v>0.9624897</v>
      </c>
    </row>
    <row r="38" spans="1:16" x14ac:dyDescent="0.25">
      <c r="A38" s="1">
        <f t="shared" si="0"/>
        <v>3</v>
      </c>
      <c r="B38" t="s">
        <v>42</v>
      </c>
      <c r="C38">
        <v>2004</v>
      </c>
      <c r="D38">
        <v>-1.172302</v>
      </c>
      <c r="E38">
        <v>0.36222399999999999</v>
      </c>
      <c r="F38">
        <v>-1.7273959999999999</v>
      </c>
      <c r="G38">
        <v>-0.30830869999999999</v>
      </c>
      <c r="H38">
        <v>-0.66590510000000003</v>
      </c>
      <c r="I38">
        <v>-1.894369</v>
      </c>
      <c r="J38">
        <v>-0.32882739999999999</v>
      </c>
      <c r="K38">
        <v>-0.37257020000000002</v>
      </c>
      <c r="L38">
        <v>0.13093340000000001</v>
      </c>
      <c r="M38">
        <v>0.10600619999999999</v>
      </c>
      <c r="N38">
        <v>-2.172466</v>
      </c>
      <c r="O38">
        <v>0.1639062</v>
      </c>
      <c r="P38">
        <v>0.168569</v>
      </c>
    </row>
    <row r="39" spans="1:16" x14ac:dyDescent="0.25">
      <c r="A39" s="1">
        <f t="shared" si="0"/>
        <v>3</v>
      </c>
      <c r="B39" t="s">
        <v>42</v>
      </c>
      <c r="C39">
        <v>2005</v>
      </c>
      <c r="D39">
        <v>-1.0513440000000001</v>
      </c>
      <c r="E39">
        <v>0.25256050000000002</v>
      </c>
      <c r="F39">
        <v>-1.573251</v>
      </c>
      <c r="G39">
        <v>-0.39544410000000002</v>
      </c>
      <c r="H39">
        <v>-0.5793353</v>
      </c>
      <c r="I39">
        <v>-1.86557</v>
      </c>
      <c r="J39">
        <v>-0.2622584</v>
      </c>
      <c r="K39">
        <v>-0.39401979999999998</v>
      </c>
      <c r="L39">
        <v>7.0089399999999996E-2</v>
      </c>
      <c r="M39">
        <v>8.4361599999999995E-2</v>
      </c>
      <c r="N39">
        <v>-2.0227170000000001</v>
      </c>
      <c r="O39">
        <v>0.2215029</v>
      </c>
      <c r="P39">
        <v>0.1142278</v>
      </c>
    </row>
    <row r="40" spans="1:16" x14ac:dyDescent="0.25">
      <c r="A40" s="1">
        <f t="shared" si="0"/>
        <v>3</v>
      </c>
      <c r="B40" t="s">
        <v>42</v>
      </c>
      <c r="C40">
        <v>2006</v>
      </c>
      <c r="D40">
        <v>-0.95093050000000001</v>
      </c>
      <c r="E40">
        <v>0.1223515</v>
      </c>
      <c r="F40">
        <v>-1.396244</v>
      </c>
      <c r="G40">
        <v>-0.44358570000000003</v>
      </c>
      <c r="H40">
        <v>-0.48005049999999999</v>
      </c>
      <c r="I40">
        <v>-1.8602959999999999</v>
      </c>
      <c r="J40">
        <v>-0.23826439999999999</v>
      </c>
      <c r="K40">
        <v>-0.45504899999999998</v>
      </c>
      <c r="L40">
        <v>2.5425000000000001E-3</v>
      </c>
      <c r="M40">
        <v>6.4643000000000001E-3</v>
      </c>
      <c r="N40">
        <v>-1.8789389999999999</v>
      </c>
      <c r="O40">
        <v>0.27562700000000001</v>
      </c>
      <c r="P40">
        <v>3.0086600000000002E-2</v>
      </c>
    </row>
    <row r="41" spans="1:16" x14ac:dyDescent="0.25">
      <c r="A41" s="1">
        <f t="shared" si="0"/>
        <v>3</v>
      </c>
      <c r="B41" t="s">
        <v>42</v>
      </c>
      <c r="C41">
        <v>2007</v>
      </c>
      <c r="D41">
        <v>-0.83261700000000005</v>
      </c>
      <c r="E41">
        <v>1.0042799999999999E-2</v>
      </c>
      <c r="F41">
        <v>-1.23384</v>
      </c>
      <c r="G41">
        <v>-0.5166345</v>
      </c>
      <c r="H41">
        <v>-0.3888875</v>
      </c>
      <c r="I41">
        <v>-1.6273569999999999</v>
      </c>
      <c r="J41">
        <v>-0.3136853</v>
      </c>
      <c r="K41">
        <v>-0.49856430000000002</v>
      </c>
      <c r="L41">
        <v>9.3238000000000001E-3</v>
      </c>
      <c r="M41">
        <v>2.6459099999999999E-2</v>
      </c>
      <c r="N41">
        <v>-1.650693</v>
      </c>
      <c r="O41">
        <v>0.24112059999999999</v>
      </c>
      <c r="P41">
        <v>3.4449300000000002E-2</v>
      </c>
    </row>
    <row r="42" spans="1:16" x14ac:dyDescent="0.25">
      <c r="A42" s="1">
        <f t="shared" si="0"/>
        <v>3</v>
      </c>
      <c r="B42" t="s">
        <v>42</v>
      </c>
      <c r="C42">
        <v>2008</v>
      </c>
      <c r="D42">
        <v>-0.70200530000000005</v>
      </c>
      <c r="E42">
        <v>-8.9967699999999998E-2</v>
      </c>
      <c r="F42">
        <v>-1.046098</v>
      </c>
      <c r="G42">
        <v>-0.54646720000000004</v>
      </c>
      <c r="H42">
        <v>-0.28363250000000001</v>
      </c>
      <c r="I42">
        <v>-1.5760130000000001</v>
      </c>
      <c r="J42">
        <v>-0.26811400000000002</v>
      </c>
      <c r="K42">
        <v>-0.54650120000000002</v>
      </c>
      <c r="L42">
        <v>-9.4240999999999995E-3</v>
      </c>
      <c r="M42">
        <v>5.1165700000000001E-2</v>
      </c>
      <c r="N42">
        <v>-1.4700899999999999</v>
      </c>
      <c r="O42">
        <v>0.2935451</v>
      </c>
      <c r="P42">
        <v>-3.2131E-2</v>
      </c>
    </row>
    <row r="43" spans="1:16" x14ac:dyDescent="0.25">
      <c r="A43" s="1">
        <f t="shared" si="0"/>
        <v>3</v>
      </c>
      <c r="B43" t="s">
        <v>42</v>
      </c>
      <c r="C43">
        <v>2009</v>
      </c>
      <c r="D43">
        <v>-0.54205199999999998</v>
      </c>
      <c r="E43">
        <v>-0.16063659999999999</v>
      </c>
      <c r="F43">
        <v>-0.91803230000000002</v>
      </c>
      <c r="G43">
        <v>-0.67808210000000002</v>
      </c>
      <c r="H43">
        <v>-0.2115667</v>
      </c>
      <c r="I43">
        <v>-1.4919929999999999</v>
      </c>
      <c r="J43">
        <v>-0.20330719999999999</v>
      </c>
      <c r="K43">
        <v>-0.61414489999999999</v>
      </c>
      <c r="L43">
        <v>3.1554100000000002E-2</v>
      </c>
      <c r="M43">
        <v>6.33494E-2</v>
      </c>
      <c r="N43">
        <v>-1.2958130000000001</v>
      </c>
      <c r="O43">
        <v>0.3523906</v>
      </c>
      <c r="P43">
        <v>-3.82172E-2</v>
      </c>
    </row>
    <row r="44" spans="1:16" x14ac:dyDescent="0.25">
      <c r="A44" s="1">
        <f t="shared" si="0"/>
        <v>3</v>
      </c>
      <c r="B44" t="s">
        <v>42</v>
      </c>
      <c r="C44">
        <v>2010</v>
      </c>
      <c r="D44">
        <v>-0.37523250000000002</v>
      </c>
      <c r="E44">
        <v>-0.22443930000000001</v>
      </c>
      <c r="F44">
        <v>-0.5753895</v>
      </c>
      <c r="G44">
        <v>-0.443718</v>
      </c>
      <c r="H44">
        <v>-2.0162599999999999E-2</v>
      </c>
      <c r="I44">
        <v>-1.340964</v>
      </c>
      <c r="J44">
        <v>-0.15429180000000001</v>
      </c>
      <c r="K44">
        <v>-0.68306230000000001</v>
      </c>
      <c r="L44">
        <v>9.1282000000000002E-2</v>
      </c>
      <c r="M44">
        <v>-1.5449900000000001E-2</v>
      </c>
      <c r="N44">
        <v>-0.9783908</v>
      </c>
      <c r="O44">
        <v>0.37761230000000001</v>
      </c>
      <c r="P44">
        <v>-0.16535920000000001</v>
      </c>
    </row>
    <row r="45" spans="1:16" x14ac:dyDescent="0.25">
      <c r="A45" s="1">
        <f t="shared" si="0"/>
        <v>3</v>
      </c>
      <c r="B45" t="s">
        <v>42</v>
      </c>
      <c r="C45">
        <v>2011</v>
      </c>
      <c r="D45">
        <v>-8.3007600000000001E-2</v>
      </c>
      <c r="E45">
        <v>-0.1628366</v>
      </c>
      <c r="F45">
        <v>-0.45171139999999999</v>
      </c>
      <c r="G45">
        <v>-0.58281680000000002</v>
      </c>
      <c r="H45">
        <v>4.9462899999999997E-2</v>
      </c>
      <c r="I45">
        <v>-1.0320320000000001</v>
      </c>
      <c r="J45">
        <v>3.3149699999999997E-2</v>
      </c>
      <c r="K45">
        <v>-0.75244710000000004</v>
      </c>
      <c r="L45">
        <v>0.34200249999999999</v>
      </c>
      <c r="M45">
        <v>-0.20549110000000001</v>
      </c>
      <c r="N45">
        <v>-0.66189500000000001</v>
      </c>
      <c r="O45">
        <v>0.42081469999999999</v>
      </c>
      <c r="P45">
        <v>-5.2470999999999997E-2</v>
      </c>
    </row>
    <row r="46" spans="1:16" x14ac:dyDescent="0.25">
      <c r="A46" s="1">
        <f t="shared" si="0"/>
        <v>3</v>
      </c>
      <c r="B46" t="s">
        <v>42</v>
      </c>
      <c r="C46">
        <v>2012</v>
      </c>
      <c r="D46">
        <v>-3.9110499999999999E-2</v>
      </c>
      <c r="E46">
        <v>-0.34956169999999998</v>
      </c>
      <c r="F46">
        <v>-0.39966829999999998</v>
      </c>
      <c r="G46">
        <v>-0.49604769999999998</v>
      </c>
      <c r="H46">
        <v>1.68588E-2</v>
      </c>
      <c r="I46">
        <v>-0.98378290000000002</v>
      </c>
      <c r="J46">
        <v>-4.84541E-2</v>
      </c>
      <c r="K46">
        <v>-0.7672061</v>
      </c>
      <c r="L46">
        <v>0.1885715</v>
      </c>
      <c r="M46">
        <v>-0.14979339999999999</v>
      </c>
      <c r="N46">
        <v>-0.59570179999999995</v>
      </c>
      <c r="O46">
        <v>0.42518489999999998</v>
      </c>
      <c r="P46">
        <v>-5.7498599999999997E-2</v>
      </c>
    </row>
    <row r="47" spans="1:16" x14ac:dyDescent="0.25">
      <c r="A47" s="1">
        <f t="shared" si="0"/>
        <v>3</v>
      </c>
      <c r="B47" t="s">
        <v>42</v>
      </c>
      <c r="C47">
        <v>2013</v>
      </c>
      <c r="D47">
        <v>8.2480999999999999E-2</v>
      </c>
      <c r="E47">
        <v>-0.45859240000000001</v>
      </c>
      <c r="F47">
        <v>-0.23063629999999999</v>
      </c>
      <c r="G47">
        <v>-0.73882049999999999</v>
      </c>
      <c r="H47">
        <v>0.1441586</v>
      </c>
      <c r="I47">
        <v>-0.861348</v>
      </c>
      <c r="J47">
        <v>-1.2378E-2</v>
      </c>
      <c r="K47">
        <v>-0.73357600000000001</v>
      </c>
      <c r="L47">
        <v>0.1210092</v>
      </c>
      <c r="M47">
        <v>-3.7424899999999997E-2</v>
      </c>
      <c r="N47">
        <v>-0.40312730000000002</v>
      </c>
      <c r="O47">
        <v>0.44126690000000002</v>
      </c>
      <c r="P47">
        <v>-9.1782600000000006E-2</v>
      </c>
    </row>
    <row r="48" spans="1:16" x14ac:dyDescent="0.25">
      <c r="A48" s="1">
        <f t="shared" si="0"/>
        <v>3</v>
      </c>
      <c r="B48" t="s">
        <v>42</v>
      </c>
      <c r="C48">
        <v>2014</v>
      </c>
      <c r="D48">
        <v>0.23200580000000001</v>
      </c>
      <c r="E48">
        <v>-0.5396898</v>
      </c>
      <c r="F48">
        <v>-4.9023400000000002E-2</v>
      </c>
      <c r="G48">
        <v>-0.87844440000000001</v>
      </c>
      <c r="H48">
        <v>0.26381179999999999</v>
      </c>
      <c r="I48">
        <v>-0.72206530000000002</v>
      </c>
      <c r="J48">
        <v>1.30051E-2</v>
      </c>
      <c r="K48">
        <v>-0.79226019999999997</v>
      </c>
      <c r="L48">
        <v>0.15309039999999999</v>
      </c>
      <c r="M48">
        <v>-5.3760799999999997E-2</v>
      </c>
      <c r="N48">
        <v>-0.1845697</v>
      </c>
      <c r="O48">
        <v>0.4670474</v>
      </c>
      <c r="P48">
        <v>-0.1198359</v>
      </c>
    </row>
    <row r="49" spans="1:16" x14ac:dyDescent="0.25">
      <c r="A49" s="1">
        <f t="shared" si="0"/>
        <v>3</v>
      </c>
      <c r="B49" t="s">
        <v>42</v>
      </c>
      <c r="C49">
        <v>2015</v>
      </c>
      <c r="D49">
        <v>0.32674900000000001</v>
      </c>
      <c r="E49">
        <v>-0.67556890000000003</v>
      </c>
      <c r="F49">
        <v>3.4686999999999999E-3</v>
      </c>
      <c r="G49">
        <v>-0.90149809999999997</v>
      </c>
      <c r="H49">
        <v>0.25128099999999998</v>
      </c>
      <c r="I49">
        <v>-0.35097299999999998</v>
      </c>
      <c r="J49">
        <v>-0.1574441</v>
      </c>
      <c r="K49">
        <v>-0.79509220000000003</v>
      </c>
      <c r="L49">
        <v>0.1359081</v>
      </c>
      <c r="M49">
        <v>2.2439999999999999E-3</v>
      </c>
      <c r="N49">
        <v>2.4627799999999998E-2</v>
      </c>
      <c r="O49">
        <v>0.36097580000000001</v>
      </c>
      <c r="P49">
        <v>-5.1177000000000002E-3</v>
      </c>
    </row>
    <row r="50" spans="1:16" x14ac:dyDescent="0.25">
      <c r="A50" s="1">
        <f t="shared" si="0"/>
        <v>3</v>
      </c>
      <c r="B50" t="s">
        <v>42</v>
      </c>
      <c r="C50">
        <v>2016</v>
      </c>
      <c r="D50">
        <v>0.48925299999999999</v>
      </c>
      <c r="E50">
        <v>-0.74368699999999999</v>
      </c>
      <c r="F50">
        <v>3.94066E-2</v>
      </c>
      <c r="G50">
        <v>-0.91687010000000002</v>
      </c>
      <c r="H50">
        <v>0.2231052</v>
      </c>
      <c r="I50">
        <v>-0.12260169999999999</v>
      </c>
      <c r="J50">
        <v>-9.3738799999999997E-2</v>
      </c>
      <c r="K50">
        <v>-0.74275239999999998</v>
      </c>
      <c r="L50">
        <v>0.1296378</v>
      </c>
      <c r="M50">
        <v>7.6835700000000007E-2</v>
      </c>
      <c r="N50">
        <v>0.2038613</v>
      </c>
      <c r="O50">
        <v>0.36130859999999998</v>
      </c>
      <c r="P50">
        <v>9.7867899999999994E-2</v>
      </c>
    </row>
    <row r="51" spans="1:16" x14ac:dyDescent="0.25">
      <c r="A51" s="1">
        <f t="shared" si="0"/>
        <v>3</v>
      </c>
      <c r="B51" t="s">
        <v>42</v>
      </c>
      <c r="C51">
        <v>2017</v>
      </c>
      <c r="D51">
        <v>0.9007328</v>
      </c>
      <c r="E51">
        <v>-0.94657480000000005</v>
      </c>
      <c r="F51">
        <v>0.45696870000000001</v>
      </c>
      <c r="G51">
        <v>-0.91393749999999996</v>
      </c>
      <c r="H51">
        <v>-5.9109299999999997E-2</v>
      </c>
      <c r="I51">
        <v>0.16112070000000001</v>
      </c>
      <c r="J51">
        <v>1.1519100000000001E-2</v>
      </c>
      <c r="K51">
        <v>-0.77974339999999998</v>
      </c>
      <c r="L51">
        <v>0.2403998</v>
      </c>
      <c r="M51">
        <v>0.10527400000000001</v>
      </c>
      <c r="N51">
        <v>0.72443349999999995</v>
      </c>
      <c r="O51">
        <v>0.47941729999999999</v>
      </c>
      <c r="P51">
        <v>4.4346700000000003E-2</v>
      </c>
    </row>
    <row r="52" spans="1:16" x14ac:dyDescent="0.25">
      <c r="A52" s="1">
        <f t="shared" si="0"/>
        <v>3</v>
      </c>
      <c r="B52" t="s">
        <v>42</v>
      </c>
      <c r="C52">
        <v>2018</v>
      </c>
      <c r="D52">
        <v>1.0896349999999999</v>
      </c>
      <c r="E52">
        <v>-1.146987</v>
      </c>
      <c r="F52">
        <v>0.65777470000000005</v>
      </c>
      <c r="G52">
        <v>-0.9639645</v>
      </c>
      <c r="H52">
        <v>-0.38339620000000002</v>
      </c>
      <c r="I52">
        <v>0.41469929999999999</v>
      </c>
      <c r="J52">
        <v>-9.3956999999999999E-3</v>
      </c>
      <c r="K52">
        <v>-0.89518869999999995</v>
      </c>
      <c r="L52">
        <v>0.1571747</v>
      </c>
      <c r="M52">
        <v>0.13379949999999999</v>
      </c>
      <c r="N52">
        <v>1.013798</v>
      </c>
      <c r="O52">
        <v>0.47884369999999998</v>
      </c>
      <c r="P52">
        <v>5.2994800000000002E-2</v>
      </c>
    </row>
    <row r="53" spans="1:16" x14ac:dyDescent="0.25">
      <c r="A53" s="1">
        <f t="shared" si="0"/>
        <v>3</v>
      </c>
      <c r="B53" t="s">
        <v>42</v>
      </c>
      <c r="C53">
        <v>2019</v>
      </c>
      <c r="D53">
        <v>1.38317</v>
      </c>
      <c r="E53">
        <v>-1.430906</v>
      </c>
      <c r="F53">
        <v>0.9369113</v>
      </c>
      <c r="G53">
        <v>-0.96201080000000005</v>
      </c>
      <c r="H53">
        <v>-1.0163990000000001</v>
      </c>
      <c r="I53">
        <v>0.52886409999999995</v>
      </c>
      <c r="J53">
        <v>-6.9751300000000002E-2</v>
      </c>
      <c r="K53">
        <v>-0.95855299999999999</v>
      </c>
      <c r="L53">
        <v>0.19943069999999999</v>
      </c>
      <c r="M53">
        <v>7.8214800000000001E-2</v>
      </c>
      <c r="N53">
        <v>1.342551</v>
      </c>
      <c r="O53">
        <v>0.60277780000000003</v>
      </c>
      <c r="P53">
        <v>-7.0890000000000005E-4</v>
      </c>
    </row>
    <row r="54" spans="1:16" x14ac:dyDescent="0.25">
      <c r="A54" s="1">
        <f t="shared" si="0"/>
        <v>3</v>
      </c>
      <c r="B54" t="s">
        <v>42</v>
      </c>
      <c r="C54">
        <v>2020</v>
      </c>
      <c r="D54">
        <v>1.2967089999999999</v>
      </c>
      <c r="E54">
        <v>-1.1982010000000001</v>
      </c>
      <c r="F54">
        <v>1.3293090000000001</v>
      </c>
      <c r="G54">
        <v>-1.214016</v>
      </c>
      <c r="H54">
        <v>-1.0961909999999999</v>
      </c>
      <c r="I54">
        <v>0.96846810000000005</v>
      </c>
      <c r="J54">
        <v>-0.27811170000000002</v>
      </c>
      <c r="K54">
        <v>-1.119213</v>
      </c>
      <c r="L54">
        <v>0.13751440000000001</v>
      </c>
      <c r="M54">
        <v>-8.3972400000000003E-2</v>
      </c>
      <c r="N54">
        <v>1.6751370000000001</v>
      </c>
      <c r="O54">
        <v>0.33884900000000001</v>
      </c>
      <c r="P54">
        <v>-0.15398729999999999</v>
      </c>
    </row>
    <row r="55" spans="1:16" x14ac:dyDescent="0.25">
      <c r="A55" s="1">
        <f t="shared" si="0"/>
        <v>3</v>
      </c>
      <c r="B55" t="s">
        <v>42</v>
      </c>
      <c r="C55">
        <v>2021</v>
      </c>
      <c r="D55">
        <v>2.1614080000000002</v>
      </c>
      <c r="E55">
        <v>-1.9166559999999999</v>
      </c>
      <c r="F55">
        <v>1.5478609999999999</v>
      </c>
      <c r="G55">
        <v>-1.2759290000000001</v>
      </c>
      <c r="H55">
        <v>-1.3515550000000001</v>
      </c>
      <c r="I55">
        <v>1.4763820000000001</v>
      </c>
      <c r="J55">
        <v>8.6225999999999997E-2</v>
      </c>
      <c r="K55">
        <v>-1.343593</v>
      </c>
      <c r="L55">
        <v>0.25439070000000003</v>
      </c>
      <c r="M55">
        <v>-0.2284561</v>
      </c>
      <c r="N55">
        <v>2.3826610000000001</v>
      </c>
      <c r="O55">
        <v>0.6517558</v>
      </c>
      <c r="P55">
        <v>0.14982500000000001</v>
      </c>
    </row>
    <row r="56" spans="1:16" x14ac:dyDescent="0.25">
      <c r="A56" s="1">
        <f t="shared" si="0"/>
        <v>4</v>
      </c>
      <c r="B56" t="s">
        <v>62</v>
      </c>
      <c r="C56">
        <v>2004</v>
      </c>
      <c r="D56">
        <v>4.1376E-3</v>
      </c>
      <c r="E56">
        <v>0.16287769999999999</v>
      </c>
      <c r="F56">
        <v>-0.74269700000000005</v>
      </c>
      <c r="G56">
        <v>-8.3414799999999997E-2</v>
      </c>
      <c r="H56">
        <v>0.44866600000000001</v>
      </c>
      <c r="I56">
        <v>-0.39729029999999999</v>
      </c>
      <c r="J56">
        <v>-0.70335650000000005</v>
      </c>
      <c r="K56">
        <v>9.4122600000000001E-2</v>
      </c>
      <c r="L56">
        <v>-0.38287539999999998</v>
      </c>
      <c r="M56">
        <v>-0.36776789999999998</v>
      </c>
      <c r="N56">
        <v>-0.54344610000000004</v>
      </c>
      <c r="O56">
        <v>0.20697950000000001</v>
      </c>
      <c r="P56">
        <v>0.37554870000000001</v>
      </c>
    </row>
    <row r="57" spans="1:16" x14ac:dyDescent="0.25">
      <c r="A57" s="1">
        <f t="shared" si="0"/>
        <v>4</v>
      </c>
      <c r="B57" t="s">
        <v>62</v>
      </c>
      <c r="C57">
        <v>2005</v>
      </c>
      <c r="D57">
        <v>0.14392260000000001</v>
      </c>
      <c r="E57">
        <v>0.25663629999999998</v>
      </c>
      <c r="F57">
        <v>-0.59755769999999997</v>
      </c>
      <c r="G57">
        <v>7.2445300000000004E-2</v>
      </c>
      <c r="H57">
        <v>0.46202890000000002</v>
      </c>
      <c r="I57">
        <v>-0.1917459</v>
      </c>
      <c r="J57">
        <v>-0.32335560000000002</v>
      </c>
      <c r="K57">
        <v>-8.3965499999999998E-2</v>
      </c>
      <c r="L57">
        <v>0.2533242</v>
      </c>
      <c r="M57">
        <v>-0.11211409999999999</v>
      </c>
      <c r="N57">
        <v>-0.324573</v>
      </c>
      <c r="O57">
        <v>0.19878889999999999</v>
      </c>
      <c r="P57">
        <v>0.3899918</v>
      </c>
    </row>
    <row r="58" spans="1:16" x14ac:dyDescent="0.25">
      <c r="A58" s="1">
        <f t="shared" si="0"/>
        <v>4</v>
      </c>
      <c r="B58" t="s">
        <v>62</v>
      </c>
      <c r="C58">
        <v>2006</v>
      </c>
      <c r="D58">
        <v>0.28526580000000001</v>
      </c>
      <c r="E58">
        <v>0.35195300000000002</v>
      </c>
      <c r="F58">
        <v>-0.59323680000000001</v>
      </c>
      <c r="G58">
        <v>-1.1872199999999999E-2</v>
      </c>
      <c r="H58">
        <v>0.39707480000000001</v>
      </c>
      <c r="I58">
        <v>-0.78509810000000002</v>
      </c>
      <c r="J58">
        <v>0.220336</v>
      </c>
      <c r="K58">
        <v>1.5046E-2</v>
      </c>
      <c r="L58">
        <v>8.4056099999999995E-2</v>
      </c>
      <c r="M58">
        <v>-2.23667E-2</v>
      </c>
      <c r="N58">
        <v>-0.4752574</v>
      </c>
      <c r="O58">
        <v>0.54972730000000003</v>
      </c>
      <c r="P58">
        <v>0.24494389999999999</v>
      </c>
    </row>
    <row r="59" spans="1:16" x14ac:dyDescent="0.25">
      <c r="A59" s="1">
        <f t="shared" si="0"/>
        <v>4</v>
      </c>
      <c r="B59" t="s">
        <v>62</v>
      </c>
      <c r="C59">
        <v>2007</v>
      </c>
      <c r="D59">
        <v>0.36101739999999999</v>
      </c>
      <c r="E59">
        <v>0.38167810000000002</v>
      </c>
      <c r="F59">
        <v>-0.46499360000000001</v>
      </c>
      <c r="G59">
        <v>0.1151701</v>
      </c>
      <c r="H59">
        <v>0.40104079999999998</v>
      </c>
      <c r="I59">
        <v>-0.40348200000000001</v>
      </c>
      <c r="J59">
        <v>2.9455100000000001E-2</v>
      </c>
      <c r="K59">
        <v>-1.82148E-2</v>
      </c>
      <c r="L59">
        <v>0.2182568</v>
      </c>
      <c r="M59">
        <v>0.1993895</v>
      </c>
      <c r="N59">
        <v>-0.2303462</v>
      </c>
      <c r="O59">
        <v>0.42406850000000001</v>
      </c>
      <c r="P59">
        <v>0.30557450000000003</v>
      </c>
    </row>
    <row r="60" spans="1:16" x14ac:dyDescent="0.25">
      <c r="A60" s="1">
        <f t="shared" si="0"/>
        <v>4</v>
      </c>
      <c r="B60" t="s">
        <v>62</v>
      </c>
      <c r="C60">
        <v>2008</v>
      </c>
      <c r="D60">
        <v>0.56065580000000004</v>
      </c>
      <c r="E60">
        <v>0.53529000000000004</v>
      </c>
      <c r="F60">
        <v>-0.39546540000000002</v>
      </c>
      <c r="G60">
        <v>0.14206920000000001</v>
      </c>
      <c r="H60">
        <v>0.37235220000000002</v>
      </c>
      <c r="I60">
        <v>3.7175E-2</v>
      </c>
      <c r="J60">
        <v>0.1157581</v>
      </c>
      <c r="K60">
        <v>0.27312439999999999</v>
      </c>
      <c r="L60">
        <v>0.14090920000000001</v>
      </c>
      <c r="M60">
        <v>0.20294110000000001</v>
      </c>
      <c r="N60">
        <v>6.2523499999999996E-2</v>
      </c>
      <c r="O60">
        <v>0.3528155</v>
      </c>
      <c r="P60">
        <v>0.46607730000000003</v>
      </c>
    </row>
    <row r="61" spans="1:16" x14ac:dyDescent="0.25">
      <c r="A61" s="1">
        <f t="shared" si="0"/>
        <v>4</v>
      </c>
      <c r="B61" t="s">
        <v>62</v>
      </c>
      <c r="C61">
        <v>2009</v>
      </c>
      <c r="D61">
        <v>0.65902530000000004</v>
      </c>
      <c r="E61">
        <v>0.58763299999999996</v>
      </c>
      <c r="F61">
        <v>-0.31638090000000002</v>
      </c>
      <c r="G61">
        <v>0.1852673</v>
      </c>
      <c r="H61">
        <v>0.34897830000000002</v>
      </c>
      <c r="I61">
        <v>6.4055200000000007E-2</v>
      </c>
      <c r="J61">
        <v>0.1962622</v>
      </c>
      <c r="K61">
        <v>0.20775840000000001</v>
      </c>
      <c r="L61">
        <v>0.2174751</v>
      </c>
      <c r="M61">
        <v>7.5793100000000002E-2</v>
      </c>
      <c r="N61">
        <v>0.16073290000000001</v>
      </c>
      <c r="O61">
        <v>0.3999356</v>
      </c>
      <c r="P61">
        <v>0.45420169999999999</v>
      </c>
    </row>
    <row r="62" spans="1:16" x14ac:dyDescent="0.25">
      <c r="A62" s="1">
        <f t="shared" si="0"/>
        <v>4</v>
      </c>
      <c r="B62" t="s">
        <v>62</v>
      </c>
      <c r="C62">
        <v>2010</v>
      </c>
      <c r="D62">
        <v>0.88975079999999995</v>
      </c>
      <c r="E62">
        <v>0.77233209999999997</v>
      </c>
      <c r="F62">
        <v>-0.24167620000000001</v>
      </c>
      <c r="G62">
        <v>0.21999440000000001</v>
      </c>
      <c r="H62">
        <v>0.32334800000000002</v>
      </c>
      <c r="I62">
        <v>-3.9697700000000002E-2</v>
      </c>
      <c r="J62">
        <v>0.38061699999999998</v>
      </c>
      <c r="K62">
        <v>0.21222859999999999</v>
      </c>
      <c r="L62">
        <v>0.15818009999999999</v>
      </c>
      <c r="M62">
        <v>-0.246335</v>
      </c>
      <c r="N62">
        <v>0.27006649999999999</v>
      </c>
      <c r="O62">
        <v>0.58840979999999998</v>
      </c>
      <c r="P62">
        <v>0.44783719999999999</v>
      </c>
    </row>
    <row r="63" spans="1:16" x14ac:dyDescent="0.25">
      <c r="A63" s="1">
        <f t="shared" si="0"/>
        <v>4</v>
      </c>
      <c r="B63" t="s">
        <v>62</v>
      </c>
      <c r="C63">
        <v>2011</v>
      </c>
      <c r="D63">
        <v>1.144088</v>
      </c>
      <c r="E63">
        <v>0.98064300000000004</v>
      </c>
      <c r="F63">
        <v>-0.17339309999999999</v>
      </c>
      <c r="G63">
        <v>0.21042620000000001</v>
      </c>
      <c r="H63">
        <v>0.30012309999999998</v>
      </c>
      <c r="I63">
        <v>0.1049851</v>
      </c>
      <c r="J63">
        <v>0.54223699999999997</v>
      </c>
      <c r="K63">
        <v>0.19229650000000001</v>
      </c>
      <c r="L63">
        <v>0.34054420000000002</v>
      </c>
      <c r="M63">
        <v>-0.23880789999999999</v>
      </c>
      <c r="N63">
        <v>0.47858319999999999</v>
      </c>
      <c r="O63">
        <v>0.68237009999999998</v>
      </c>
      <c r="P63">
        <v>0.53299680000000005</v>
      </c>
    </row>
    <row r="64" spans="1:16" x14ac:dyDescent="0.25">
      <c r="A64" s="1">
        <f t="shared" si="0"/>
        <v>4</v>
      </c>
      <c r="B64" t="s">
        <v>62</v>
      </c>
      <c r="C64">
        <v>2012</v>
      </c>
      <c r="D64">
        <v>1.474718</v>
      </c>
      <c r="E64">
        <v>1.2652460000000001</v>
      </c>
      <c r="F64">
        <v>9.3749499999999999E-2</v>
      </c>
      <c r="G64">
        <v>7.26411E-2</v>
      </c>
      <c r="H64">
        <v>0.47127720000000001</v>
      </c>
      <c r="I64">
        <v>0.13282740000000001</v>
      </c>
      <c r="J64">
        <v>0.37779289999999999</v>
      </c>
      <c r="K64">
        <v>-0.62909000000000004</v>
      </c>
      <c r="L64">
        <v>1.2183029999999999</v>
      </c>
      <c r="M64">
        <v>-0.3315746</v>
      </c>
      <c r="N64">
        <v>0.78633600000000003</v>
      </c>
      <c r="O64">
        <v>0.86828380000000005</v>
      </c>
      <c r="P64">
        <v>0.47223270000000001</v>
      </c>
    </row>
    <row r="65" spans="1:16" x14ac:dyDescent="0.25">
      <c r="A65" s="1">
        <f t="shared" si="0"/>
        <v>4</v>
      </c>
      <c r="B65" t="s">
        <v>62</v>
      </c>
      <c r="C65">
        <v>2013</v>
      </c>
      <c r="D65">
        <v>1.535776</v>
      </c>
      <c r="E65">
        <v>1.280278</v>
      </c>
      <c r="F65">
        <v>0.52527860000000004</v>
      </c>
      <c r="G65">
        <v>-0.24264820000000001</v>
      </c>
      <c r="H65">
        <v>0.81593320000000003</v>
      </c>
      <c r="I65">
        <v>-0.3507014</v>
      </c>
      <c r="J65">
        <v>0.6534721</v>
      </c>
      <c r="K65">
        <v>-0.64782229999999996</v>
      </c>
      <c r="L65">
        <v>1.105585</v>
      </c>
      <c r="M65">
        <v>-7.0549700000000007E-2</v>
      </c>
      <c r="N65">
        <v>0.86817429999999995</v>
      </c>
      <c r="O65">
        <v>1.1034029999999999</v>
      </c>
      <c r="P65">
        <v>4.72285E-2</v>
      </c>
    </row>
    <row r="66" spans="1:16" x14ac:dyDescent="0.25">
      <c r="A66" s="1">
        <f t="shared" si="0"/>
        <v>4</v>
      </c>
      <c r="B66" t="s">
        <v>62</v>
      </c>
      <c r="C66">
        <v>2014</v>
      </c>
      <c r="D66">
        <v>1.779037</v>
      </c>
      <c r="E66">
        <v>1.2913190000000001</v>
      </c>
      <c r="F66">
        <v>0.59750009999999998</v>
      </c>
      <c r="G66">
        <v>-0.2140939</v>
      </c>
      <c r="H66">
        <v>0.78834389999999999</v>
      </c>
      <c r="I66">
        <v>0.44601000000000002</v>
      </c>
      <c r="J66">
        <v>1.2204729999999999</v>
      </c>
      <c r="K66">
        <v>0.33274219999999999</v>
      </c>
      <c r="L66">
        <v>0.55717669999999997</v>
      </c>
      <c r="M66">
        <v>2.8640200000000001E-2</v>
      </c>
      <c r="N66">
        <v>1.314138</v>
      </c>
      <c r="O66">
        <v>0.90240279999999995</v>
      </c>
      <c r="P66">
        <v>0.33414850000000001</v>
      </c>
    </row>
    <row r="67" spans="1:16" x14ac:dyDescent="0.25">
      <c r="A67" s="1">
        <f t="shared" si="0"/>
        <v>4</v>
      </c>
      <c r="B67" t="s">
        <v>62</v>
      </c>
      <c r="C67">
        <v>2015</v>
      </c>
      <c r="D67">
        <v>2.5652499999999998</v>
      </c>
      <c r="E67">
        <v>1.5868640000000001</v>
      </c>
      <c r="F67">
        <v>1.210796</v>
      </c>
      <c r="G67">
        <v>-0.37534309999999999</v>
      </c>
      <c r="H67">
        <v>0.86386989999999997</v>
      </c>
      <c r="I67">
        <v>0.8513539</v>
      </c>
      <c r="J67">
        <v>1.4829429999999999</v>
      </c>
      <c r="K67">
        <v>0.1520589</v>
      </c>
      <c r="L67">
        <v>0.70566799999999996</v>
      </c>
      <c r="M67">
        <v>1.3959900000000001E-2</v>
      </c>
      <c r="N67">
        <v>2.1592500000000001</v>
      </c>
      <c r="O67">
        <v>1.195648</v>
      </c>
      <c r="P67">
        <v>0.31271070000000001</v>
      </c>
    </row>
    <row r="68" spans="1:16" x14ac:dyDescent="0.25">
      <c r="A68" s="1">
        <f t="shared" ref="A68:A131" si="1">IF(B68=B67, A67, A67+1)</f>
        <v>4</v>
      </c>
      <c r="B68" t="s">
        <v>62</v>
      </c>
      <c r="C68">
        <v>2016</v>
      </c>
      <c r="D68">
        <v>2.6775760000000002</v>
      </c>
      <c r="E68">
        <v>1.177621</v>
      </c>
      <c r="F68">
        <v>1.59362</v>
      </c>
      <c r="G68">
        <v>-0.5340338</v>
      </c>
      <c r="H68">
        <v>0.72660610000000003</v>
      </c>
      <c r="I68">
        <v>0.98922290000000002</v>
      </c>
      <c r="J68">
        <v>1.488731</v>
      </c>
      <c r="K68">
        <v>-0.19488369999999999</v>
      </c>
      <c r="L68">
        <v>0.45643850000000002</v>
      </c>
      <c r="M68">
        <v>-7.8374100000000002E-2</v>
      </c>
      <c r="N68">
        <v>2.46801</v>
      </c>
      <c r="O68">
        <v>1.190723</v>
      </c>
      <c r="P68">
        <v>0.1360442</v>
      </c>
    </row>
    <row r="69" spans="1:16" x14ac:dyDescent="0.25">
      <c r="A69" s="1">
        <f t="shared" si="1"/>
        <v>4</v>
      </c>
      <c r="B69" t="s">
        <v>62</v>
      </c>
      <c r="C69">
        <v>2017</v>
      </c>
      <c r="D69">
        <v>3.2214360000000002</v>
      </c>
      <c r="E69">
        <v>1.4216530000000001</v>
      </c>
      <c r="F69">
        <v>1.9984090000000001</v>
      </c>
      <c r="G69">
        <v>-0.42592970000000002</v>
      </c>
      <c r="H69">
        <v>0.57815340000000004</v>
      </c>
      <c r="I69">
        <v>1.150075</v>
      </c>
      <c r="J69">
        <v>2.0680869999999998</v>
      </c>
      <c r="K69">
        <v>-0.46617920000000002</v>
      </c>
      <c r="L69">
        <v>0.24044579999999999</v>
      </c>
      <c r="M69">
        <v>-4.3201200000000002E-2</v>
      </c>
      <c r="N69">
        <v>2.9980730000000002</v>
      </c>
      <c r="O69">
        <v>1.4471020000000001</v>
      </c>
      <c r="P69">
        <v>9.6181900000000001E-2</v>
      </c>
    </row>
    <row r="70" spans="1:16" x14ac:dyDescent="0.25">
      <c r="A70" s="1">
        <f t="shared" si="1"/>
        <v>4</v>
      </c>
      <c r="B70" t="s">
        <v>62</v>
      </c>
      <c r="C70">
        <v>2018</v>
      </c>
      <c r="D70">
        <v>3.8812340000000001</v>
      </c>
      <c r="E70">
        <v>1.451023</v>
      </c>
      <c r="F70">
        <v>2.868204</v>
      </c>
      <c r="G70">
        <v>-0.59514520000000004</v>
      </c>
      <c r="H70">
        <v>-0.3283046</v>
      </c>
      <c r="I70">
        <v>1.500604</v>
      </c>
      <c r="J70">
        <v>2.969484</v>
      </c>
      <c r="K70">
        <v>4.90412E-2</v>
      </c>
      <c r="L70">
        <v>-0.13990830000000001</v>
      </c>
      <c r="M70">
        <v>-9.11328E-2</v>
      </c>
      <c r="N70">
        <v>3.9018220000000001</v>
      </c>
      <c r="O70">
        <v>1.674758</v>
      </c>
      <c r="P70">
        <v>-0.15803739999999999</v>
      </c>
    </row>
    <row r="71" spans="1:16" x14ac:dyDescent="0.25">
      <c r="A71" s="1">
        <f t="shared" si="1"/>
        <v>4</v>
      </c>
      <c r="B71" t="s">
        <v>62</v>
      </c>
      <c r="C71">
        <v>2019</v>
      </c>
      <c r="D71">
        <v>3.9863119999999999</v>
      </c>
      <c r="E71">
        <v>1.6267769999999999</v>
      </c>
      <c r="F71">
        <v>2.3970910000000001</v>
      </c>
      <c r="G71">
        <v>-0.47889310000000002</v>
      </c>
      <c r="H71">
        <v>8.3537399999999998E-2</v>
      </c>
      <c r="I71">
        <v>1.4292400000000001</v>
      </c>
      <c r="J71">
        <v>2.9397289999999998</v>
      </c>
      <c r="K71">
        <v>-0.69945990000000002</v>
      </c>
      <c r="L71">
        <v>7.1814000000000003E-2</v>
      </c>
      <c r="M71">
        <v>-0.1026624</v>
      </c>
      <c r="N71">
        <v>3.6714560000000001</v>
      </c>
      <c r="O71">
        <v>1.790959</v>
      </c>
      <c r="P71">
        <v>0.17209959999999999</v>
      </c>
    </row>
    <row r="72" spans="1:16" x14ac:dyDescent="0.25">
      <c r="A72" s="1">
        <f t="shared" si="1"/>
        <v>4</v>
      </c>
      <c r="B72" t="s">
        <v>62</v>
      </c>
      <c r="C72">
        <v>2020</v>
      </c>
      <c r="D72">
        <v>4.1950700000000003</v>
      </c>
      <c r="E72">
        <v>1.446796</v>
      </c>
      <c r="F72">
        <v>2.7152440000000002</v>
      </c>
      <c r="G72">
        <v>-0.88347430000000005</v>
      </c>
      <c r="H72">
        <v>-0.46392939999999999</v>
      </c>
      <c r="I72">
        <v>2.3244400000000001</v>
      </c>
      <c r="J72">
        <v>3.6405180000000001</v>
      </c>
      <c r="K72">
        <v>-1.1989320000000001</v>
      </c>
      <c r="L72">
        <v>-0.87935929999999995</v>
      </c>
      <c r="M72">
        <v>-0.20298930000000001</v>
      </c>
      <c r="N72">
        <v>4.2697409999999998</v>
      </c>
      <c r="O72">
        <v>1.51511</v>
      </c>
      <c r="P72">
        <v>0.31302999999999997</v>
      </c>
    </row>
    <row r="73" spans="1:16" x14ac:dyDescent="0.25">
      <c r="A73" s="1">
        <f t="shared" si="1"/>
        <v>4</v>
      </c>
      <c r="B73" t="s">
        <v>62</v>
      </c>
      <c r="C73">
        <v>2021</v>
      </c>
      <c r="D73">
        <v>4.4432530000000003</v>
      </c>
      <c r="E73">
        <v>1.0465100000000001</v>
      </c>
      <c r="F73">
        <v>3.6911749999999999</v>
      </c>
      <c r="G73">
        <v>-0.26386389999999998</v>
      </c>
      <c r="H73">
        <v>-0.88944579999999995</v>
      </c>
      <c r="I73">
        <v>2.749762</v>
      </c>
      <c r="J73">
        <v>4.0773890000000002</v>
      </c>
      <c r="K73">
        <v>-1.396379</v>
      </c>
      <c r="L73">
        <v>-1.7306729999999999</v>
      </c>
      <c r="M73">
        <v>-0.12663150000000001</v>
      </c>
      <c r="N73">
        <v>5.0663200000000002</v>
      </c>
      <c r="O73">
        <v>1.44587</v>
      </c>
      <c r="P73">
        <v>-0.12653229999999999</v>
      </c>
    </row>
    <row r="74" spans="1:16" x14ac:dyDescent="0.25">
      <c r="A74" s="1">
        <f t="shared" si="1"/>
        <v>5</v>
      </c>
      <c r="B74" t="s">
        <v>83</v>
      </c>
      <c r="C74">
        <v>2004</v>
      </c>
      <c r="D74">
        <v>-0.64677269999999998</v>
      </c>
      <c r="E74">
        <v>-0.28037840000000003</v>
      </c>
      <c r="F74">
        <v>-2.697425</v>
      </c>
      <c r="G74">
        <v>-0.2407889</v>
      </c>
      <c r="H74">
        <v>0.76326649999999996</v>
      </c>
      <c r="I74">
        <v>-2.6909040000000002</v>
      </c>
      <c r="J74">
        <v>0.30032629999999999</v>
      </c>
      <c r="K74">
        <v>-0.67632809999999999</v>
      </c>
      <c r="L74">
        <v>-0.54259299999999999</v>
      </c>
      <c r="M74">
        <v>-0.1112233</v>
      </c>
      <c r="N74">
        <v>-2.7423570000000002</v>
      </c>
      <c r="O74">
        <v>0.88500469999999998</v>
      </c>
      <c r="P74">
        <v>0.74435510000000005</v>
      </c>
    </row>
    <row r="75" spans="1:16" x14ac:dyDescent="0.25">
      <c r="A75" s="1">
        <f t="shared" si="1"/>
        <v>5</v>
      </c>
      <c r="B75" t="s">
        <v>83</v>
      </c>
      <c r="C75">
        <v>2005</v>
      </c>
      <c r="D75">
        <v>-0.62614360000000002</v>
      </c>
      <c r="E75">
        <v>-0.28974709999999998</v>
      </c>
      <c r="F75">
        <v>-2.5528780000000002</v>
      </c>
      <c r="G75">
        <v>-0.28073700000000001</v>
      </c>
      <c r="H75">
        <v>0.65307590000000004</v>
      </c>
      <c r="I75">
        <v>-2.6849750000000001</v>
      </c>
      <c r="J75">
        <v>0.31126549999999997</v>
      </c>
      <c r="K75">
        <v>-0.67231059999999998</v>
      </c>
      <c r="L75">
        <v>-0.54611200000000004</v>
      </c>
      <c r="M75">
        <v>-0.12793289999999999</v>
      </c>
      <c r="N75">
        <v>-2.6529370000000001</v>
      </c>
      <c r="O75">
        <v>0.88976129999999998</v>
      </c>
      <c r="P75">
        <v>0.65564270000000002</v>
      </c>
    </row>
    <row r="76" spans="1:16" x14ac:dyDescent="0.25">
      <c r="A76" s="1">
        <f t="shared" si="1"/>
        <v>5</v>
      </c>
      <c r="B76" t="s">
        <v>83</v>
      </c>
      <c r="C76">
        <v>2006</v>
      </c>
      <c r="D76">
        <v>-0.57436600000000004</v>
      </c>
      <c r="E76">
        <v>-0.26796730000000002</v>
      </c>
      <c r="F76">
        <v>-2.4273220000000002</v>
      </c>
      <c r="G76">
        <v>-0.29690909999999998</v>
      </c>
      <c r="H76">
        <v>0.52225560000000004</v>
      </c>
      <c r="I76">
        <v>-2.7985829999999998</v>
      </c>
      <c r="J76">
        <v>0.41003469999999997</v>
      </c>
      <c r="K76">
        <v>-0.66047639999999996</v>
      </c>
      <c r="L76">
        <v>-0.55802039999999997</v>
      </c>
      <c r="M76">
        <v>-5.1628399999999998E-2</v>
      </c>
      <c r="N76">
        <v>-2.6032929999999999</v>
      </c>
      <c r="O76">
        <v>0.9676806</v>
      </c>
      <c r="P76">
        <v>0.55199969999999998</v>
      </c>
    </row>
    <row r="77" spans="1:16" x14ac:dyDescent="0.25">
      <c r="A77" s="1">
        <f t="shared" si="1"/>
        <v>5</v>
      </c>
      <c r="B77" t="s">
        <v>83</v>
      </c>
      <c r="C77">
        <v>2007</v>
      </c>
      <c r="D77">
        <v>-0.53879999999999995</v>
      </c>
      <c r="E77">
        <v>-0.2623991</v>
      </c>
      <c r="F77">
        <v>-2.2927949999999999</v>
      </c>
      <c r="G77">
        <v>-0.31963469999999999</v>
      </c>
      <c r="H77">
        <v>0.40034160000000002</v>
      </c>
      <c r="I77">
        <v>-2.7986</v>
      </c>
      <c r="J77">
        <v>0.43805119999999997</v>
      </c>
      <c r="K77">
        <v>-0.64872490000000005</v>
      </c>
      <c r="L77">
        <v>-0.55722050000000001</v>
      </c>
      <c r="M77">
        <v>-3.7458100000000001E-2</v>
      </c>
      <c r="N77">
        <v>-2.5144880000000001</v>
      </c>
      <c r="O77">
        <v>0.9848787</v>
      </c>
      <c r="P77">
        <v>0.47314240000000002</v>
      </c>
    </row>
    <row r="78" spans="1:16" x14ac:dyDescent="0.25">
      <c r="A78" s="1">
        <f t="shared" si="1"/>
        <v>5</v>
      </c>
      <c r="B78" t="s">
        <v>83</v>
      </c>
      <c r="C78">
        <v>2008</v>
      </c>
      <c r="D78">
        <v>-0.50919959999999997</v>
      </c>
      <c r="E78">
        <v>-0.26279639999999999</v>
      </c>
      <c r="F78">
        <v>-2.1154329999999999</v>
      </c>
      <c r="G78">
        <v>-0.2895161</v>
      </c>
      <c r="H78">
        <v>0.30587429999999999</v>
      </c>
      <c r="I78">
        <v>-2.6636709999999999</v>
      </c>
      <c r="J78">
        <v>0.58674059999999995</v>
      </c>
      <c r="K78">
        <v>-0.34853020000000001</v>
      </c>
      <c r="L78">
        <v>-0.74940499999999999</v>
      </c>
      <c r="M78">
        <v>-3.1563099999999997E-2</v>
      </c>
      <c r="N78">
        <v>-2.3556859999999999</v>
      </c>
      <c r="O78">
        <v>0.93707220000000002</v>
      </c>
      <c r="P78">
        <v>0.4064699</v>
      </c>
    </row>
    <row r="79" spans="1:16" x14ac:dyDescent="0.25">
      <c r="A79" s="1">
        <f t="shared" si="1"/>
        <v>5</v>
      </c>
      <c r="B79" t="s">
        <v>83</v>
      </c>
      <c r="C79">
        <v>2009</v>
      </c>
      <c r="D79">
        <v>-0.46307300000000001</v>
      </c>
      <c r="E79">
        <v>-0.24666769999999999</v>
      </c>
      <c r="F79">
        <v>-1.97343</v>
      </c>
      <c r="G79">
        <v>-0.31007069999999998</v>
      </c>
      <c r="H79">
        <v>0.19001399999999999</v>
      </c>
      <c r="I79">
        <v>-2.420509</v>
      </c>
      <c r="J79">
        <v>0.55029130000000004</v>
      </c>
      <c r="K79">
        <v>-0.2644475</v>
      </c>
      <c r="L79">
        <v>-0.74771279999999996</v>
      </c>
      <c r="M79">
        <v>-0.13759360000000001</v>
      </c>
      <c r="N79">
        <v>-2.1682540000000001</v>
      </c>
      <c r="O79">
        <v>0.85329820000000001</v>
      </c>
      <c r="P79">
        <v>0.40372150000000001</v>
      </c>
    </row>
    <row r="80" spans="1:16" x14ac:dyDescent="0.25">
      <c r="A80" s="1">
        <f t="shared" si="1"/>
        <v>5</v>
      </c>
      <c r="B80" t="s">
        <v>83</v>
      </c>
      <c r="C80">
        <v>2010</v>
      </c>
      <c r="D80">
        <v>-0.41335830000000001</v>
      </c>
      <c r="E80">
        <v>-0.22695080000000001</v>
      </c>
      <c r="F80">
        <v>-1.8016540000000001</v>
      </c>
      <c r="G80">
        <v>-0.31905030000000001</v>
      </c>
      <c r="H80">
        <v>9.7740999999999995E-2</v>
      </c>
      <c r="I80">
        <v>-2.2705160000000002</v>
      </c>
      <c r="J80">
        <v>0.57009200000000004</v>
      </c>
      <c r="K80">
        <v>-0.17881069999999999</v>
      </c>
      <c r="L80">
        <v>-0.76040430000000003</v>
      </c>
      <c r="M80">
        <v>-0.19656989999999999</v>
      </c>
      <c r="N80">
        <v>-1.997525</v>
      </c>
      <c r="O80">
        <v>0.8117529</v>
      </c>
      <c r="P80">
        <v>0.35235030000000001</v>
      </c>
    </row>
    <row r="81" spans="1:16" x14ac:dyDescent="0.25">
      <c r="A81" s="1">
        <f t="shared" si="1"/>
        <v>5</v>
      </c>
      <c r="B81" t="s">
        <v>83</v>
      </c>
      <c r="C81">
        <v>2011</v>
      </c>
      <c r="D81">
        <v>-0.37459550000000003</v>
      </c>
      <c r="E81">
        <v>-0.21818580000000001</v>
      </c>
      <c r="F81">
        <v>-1.3087580000000001</v>
      </c>
      <c r="G81">
        <v>0.20347080000000001</v>
      </c>
      <c r="H81">
        <v>0.1869635</v>
      </c>
      <c r="I81">
        <v>-1.9766140000000001</v>
      </c>
      <c r="J81">
        <v>0.52125880000000002</v>
      </c>
      <c r="K81">
        <v>-5.6406699999999997E-2</v>
      </c>
      <c r="L81">
        <v>-0.77466590000000002</v>
      </c>
      <c r="M81">
        <v>-0.25475690000000001</v>
      </c>
      <c r="N81">
        <v>-1.606374</v>
      </c>
      <c r="O81">
        <v>0.68723489999999998</v>
      </c>
      <c r="P81">
        <v>0.1266448</v>
      </c>
    </row>
    <row r="82" spans="1:16" x14ac:dyDescent="0.25">
      <c r="A82" s="1">
        <f t="shared" si="1"/>
        <v>5</v>
      </c>
      <c r="B82" t="s">
        <v>83</v>
      </c>
      <c r="C82">
        <v>2012</v>
      </c>
      <c r="D82">
        <v>-0.32355889999999998</v>
      </c>
      <c r="E82">
        <v>-0.19714699999999999</v>
      </c>
      <c r="F82">
        <v>-1.1327259999999999</v>
      </c>
      <c r="G82">
        <v>0.19715769999999999</v>
      </c>
      <c r="H82">
        <v>9.7880599999999998E-2</v>
      </c>
      <c r="I82">
        <v>-1.9733540000000001</v>
      </c>
      <c r="J82">
        <v>0.61458840000000003</v>
      </c>
      <c r="K82">
        <v>5.0123000000000001E-2</v>
      </c>
      <c r="L82">
        <v>-0.82645150000000001</v>
      </c>
      <c r="M82">
        <v>-0.1356039</v>
      </c>
      <c r="N82">
        <v>-1.486864</v>
      </c>
      <c r="O82">
        <v>0.71112830000000005</v>
      </c>
      <c r="P82">
        <v>2.6009299999999999E-2</v>
      </c>
    </row>
    <row r="83" spans="1:16" x14ac:dyDescent="0.25">
      <c r="A83" s="1">
        <f t="shared" si="1"/>
        <v>5</v>
      </c>
      <c r="B83" t="s">
        <v>83</v>
      </c>
      <c r="C83">
        <v>2013</v>
      </c>
      <c r="D83">
        <v>-0.29138380000000003</v>
      </c>
      <c r="E83">
        <v>-0.1949698</v>
      </c>
      <c r="F83">
        <v>-0.89347080000000001</v>
      </c>
      <c r="G83">
        <v>0.27809329999999999</v>
      </c>
      <c r="H83">
        <v>4.7648599999999999E-2</v>
      </c>
      <c r="I83">
        <v>-1.1944129999999999</v>
      </c>
      <c r="J83">
        <v>0.59664300000000003</v>
      </c>
      <c r="K83">
        <v>0.60448919999999995</v>
      </c>
      <c r="L83">
        <v>-1.058718</v>
      </c>
      <c r="M83">
        <v>-0.25061719999999998</v>
      </c>
      <c r="N83">
        <v>-1.0560909999999999</v>
      </c>
      <c r="O83">
        <v>0.37825120000000001</v>
      </c>
      <c r="P83">
        <v>0.12401040000000001</v>
      </c>
    </row>
    <row r="84" spans="1:16" x14ac:dyDescent="0.25">
      <c r="A84" s="1">
        <f t="shared" si="1"/>
        <v>5</v>
      </c>
      <c r="B84" t="s">
        <v>83</v>
      </c>
      <c r="C84">
        <v>2014</v>
      </c>
      <c r="D84">
        <v>-0.18923670000000001</v>
      </c>
      <c r="E84">
        <v>-0.1974515</v>
      </c>
      <c r="F84">
        <v>-0.93934260000000003</v>
      </c>
      <c r="G84">
        <v>-0.1640238</v>
      </c>
      <c r="H84">
        <v>-0.15457129999999999</v>
      </c>
      <c r="I84">
        <v>-0.90044360000000001</v>
      </c>
      <c r="J84">
        <v>0.4734912</v>
      </c>
      <c r="K84">
        <v>0.63472910000000005</v>
      </c>
      <c r="L84">
        <v>-0.97878209999999999</v>
      </c>
      <c r="M84">
        <v>-0.13847889999999999</v>
      </c>
      <c r="N84">
        <v>-0.92471230000000004</v>
      </c>
      <c r="O84">
        <v>0.3147353</v>
      </c>
      <c r="P84">
        <v>0.28293740000000001</v>
      </c>
    </row>
    <row r="85" spans="1:16" x14ac:dyDescent="0.25">
      <c r="A85" s="1">
        <f t="shared" si="1"/>
        <v>5</v>
      </c>
      <c r="B85" t="s">
        <v>83</v>
      </c>
      <c r="C85">
        <v>2015</v>
      </c>
      <c r="D85">
        <v>-0.1518543</v>
      </c>
      <c r="E85">
        <v>-0.2422899</v>
      </c>
      <c r="F85">
        <v>-0.80513000000000001</v>
      </c>
      <c r="G85">
        <v>-0.31966139999999998</v>
      </c>
      <c r="H85">
        <v>-0.25293120000000002</v>
      </c>
      <c r="I85">
        <v>-0.8343507</v>
      </c>
      <c r="J85">
        <v>0.4409534</v>
      </c>
      <c r="K85">
        <v>0.59660670000000005</v>
      </c>
      <c r="L85">
        <v>-0.96940230000000005</v>
      </c>
      <c r="M85">
        <v>-0.18076490000000001</v>
      </c>
      <c r="N85">
        <v>-0.81084619999999996</v>
      </c>
      <c r="O85">
        <v>0.3039097</v>
      </c>
      <c r="P85">
        <v>0.22600120000000001</v>
      </c>
    </row>
    <row r="86" spans="1:16" x14ac:dyDescent="0.25">
      <c r="A86" s="1">
        <f t="shared" si="1"/>
        <v>5</v>
      </c>
      <c r="B86" t="s">
        <v>83</v>
      </c>
      <c r="C86">
        <v>2016</v>
      </c>
      <c r="D86">
        <v>-8.6202500000000001E-2</v>
      </c>
      <c r="E86">
        <v>-0.32490029999999998</v>
      </c>
      <c r="F86">
        <v>-0.57869369999999998</v>
      </c>
      <c r="G86">
        <v>-0.2227278</v>
      </c>
      <c r="H86">
        <v>-0.3170789</v>
      </c>
      <c r="I86">
        <v>-0.8071372</v>
      </c>
      <c r="J86">
        <v>0.54041189999999995</v>
      </c>
      <c r="K86">
        <v>0.50343459999999995</v>
      </c>
      <c r="L86">
        <v>-1.086919</v>
      </c>
      <c r="M86">
        <v>-0.1655972</v>
      </c>
      <c r="N86">
        <v>-0.64862540000000002</v>
      </c>
      <c r="O86">
        <v>0.32448389999999999</v>
      </c>
      <c r="P86">
        <v>0.1038987</v>
      </c>
    </row>
    <row r="87" spans="1:16" x14ac:dyDescent="0.25">
      <c r="A87" s="1">
        <f t="shared" si="1"/>
        <v>5</v>
      </c>
      <c r="B87" t="s">
        <v>83</v>
      </c>
      <c r="C87">
        <v>2017</v>
      </c>
      <c r="D87">
        <v>2.5293099999999999E-2</v>
      </c>
      <c r="E87">
        <v>-0.34318199999999999</v>
      </c>
      <c r="F87">
        <v>-0.40877570000000002</v>
      </c>
      <c r="G87">
        <v>-0.26237120000000003</v>
      </c>
      <c r="H87">
        <v>-0.5220844</v>
      </c>
      <c r="I87">
        <v>-0.77862540000000002</v>
      </c>
      <c r="J87">
        <v>0.73115070000000004</v>
      </c>
      <c r="K87">
        <v>0.31679879999999999</v>
      </c>
      <c r="L87">
        <v>-1.224286</v>
      </c>
      <c r="M87">
        <v>-0.1794607</v>
      </c>
      <c r="N87">
        <v>-0.49492059999999999</v>
      </c>
      <c r="O87">
        <v>0.37562010000000001</v>
      </c>
      <c r="P87">
        <v>3.5662199999999998E-2</v>
      </c>
    </row>
    <row r="88" spans="1:16" x14ac:dyDescent="0.25">
      <c r="A88" s="1">
        <f t="shared" si="1"/>
        <v>5</v>
      </c>
      <c r="B88" t="s">
        <v>83</v>
      </c>
      <c r="C88">
        <v>2018</v>
      </c>
      <c r="D88">
        <v>0.1545936</v>
      </c>
      <c r="E88">
        <v>-0.42441950000000001</v>
      </c>
      <c r="F88">
        <v>-0.32997070000000001</v>
      </c>
      <c r="G88">
        <v>-0.25621070000000001</v>
      </c>
      <c r="H88">
        <v>-0.57553019999999999</v>
      </c>
      <c r="I88">
        <v>-0.62814020000000004</v>
      </c>
      <c r="J88">
        <v>0.90554769999999996</v>
      </c>
      <c r="K88">
        <v>-0.20927699999999999</v>
      </c>
      <c r="L88">
        <v>-1.3947130000000001</v>
      </c>
      <c r="M88">
        <v>-9.9507700000000004E-2</v>
      </c>
      <c r="N88">
        <v>-0.33686189999999999</v>
      </c>
      <c r="O88">
        <v>0.38770749999999998</v>
      </c>
      <c r="P88">
        <v>7.3770199999999994E-2</v>
      </c>
    </row>
    <row r="89" spans="1:16" x14ac:dyDescent="0.25">
      <c r="A89" s="1">
        <f t="shared" si="1"/>
        <v>5</v>
      </c>
      <c r="B89" t="s">
        <v>83</v>
      </c>
      <c r="C89">
        <v>2019</v>
      </c>
      <c r="D89">
        <v>0.51344000000000001</v>
      </c>
      <c r="E89">
        <v>-0.69809759999999998</v>
      </c>
      <c r="F89">
        <v>4.2618200000000002E-2</v>
      </c>
      <c r="G89">
        <v>-0.21258179999999999</v>
      </c>
      <c r="H89">
        <v>-0.88387020000000005</v>
      </c>
      <c r="I89">
        <v>-0.388013</v>
      </c>
      <c r="J89">
        <v>0.94322399999999995</v>
      </c>
      <c r="K89">
        <v>8.1635399999999997E-2</v>
      </c>
      <c r="L89">
        <v>-1.387778</v>
      </c>
      <c r="M89">
        <v>-5.5265399999999999E-2</v>
      </c>
      <c r="N89">
        <v>0.1189602</v>
      </c>
      <c r="O89">
        <v>0.49360310000000002</v>
      </c>
      <c r="P89">
        <v>1.9072100000000002E-2</v>
      </c>
    </row>
    <row r="90" spans="1:16" x14ac:dyDescent="0.25">
      <c r="A90" s="1">
        <f t="shared" si="1"/>
        <v>5</v>
      </c>
      <c r="B90" t="s">
        <v>83</v>
      </c>
      <c r="C90">
        <v>2020</v>
      </c>
      <c r="D90">
        <v>0.64539860000000004</v>
      </c>
      <c r="E90">
        <v>-0.82596700000000001</v>
      </c>
      <c r="F90">
        <v>0.47329369999999998</v>
      </c>
      <c r="G90">
        <v>9.8246700000000006E-2</v>
      </c>
      <c r="H90">
        <v>-1.0217780000000001</v>
      </c>
      <c r="I90">
        <v>0.2069144</v>
      </c>
      <c r="J90">
        <v>1.431808</v>
      </c>
      <c r="K90">
        <v>-0.20983740000000001</v>
      </c>
      <c r="L90">
        <v>-2.1451229999999999</v>
      </c>
      <c r="M90">
        <v>-6.1646600000000003E-2</v>
      </c>
      <c r="N90">
        <v>0.63114269999999995</v>
      </c>
      <c r="O90">
        <v>0.29744470000000001</v>
      </c>
      <c r="P90">
        <v>-3.7419399999999998E-2</v>
      </c>
    </row>
    <row r="91" spans="1:16" x14ac:dyDescent="0.25">
      <c r="A91" s="1">
        <f t="shared" si="1"/>
        <v>5</v>
      </c>
      <c r="B91" t="s">
        <v>83</v>
      </c>
      <c r="C91">
        <v>2021</v>
      </c>
      <c r="D91">
        <v>0.84088830000000003</v>
      </c>
      <c r="E91">
        <v>-0.99371580000000004</v>
      </c>
      <c r="F91">
        <v>2.567993</v>
      </c>
      <c r="G91">
        <v>2.853637</v>
      </c>
      <c r="H91">
        <v>-0.57636129999999997</v>
      </c>
      <c r="I91">
        <v>0.36617319999999998</v>
      </c>
      <c r="J91">
        <v>1.73872</v>
      </c>
      <c r="K91">
        <v>-0.46405419999999997</v>
      </c>
      <c r="L91">
        <v>-2.4825970000000002</v>
      </c>
      <c r="M91">
        <v>1.7159199999999999E-2</v>
      </c>
      <c r="N91">
        <v>1.9058349999999999</v>
      </c>
      <c r="O91">
        <v>0.26871899999999999</v>
      </c>
      <c r="P91">
        <v>-1.334174</v>
      </c>
    </row>
    <row r="92" spans="1:16" x14ac:dyDescent="0.25">
      <c r="A92" s="1">
        <f t="shared" si="1"/>
        <v>6</v>
      </c>
      <c r="B92" t="s">
        <v>131</v>
      </c>
      <c r="C92">
        <v>2004</v>
      </c>
      <c r="D92">
        <v>-2.599847</v>
      </c>
      <c r="E92">
        <v>1.7052700000000001</v>
      </c>
      <c r="F92">
        <v>-0.6347045</v>
      </c>
      <c r="G92">
        <v>2.0289779999999999</v>
      </c>
      <c r="H92">
        <v>0.58966379999999996</v>
      </c>
      <c r="I92">
        <v>-0.56687710000000002</v>
      </c>
      <c r="J92">
        <v>-0.78727689999999995</v>
      </c>
      <c r="K92">
        <v>0.67264570000000001</v>
      </c>
      <c r="L92">
        <v>-2.8663E-3</v>
      </c>
      <c r="M92">
        <v>3.1340300000000001E-2</v>
      </c>
      <c r="N92">
        <v>-1.7610730000000001</v>
      </c>
      <c r="O92">
        <v>-1.365545</v>
      </c>
      <c r="P92">
        <v>-0.62207060000000003</v>
      </c>
    </row>
    <row r="93" spans="1:16" x14ac:dyDescent="0.25">
      <c r="A93" s="1">
        <f t="shared" si="1"/>
        <v>6</v>
      </c>
      <c r="B93" t="s">
        <v>131</v>
      </c>
      <c r="C93">
        <v>2005</v>
      </c>
      <c r="D93">
        <v>-2.3768370000000001</v>
      </c>
      <c r="E93">
        <v>1.491474</v>
      </c>
      <c r="F93">
        <v>-0.45001940000000001</v>
      </c>
      <c r="G93">
        <v>2.011034</v>
      </c>
      <c r="H93">
        <v>0.6058192</v>
      </c>
      <c r="I93">
        <v>-0.76553210000000005</v>
      </c>
      <c r="J93">
        <v>-0.6501112</v>
      </c>
      <c r="K93">
        <v>0.50054650000000001</v>
      </c>
      <c r="L93">
        <v>-5.8793699999999997E-2</v>
      </c>
      <c r="M93">
        <v>2.7260599999999999E-2</v>
      </c>
      <c r="N93">
        <v>-1.6312759999999999</v>
      </c>
      <c r="O93">
        <v>-1.1443410000000001</v>
      </c>
      <c r="P93">
        <v>-0.73549220000000004</v>
      </c>
    </row>
    <row r="94" spans="1:16" x14ac:dyDescent="0.25">
      <c r="A94" s="1">
        <f t="shared" si="1"/>
        <v>6</v>
      </c>
      <c r="B94" t="s">
        <v>131</v>
      </c>
      <c r="C94">
        <v>2006</v>
      </c>
      <c r="D94">
        <v>-2.1035010000000001</v>
      </c>
      <c r="E94">
        <v>1.328003</v>
      </c>
      <c r="F94">
        <v>-0.27463850000000001</v>
      </c>
      <c r="G94">
        <v>1.97722</v>
      </c>
      <c r="H94">
        <v>0.61680000000000001</v>
      </c>
      <c r="I94">
        <v>-0.52711830000000004</v>
      </c>
      <c r="J94">
        <v>-0.5805593</v>
      </c>
      <c r="K94">
        <v>0.47026279999999998</v>
      </c>
      <c r="L94">
        <v>-4.6931800000000003E-2</v>
      </c>
      <c r="M94">
        <v>5.9357300000000002E-2</v>
      </c>
      <c r="N94">
        <v>-1.3218240000000001</v>
      </c>
      <c r="O94">
        <v>-1.0839490000000001</v>
      </c>
      <c r="P94">
        <v>-0.68630400000000003</v>
      </c>
    </row>
    <row r="95" spans="1:16" x14ac:dyDescent="0.25">
      <c r="A95" s="1">
        <f t="shared" si="1"/>
        <v>6</v>
      </c>
      <c r="B95" t="s">
        <v>131</v>
      </c>
      <c r="C95">
        <v>2007</v>
      </c>
      <c r="D95">
        <v>-1.9111860000000001</v>
      </c>
      <c r="E95">
        <v>1.0835109999999999</v>
      </c>
      <c r="F95">
        <v>-0.25769540000000002</v>
      </c>
      <c r="G95">
        <v>1.6731780000000001</v>
      </c>
      <c r="H95">
        <v>0.5396647</v>
      </c>
      <c r="I95">
        <v>-0.22636899999999999</v>
      </c>
      <c r="J95">
        <v>-0.44463180000000002</v>
      </c>
      <c r="K95">
        <v>0.77290340000000002</v>
      </c>
      <c r="L95">
        <v>-0.38102649999999999</v>
      </c>
      <c r="M95">
        <v>5.14183E-2</v>
      </c>
      <c r="N95">
        <v>-1.1122080000000001</v>
      </c>
      <c r="O95">
        <v>-1.096012</v>
      </c>
      <c r="P95">
        <v>-0.53743620000000003</v>
      </c>
    </row>
    <row r="96" spans="1:16" x14ac:dyDescent="0.25">
      <c r="A96" s="1">
        <f t="shared" si="1"/>
        <v>6</v>
      </c>
      <c r="B96" t="s">
        <v>131</v>
      </c>
      <c r="C96">
        <v>2008</v>
      </c>
      <c r="D96">
        <v>-1.653645</v>
      </c>
      <c r="E96">
        <v>0.90424570000000004</v>
      </c>
      <c r="F96">
        <v>-0.17465649999999999</v>
      </c>
      <c r="G96">
        <v>1.481868</v>
      </c>
      <c r="H96">
        <v>0.49928889999999998</v>
      </c>
      <c r="I96">
        <v>-0.49337520000000001</v>
      </c>
      <c r="J96">
        <v>-0.42102869999999998</v>
      </c>
      <c r="K96">
        <v>0.30075350000000001</v>
      </c>
      <c r="L96">
        <v>-0.18097060000000001</v>
      </c>
      <c r="M96">
        <v>4.2589599999999998E-2</v>
      </c>
      <c r="N96">
        <v>-1.0461210000000001</v>
      </c>
      <c r="O96">
        <v>-0.81887909999999997</v>
      </c>
      <c r="P96">
        <v>-0.59256520000000001</v>
      </c>
    </row>
    <row r="97" spans="1:16" x14ac:dyDescent="0.25">
      <c r="A97" s="1">
        <f t="shared" si="1"/>
        <v>6</v>
      </c>
      <c r="B97" t="s">
        <v>131</v>
      </c>
      <c r="C97">
        <v>2009</v>
      </c>
      <c r="D97">
        <v>-1.4429829999999999</v>
      </c>
      <c r="E97">
        <v>0.67810130000000002</v>
      </c>
      <c r="F97">
        <v>-0.45905200000000002</v>
      </c>
      <c r="G97">
        <v>0.66386699999999998</v>
      </c>
      <c r="H97">
        <v>0.25456240000000002</v>
      </c>
      <c r="I97">
        <v>-0.36140359999999999</v>
      </c>
      <c r="J97">
        <v>-0.52719800000000006</v>
      </c>
      <c r="K97">
        <v>5.3089900000000002E-2</v>
      </c>
      <c r="L97">
        <v>-0.12618960000000001</v>
      </c>
      <c r="M97">
        <v>-0.1183858</v>
      </c>
      <c r="N97">
        <v>-1.0520320000000001</v>
      </c>
      <c r="O97">
        <v>-0.73309800000000003</v>
      </c>
      <c r="P97">
        <v>-0.28817130000000002</v>
      </c>
    </row>
    <row r="98" spans="1:16" x14ac:dyDescent="0.25">
      <c r="A98" s="1">
        <f t="shared" si="1"/>
        <v>6</v>
      </c>
      <c r="B98" t="s">
        <v>131</v>
      </c>
      <c r="C98">
        <v>2010</v>
      </c>
      <c r="D98">
        <v>-1.2026079999999999</v>
      </c>
      <c r="E98">
        <v>0.48166900000000001</v>
      </c>
      <c r="F98">
        <v>-0.31532100000000002</v>
      </c>
      <c r="G98">
        <v>0.57607209999999998</v>
      </c>
      <c r="H98">
        <v>0.24794089999999999</v>
      </c>
      <c r="I98">
        <v>-0.1934796</v>
      </c>
      <c r="J98">
        <v>-0.48753439999999998</v>
      </c>
      <c r="K98">
        <v>-6.4929999999999996E-3</v>
      </c>
      <c r="L98">
        <v>-0.15636349999999999</v>
      </c>
      <c r="M98">
        <v>-0.1414424</v>
      </c>
      <c r="N98">
        <v>-0.80093110000000001</v>
      </c>
      <c r="O98">
        <v>-0.66115349999999995</v>
      </c>
      <c r="P98">
        <v>-0.25115419999999999</v>
      </c>
    </row>
    <row r="99" spans="1:16" x14ac:dyDescent="0.25">
      <c r="A99" s="1">
        <f t="shared" si="1"/>
        <v>6</v>
      </c>
      <c r="B99" t="s">
        <v>131</v>
      </c>
      <c r="C99">
        <v>2011</v>
      </c>
      <c r="D99">
        <v>-0.92871780000000004</v>
      </c>
      <c r="E99">
        <v>0.31875310000000001</v>
      </c>
      <c r="F99">
        <v>-0.15954260000000001</v>
      </c>
      <c r="G99">
        <v>0.50882510000000003</v>
      </c>
      <c r="H99">
        <v>0.24801970000000001</v>
      </c>
      <c r="I99">
        <v>-0.2156208</v>
      </c>
      <c r="J99">
        <v>-0.3599388</v>
      </c>
      <c r="K99">
        <v>-0.14751890000000001</v>
      </c>
      <c r="L99">
        <v>-0.11514580000000001</v>
      </c>
      <c r="M99">
        <v>-5.1729999999999996E-3</v>
      </c>
      <c r="N99">
        <v>-0.59784999999999999</v>
      </c>
      <c r="O99">
        <v>-0.48463149999999999</v>
      </c>
      <c r="P99">
        <v>-0.27172400000000002</v>
      </c>
    </row>
    <row r="100" spans="1:16" x14ac:dyDescent="0.25">
      <c r="A100" s="1">
        <f t="shared" si="1"/>
        <v>6</v>
      </c>
      <c r="B100" t="s">
        <v>131</v>
      </c>
      <c r="C100">
        <v>2012</v>
      </c>
      <c r="D100">
        <v>-0.64879299999999995</v>
      </c>
      <c r="E100">
        <v>0.1618713</v>
      </c>
      <c r="F100">
        <v>-4.5235299999999999E-2</v>
      </c>
      <c r="G100">
        <v>0.51401249999999998</v>
      </c>
      <c r="H100">
        <v>0.19937060000000001</v>
      </c>
      <c r="I100">
        <v>-0.19376119999999999</v>
      </c>
      <c r="J100">
        <v>-0.29032259999999999</v>
      </c>
      <c r="K100">
        <v>-0.37734980000000001</v>
      </c>
      <c r="L100">
        <v>-4.3449999999999999E-4</v>
      </c>
      <c r="M100">
        <v>-2.2890600000000001E-2</v>
      </c>
      <c r="N100">
        <v>-0.3979994</v>
      </c>
      <c r="O100">
        <v>-0.32210549999999999</v>
      </c>
      <c r="P100">
        <v>-0.24825810000000001</v>
      </c>
    </row>
    <row r="101" spans="1:16" x14ac:dyDescent="0.25">
      <c r="A101" s="1">
        <f t="shared" si="1"/>
        <v>6</v>
      </c>
      <c r="B101" t="s">
        <v>131</v>
      </c>
      <c r="C101">
        <v>2013</v>
      </c>
      <c r="D101">
        <v>-0.45191759999999997</v>
      </c>
      <c r="E101">
        <v>-7.8059900000000002E-2</v>
      </c>
      <c r="F101">
        <v>0.11388810000000001</v>
      </c>
      <c r="G101">
        <v>0.415161</v>
      </c>
      <c r="H101">
        <v>0.20799770000000001</v>
      </c>
      <c r="I101">
        <v>3.6764999999999999E-2</v>
      </c>
      <c r="J101">
        <v>-0.43582090000000001</v>
      </c>
      <c r="K101">
        <v>-0.53597159999999999</v>
      </c>
      <c r="L101">
        <v>7.9746000000000001E-3</v>
      </c>
      <c r="M101">
        <v>-7.7513E-3</v>
      </c>
      <c r="N101">
        <v>-0.13580680000000001</v>
      </c>
      <c r="O101">
        <v>-0.30584440000000002</v>
      </c>
      <c r="P101">
        <v>-0.21618570000000001</v>
      </c>
    </row>
    <row r="102" spans="1:16" x14ac:dyDescent="0.25">
      <c r="A102" s="1">
        <f t="shared" si="1"/>
        <v>6</v>
      </c>
      <c r="B102" t="s">
        <v>131</v>
      </c>
      <c r="C102">
        <v>2014</v>
      </c>
      <c r="D102">
        <v>-0.22976949999999999</v>
      </c>
      <c r="E102">
        <v>-0.29271839999999999</v>
      </c>
      <c r="F102">
        <v>0.25179380000000001</v>
      </c>
      <c r="G102">
        <v>0.402754</v>
      </c>
      <c r="H102">
        <v>0.1828417</v>
      </c>
      <c r="I102">
        <v>0.40182889999999999</v>
      </c>
      <c r="J102">
        <v>-0.43957069999999998</v>
      </c>
      <c r="K102">
        <v>-0.45112629999999998</v>
      </c>
      <c r="L102">
        <v>-0.1056738</v>
      </c>
      <c r="M102">
        <v>-1.6208500000000001E-2</v>
      </c>
      <c r="N102">
        <v>0.1763873</v>
      </c>
      <c r="O102">
        <v>-0.33219480000000001</v>
      </c>
      <c r="P102">
        <v>-0.11840829999999999</v>
      </c>
    </row>
    <row r="103" spans="1:16" x14ac:dyDescent="0.25">
      <c r="A103" s="1">
        <f t="shared" si="1"/>
        <v>6</v>
      </c>
      <c r="B103" t="s">
        <v>131</v>
      </c>
      <c r="C103">
        <v>2015</v>
      </c>
      <c r="D103">
        <v>-2.8033499999999999E-2</v>
      </c>
      <c r="E103">
        <v>-0.52778890000000001</v>
      </c>
      <c r="F103">
        <v>0.5134242</v>
      </c>
      <c r="G103">
        <v>0.65267529999999996</v>
      </c>
      <c r="H103">
        <v>0.2172993</v>
      </c>
      <c r="I103">
        <v>0.69422899999999998</v>
      </c>
      <c r="J103">
        <v>-0.58289310000000005</v>
      </c>
      <c r="K103">
        <v>-0.56923639999999998</v>
      </c>
      <c r="L103">
        <v>-0.1069393</v>
      </c>
      <c r="M103">
        <v>-5.0679000000000002E-3</v>
      </c>
      <c r="N103">
        <v>0.51871310000000004</v>
      </c>
      <c r="O103">
        <v>-0.34418100000000001</v>
      </c>
      <c r="P103">
        <v>-0.134106</v>
      </c>
    </row>
    <row r="104" spans="1:16" x14ac:dyDescent="0.25">
      <c r="A104" s="1">
        <f t="shared" si="1"/>
        <v>6</v>
      </c>
      <c r="B104" t="s">
        <v>131</v>
      </c>
      <c r="C104">
        <v>2016</v>
      </c>
      <c r="D104">
        <v>0.20085249999999999</v>
      </c>
      <c r="E104">
        <v>-0.73570950000000002</v>
      </c>
      <c r="F104">
        <v>0.66988919999999996</v>
      </c>
      <c r="G104">
        <v>0.69490160000000001</v>
      </c>
      <c r="H104">
        <v>0.1983461</v>
      </c>
      <c r="I104">
        <v>0.82030150000000002</v>
      </c>
      <c r="J104">
        <v>-0.63900599999999996</v>
      </c>
      <c r="K104">
        <v>-0.73369870000000004</v>
      </c>
      <c r="L104">
        <v>-6.5148700000000004E-2</v>
      </c>
      <c r="M104">
        <v>0.17402699999999999</v>
      </c>
      <c r="N104">
        <v>0.75586410000000004</v>
      </c>
      <c r="O104">
        <v>-0.26150899999999999</v>
      </c>
      <c r="P104">
        <v>-0.1228781</v>
      </c>
    </row>
    <row r="105" spans="1:16" x14ac:dyDescent="0.25">
      <c r="A105" s="1">
        <f t="shared" si="1"/>
        <v>6</v>
      </c>
      <c r="B105" t="s">
        <v>131</v>
      </c>
      <c r="C105">
        <v>2017</v>
      </c>
      <c r="D105">
        <v>0.2235818</v>
      </c>
      <c r="E105">
        <v>-0.67270620000000003</v>
      </c>
      <c r="F105">
        <v>0.45343539999999999</v>
      </c>
      <c r="G105">
        <v>0.24248800000000001</v>
      </c>
      <c r="H105">
        <v>7.6621700000000001E-2</v>
      </c>
      <c r="I105">
        <v>0.90346159999999998</v>
      </c>
      <c r="J105">
        <v>-0.53144369999999996</v>
      </c>
      <c r="K105">
        <v>-0.77099740000000005</v>
      </c>
      <c r="L105">
        <v>-7.3408600000000004E-2</v>
      </c>
      <c r="M105">
        <v>0.1584023</v>
      </c>
      <c r="N105">
        <v>0.68088630000000006</v>
      </c>
      <c r="O105">
        <v>-0.27542369999999999</v>
      </c>
      <c r="P105">
        <v>5.7271200000000001E-2</v>
      </c>
    </row>
    <row r="106" spans="1:16" x14ac:dyDescent="0.25">
      <c r="A106" s="1">
        <f t="shared" si="1"/>
        <v>6</v>
      </c>
      <c r="B106" t="s">
        <v>131</v>
      </c>
      <c r="C106">
        <v>2018</v>
      </c>
      <c r="D106">
        <v>0.1817156</v>
      </c>
      <c r="E106">
        <v>-0.59132890000000005</v>
      </c>
      <c r="F106">
        <v>0.48828490000000002</v>
      </c>
      <c r="G106">
        <v>0.22741249999999999</v>
      </c>
      <c r="H106">
        <v>-3.6143500000000002E-2</v>
      </c>
      <c r="I106">
        <v>0.90587070000000003</v>
      </c>
      <c r="J106">
        <v>-0.50282479999999996</v>
      </c>
      <c r="K106">
        <v>-0.91012499999999996</v>
      </c>
      <c r="L106">
        <v>-4.1507299999999997E-2</v>
      </c>
      <c r="M106">
        <v>0.1823438</v>
      </c>
      <c r="N106">
        <v>0.68098610000000004</v>
      </c>
      <c r="O106">
        <v>-0.30426619999999999</v>
      </c>
      <c r="P106">
        <v>2.0534799999999999E-2</v>
      </c>
    </row>
    <row r="107" spans="1:16" x14ac:dyDescent="0.25">
      <c r="A107" s="1">
        <f t="shared" si="1"/>
        <v>6</v>
      </c>
      <c r="B107" t="s">
        <v>131</v>
      </c>
      <c r="C107">
        <v>2019</v>
      </c>
      <c r="D107">
        <v>0.22498860000000001</v>
      </c>
      <c r="E107">
        <v>-0.63035350000000001</v>
      </c>
      <c r="F107">
        <v>1.2284120000000001</v>
      </c>
      <c r="G107">
        <v>1.7900699999999999E-2</v>
      </c>
      <c r="H107">
        <v>-0.7351029</v>
      </c>
      <c r="I107">
        <v>0.95632709999999999</v>
      </c>
      <c r="J107">
        <v>-0.51371710000000004</v>
      </c>
      <c r="K107">
        <v>-1.0075259999999999</v>
      </c>
      <c r="L107">
        <v>-3.9634200000000001E-2</v>
      </c>
      <c r="M107">
        <v>0.19508339999999999</v>
      </c>
      <c r="N107">
        <v>1.1172139999999999</v>
      </c>
      <c r="O107">
        <v>-0.32812940000000002</v>
      </c>
      <c r="P107">
        <v>-0.44813429999999999</v>
      </c>
    </row>
    <row r="108" spans="1:16" x14ac:dyDescent="0.25">
      <c r="A108" s="1">
        <f t="shared" si="1"/>
        <v>6</v>
      </c>
      <c r="B108" t="s">
        <v>131</v>
      </c>
      <c r="C108">
        <v>2020</v>
      </c>
      <c r="D108">
        <v>0.3314088</v>
      </c>
      <c r="E108">
        <v>-0.71111990000000003</v>
      </c>
      <c r="F108">
        <v>1.4616910000000001</v>
      </c>
      <c r="G108">
        <v>-0.16523019999999999</v>
      </c>
      <c r="H108">
        <v>-1.2268460000000001</v>
      </c>
      <c r="I108">
        <v>1.5197890000000001</v>
      </c>
      <c r="J108">
        <v>-0.53189929999999996</v>
      </c>
      <c r="K108">
        <v>-1.011131</v>
      </c>
      <c r="L108">
        <v>-0.1781548</v>
      </c>
      <c r="M108">
        <v>-3.5217100000000001E-2</v>
      </c>
      <c r="N108">
        <v>1.499889</v>
      </c>
      <c r="O108">
        <v>-0.51880680000000001</v>
      </c>
      <c r="P108">
        <v>-0.39005649999999997</v>
      </c>
    </row>
    <row r="109" spans="1:16" x14ac:dyDescent="0.25">
      <c r="A109" s="1">
        <f t="shared" si="1"/>
        <v>6</v>
      </c>
      <c r="B109" t="s">
        <v>131</v>
      </c>
      <c r="C109">
        <v>2021</v>
      </c>
      <c r="D109">
        <v>0.43923069999999997</v>
      </c>
      <c r="E109">
        <v>-0.79328810000000005</v>
      </c>
      <c r="F109">
        <v>1.4938720000000001</v>
      </c>
      <c r="G109">
        <v>-0.28978080000000001</v>
      </c>
      <c r="H109">
        <v>-1.5083420000000001</v>
      </c>
      <c r="I109">
        <v>2.0611519999999999</v>
      </c>
      <c r="J109">
        <v>-0.7060244</v>
      </c>
      <c r="K109">
        <v>-1.5933250000000001</v>
      </c>
      <c r="L109">
        <v>-6.3687199999999999E-2</v>
      </c>
      <c r="M109">
        <v>-0.20007220000000001</v>
      </c>
      <c r="N109">
        <v>1.767074</v>
      </c>
      <c r="O109">
        <v>-0.69099319999999997</v>
      </c>
      <c r="P109">
        <v>-0.20291629999999999</v>
      </c>
    </row>
    <row r="110" spans="1:16" x14ac:dyDescent="0.25">
      <c r="A110" s="1">
        <f t="shared" si="1"/>
        <v>7</v>
      </c>
      <c r="B110" t="s">
        <v>146</v>
      </c>
      <c r="C110">
        <v>2004</v>
      </c>
      <c r="D110">
        <v>-0.43781560000000003</v>
      </c>
      <c r="E110">
        <v>-0.61441219999999996</v>
      </c>
      <c r="F110">
        <v>-0.36433929999999998</v>
      </c>
      <c r="G110">
        <v>-0.59682769999999996</v>
      </c>
      <c r="H110">
        <v>-2.4325510000000001</v>
      </c>
      <c r="I110">
        <v>-2.3166630000000001</v>
      </c>
      <c r="J110">
        <v>0.1144164</v>
      </c>
      <c r="K110">
        <v>-0.76101169999999996</v>
      </c>
      <c r="L110">
        <v>-0.54491619999999996</v>
      </c>
      <c r="M110">
        <v>2.1961899999999999E-2</v>
      </c>
      <c r="N110">
        <v>-1.254081</v>
      </c>
      <c r="O110">
        <v>0.76057260000000004</v>
      </c>
      <c r="P110">
        <v>-0.64007720000000001</v>
      </c>
    </row>
    <row r="111" spans="1:16" x14ac:dyDescent="0.25">
      <c r="A111" s="1">
        <f t="shared" si="1"/>
        <v>7</v>
      </c>
      <c r="B111" t="s">
        <v>146</v>
      </c>
      <c r="C111">
        <v>2005</v>
      </c>
      <c r="D111">
        <v>-0.44824770000000003</v>
      </c>
      <c r="E111">
        <v>-0.62403819999999999</v>
      </c>
      <c r="F111">
        <v>-0.4174987</v>
      </c>
      <c r="G111">
        <v>-0.62928830000000002</v>
      </c>
      <c r="H111">
        <v>-2.2753000000000001</v>
      </c>
      <c r="I111">
        <v>-2.2959770000000002</v>
      </c>
      <c r="J111">
        <v>0.11084960000000001</v>
      </c>
      <c r="K111">
        <v>-0.71325150000000004</v>
      </c>
      <c r="L111">
        <v>-0.58327689999999999</v>
      </c>
      <c r="M111">
        <v>8.1639400000000001E-2</v>
      </c>
      <c r="N111">
        <v>-1.2798590000000001</v>
      </c>
      <c r="O111">
        <v>0.74693410000000005</v>
      </c>
      <c r="P111">
        <v>-0.60110459999999999</v>
      </c>
    </row>
    <row r="112" spans="1:16" x14ac:dyDescent="0.25">
      <c r="A112" s="1">
        <f t="shared" si="1"/>
        <v>7</v>
      </c>
      <c r="B112" t="s">
        <v>146</v>
      </c>
      <c r="C112">
        <v>2006</v>
      </c>
      <c r="D112">
        <v>-0.44424720000000001</v>
      </c>
      <c r="E112">
        <v>-0.61923150000000005</v>
      </c>
      <c r="F112">
        <v>-0.38455349999999999</v>
      </c>
      <c r="G112">
        <v>-0.51489030000000002</v>
      </c>
      <c r="H112">
        <v>-2.0701610000000001</v>
      </c>
      <c r="I112">
        <v>-2.2096119999999999</v>
      </c>
      <c r="J112">
        <v>4.55705E-2</v>
      </c>
      <c r="K112">
        <v>-0.73790619999999996</v>
      </c>
      <c r="L112">
        <v>-0.53306969999999998</v>
      </c>
      <c r="M112">
        <v>0.1232075</v>
      </c>
      <c r="N112">
        <v>-1.228448</v>
      </c>
      <c r="O112">
        <v>0.71004889999999998</v>
      </c>
      <c r="P112">
        <v>-0.59442280000000003</v>
      </c>
    </row>
    <row r="113" spans="1:16" x14ac:dyDescent="0.25">
      <c r="A113" s="1">
        <f t="shared" si="1"/>
        <v>7</v>
      </c>
      <c r="B113" t="s">
        <v>146</v>
      </c>
      <c r="C113">
        <v>2007</v>
      </c>
      <c r="D113">
        <v>-0.43453599999999998</v>
      </c>
      <c r="E113">
        <v>-0.60871410000000004</v>
      </c>
      <c r="F113">
        <v>-0.46969519999999998</v>
      </c>
      <c r="G113">
        <v>-0.60189950000000003</v>
      </c>
      <c r="H113">
        <v>-1.930696</v>
      </c>
      <c r="I113">
        <v>-2.0387680000000001</v>
      </c>
      <c r="J113">
        <v>-3.7250199999999997E-2</v>
      </c>
      <c r="K113">
        <v>-0.7542025</v>
      </c>
      <c r="L113">
        <v>-0.47084520000000002</v>
      </c>
      <c r="M113">
        <v>4.7255499999999999E-2</v>
      </c>
      <c r="N113">
        <v>-1.2066330000000001</v>
      </c>
      <c r="O113">
        <v>0.64408739999999998</v>
      </c>
      <c r="P113">
        <v>-0.47921320000000001</v>
      </c>
    </row>
    <row r="114" spans="1:16" x14ac:dyDescent="0.25">
      <c r="A114" s="1">
        <f t="shared" si="1"/>
        <v>7</v>
      </c>
      <c r="B114" t="s">
        <v>146</v>
      </c>
      <c r="C114">
        <v>2008</v>
      </c>
      <c r="D114">
        <v>-0.42816670000000001</v>
      </c>
      <c r="E114">
        <v>-0.60153869999999998</v>
      </c>
      <c r="F114">
        <v>-0.47559970000000001</v>
      </c>
      <c r="G114">
        <v>-0.55376289999999995</v>
      </c>
      <c r="H114">
        <v>-1.7471639999999999</v>
      </c>
      <c r="I114">
        <v>-1.981806</v>
      </c>
      <c r="J114">
        <v>-1.4341400000000001E-2</v>
      </c>
      <c r="K114">
        <v>-0.67317740000000004</v>
      </c>
      <c r="L114">
        <v>-0.5006758</v>
      </c>
      <c r="M114">
        <v>0.14706050000000001</v>
      </c>
      <c r="N114">
        <v>-1.185827</v>
      </c>
      <c r="O114">
        <v>0.6231932</v>
      </c>
      <c r="P114">
        <v>-0.45491930000000003</v>
      </c>
    </row>
    <row r="115" spans="1:16" x14ac:dyDescent="0.25">
      <c r="A115" s="1">
        <f t="shared" si="1"/>
        <v>7</v>
      </c>
      <c r="B115" t="s">
        <v>146</v>
      </c>
      <c r="C115">
        <v>2009</v>
      </c>
      <c r="D115">
        <v>-0.42473939999999999</v>
      </c>
      <c r="E115">
        <v>-0.59730519999999998</v>
      </c>
      <c r="F115">
        <v>-0.51088999999999996</v>
      </c>
      <c r="G115">
        <v>-0.55574610000000002</v>
      </c>
      <c r="H115">
        <v>-1.579974</v>
      </c>
      <c r="I115">
        <v>-1.9032640000000001</v>
      </c>
      <c r="J115">
        <v>-7.7498700000000004E-2</v>
      </c>
      <c r="K115">
        <v>-0.6983452</v>
      </c>
      <c r="L115">
        <v>-0.452094</v>
      </c>
      <c r="M115">
        <v>0.19646530000000001</v>
      </c>
      <c r="N115">
        <v>-1.174213</v>
      </c>
      <c r="O115">
        <v>0.59206380000000003</v>
      </c>
      <c r="P115">
        <v>-0.40489910000000001</v>
      </c>
    </row>
    <row r="116" spans="1:16" x14ac:dyDescent="0.25">
      <c r="A116" s="1">
        <f t="shared" si="1"/>
        <v>7</v>
      </c>
      <c r="B116" t="s">
        <v>146</v>
      </c>
      <c r="C116">
        <v>2010</v>
      </c>
      <c r="D116">
        <v>-0.41991529999999999</v>
      </c>
      <c r="E116">
        <v>-0.59167479999999995</v>
      </c>
      <c r="F116">
        <v>-0.61539750000000004</v>
      </c>
      <c r="G116">
        <v>-0.67578519999999997</v>
      </c>
      <c r="H116">
        <v>-1.4512799999999999</v>
      </c>
      <c r="I116">
        <v>-1.861389</v>
      </c>
      <c r="J116">
        <v>-0.1015211</v>
      </c>
      <c r="K116">
        <v>-0.72528800000000004</v>
      </c>
      <c r="L116">
        <v>-0.42072720000000002</v>
      </c>
      <c r="M116">
        <v>0.112084</v>
      </c>
      <c r="N116">
        <v>-1.2126429999999999</v>
      </c>
      <c r="O116">
        <v>0.58070390000000005</v>
      </c>
      <c r="P116">
        <v>-0.31942599999999999</v>
      </c>
    </row>
    <row r="117" spans="1:16" x14ac:dyDescent="0.25">
      <c r="A117" s="1">
        <f t="shared" si="1"/>
        <v>7</v>
      </c>
      <c r="B117" t="s">
        <v>146</v>
      </c>
      <c r="C117">
        <v>2011</v>
      </c>
      <c r="D117">
        <v>-0.4117576</v>
      </c>
      <c r="E117">
        <v>-0.58271090000000003</v>
      </c>
      <c r="F117">
        <v>-0.65827570000000002</v>
      </c>
      <c r="G117">
        <v>-0.69071039999999995</v>
      </c>
      <c r="H117">
        <v>-1.288311</v>
      </c>
      <c r="I117">
        <v>-1.8205480000000001</v>
      </c>
      <c r="J117">
        <v>-0.14520669999999999</v>
      </c>
      <c r="K117">
        <v>-0.75878670000000004</v>
      </c>
      <c r="L117">
        <v>-0.36626969999999998</v>
      </c>
      <c r="M117">
        <v>0.1948385</v>
      </c>
      <c r="N117">
        <v>-1.2168049999999999</v>
      </c>
      <c r="O117">
        <v>0.56949760000000005</v>
      </c>
      <c r="P117">
        <v>-0.27473950000000003</v>
      </c>
    </row>
    <row r="118" spans="1:16" x14ac:dyDescent="0.25">
      <c r="A118" s="1">
        <f t="shared" si="1"/>
        <v>7</v>
      </c>
      <c r="B118" t="s">
        <v>146</v>
      </c>
      <c r="C118">
        <v>2012</v>
      </c>
      <c r="D118">
        <v>-0.40288869999999999</v>
      </c>
      <c r="E118">
        <v>-0.57303590000000004</v>
      </c>
      <c r="F118">
        <v>-0.76164189999999998</v>
      </c>
      <c r="G118">
        <v>-0.68805740000000004</v>
      </c>
      <c r="H118">
        <v>-1.1806270000000001</v>
      </c>
      <c r="I118">
        <v>-1.7506349999999999</v>
      </c>
      <c r="J118">
        <v>-0.1726924</v>
      </c>
      <c r="K118">
        <v>-0.7711093</v>
      </c>
      <c r="L118">
        <v>-0.33080009999999999</v>
      </c>
      <c r="M118">
        <v>0.14751310000000001</v>
      </c>
      <c r="N118">
        <v>-1.2423960000000001</v>
      </c>
      <c r="O118">
        <v>0.54826889999999995</v>
      </c>
      <c r="P118">
        <v>-0.17973459999999999</v>
      </c>
    </row>
    <row r="119" spans="1:16" x14ac:dyDescent="0.25">
      <c r="A119" s="1">
        <f t="shared" si="1"/>
        <v>7</v>
      </c>
      <c r="B119" t="s">
        <v>146</v>
      </c>
      <c r="C119">
        <v>2013</v>
      </c>
      <c r="D119">
        <v>-0.391015</v>
      </c>
      <c r="E119">
        <v>-0.56035599999999997</v>
      </c>
      <c r="F119">
        <v>-0.81774340000000001</v>
      </c>
      <c r="G119">
        <v>-0.72257229999999995</v>
      </c>
      <c r="H119">
        <v>-1.0255430000000001</v>
      </c>
      <c r="I119">
        <v>-1.6912450000000001</v>
      </c>
      <c r="J119">
        <v>-0.1919651</v>
      </c>
      <c r="K119">
        <v>-0.77277070000000003</v>
      </c>
      <c r="L119">
        <v>-0.29531210000000002</v>
      </c>
      <c r="M119">
        <v>0.1823574</v>
      </c>
      <c r="N119">
        <v>-1.2450870000000001</v>
      </c>
      <c r="O119">
        <v>0.53173610000000004</v>
      </c>
      <c r="P119">
        <v>-0.1189656</v>
      </c>
    </row>
    <row r="120" spans="1:16" x14ac:dyDescent="0.25">
      <c r="A120" s="1">
        <f t="shared" si="1"/>
        <v>7</v>
      </c>
      <c r="B120" t="s">
        <v>146</v>
      </c>
      <c r="C120">
        <v>2014</v>
      </c>
      <c r="D120">
        <v>-0.37231940000000002</v>
      </c>
      <c r="E120">
        <v>-0.54085419999999995</v>
      </c>
      <c r="F120">
        <v>-0.90543410000000002</v>
      </c>
      <c r="G120">
        <v>-0.69420490000000001</v>
      </c>
      <c r="H120">
        <v>-0.90895749999999997</v>
      </c>
      <c r="I120">
        <v>-1.5461199999999999</v>
      </c>
      <c r="J120">
        <v>-0.22942170000000001</v>
      </c>
      <c r="K120">
        <v>-0.76773460000000004</v>
      </c>
      <c r="L120">
        <v>-0.24437200000000001</v>
      </c>
      <c r="M120">
        <v>0.1047878</v>
      </c>
      <c r="N120">
        <v>-1.229941</v>
      </c>
      <c r="O120">
        <v>0.48289599999999999</v>
      </c>
      <c r="P120">
        <v>-7.2415999999999999E-3</v>
      </c>
    </row>
    <row r="121" spans="1:16" x14ac:dyDescent="0.25">
      <c r="A121" s="1">
        <f t="shared" si="1"/>
        <v>7</v>
      </c>
      <c r="B121" t="s">
        <v>146</v>
      </c>
      <c r="C121">
        <v>2015</v>
      </c>
      <c r="D121">
        <v>-0.37360850000000001</v>
      </c>
      <c r="E121">
        <v>-0.54133710000000002</v>
      </c>
      <c r="F121">
        <v>-0.98450179999999998</v>
      </c>
      <c r="G121">
        <v>-0.71789530000000001</v>
      </c>
      <c r="H121">
        <v>-0.77560830000000003</v>
      </c>
      <c r="I121">
        <v>-1.493495</v>
      </c>
      <c r="J121">
        <v>-0.26733370000000001</v>
      </c>
      <c r="K121">
        <v>-0.76054639999999996</v>
      </c>
      <c r="L121">
        <v>-0.2300893</v>
      </c>
      <c r="M121">
        <v>0.1884412</v>
      </c>
      <c r="N121">
        <v>-1.253592</v>
      </c>
      <c r="O121">
        <v>0.46193990000000001</v>
      </c>
      <c r="P121">
        <v>6.2458899999999998E-2</v>
      </c>
    </row>
    <row r="122" spans="1:16" x14ac:dyDescent="0.25">
      <c r="A122" s="1">
        <f t="shared" si="1"/>
        <v>7</v>
      </c>
      <c r="B122" t="s">
        <v>146</v>
      </c>
      <c r="C122">
        <v>2016</v>
      </c>
      <c r="D122">
        <v>-0.35538540000000002</v>
      </c>
      <c r="E122">
        <v>-0.52230779999999999</v>
      </c>
      <c r="F122">
        <v>-1.0824130000000001</v>
      </c>
      <c r="G122">
        <v>-0.72810339999999996</v>
      </c>
      <c r="H122">
        <v>-0.66091650000000002</v>
      </c>
      <c r="I122">
        <v>-1.4079170000000001</v>
      </c>
      <c r="J122">
        <v>-0.26880799999999999</v>
      </c>
      <c r="K122">
        <v>-0.72091490000000003</v>
      </c>
      <c r="L122">
        <v>-0.20664080000000001</v>
      </c>
      <c r="M122">
        <v>0.28082620000000003</v>
      </c>
      <c r="N122">
        <v>-1.2661180000000001</v>
      </c>
      <c r="O122">
        <v>0.4394863</v>
      </c>
      <c r="P122">
        <v>0.16191150000000001</v>
      </c>
    </row>
    <row r="123" spans="1:16" x14ac:dyDescent="0.25">
      <c r="A123" s="1">
        <f t="shared" si="1"/>
        <v>7</v>
      </c>
      <c r="B123" t="s">
        <v>146</v>
      </c>
      <c r="C123">
        <v>2017</v>
      </c>
      <c r="D123">
        <v>-0.37367309999999998</v>
      </c>
      <c r="E123">
        <v>-0.53680399999999995</v>
      </c>
      <c r="F123">
        <v>-1.1077950000000001</v>
      </c>
      <c r="G123">
        <v>-0.81479500000000005</v>
      </c>
      <c r="H123">
        <v>-0.63252200000000003</v>
      </c>
      <c r="I123">
        <v>-1.484891</v>
      </c>
      <c r="J123">
        <v>-0.29502889999999998</v>
      </c>
      <c r="K123">
        <v>-0.78560059999999998</v>
      </c>
      <c r="L123">
        <v>-0.19945080000000001</v>
      </c>
      <c r="M123">
        <v>0.2448756</v>
      </c>
      <c r="N123">
        <v>-1.316659</v>
      </c>
      <c r="O123">
        <v>0.46291510000000002</v>
      </c>
      <c r="P123">
        <v>0.14834929999999999</v>
      </c>
    </row>
    <row r="124" spans="1:16" x14ac:dyDescent="0.25">
      <c r="A124" s="1">
        <f t="shared" si="1"/>
        <v>7</v>
      </c>
      <c r="B124" t="s">
        <v>146</v>
      </c>
      <c r="C124">
        <v>2018</v>
      </c>
      <c r="D124">
        <v>-0.32123550000000001</v>
      </c>
      <c r="E124">
        <v>-0.57940290000000005</v>
      </c>
      <c r="F124">
        <v>-1.0818719999999999</v>
      </c>
      <c r="G124">
        <v>-0.80430939999999995</v>
      </c>
      <c r="H124">
        <v>-0.67607950000000006</v>
      </c>
      <c r="I124">
        <v>-1.5505359999999999</v>
      </c>
      <c r="J124">
        <v>-0.25126100000000001</v>
      </c>
      <c r="K124">
        <v>-0.7752656</v>
      </c>
      <c r="L124">
        <v>-0.20392830000000001</v>
      </c>
      <c r="M124">
        <v>0.17378150000000001</v>
      </c>
      <c r="N124">
        <v>-1.302522</v>
      </c>
      <c r="O124">
        <v>0.52396920000000002</v>
      </c>
      <c r="P124">
        <v>0.12744240000000001</v>
      </c>
    </row>
    <row r="125" spans="1:16" x14ac:dyDescent="0.25">
      <c r="A125" s="1">
        <f t="shared" si="1"/>
        <v>7</v>
      </c>
      <c r="B125" t="s">
        <v>146</v>
      </c>
      <c r="C125">
        <v>2019</v>
      </c>
      <c r="D125">
        <v>-0.2945083</v>
      </c>
      <c r="E125">
        <v>-0.58590929999999997</v>
      </c>
      <c r="F125">
        <v>-1.1263510000000001</v>
      </c>
      <c r="G125">
        <v>-0.80030290000000004</v>
      </c>
      <c r="H125">
        <v>-0.6456596</v>
      </c>
      <c r="I125">
        <v>-1.428593</v>
      </c>
      <c r="J125">
        <v>-0.30999749999999998</v>
      </c>
      <c r="K125">
        <v>-0.77940449999999994</v>
      </c>
      <c r="L125">
        <v>-0.15401880000000001</v>
      </c>
      <c r="M125">
        <v>0.1768303</v>
      </c>
      <c r="N125">
        <v>-1.26898</v>
      </c>
      <c r="O125">
        <v>0.48874309999999999</v>
      </c>
      <c r="P125">
        <v>0.20530419999999999</v>
      </c>
    </row>
    <row r="126" spans="1:16" x14ac:dyDescent="0.25">
      <c r="A126" s="1">
        <f t="shared" si="1"/>
        <v>7</v>
      </c>
      <c r="B126" t="s">
        <v>146</v>
      </c>
      <c r="C126">
        <v>2020</v>
      </c>
      <c r="D126">
        <v>-0.10164570000000001</v>
      </c>
      <c r="E126">
        <v>-0.74277070000000001</v>
      </c>
      <c r="F126">
        <v>-1.18943</v>
      </c>
      <c r="G126">
        <v>-0.82549079999999997</v>
      </c>
      <c r="H126">
        <v>-0.59992710000000005</v>
      </c>
      <c r="I126">
        <v>-1.314845</v>
      </c>
      <c r="J126">
        <v>-0.34184310000000001</v>
      </c>
      <c r="K126">
        <v>-0.7811207</v>
      </c>
      <c r="L126">
        <v>-9.2483300000000004E-2</v>
      </c>
      <c r="M126">
        <v>0.1083147</v>
      </c>
      <c r="N126">
        <v>-1.171054</v>
      </c>
      <c r="O126">
        <v>0.56269550000000002</v>
      </c>
      <c r="P126">
        <v>0.34864440000000002</v>
      </c>
    </row>
    <row r="127" spans="1:16" x14ac:dyDescent="0.25">
      <c r="A127" s="1">
        <f t="shared" si="1"/>
        <v>7</v>
      </c>
      <c r="B127" t="s">
        <v>146</v>
      </c>
      <c r="C127">
        <v>2021</v>
      </c>
      <c r="D127">
        <v>-9.1199999999999994E-5</v>
      </c>
      <c r="E127">
        <v>-0.80832400000000004</v>
      </c>
      <c r="F127">
        <v>-1.0421579999999999</v>
      </c>
      <c r="G127">
        <v>-0.89508969999999999</v>
      </c>
      <c r="H127">
        <v>-0.69720519999999997</v>
      </c>
      <c r="I127">
        <v>-1.1424799999999999</v>
      </c>
      <c r="J127">
        <v>-0.39976929999999999</v>
      </c>
      <c r="K127">
        <v>-0.82274009999999997</v>
      </c>
      <c r="L127">
        <v>-6.2237500000000001E-2</v>
      </c>
      <c r="M127">
        <v>7.7135200000000001E-2</v>
      </c>
      <c r="N127">
        <v>-0.98108359999999994</v>
      </c>
      <c r="O127">
        <v>0.54494339999999997</v>
      </c>
      <c r="P127">
        <v>0.33827610000000002</v>
      </c>
    </row>
    <row r="128" spans="1:16" x14ac:dyDescent="0.25">
      <c r="A128" s="1">
        <f t="shared" si="1"/>
        <v>8</v>
      </c>
      <c r="B128" t="s">
        <v>161</v>
      </c>
      <c r="C128">
        <v>2004</v>
      </c>
      <c r="D128">
        <v>-0.30293130000000001</v>
      </c>
      <c r="E128">
        <v>0.20129949999999999</v>
      </c>
      <c r="F128">
        <v>-1.5154129999999999</v>
      </c>
      <c r="G128">
        <v>-0.39436589999999999</v>
      </c>
      <c r="H128">
        <v>-0.73028020000000005</v>
      </c>
      <c r="I128">
        <v>-1.7129380000000001</v>
      </c>
      <c r="J128">
        <v>0.67633679999999996</v>
      </c>
      <c r="K128">
        <v>-0.43420710000000001</v>
      </c>
      <c r="L128">
        <v>0.1060002</v>
      </c>
      <c r="M128">
        <v>9.9912799999999996E-2</v>
      </c>
      <c r="N128">
        <v>-1.5867119999999999</v>
      </c>
      <c r="O128">
        <v>0.62413359999999996</v>
      </c>
      <c r="P128">
        <v>0.37416480000000002</v>
      </c>
    </row>
    <row r="129" spans="1:16" x14ac:dyDescent="0.25">
      <c r="A129" s="1">
        <f t="shared" si="1"/>
        <v>8</v>
      </c>
      <c r="B129" t="s">
        <v>161</v>
      </c>
      <c r="C129">
        <v>2005</v>
      </c>
      <c r="D129">
        <v>-0.24474589999999999</v>
      </c>
      <c r="E129">
        <v>0.20715339999999999</v>
      </c>
      <c r="F129">
        <v>-1.3736109999999999</v>
      </c>
      <c r="G129">
        <v>-0.57517019999999996</v>
      </c>
      <c r="H129">
        <v>-0.58350380000000002</v>
      </c>
      <c r="I129">
        <v>-1.575334</v>
      </c>
      <c r="J129">
        <v>0.70786300000000002</v>
      </c>
      <c r="K129">
        <v>-0.36726579999999998</v>
      </c>
      <c r="L129">
        <v>0.12353600000000001</v>
      </c>
      <c r="M129">
        <v>6.5636200000000006E-2</v>
      </c>
      <c r="N129">
        <v>-1.4327030000000001</v>
      </c>
      <c r="O129">
        <v>0.59457210000000005</v>
      </c>
      <c r="P129">
        <v>0.34189000000000003</v>
      </c>
    </row>
    <row r="130" spans="1:16" x14ac:dyDescent="0.25">
      <c r="A130" s="1">
        <f t="shared" si="1"/>
        <v>8</v>
      </c>
      <c r="B130" t="s">
        <v>161</v>
      </c>
      <c r="C130">
        <v>2006</v>
      </c>
      <c r="D130">
        <v>-0.18656049999999999</v>
      </c>
      <c r="E130">
        <v>0.21300720000000001</v>
      </c>
      <c r="F130">
        <v>-1.2219990000000001</v>
      </c>
      <c r="G130">
        <v>-0.73924330000000005</v>
      </c>
      <c r="H130">
        <v>-0.43127169999999998</v>
      </c>
      <c r="I130">
        <v>-1.520189</v>
      </c>
      <c r="J130">
        <v>0.7874584</v>
      </c>
      <c r="K130">
        <v>-0.2964598</v>
      </c>
      <c r="L130">
        <v>0.1188022</v>
      </c>
      <c r="M130">
        <v>4.4987100000000002E-2</v>
      </c>
      <c r="N130">
        <v>-1.3038400000000001</v>
      </c>
      <c r="O130">
        <v>0.60102690000000003</v>
      </c>
      <c r="P130">
        <v>0.27667809999999998</v>
      </c>
    </row>
    <row r="131" spans="1:16" x14ac:dyDescent="0.25">
      <c r="A131" s="1">
        <f t="shared" si="1"/>
        <v>8</v>
      </c>
      <c r="B131" t="s">
        <v>161</v>
      </c>
      <c r="C131">
        <v>2007</v>
      </c>
      <c r="D131">
        <v>-0.12837519999999999</v>
      </c>
      <c r="E131">
        <v>0.2188611</v>
      </c>
      <c r="F131">
        <v>-0.69841640000000005</v>
      </c>
      <c r="G131">
        <v>-0.87185080000000004</v>
      </c>
      <c r="H131">
        <v>3.59178E-2</v>
      </c>
      <c r="I131">
        <v>-0.93750009999999995</v>
      </c>
      <c r="J131">
        <v>0.53809739999999995</v>
      </c>
      <c r="K131">
        <v>-0.24831320000000001</v>
      </c>
      <c r="L131">
        <v>0.27006629999999998</v>
      </c>
      <c r="M131">
        <v>0.1165895</v>
      </c>
      <c r="N131">
        <v>-0.78064690000000003</v>
      </c>
      <c r="O131">
        <v>0.3600911</v>
      </c>
      <c r="P131">
        <v>0.12894510000000001</v>
      </c>
    </row>
    <row r="132" spans="1:16" x14ac:dyDescent="0.25">
      <c r="A132" s="1">
        <f t="shared" ref="A132:A181" si="2">IF(B132=B131, A131, A131+1)</f>
        <v>8</v>
      </c>
      <c r="B132" t="s">
        <v>161</v>
      </c>
      <c r="C132">
        <v>2008</v>
      </c>
      <c r="D132">
        <v>-7.0189799999999997E-2</v>
      </c>
      <c r="E132">
        <v>0.2247149</v>
      </c>
      <c r="F132">
        <v>7.2798000000000003E-3</v>
      </c>
      <c r="G132">
        <v>-1.2482340000000001</v>
      </c>
      <c r="H132">
        <v>0.70376799999999995</v>
      </c>
      <c r="I132">
        <v>-0.20492389999999999</v>
      </c>
      <c r="J132">
        <v>0.21123829999999999</v>
      </c>
      <c r="K132">
        <v>-0.20814369999999999</v>
      </c>
      <c r="L132">
        <v>0.45557530000000002</v>
      </c>
      <c r="M132">
        <v>8.07147E-2</v>
      </c>
      <c r="N132">
        <v>-0.10437200000000001</v>
      </c>
      <c r="O132">
        <v>4.58818E-2</v>
      </c>
      <c r="P132">
        <v>-9.3787999999999996E-2</v>
      </c>
    </row>
    <row r="133" spans="1:16" x14ac:dyDescent="0.25">
      <c r="A133" s="1">
        <f t="shared" si="2"/>
        <v>8</v>
      </c>
      <c r="B133" t="s">
        <v>161</v>
      </c>
      <c r="C133">
        <v>2009</v>
      </c>
      <c r="D133">
        <v>0.26750760000000001</v>
      </c>
      <c r="E133">
        <v>0.5100808</v>
      </c>
      <c r="F133">
        <v>0.4540864</v>
      </c>
      <c r="G133">
        <v>-1.5591870000000001</v>
      </c>
      <c r="H133">
        <v>1.136755</v>
      </c>
      <c r="I133">
        <v>0.16273219999999999</v>
      </c>
      <c r="J133">
        <v>0.57795510000000005</v>
      </c>
      <c r="K133">
        <v>-0.13549269999999999</v>
      </c>
      <c r="L133">
        <v>0.89487550000000005</v>
      </c>
      <c r="M133">
        <v>0.1724446</v>
      </c>
      <c r="N133">
        <v>0.42849100000000001</v>
      </c>
      <c r="O133">
        <v>7.9240699999999997E-2</v>
      </c>
      <c r="P133">
        <v>-0.16491400000000001</v>
      </c>
    </row>
    <row r="134" spans="1:16" x14ac:dyDescent="0.25">
      <c r="A134" s="1">
        <f t="shared" si="2"/>
        <v>8</v>
      </c>
      <c r="B134" t="s">
        <v>161</v>
      </c>
      <c r="C134">
        <v>2010</v>
      </c>
      <c r="D134">
        <v>0.31034859999999997</v>
      </c>
      <c r="E134">
        <v>0.50059030000000004</v>
      </c>
      <c r="F134">
        <v>0.4506734</v>
      </c>
      <c r="G134">
        <v>-1.4824889999999999</v>
      </c>
      <c r="H134">
        <v>1.112212</v>
      </c>
      <c r="I134">
        <v>-0.37138490000000002</v>
      </c>
      <c r="J134">
        <v>0.97962079999999996</v>
      </c>
      <c r="K134">
        <v>-8.7119199999999994E-2</v>
      </c>
      <c r="L134">
        <v>0.72297940000000005</v>
      </c>
      <c r="M134">
        <v>-6.6333500000000004E-2</v>
      </c>
      <c r="N134">
        <v>0.24961410000000001</v>
      </c>
      <c r="O134">
        <v>0.3421766</v>
      </c>
      <c r="P134">
        <v>-0.31877220000000001</v>
      </c>
    </row>
    <row r="135" spans="1:16" x14ac:dyDescent="0.25">
      <c r="A135" s="1">
        <f t="shared" si="2"/>
        <v>8</v>
      </c>
      <c r="B135" t="s">
        <v>161</v>
      </c>
      <c r="C135">
        <v>2011</v>
      </c>
      <c r="D135">
        <v>0.40175820000000001</v>
      </c>
      <c r="E135">
        <v>0.53966829999999999</v>
      </c>
      <c r="F135">
        <v>0.56607589999999997</v>
      </c>
      <c r="G135">
        <v>-1.564001</v>
      </c>
      <c r="H135">
        <v>1.2184360000000001</v>
      </c>
      <c r="I135">
        <v>-0.54469639999999997</v>
      </c>
      <c r="J135">
        <v>1.1650769999999999</v>
      </c>
      <c r="K135">
        <v>-0.1559353</v>
      </c>
      <c r="L135">
        <v>0.7992899</v>
      </c>
      <c r="M135">
        <v>-0.22301260000000001</v>
      </c>
      <c r="N135">
        <v>0.29024660000000002</v>
      </c>
      <c r="O135">
        <v>0.47185510000000003</v>
      </c>
      <c r="P135">
        <v>-0.42137160000000001</v>
      </c>
    </row>
    <row r="136" spans="1:16" x14ac:dyDescent="0.25">
      <c r="A136" s="1">
        <f t="shared" si="2"/>
        <v>8</v>
      </c>
      <c r="B136" t="s">
        <v>161</v>
      </c>
      <c r="C136">
        <v>2012</v>
      </c>
      <c r="D136">
        <v>0.71333550000000001</v>
      </c>
      <c r="E136">
        <v>0.79891409999999996</v>
      </c>
      <c r="F136">
        <v>0.47944290000000001</v>
      </c>
      <c r="G136">
        <v>-1.548905</v>
      </c>
      <c r="H136">
        <v>1.1332089999999999</v>
      </c>
      <c r="I136">
        <v>-0.37054700000000002</v>
      </c>
      <c r="J136">
        <v>1.618207</v>
      </c>
      <c r="K136">
        <v>-7.3763499999999996E-2</v>
      </c>
      <c r="L136">
        <v>1.140609</v>
      </c>
      <c r="M136">
        <v>-0.2404828</v>
      </c>
      <c r="N136">
        <v>0.45310479999999997</v>
      </c>
      <c r="O136">
        <v>0.59497639999999996</v>
      </c>
      <c r="P136">
        <v>-0.20317180000000001</v>
      </c>
    </row>
    <row r="137" spans="1:16" x14ac:dyDescent="0.25">
      <c r="A137" s="1">
        <f t="shared" si="2"/>
        <v>8</v>
      </c>
      <c r="B137" t="s">
        <v>161</v>
      </c>
      <c r="C137">
        <v>2013</v>
      </c>
      <c r="D137">
        <v>0.75224930000000001</v>
      </c>
      <c r="E137">
        <v>0.78549639999999998</v>
      </c>
      <c r="F137">
        <v>0.77210369999999995</v>
      </c>
      <c r="G137">
        <v>-1.7438910000000001</v>
      </c>
      <c r="H137">
        <v>1.412552</v>
      </c>
      <c r="I137">
        <v>5.6463800000000001E-2</v>
      </c>
      <c r="J137">
        <v>1.854179</v>
      </c>
      <c r="K137">
        <v>0.58279669999999995</v>
      </c>
      <c r="L137">
        <v>0.76472589999999996</v>
      </c>
      <c r="M137">
        <v>-0.16072900000000001</v>
      </c>
      <c r="N137">
        <v>0.78589279999999995</v>
      </c>
      <c r="O137">
        <v>0.41961480000000001</v>
      </c>
      <c r="P137">
        <v>-0.2512741</v>
      </c>
    </row>
    <row r="138" spans="1:16" x14ac:dyDescent="0.25">
      <c r="A138" s="1">
        <f t="shared" si="2"/>
        <v>8</v>
      </c>
      <c r="B138" t="s">
        <v>161</v>
      </c>
      <c r="C138">
        <v>2014</v>
      </c>
      <c r="D138">
        <v>0.75710670000000002</v>
      </c>
      <c r="E138">
        <v>0.79151689999999997</v>
      </c>
      <c r="F138">
        <v>1.1714119999999999</v>
      </c>
      <c r="G138">
        <v>-2.126938</v>
      </c>
      <c r="H138">
        <v>1.84914</v>
      </c>
      <c r="I138">
        <v>-5.2283200000000002E-2</v>
      </c>
      <c r="J138">
        <v>1.6272899999999999</v>
      </c>
      <c r="K138">
        <v>0.1827384</v>
      </c>
      <c r="L138">
        <v>1.0581259999999999</v>
      </c>
      <c r="M138">
        <v>-2.7119999999999998E-4</v>
      </c>
      <c r="N138">
        <v>0.96248009999999995</v>
      </c>
      <c r="O138">
        <v>0.45509260000000001</v>
      </c>
      <c r="P138">
        <v>-0.55370909999999995</v>
      </c>
    </row>
    <row r="139" spans="1:16" x14ac:dyDescent="0.25">
      <c r="A139" s="1">
        <f t="shared" si="2"/>
        <v>8</v>
      </c>
      <c r="B139" t="s">
        <v>161</v>
      </c>
      <c r="C139">
        <v>2015</v>
      </c>
      <c r="D139">
        <v>0.81158450000000004</v>
      </c>
      <c r="E139">
        <v>0.79464749999999995</v>
      </c>
      <c r="F139">
        <v>1.1469529999999999</v>
      </c>
      <c r="G139">
        <v>-2.1784849999999998</v>
      </c>
      <c r="H139">
        <v>1.836109</v>
      </c>
      <c r="I139">
        <v>-0.15734029999999999</v>
      </c>
      <c r="J139">
        <v>1.7383930000000001</v>
      </c>
      <c r="K139">
        <v>0.20020199999999999</v>
      </c>
      <c r="L139">
        <v>1.061707</v>
      </c>
      <c r="M139">
        <v>0.1006499</v>
      </c>
      <c r="N139">
        <v>0.9359748</v>
      </c>
      <c r="O139">
        <v>0.53679829999999995</v>
      </c>
      <c r="P139">
        <v>-0.55252869999999998</v>
      </c>
    </row>
    <row r="140" spans="1:16" x14ac:dyDescent="0.25">
      <c r="A140" s="1">
        <f t="shared" si="2"/>
        <v>8</v>
      </c>
      <c r="B140" t="s">
        <v>161</v>
      </c>
      <c r="C140">
        <v>2016</v>
      </c>
      <c r="D140">
        <v>1.0704309999999999</v>
      </c>
      <c r="E140">
        <v>1.133677</v>
      </c>
      <c r="F140">
        <v>1.193972</v>
      </c>
      <c r="G140">
        <v>-2.2862480000000001</v>
      </c>
      <c r="H140">
        <v>1.9078619999999999</v>
      </c>
      <c r="I140">
        <v>0.1145037</v>
      </c>
      <c r="J140">
        <v>2.1417619999999999</v>
      </c>
      <c r="K140">
        <v>0.28679260000000001</v>
      </c>
      <c r="L140">
        <v>1.453195</v>
      </c>
      <c r="M140">
        <v>0.27100000000000002</v>
      </c>
      <c r="N140">
        <v>1.182075</v>
      </c>
      <c r="O140">
        <v>0.57830269999999995</v>
      </c>
      <c r="P140">
        <v>-0.41092990000000001</v>
      </c>
    </row>
    <row r="141" spans="1:16" x14ac:dyDescent="0.25">
      <c r="A141" s="1">
        <f t="shared" si="2"/>
        <v>8</v>
      </c>
      <c r="B141" t="s">
        <v>161</v>
      </c>
      <c r="C141">
        <v>2017</v>
      </c>
      <c r="D141">
        <v>1.284222</v>
      </c>
      <c r="E141">
        <v>1.366107</v>
      </c>
      <c r="F141">
        <v>1.0643290000000001</v>
      </c>
      <c r="G141">
        <v>-2.3482639999999999</v>
      </c>
      <c r="H141">
        <v>1.811769</v>
      </c>
      <c r="I141">
        <v>3.6992299999999999E-2</v>
      </c>
      <c r="J141">
        <v>2.5873729999999999</v>
      </c>
      <c r="K141">
        <v>0.29855039999999999</v>
      </c>
      <c r="L141">
        <v>1.701511</v>
      </c>
      <c r="M141">
        <v>0.2303365</v>
      </c>
      <c r="N141">
        <v>1.18346</v>
      </c>
      <c r="O141">
        <v>0.75248590000000004</v>
      </c>
      <c r="P141">
        <v>-0.27674019999999999</v>
      </c>
    </row>
    <row r="142" spans="1:16" x14ac:dyDescent="0.25">
      <c r="A142" s="1">
        <f t="shared" si="2"/>
        <v>8</v>
      </c>
      <c r="B142" t="s">
        <v>161</v>
      </c>
      <c r="C142">
        <v>2018</v>
      </c>
      <c r="D142">
        <v>1.496901</v>
      </c>
      <c r="E142">
        <v>1.522818</v>
      </c>
      <c r="F142">
        <v>1.15961</v>
      </c>
      <c r="G142">
        <v>-2.4532470000000002</v>
      </c>
      <c r="H142">
        <v>1.8694949999999999</v>
      </c>
      <c r="I142">
        <v>-2.52637E-2</v>
      </c>
      <c r="J142">
        <v>2.9211809999999998</v>
      </c>
      <c r="K142">
        <v>0.2287351</v>
      </c>
      <c r="L142">
        <v>1.94963</v>
      </c>
      <c r="M142">
        <v>0.1014896</v>
      </c>
      <c r="N142">
        <v>1.3107420000000001</v>
      </c>
      <c r="O142">
        <v>0.91045140000000002</v>
      </c>
      <c r="P142">
        <v>-0.2897729</v>
      </c>
    </row>
    <row r="143" spans="1:16" x14ac:dyDescent="0.25">
      <c r="A143" s="1">
        <f t="shared" si="2"/>
        <v>8</v>
      </c>
      <c r="B143" t="s">
        <v>161</v>
      </c>
      <c r="C143">
        <v>2019</v>
      </c>
      <c r="D143">
        <v>1.7717579999999999</v>
      </c>
      <c r="E143">
        <v>1.7132050000000001</v>
      </c>
      <c r="F143">
        <v>1.306846</v>
      </c>
      <c r="G143">
        <v>-2.436842</v>
      </c>
      <c r="H143">
        <v>1.8483810000000001</v>
      </c>
      <c r="I143">
        <v>0.19985310000000001</v>
      </c>
      <c r="J143">
        <v>3.3693379999999999</v>
      </c>
      <c r="K143">
        <v>0.43666919999999998</v>
      </c>
      <c r="L143">
        <v>2.108984</v>
      </c>
      <c r="M143">
        <v>0.1688675</v>
      </c>
      <c r="N143">
        <v>1.600884</v>
      </c>
      <c r="O143">
        <v>0.97877270000000005</v>
      </c>
      <c r="P143">
        <v>-0.22533500000000001</v>
      </c>
    </row>
    <row r="144" spans="1:16" x14ac:dyDescent="0.25">
      <c r="A144" s="1">
        <f t="shared" si="2"/>
        <v>8</v>
      </c>
      <c r="B144" t="s">
        <v>161</v>
      </c>
      <c r="C144">
        <v>2020</v>
      </c>
      <c r="D144">
        <v>2.0905230000000001</v>
      </c>
      <c r="E144">
        <v>2.140326</v>
      </c>
      <c r="F144">
        <v>1.114722</v>
      </c>
      <c r="G144">
        <v>-2.3421500000000002</v>
      </c>
      <c r="H144">
        <v>1.6944090000000001</v>
      </c>
      <c r="I144">
        <v>0.99023749999999999</v>
      </c>
      <c r="J144">
        <v>4.0218319999999999</v>
      </c>
      <c r="K144">
        <v>0.82524509999999995</v>
      </c>
      <c r="L144">
        <v>2.2930220000000001</v>
      </c>
      <c r="M144">
        <v>5.82535E-2</v>
      </c>
      <c r="N144">
        <v>1.93773</v>
      </c>
      <c r="O144">
        <v>0.83853080000000002</v>
      </c>
      <c r="P144">
        <v>0.26312089999999999</v>
      </c>
    </row>
    <row r="145" spans="1:16" x14ac:dyDescent="0.25">
      <c r="A145" s="1">
        <f t="shared" si="2"/>
        <v>8</v>
      </c>
      <c r="B145" t="s">
        <v>161</v>
      </c>
      <c r="C145">
        <v>2021</v>
      </c>
      <c r="D145">
        <v>2.5602079999999998</v>
      </c>
      <c r="E145">
        <v>2.416528</v>
      </c>
      <c r="F145">
        <v>1.4231119999999999</v>
      </c>
      <c r="G145">
        <v>-2.4185810000000001</v>
      </c>
      <c r="H145">
        <v>1.3268990000000001</v>
      </c>
      <c r="I145">
        <v>1.589396</v>
      </c>
      <c r="J145">
        <v>4.7072529999999997</v>
      </c>
      <c r="K145">
        <v>1.598706</v>
      </c>
      <c r="L145">
        <v>2.2730619999999999</v>
      </c>
      <c r="M145">
        <v>0.14774519999999999</v>
      </c>
      <c r="N145">
        <v>2.5431339999999998</v>
      </c>
      <c r="O145">
        <v>0.85839100000000002</v>
      </c>
      <c r="P145">
        <v>0.40338489999999999</v>
      </c>
    </row>
    <row r="146" spans="1:16" x14ac:dyDescent="0.25">
      <c r="A146" s="1">
        <f t="shared" si="2"/>
        <v>9</v>
      </c>
      <c r="B146" t="s">
        <v>182</v>
      </c>
      <c r="C146">
        <v>2004</v>
      </c>
      <c r="D146">
        <v>-0.97086589999999995</v>
      </c>
      <c r="E146">
        <v>0.1957633</v>
      </c>
      <c r="F146">
        <v>-0.66703279999999998</v>
      </c>
      <c r="G146">
        <v>1.4127400000000001</v>
      </c>
      <c r="H146">
        <v>0.1955296</v>
      </c>
      <c r="I146">
        <v>-0.60788030000000004</v>
      </c>
      <c r="J146">
        <v>-0.71405929999999995</v>
      </c>
      <c r="K146">
        <v>0.32482919999999998</v>
      </c>
      <c r="L146">
        <v>0.1359699</v>
      </c>
      <c r="M146">
        <v>-0.16342809999999999</v>
      </c>
      <c r="N146">
        <v>-1.0346930000000001</v>
      </c>
      <c r="O146">
        <v>-0.31826310000000002</v>
      </c>
      <c r="P146">
        <v>-6.8700700000000003E-2</v>
      </c>
    </row>
    <row r="147" spans="1:16" x14ac:dyDescent="0.25">
      <c r="A147" s="1">
        <f t="shared" si="2"/>
        <v>9</v>
      </c>
      <c r="B147" t="s">
        <v>182</v>
      </c>
      <c r="C147">
        <v>2005</v>
      </c>
      <c r="D147">
        <v>-0.90540039999999999</v>
      </c>
      <c r="E147">
        <v>0.1121602</v>
      </c>
      <c r="F147">
        <v>-0.48751349999999999</v>
      </c>
      <c r="G147">
        <v>1.3633090000000001</v>
      </c>
      <c r="H147">
        <v>0.25347760000000003</v>
      </c>
      <c r="I147">
        <v>-0.36067179999999999</v>
      </c>
      <c r="J147">
        <v>-0.78537500000000005</v>
      </c>
      <c r="K147">
        <v>0.37607889999999999</v>
      </c>
      <c r="L147">
        <v>8.4694099999999994E-2</v>
      </c>
      <c r="M147">
        <v>4.9143100000000002E-2</v>
      </c>
      <c r="N147">
        <v>-0.81661249999999996</v>
      </c>
      <c r="O147">
        <v>-0.3930845</v>
      </c>
      <c r="P147">
        <v>-8.8998300000000002E-2</v>
      </c>
    </row>
    <row r="148" spans="1:16" x14ac:dyDescent="0.25">
      <c r="A148" s="1">
        <f t="shared" si="2"/>
        <v>9</v>
      </c>
      <c r="B148" t="s">
        <v>182</v>
      </c>
      <c r="C148">
        <v>2006</v>
      </c>
      <c r="D148">
        <v>-0.81576559999999998</v>
      </c>
      <c r="E148">
        <v>5.2726500000000003E-2</v>
      </c>
      <c r="F148">
        <v>-0.41012700000000002</v>
      </c>
      <c r="G148">
        <v>1.1396820000000001</v>
      </c>
      <c r="H148">
        <v>0.25462380000000001</v>
      </c>
      <c r="I148">
        <v>-0.2651868</v>
      </c>
      <c r="J148">
        <v>-0.82543089999999997</v>
      </c>
      <c r="K148">
        <v>0.2581851</v>
      </c>
      <c r="L148">
        <v>0.1407426</v>
      </c>
      <c r="M148">
        <v>8.1831200000000007E-2</v>
      </c>
      <c r="N148">
        <v>-0.69808009999999998</v>
      </c>
      <c r="O148">
        <v>-0.38169340000000002</v>
      </c>
      <c r="P148">
        <v>-8.0751000000000003E-2</v>
      </c>
    </row>
    <row r="149" spans="1:16" x14ac:dyDescent="0.25">
      <c r="A149" s="1">
        <f t="shared" si="2"/>
        <v>9</v>
      </c>
      <c r="B149" t="s">
        <v>182</v>
      </c>
      <c r="C149">
        <v>2007</v>
      </c>
      <c r="D149">
        <v>-0.73017549999999998</v>
      </c>
      <c r="E149">
        <v>-1.0752100000000001E-2</v>
      </c>
      <c r="F149">
        <v>-0.25397110000000001</v>
      </c>
      <c r="G149">
        <v>1.050403</v>
      </c>
      <c r="H149">
        <v>0.29957800000000001</v>
      </c>
      <c r="I149">
        <v>-0.19482089999999999</v>
      </c>
      <c r="J149">
        <v>-0.71808989999999995</v>
      </c>
      <c r="K149">
        <v>0.32386569999999998</v>
      </c>
      <c r="L149">
        <v>3.8566200000000002E-2</v>
      </c>
      <c r="M149">
        <v>3.54265E-2</v>
      </c>
      <c r="N149">
        <v>-0.54839640000000001</v>
      </c>
      <c r="O149">
        <v>-0.364842</v>
      </c>
      <c r="P149">
        <v>-0.13500680000000001</v>
      </c>
    </row>
    <row r="150" spans="1:16" x14ac:dyDescent="0.25">
      <c r="A150" s="1">
        <f t="shared" si="2"/>
        <v>9</v>
      </c>
      <c r="B150" t="s">
        <v>182</v>
      </c>
      <c r="C150">
        <v>2008</v>
      </c>
      <c r="D150">
        <v>-0.62411519999999998</v>
      </c>
      <c r="E150">
        <v>-5.3760299999999997E-2</v>
      </c>
      <c r="F150">
        <v>-0.19949510000000001</v>
      </c>
      <c r="G150">
        <v>0.78770079999999998</v>
      </c>
      <c r="H150">
        <v>0.28798230000000002</v>
      </c>
      <c r="I150">
        <v>-0.15398990000000001</v>
      </c>
      <c r="J150">
        <v>-0.57642819999999995</v>
      </c>
      <c r="K150">
        <v>0.4080394</v>
      </c>
      <c r="L150">
        <v>-3.8572700000000001E-2</v>
      </c>
      <c r="M150">
        <v>0.2294522</v>
      </c>
      <c r="N150">
        <v>-0.45467370000000001</v>
      </c>
      <c r="O150">
        <v>-0.31806630000000002</v>
      </c>
      <c r="P150">
        <v>-0.1232586</v>
      </c>
    </row>
    <row r="151" spans="1:16" x14ac:dyDescent="0.25">
      <c r="A151" s="1">
        <f t="shared" si="2"/>
        <v>9</v>
      </c>
      <c r="B151" t="s">
        <v>182</v>
      </c>
      <c r="C151">
        <v>2009</v>
      </c>
      <c r="D151">
        <v>-0.57515019999999994</v>
      </c>
      <c r="E151">
        <v>-0.1538639</v>
      </c>
      <c r="F151">
        <v>-2.1203099999999999E-2</v>
      </c>
      <c r="G151">
        <v>0.73617690000000002</v>
      </c>
      <c r="H151">
        <v>0.34524769999999999</v>
      </c>
      <c r="I151">
        <v>5.9255500000000003E-2</v>
      </c>
      <c r="J151">
        <v>-0.76806589999999997</v>
      </c>
      <c r="K151">
        <v>0.23116030000000001</v>
      </c>
      <c r="L151">
        <v>2.1762400000000001E-2</v>
      </c>
      <c r="M151">
        <v>5.0412800000000001E-2</v>
      </c>
      <c r="N151">
        <v>-0.25746550000000001</v>
      </c>
      <c r="O151">
        <v>-0.38825999999999999</v>
      </c>
      <c r="P151">
        <v>-0.1590859</v>
      </c>
    </row>
    <row r="152" spans="1:16" x14ac:dyDescent="0.25">
      <c r="A152" s="1">
        <f t="shared" si="2"/>
        <v>9</v>
      </c>
      <c r="B152" t="s">
        <v>182</v>
      </c>
      <c r="C152">
        <v>2010</v>
      </c>
      <c r="D152">
        <v>-0.48252210000000001</v>
      </c>
      <c r="E152">
        <v>-0.2103044</v>
      </c>
      <c r="F152">
        <v>0.61526270000000005</v>
      </c>
      <c r="G152">
        <v>1.466107</v>
      </c>
      <c r="H152">
        <v>0.65732930000000001</v>
      </c>
      <c r="I152">
        <v>0.42519499999999999</v>
      </c>
      <c r="J152">
        <v>-0.70161200000000001</v>
      </c>
      <c r="K152">
        <v>0.46633459999999999</v>
      </c>
      <c r="L152">
        <v>-0.124698</v>
      </c>
      <c r="M152">
        <v>3.6419699999999999E-2</v>
      </c>
      <c r="N152">
        <v>0.26244820000000002</v>
      </c>
      <c r="O152">
        <v>-0.51619199999999998</v>
      </c>
      <c r="P152">
        <v>-0.4406311</v>
      </c>
    </row>
    <row r="153" spans="1:16" x14ac:dyDescent="0.25">
      <c r="A153" s="1">
        <f t="shared" si="2"/>
        <v>9</v>
      </c>
      <c r="B153" t="s">
        <v>182</v>
      </c>
      <c r="C153">
        <v>2011</v>
      </c>
      <c r="D153">
        <v>-0.3443716</v>
      </c>
      <c r="E153">
        <v>-0.22122249999999999</v>
      </c>
      <c r="F153">
        <v>0.59584309999999996</v>
      </c>
      <c r="G153">
        <v>1.0773699999999999</v>
      </c>
      <c r="H153">
        <v>0.60463610000000001</v>
      </c>
      <c r="I153">
        <v>0.69283490000000003</v>
      </c>
      <c r="J153">
        <v>-0.62560079999999996</v>
      </c>
      <c r="K153">
        <v>0.56488870000000002</v>
      </c>
      <c r="L153">
        <v>-0.1145215</v>
      </c>
      <c r="M153">
        <v>0.24056340000000001</v>
      </c>
      <c r="N153">
        <v>0.41509249999999998</v>
      </c>
      <c r="O153">
        <v>-0.54639919999999997</v>
      </c>
      <c r="P153">
        <v>-0.29591339999999999</v>
      </c>
    </row>
    <row r="154" spans="1:16" x14ac:dyDescent="0.25">
      <c r="A154" s="1">
        <f t="shared" si="2"/>
        <v>9</v>
      </c>
      <c r="B154" t="s">
        <v>182</v>
      </c>
      <c r="C154">
        <v>2012</v>
      </c>
      <c r="D154">
        <v>-0.27095380000000002</v>
      </c>
      <c r="E154">
        <v>-0.2968732</v>
      </c>
      <c r="F154">
        <v>0.69575200000000004</v>
      </c>
      <c r="G154">
        <v>1.033064</v>
      </c>
      <c r="H154">
        <v>0.59304979999999996</v>
      </c>
      <c r="I154">
        <v>0.74294950000000004</v>
      </c>
      <c r="J154">
        <v>-0.60328309999999996</v>
      </c>
      <c r="K154">
        <v>0.53659009999999996</v>
      </c>
      <c r="L154">
        <v>-0.15948519999999999</v>
      </c>
      <c r="M154">
        <v>0.26664100000000002</v>
      </c>
      <c r="N154">
        <v>0.52143079999999997</v>
      </c>
      <c r="O154">
        <v>-0.52609340000000004</v>
      </c>
      <c r="P154">
        <v>-0.3227623</v>
      </c>
    </row>
    <row r="155" spans="1:16" x14ac:dyDescent="0.25">
      <c r="A155" s="1">
        <f t="shared" si="2"/>
        <v>9</v>
      </c>
      <c r="B155" t="s">
        <v>182</v>
      </c>
      <c r="C155">
        <v>2013</v>
      </c>
      <c r="D155">
        <v>-0.15900520000000001</v>
      </c>
      <c r="E155">
        <v>-0.33399319999999999</v>
      </c>
      <c r="F155">
        <v>0.69181700000000002</v>
      </c>
      <c r="G155">
        <v>0.94162120000000005</v>
      </c>
      <c r="H155">
        <v>0.50041100000000005</v>
      </c>
      <c r="I155">
        <v>1.0101850000000001</v>
      </c>
      <c r="J155">
        <v>-0.5735555</v>
      </c>
      <c r="K155">
        <v>0.62047810000000003</v>
      </c>
      <c r="L155">
        <v>-0.17756630000000001</v>
      </c>
      <c r="M155">
        <v>0.4024084</v>
      </c>
      <c r="N155">
        <v>0.67003520000000005</v>
      </c>
      <c r="O155">
        <v>-0.57326069999999996</v>
      </c>
      <c r="P155">
        <v>-0.1973792</v>
      </c>
    </row>
    <row r="156" spans="1:16" x14ac:dyDescent="0.25">
      <c r="A156" s="1">
        <f t="shared" si="2"/>
        <v>9</v>
      </c>
      <c r="B156" t="s">
        <v>182</v>
      </c>
      <c r="C156">
        <v>2014</v>
      </c>
      <c r="D156">
        <v>-5.3607299999999997E-2</v>
      </c>
      <c r="E156">
        <v>-0.3776639</v>
      </c>
      <c r="F156">
        <v>0.92482470000000006</v>
      </c>
      <c r="G156">
        <v>1.1802049999999999</v>
      </c>
      <c r="H156">
        <v>0.55283190000000004</v>
      </c>
      <c r="I156">
        <v>1.5135240000000001</v>
      </c>
      <c r="J156">
        <v>-0.4250661</v>
      </c>
      <c r="K156">
        <v>1.0502180000000001</v>
      </c>
      <c r="L156">
        <v>-0.4227071</v>
      </c>
      <c r="M156">
        <v>0.38105260000000002</v>
      </c>
      <c r="N156">
        <v>1.0299130000000001</v>
      </c>
      <c r="O156">
        <v>-0.7380331</v>
      </c>
      <c r="P156">
        <v>-0.15865109999999999</v>
      </c>
    </row>
    <row r="157" spans="1:16" x14ac:dyDescent="0.25">
      <c r="A157" s="1">
        <f t="shared" si="2"/>
        <v>9</v>
      </c>
      <c r="B157" t="s">
        <v>182</v>
      </c>
      <c r="C157">
        <v>2015</v>
      </c>
      <c r="D157">
        <v>1.47084E-2</v>
      </c>
      <c r="E157">
        <v>-0.45841680000000001</v>
      </c>
      <c r="F157">
        <v>0.79007159999999999</v>
      </c>
      <c r="G157">
        <v>0.69636540000000002</v>
      </c>
      <c r="H157">
        <v>0.41778140000000002</v>
      </c>
      <c r="I157">
        <v>1.5989249999999999</v>
      </c>
      <c r="J157">
        <v>-0.67338790000000004</v>
      </c>
      <c r="K157">
        <v>0.64019530000000002</v>
      </c>
      <c r="L157">
        <v>-0.19273209999999999</v>
      </c>
      <c r="M157">
        <v>0.18500059999999999</v>
      </c>
      <c r="N157">
        <v>1.020872</v>
      </c>
      <c r="O157">
        <v>-0.72736080000000003</v>
      </c>
      <c r="P157">
        <v>-1.7654900000000001E-2</v>
      </c>
    </row>
    <row r="158" spans="1:16" x14ac:dyDescent="0.25">
      <c r="A158" s="1">
        <f t="shared" si="2"/>
        <v>9</v>
      </c>
      <c r="B158" t="s">
        <v>182</v>
      </c>
      <c r="C158">
        <v>2016</v>
      </c>
      <c r="D158">
        <v>0.13579640000000001</v>
      </c>
      <c r="E158">
        <v>-0.48639729999999998</v>
      </c>
      <c r="F158">
        <v>0.84024569999999998</v>
      </c>
      <c r="G158">
        <v>0.61595549999999999</v>
      </c>
      <c r="H158">
        <v>0.36980089999999999</v>
      </c>
      <c r="I158">
        <v>1.810486</v>
      </c>
      <c r="J158">
        <v>-0.70515369999999999</v>
      </c>
      <c r="K158">
        <v>0.54381950000000001</v>
      </c>
      <c r="L158">
        <v>-8.7582199999999999E-2</v>
      </c>
      <c r="M158">
        <v>0.17476179999999999</v>
      </c>
      <c r="N158">
        <v>1.1822569999999999</v>
      </c>
      <c r="O158">
        <v>-0.74629760000000001</v>
      </c>
      <c r="P158">
        <v>5.6514599999999998E-2</v>
      </c>
    </row>
    <row r="159" spans="1:16" x14ac:dyDescent="0.25">
      <c r="A159" s="1">
        <f t="shared" si="2"/>
        <v>9</v>
      </c>
      <c r="B159" t="s">
        <v>182</v>
      </c>
      <c r="C159">
        <v>2017</v>
      </c>
      <c r="D159">
        <v>0.21616869999999999</v>
      </c>
      <c r="E159">
        <v>-0.54685240000000002</v>
      </c>
      <c r="F159">
        <v>1.078919</v>
      </c>
      <c r="G159">
        <v>0.56806619999999997</v>
      </c>
      <c r="H159">
        <v>9.4510800000000006E-2</v>
      </c>
      <c r="I159">
        <v>2.2639879999999999</v>
      </c>
      <c r="J159">
        <v>-0.58904590000000001</v>
      </c>
      <c r="K159">
        <v>0.89756449999999999</v>
      </c>
      <c r="L159">
        <v>-0.35733710000000002</v>
      </c>
      <c r="M159">
        <v>0.42411379999999999</v>
      </c>
      <c r="N159">
        <v>1.515137</v>
      </c>
      <c r="O159">
        <v>-0.90508390000000005</v>
      </c>
      <c r="P159">
        <v>6.7146399999999995E-2</v>
      </c>
    </row>
    <row r="160" spans="1:16" x14ac:dyDescent="0.25">
      <c r="A160" s="1">
        <f t="shared" si="2"/>
        <v>9</v>
      </c>
      <c r="B160" t="s">
        <v>182</v>
      </c>
      <c r="C160">
        <v>2018</v>
      </c>
      <c r="D160">
        <v>0.35953249999999998</v>
      </c>
      <c r="E160">
        <v>-0.65616640000000004</v>
      </c>
      <c r="F160">
        <v>1.402058</v>
      </c>
      <c r="G160">
        <v>0.33119609999999999</v>
      </c>
      <c r="H160">
        <v>-0.50331619999999999</v>
      </c>
      <c r="I160">
        <v>2.44367</v>
      </c>
      <c r="J160">
        <v>-0.70544609999999996</v>
      </c>
      <c r="K160">
        <v>0.44269409999999998</v>
      </c>
      <c r="L160">
        <v>-0.23824980000000001</v>
      </c>
      <c r="M160">
        <v>0.47703509999999999</v>
      </c>
      <c r="N160">
        <v>1.8217270000000001</v>
      </c>
      <c r="O160">
        <v>-0.90654990000000002</v>
      </c>
      <c r="P160">
        <v>-4.5536300000000002E-2</v>
      </c>
    </row>
    <row r="161" spans="1:16" x14ac:dyDescent="0.25">
      <c r="A161" s="1">
        <f t="shared" si="2"/>
        <v>9</v>
      </c>
      <c r="B161" t="s">
        <v>182</v>
      </c>
      <c r="C161">
        <v>2019</v>
      </c>
      <c r="D161">
        <v>0.40828199999999998</v>
      </c>
      <c r="E161">
        <v>-0.61243709999999996</v>
      </c>
      <c r="F161">
        <v>1.958466</v>
      </c>
      <c r="G161">
        <v>7.7155699999999994E-2</v>
      </c>
      <c r="H161">
        <v>-1.04108</v>
      </c>
      <c r="I161">
        <v>2.4423970000000002</v>
      </c>
      <c r="J161">
        <v>-0.78693239999999998</v>
      </c>
      <c r="K161">
        <v>-0.27481309999999998</v>
      </c>
      <c r="L161">
        <v>-6.4769999999999997E-4</v>
      </c>
      <c r="M161">
        <v>0.35485509999999998</v>
      </c>
      <c r="N161">
        <v>2.1427659999999999</v>
      </c>
      <c r="O161">
        <v>-0.89694989999999997</v>
      </c>
      <c r="P161">
        <v>-0.40496090000000001</v>
      </c>
    </row>
    <row r="162" spans="1:16" x14ac:dyDescent="0.25">
      <c r="A162" s="1">
        <f t="shared" si="2"/>
        <v>9</v>
      </c>
      <c r="B162" t="s">
        <v>182</v>
      </c>
      <c r="C162">
        <v>2020</v>
      </c>
      <c r="D162">
        <v>0.84336469999999997</v>
      </c>
      <c r="E162">
        <v>-1.0413570000000001</v>
      </c>
      <c r="F162">
        <v>2.344408</v>
      </c>
      <c r="G162">
        <v>-9.5056500000000002E-2</v>
      </c>
      <c r="H162">
        <v>-1.440841</v>
      </c>
      <c r="I162">
        <v>3.0635539999999999</v>
      </c>
      <c r="J162">
        <v>-0.69536969999999998</v>
      </c>
      <c r="K162">
        <v>-0.88341499999999995</v>
      </c>
      <c r="L162">
        <v>-0.2120901</v>
      </c>
      <c r="M162">
        <v>0.29048859999999999</v>
      </c>
      <c r="N162">
        <v>2.781812</v>
      </c>
      <c r="O162">
        <v>-0.9116628</v>
      </c>
      <c r="P162">
        <v>-0.32155600000000001</v>
      </c>
    </row>
    <row r="163" spans="1:16" x14ac:dyDescent="0.25">
      <c r="A163" s="1">
        <f t="shared" si="2"/>
        <v>9</v>
      </c>
      <c r="B163" t="s">
        <v>182</v>
      </c>
      <c r="C163">
        <v>2021</v>
      </c>
      <c r="D163">
        <v>1.504033</v>
      </c>
      <c r="E163">
        <v>-1.6958629999999999</v>
      </c>
      <c r="F163">
        <v>3.4473750000000001</v>
      </c>
      <c r="G163">
        <v>-0.43176179999999997</v>
      </c>
      <c r="H163">
        <v>-2.6490649999999998</v>
      </c>
      <c r="I163">
        <v>3.5464500000000001</v>
      </c>
      <c r="J163">
        <v>-0.34409070000000003</v>
      </c>
      <c r="K163">
        <v>-1.8488169999999999</v>
      </c>
      <c r="L163">
        <v>-0.66523690000000002</v>
      </c>
      <c r="M163">
        <v>0.31120680000000001</v>
      </c>
      <c r="N163">
        <v>3.8600029999999999</v>
      </c>
      <c r="O163">
        <v>-0.75099050000000001</v>
      </c>
      <c r="P163">
        <v>-0.69051649999999998</v>
      </c>
    </row>
    <row r="164" spans="1:16" x14ac:dyDescent="0.25">
      <c r="A164" s="1">
        <f t="shared" si="2"/>
        <v>10</v>
      </c>
      <c r="B164" t="s">
        <v>198</v>
      </c>
      <c r="C164">
        <v>2004</v>
      </c>
      <c r="D164">
        <v>-1.3982239999999999</v>
      </c>
      <c r="E164">
        <v>0.6118789</v>
      </c>
      <c r="F164">
        <v>-0.93807430000000003</v>
      </c>
      <c r="G164">
        <v>0.4408647</v>
      </c>
      <c r="H164">
        <v>-6.8499400000000002E-2</v>
      </c>
      <c r="I164">
        <v>-0.64800999999999997</v>
      </c>
      <c r="J164">
        <v>-0.60997380000000001</v>
      </c>
      <c r="K164">
        <v>0.52415860000000003</v>
      </c>
      <c r="L164">
        <v>2.1032200000000001E-2</v>
      </c>
      <c r="M164">
        <v>-0.1999389</v>
      </c>
      <c r="N164">
        <v>-1.3941330000000001</v>
      </c>
      <c r="O164">
        <v>-0.55963819999999997</v>
      </c>
      <c r="P164">
        <v>-4.1569799999999997E-2</v>
      </c>
    </row>
    <row r="165" spans="1:16" x14ac:dyDescent="0.25">
      <c r="A165" s="1">
        <f t="shared" si="2"/>
        <v>10</v>
      </c>
      <c r="B165" t="s">
        <v>198</v>
      </c>
      <c r="C165">
        <v>2005</v>
      </c>
      <c r="D165">
        <v>-1.3471070000000001</v>
      </c>
      <c r="E165">
        <v>0.46672089999999999</v>
      </c>
      <c r="F165">
        <v>-0.93194469999999996</v>
      </c>
      <c r="G165">
        <v>0.28485919999999998</v>
      </c>
      <c r="H165">
        <v>-7.3355799999999999E-2</v>
      </c>
      <c r="I165">
        <v>-0.35737459999999999</v>
      </c>
      <c r="J165">
        <v>-0.84892009999999996</v>
      </c>
      <c r="K165">
        <v>0.4419495</v>
      </c>
      <c r="L165">
        <v>1.9094099999999999E-2</v>
      </c>
      <c r="M165">
        <v>-4.1766200000000003E-2</v>
      </c>
      <c r="N165">
        <v>-1.2598320000000001</v>
      </c>
      <c r="O165">
        <v>-0.65591379999999999</v>
      </c>
      <c r="P165">
        <v>6.4154000000000003E-2</v>
      </c>
    </row>
    <row r="166" spans="1:16" x14ac:dyDescent="0.25">
      <c r="A166" s="1">
        <f t="shared" si="2"/>
        <v>10</v>
      </c>
      <c r="B166" t="s">
        <v>198</v>
      </c>
      <c r="C166">
        <v>2006</v>
      </c>
      <c r="D166">
        <v>-1.2373460000000001</v>
      </c>
      <c r="E166">
        <v>0.38020779999999998</v>
      </c>
      <c r="F166">
        <v>-0.71391870000000002</v>
      </c>
      <c r="G166">
        <v>0.4902608</v>
      </c>
      <c r="H166">
        <v>3.9635099999999999E-2</v>
      </c>
      <c r="I166">
        <v>-2.45924E-2</v>
      </c>
      <c r="J166">
        <v>-0.99693100000000001</v>
      </c>
      <c r="K166">
        <v>0.35958279999999998</v>
      </c>
      <c r="L166">
        <v>9.3238199999999993E-2</v>
      </c>
      <c r="M166">
        <v>1.1705000000000001E-3</v>
      </c>
      <c r="N166">
        <v>-0.96887440000000002</v>
      </c>
      <c r="O166">
        <v>-0.74206079999999996</v>
      </c>
      <c r="P166">
        <v>6.0006799999999999E-2</v>
      </c>
    </row>
    <row r="167" spans="1:16" x14ac:dyDescent="0.25">
      <c r="A167" s="1">
        <f t="shared" si="2"/>
        <v>10</v>
      </c>
      <c r="B167" t="s">
        <v>198</v>
      </c>
      <c r="C167">
        <v>2007</v>
      </c>
      <c r="D167">
        <v>-1.1209359999999999</v>
      </c>
      <c r="E167">
        <v>0.30034369999999999</v>
      </c>
      <c r="F167">
        <v>-0.38012889999999999</v>
      </c>
      <c r="G167">
        <v>0.89310750000000005</v>
      </c>
      <c r="H167">
        <v>0.2170089</v>
      </c>
      <c r="I167">
        <v>0.45658720000000003</v>
      </c>
      <c r="J167">
        <v>-1.2237899999999999</v>
      </c>
      <c r="K167">
        <v>0.27099099999999998</v>
      </c>
      <c r="L167">
        <v>0.2182267</v>
      </c>
      <c r="M167">
        <v>5.2831999999999997E-2</v>
      </c>
      <c r="N167">
        <v>-0.55791829999999998</v>
      </c>
      <c r="O167">
        <v>-0.89403750000000004</v>
      </c>
      <c r="P167">
        <v>2.7362600000000001E-2</v>
      </c>
    </row>
    <row r="168" spans="1:16" x14ac:dyDescent="0.25">
      <c r="A168" s="1">
        <f t="shared" si="2"/>
        <v>10</v>
      </c>
      <c r="B168" t="s">
        <v>198</v>
      </c>
      <c r="C168">
        <v>2008</v>
      </c>
      <c r="D168">
        <v>-0.73632710000000001</v>
      </c>
      <c r="E168">
        <v>0.48867769999999999</v>
      </c>
      <c r="F168">
        <v>5.5266900000000001E-2</v>
      </c>
      <c r="G168">
        <v>1.469252</v>
      </c>
      <c r="H168">
        <v>0.4508915</v>
      </c>
      <c r="I168">
        <v>0.47842259999999998</v>
      </c>
      <c r="J168">
        <v>-0.67230860000000003</v>
      </c>
      <c r="K168">
        <v>0.21394250000000001</v>
      </c>
      <c r="L168">
        <v>0.52619769999999999</v>
      </c>
      <c r="M168">
        <v>-0.16686699999999999</v>
      </c>
      <c r="N168">
        <v>-0.13688049999999999</v>
      </c>
      <c r="O168">
        <v>-0.67797960000000002</v>
      </c>
      <c r="P168">
        <v>-0.13076389999999999</v>
      </c>
    </row>
    <row r="169" spans="1:16" x14ac:dyDescent="0.25">
      <c r="A169" s="1">
        <f t="shared" si="2"/>
        <v>10</v>
      </c>
      <c r="B169" t="s">
        <v>198</v>
      </c>
      <c r="C169">
        <v>2009</v>
      </c>
      <c r="D169">
        <v>-0.67098279999999999</v>
      </c>
      <c r="E169">
        <v>0.3577476</v>
      </c>
      <c r="F169">
        <v>1.95205E-2</v>
      </c>
      <c r="G169">
        <v>1.2418229999999999</v>
      </c>
      <c r="H169">
        <v>0.42274539999999999</v>
      </c>
      <c r="I169">
        <v>0.67677149999999997</v>
      </c>
      <c r="J169">
        <v>-0.79179500000000003</v>
      </c>
      <c r="K169">
        <v>0.13287160000000001</v>
      </c>
      <c r="L169">
        <v>0.49127500000000002</v>
      </c>
      <c r="M169">
        <v>-0.33488119999999999</v>
      </c>
      <c r="N169">
        <v>-5.2477900000000001E-2</v>
      </c>
      <c r="O169">
        <v>-0.72290529999999997</v>
      </c>
      <c r="P169">
        <v>-2.1492899999999999E-2</v>
      </c>
    </row>
    <row r="170" spans="1:16" x14ac:dyDescent="0.25">
      <c r="A170" s="1">
        <f t="shared" si="2"/>
        <v>10</v>
      </c>
      <c r="B170" t="s">
        <v>198</v>
      </c>
      <c r="C170">
        <v>2010</v>
      </c>
      <c r="D170">
        <v>-0.65131159999999999</v>
      </c>
      <c r="E170">
        <v>0.18114430000000001</v>
      </c>
      <c r="F170">
        <v>0.13856570000000001</v>
      </c>
      <c r="G170">
        <v>1.278405</v>
      </c>
      <c r="H170">
        <v>0.4806877</v>
      </c>
      <c r="I170">
        <v>0.92816560000000004</v>
      </c>
      <c r="J170">
        <v>-1.0640099999999999</v>
      </c>
      <c r="K170">
        <v>5.0969100000000003E-2</v>
      </c>
      <c r="L170">
        <v>0.44039329999999999</v>
      </c>
      <c r="M170">
        <v>-0.16064039999999999</v>
      </c>
      <c r="N170">
        <v>0.1133381</v>
      </c>
      <c r="O170">
        <v>-0.82611029999999996</v>
      </c>
      <c r="P170">
        <v>-1.49739E-2</v>
      </c>
    </row>
    <row r="171" spans="1:16" x14ac:dyDescent="0.25">
      <c r="A171" s="1">
        <f t="shared" si="2"/>
        <v>10</v>
      </c>
      <c r="B171" t="s">
        <v>198</v>
      </c>
      <c r="C171">
        <v>2011</v>
      </c>
      <c r="D171">
        <v>-0.55642860000000005</v>
      </c>
      <c r="E171">
        <v>7.9752900000000002E-2</v>
      </c>
      <c r="F171">
        <v>0.15697620000000001</v>
      </c>
      <c r="G171">
        <v>1.1433450000000001</v>
      </c>
      <c r="H171">
        <v>0.48266130000000002</v>
      </c>
      <c r="I171">
        <v>1.688205</v>
      </c>
      <c r="J171">
        <v>-1.508124</v>
      </c>
      <c r="K171">
        <v>-5.0174200000000002E-2</v>
      </c>
      <c r="L171">
        <v>0.62470409999999998</v>
      </c>
      <c r="M171">
        <v>-1.23564E-2</v>
      </c>
      <c r="N171">
        <v>0.44775609999999999</v>
      </c>
      <c r="O171">
        <v>-1.1024510000000001</v>
      </c>
      <c r="P171">
        <v>0.24692790000000001</v>
      </c>
    </row>
    <row r="172" spans="1:16" x14ac:dyDescent="0.25">
      <c r="A172" s="1">
        <f t="shared" si="2"/>
        <v>10</v>
      </c>
      <c r="B172" t="s">
        <v>198</v>
      </c>
      <c r="C172">
        <v>2012</v>
      </c>
      <c r="D172">
        <v>-0.45893099999999998</v>
      </c>
      <c r="E172">
        <v>-1.90239E-2</v>
      </c>
      <c r="F172">
        <v>0.37188280000000001</v>
      </c>
      <c r="G172">
        <v>1.0507489999999999</v>
      </c>
      <c r="H172">
        <v>0.6463816</v>
      </c>
      <c r="I172">
        <v>2.2564099999999998</v>
      </c>
      <c r="J172">
        <v>-1.8289500000000001</v>
      </c>
      <c r="K172">
        <v>-0.14285390000000001</v>
      </c>
      <c r="L172">
        <v>0.75610820000000001</v>
      </c>
      <c r="M172">
        <v>0.1099629</v>
      </c>
      <c r="N172">
        <v>0.8181581</v>
      </c>
      <c r="O172">
        <v>-1.300136</v>
      </c>
      <c r="P172">
        <v>0.31592890000000001</v>
      </c>
    </row>
    <row r="173" spans="1:16" x14ac:dyDescent="0.25">
      <c r="A173" s="1">
        <f t="shared" si="2"/>
        <v>10</v>
      </c>
      <c r="B173" t="s">
        <v>198</v>
      </c>
      <c r="C173">
        <v>2013</v>
      </c>
      <c r="D173">
        <v>-0.33818019999999999</v>
      </c>
      <c r="E173">
        <v>-9.4547599999999996E-2</v>
      </c>
      <c r="F173">
        <v>0.50798620000000005</v>
      </c>
      <c r="G173">
        <v>1.066567</v>
      </c>
      <c r="H173">
        <v>0.72274819999999995</v>
      </c>
      <c r="I173">
        <v>2.6646429999999999</v>
      </c>
      <c r="J173">
        <v>-1.798697</v>
      </c>
      <c r="K173">
        <v>7.0054099999999994E-2</v>
      </c>
      <c r="L173">
        <v>0.64187640000000001</v>
      </c>
      <c r="M173">
        <v>0.2031297</v>
      </c>
      <c r="N173">
        <v>1.098071</v>
      </c>
      <c r="O173">
        <v>-1.4094549999999999</v>
      </c>
      <c r="P173">
        <v>0.39479880000000001</v>
      </c>
    </row>
    <row r="174" spans="1:16" x14ac:dyDescent="0.25">
      <c r="A174" s="1">
        <f t="shared" si="2"/>
        <v>10</v>
      </c>
      <c r="B174" t="s">
        <v>198</v>
      </c>
      <c r="C174">
        <v>2014</v>
      </c>
      <c r="D174">
        <v>-7.5906799999999996E-2</v>
      </c>
      <c r="E174">
        <v>-2.85487E-2</v>
      </c>
      <c r="F174">
        <v>0.40342109999999998</v>
      </c>
      <c r="G174">
        <v>0.57413460000000005</v>
      </c>
      <c r="H174">
        <v>0.68279140000000005</v>
      </c>
      <c r="I174">
        <v>3.450199</v>
      </c>
      <c r="J174">
        <v>-1.597483</v>
      </c>
      <c r="K174">
        <v>0.43264399999999997</v>
      </c>
      <c r="L174">
        <v>0.66332809999999998</v>
      </c>
      <c r="M174">
        <v>-2.7323999999999998E-3</v>
      </c>
      <c r="N174">
        <v>1.4538390000000001</v>
      </c>
      <c r="O174">
        <v>-1.586632</v>
      </c>
      <c r="P174">
        <v>0.80376389999999998</v>
      </c>
    </row>
    <row r="175" spans="1:16" x14ac:dyDescent="0.25">
      <c r="A175" s="1">
        <f t="shared" si="2"/>
        <v>10</v>
      </c>
      <c r="B175" t="s">
        <v>198</v>
      </c>
      <c r="C175">
        <v>2015</v>
      </c>
      <c r="D175">
        <v>-3.5224000000000002E-3</v>
      </c>
      <c r="E175">
        <v>-0.15243880000000001</v>
      </c>
      <c r="F175">
        <v>0.50197860000000005</v>
      </c>
      <c r="G175">
        <v>0.66028019999999998</v>
      </c>
      <c r="H175">
        <v>0.71419080000000001</v>
      </c>
      <c r="I175">
        <v>3.55715</v>
      </c>
      <c r="J175">
        <v>-1.625111</v>
      </c>
      <c r="K175">
        <v>0.39365299999999998</v>
      </c>
      <c r="L175">
        <v>0.58403780000000005</v>
      </c>
      <c r="M175">
        <v>-0.15393570000000001</v>
      </c>
      <c r="N175">
        <v>1.5799339999999999</v>
      </c>
      <c r="O175">
        <v>-1.592014</v>
      </c>
      <c r="P175">
        <v>0.79562259999999996</v>
      </c>
    </row>
    <row r="176" spans="1:16" x14ac:dyDescent="0.25">
      <c r="A176" s="1">
        <f t="shared" si="2"/>
        <v>10</v>
      </c>
      <c r="B176" t="s">
        <v>198</v>
      </c>
      <c r="C176">
        <v>2016</v>
      </c>
      <c r="D176">
        <v>6.1656200000000001E-2</v>
      </c>
      <c r="E176">
        <v>-0.28353460000000003</v>
      </c>
      <c r="F176">
        <v>0.66732219999999998</v>
      </c>
      <c r="G176">
        <v>0.73444589999999998</v>
      </c>
      <c r="H176">
        <v>0.80530009999999996</v>
      </c>
      <c r="I176">
        <v>2.4784540000000002</v>
      </c>
      <c r="J176">
        <v>-0.90329470000000001</v>
      </c>
      <c r="K176">
        <v>0.52221640000000003</v>
      </c>
      <c r="L176">
        <v>9.5498600000000003E-2</v>
      </c>
      <c r="M176">
        <v>-4.1633200000000002E-2</v>
      </c>
      <c r="N176">
        <v>1.3012269999999999</v>
      </c>
      <c r="O176">
        <v>-1.0811839999999999</v>
      </c>
      <c r="P176">
        <v>0.36157719999999999</v>
      </c>
    </row>
    <row r="177" spans="1:16" x14ac:dyDescent="0.25">
      <c r="A177" s="1">
        <f t="shared" si="2"/>
        <v>10</v>
      </c>
      <c r="B177" t="s">
        <v>198</v>
      </c>
      <c r="C177">
        <v>2017</v>
      </c>
      <c r="D177">
        <v>0.3302175</v>
      </c>
      <c r="E177">
        <v>-0.50591900000000001</v>
      </c>
      <c r="F177">
        <v>0.54647020000000002</v>
      </c>
      <c r="G177">
        <v>0.98684059999999996</v>
      </c>
      <c r="H177">
        <v>0.29069279999999997</v>
      </c>
      <c r="I177">
        <v>2.2141540000000002</v>
      </c>
      <c r="J177">
        <v>-0.67870010000000003</v>
      </c>
      <c r="K177">
        <v>0.45541680000000001</v>
      </c>
      <c r="L177">
        <v>2.3484499999999998E-2</v>
      </c>
      <c r="M177">
        <v>-6.4327000000000004E-3</v>
      </c>
      <c r="N177">
        <v>1.263954</v>
      </c>
      <c r="O177">
        <v>-0.7903308</v>
      </c>
      <c r="P177">
        <v>0.44852809999999999</v>
      </c>
    </row>
    <row r="178" spans="1:16" x14ac:dyDescent="0.25">
      <c r="A178" s="1">
        <f t="shared" si="2"/>
        <v>10</v>
      </c>
      <c r="B178" t="s">
        <v>198</v>
      </c>
      <c r="C178">
        <v>2018</v>
      </c>
      <c r="D178">
        <v>0.42448340000000001</v>
      </c>
      <c r="E178">
        <v>-0.65986489999999998</v>
      </c>
      <c r="F178">
        <v>0.83643749999999994</v>
      </c>
      <c r="G178">
        <v>0.69658229999999999</v>
      </c>
      <c r="H178">
        <v>0.62273670000000003</v>
      </c>
      <c r="I178">
        <v>2.6762419999999998</v>
      </c>
      <c r="J178">
        <v>-0.86332759999999997</v>
      </c>
      <c r="K178">
        <v>0.39724320000000002</v>
      </c>
      <c r="L178">
        <v>-1.7477099999999999E-2</v>
      </c>
      <c r="M178">
        <v>-0.3641778</v>
      </c>
      <c r="N178">
        <v>1.6340190000000001</v>
      </c>
      <c r="O178">
        <v>-0.94614240000000005</v>
      </c>
      <c r="P178">
        <v>0.43194579999999999</v>
      </c>
    </row>
    <row r="179" spans="1:16" x14ac:dyDescent="0.25">
      <c r="A179" s="1">
        <f t="shared" si="2"/>
        <v>10</v>
      </c>
      <c r="B179" t="s">
        <v>198</v>
      </c>
      <c r="C179">
        <v>2019</v>
      </c>
      <c r="D179">
        <v>0.56756359999999995</v>
      </c>
      <c r="E179">
        <v>-0.74338479999999996</v>
      </c>
      <c r="F179">
        <v>0.85319339999999999</v>
      </c>
      <c r="G179">
        <v>0.64292939999999998</v>
      </c>
      <c r="H179">
        <v>0.5359294</v>
      </c>
      <c r="I179">
        <v>2.8733460000000002</v>
      </c>
      <c r="J179">
        <v>-0.84458319999999998</v>
      </c>
      <c r="K179">
        <v>0.3082992</v>
      </c>
      <c r="L179">
        <v>-1.9673400000000001E-2</v>
      </c>
      <c r="M179">
        <v>-0.21714839999999999</v>
      </c>
      <c r="N179">
        <v>1.7823709999999999</v>
      </c>
      <c r="O179">
        <v>-0.94351569999999996</v>
      </c>
      <c r="P179">
        <v>0.53139590000000003</v>
      </c>
    </row>
    <row r="180" spans="1:16" x14ac:dyDescent="0.25">
      <c r="A180" s="1">
        <f t="shared" si="2"/>
        <v>10</v>
      </c>
      <c r="B180" t="s">
        <v>198</v>
      </c>
      <c r="C180">
        <v>2020</v>
      </c>
      <c r="D180">
        <v>0.71074809999999999</v>
      </c>
      <c r="E180">
        <v>-0.85055259999999999</v>
      </c>
      <c r="F180">
        <v>1.117802</v>
      </c>
      <c r="G180">
        <v>0.52776299999999998</v>
      </c>
      <c r="H180">
        <v>0.34972520000000001</v>
      </c>
      <c r="I180">
        <v>3.1608830000000001</v>
      </c>
      <c r="J180">
        <v>-0.90602240000000001</v>
      </c>
      <c r="K180">
        <v>-0.10565239999999999</v>
      </c>
      <c r="L180">
        <v>1.22693E-2</v>
      </c>
      <c r="M180">
        <v>-0.5167351</v>
      </c>
      <c r="N180">
        <v>2.097226</v>
      </c>
      <c r="O180">
        <v>-0.99041889999999999</v>
      </c>
      <c r="P180">
        <v>0.4925601</v>
      </c>
    </row>
    <row r="181" spans="1:16" x14ac:dyDescent="0.25">
      <c r="A181" s="1">
        <f t="shared" si="2"/>
        <v>10</v>
      </c>
      <c r="B181" t="s">
        <v>198</v>
      </c>
      <c r="C181">
        <v>2021</v>
      </c>
      <c r="D181">
        <v>0.85393260000000004</v>
      </c>
      <c r="E181">
        <v>-0.95772049999999997</v>
      </c>
      <c r="F181">
        <v>1.2414529999999999</v>
      </c>
      <c r="G181">
        <v>0.38694339999999999</v>
      </c>
      <c r="H181">
        <v>0.27527180000000001</v>
      </c>
      <c r="I181">
        <v>3.758089</v>
      </c>
      <c r="J181">
        <v>-0.9302667</v>
      </c>
      <c r="K181">
        <v>-9.1326000000000004E-2</v>
      </c>
      <c r="L181">
        <v>-5.2560999999999997E-3</v>
      </c>
      <c r="M181">
        <v>-0.67863680000000004</v>
      </c>
      <c r="N181">
        <v>2.4506019999999999</v>
      </c>
      <c r="O181">
        <v>-1.168512</v>
      </c>
      <c r="P181">
        <v>0.64764869999999997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pane xSplit="3" ySplit="1" topLeftCell="D161" activePane="bottomRight" state="frozen"/>
      <selection pane="topRight" activeCell="D1" sqref="D1"/>
      <selection pane="bottomLeft" activeCell="A2" sqref="A2"/>
      <selection pane="bottomRight" activeCell="J1" sqref="J1:J181"/>
    </sheetView>
  </sheetViews>
  <sheetFormatPr defaultRowHeight="15" x14ac:dyDescent="0.25"/>
  <cols>
    <col min="2" max="2" width="16" customWidth="1"/>
  </cols>
  <sheetData>
    <row r="1" spans="1:13" x14ac:dyDescent="0.25">
      <c r="A1" s="1" t="s">
        <v>213</v>
      </c>
      <c r="B1" s="2" t="s">
        <v>0</v>
      </c>
      <c r="C1" s="2" t="s">
        <v>1</v>
      </c>
      <c r="D1" s="4" t="s">
        <v>1249</v>
      </c>
      <c r="E1" s="4" t="s">
        <v>1250</v>
      </c>
      <c r="F1" s="4" t="s">
        <v>1251</v>
      </c>
      <c r="G1" s="4" t="s">
        <v>1252</v>
      </c>
      <c r="H1" s="4" t="s">
        <v>1253</v>
      </c>
      <c r="I1" s="4" t="s">
        <v>1254</v>
      </c>
      <c r="J1" s="4" t="s">
        <v>3877</v>
      </c>
    </row>
    <row r="2" spans="1:13" x14ac:dyDescent="0.25">
      <c r="A2" s="1">
        <v>1</v>
      </c>
      <c r="B2" s="2" t="s">
        <v>11</v>
      </c>
      <c r="C2" s="2">
        <v>2004</v>
      </c>
      <c r="D2">
        <v>-0.56302255392074596</v>
      </c>
      <c r="E2">
        <v>-0.52814871072769198</v>
      </c>
      <c r="F2">
        <v>0.26597347855567899</v>
      </c>
      <c r="G2">
        <v>-0.619886994361877</v>
      </c>
      <c r="H2">
        <v>-0.47660157084464999</v>
      </c>
      <c r="I2">
        <v>5.3056307137012503E-2</v>
      </c>
      <c r="J2">
        <f>ABS(D2-2.5)</f>
        <v>3.0630225539207458</v>
      </c>
      <c r="L2">
        <v>-2.5</v>
      </c>
      <c r="M2">
        <f>ABS(L2-2.5)</f>
        <v>5</v>
      </c>
    </row>
    <row r="3" spans="1:13" x14ac:dyDescent="0.25">
      <c r="A3" s="1">
        <f>IF(B3=B2, A2, A2+1)</f>
        <v>1</v>
      </c>
      <c r="B3" s="2" t="s">
        <v>11</v>
      </c>
      <c r="C3" s="2">
        <v>2005</v>
      </c>
      <c r="D3">
        <v>-0.87132626771926902</v>
      </c>
      <c r="E3">
        <v>-0.65907609462738004</v>
      </c>
      <c r="F3">
        <v>0.44974628090858498</v>
      </c>
      <c r="G3">
        <v>-0.64152860641479503</v>
      </c>
      <c r="H3">
        <v>-0.53401976823806796</v>
      </c>
      <c r="I3">
        <v>-2.9964076355099699E-2</v>
      </c>
      <c r="J3">
        <f t="shared" ref="J3:J66" si="0">ABS(D3-2.5)</f>
        <v>3.3713262677192688</v>
      </c>
      <c r="L3">
        <v>2.5</v>
      </c>
      <c r="M3">
        <f>L3-2.5</f>
        <v>0</v>
      </c>
    </row>
    <row r="4" spans="1:13" x14ac:dyDescent="0.25">
      <c r="A4" s="1">
        <f t="shared" ref="A4:A67" si="1">IF(B4=B3, A3, A3+1)</f>
        <v>1</v>
      </c>
      <c r="B4" s="2" t="s">
        <v>11</v>
      </c>
      <c r="C4" s="2">
        <v>2006</v>
      </c>
      <c r="D4">
        <v>-0.58709591627121005</v>
      </c>
      <c r="E4">
        <v>-0.651569664478302</v>
      </c>
      <c r="F4">
        <v>0.54789257049560502</v>
      </c>
      <c r="G4">
        <v>-0.46187618374824502</v>
      </c>
      <c r="H4">
        <v>-0.53156977891921997</v>
      </c>
      <c r="I4">
        <v>0.362777709960938</v>
      </c>
      <c r="J4">
        <f t="shared" si="0"/>
        <v>3.0870959162712102</v>
      </c>
    </row>
    <row r="5" spans="1:13" x14ac:dyDescent="0.25">
      <c r="A5" s="1">
        <f t="shared" si="1"/>
        <v>1</v>
      </c>
      <c r="B5" s="2" t="s">
        <v>11</v>
      </c>
      <c r="C5" s="2">
        <v>2007</v>
      </c>
      <c r="D5">
        <v>-0.47013926506042503</v>
      </c>
      <c r="E5">
        <v>-0.54909354448318504</v>
      </c>
      <c r="F5">
        <v>0.38621762394905101</v>
      </c>
      <c r="G5">
        <v>-0.50643396377563499</v>
      </c>
      <c r="H5">
        <v>-0.51314514875411998</v>
      </c>
      <c r="I5">
        <v>0.36818099021911599</v>
      </c>
      <c r="J5">
        <f t="shared" si="0"/>
        <v>2.9701392650604248</v>
      </c>
    </row>
    <row r="6" spans="1:13" x14ac:dyDescent="0.25">
      <c r="A6" s="1">
        <f t="shared" si="1"/>
        <v>1</v>
      </c>
      <c r="B6" s="2" t="s">
        <v>11</v>
      </c>
      <c r="C6" s="2">
        <v>2008</v>
      </c>
      <c r="D6">
        <v>-0.51407736539840698</v>
      </c>
      <c r="E6">
        <v>-0.498357534408569</v>
      </c>
      <c r="F6">
        <v>0.37642136216163602</v>
      </c>
      <c r="G6">
        <v>-0.55460566282272294</v>
      </c>
      <c r="H6">
        <v>-0.53070306777954102</v>
      </c>
      <c r="I6">
        <v>0.344647467136383</v>
      </c>
      <c r="J6">
        <f t="shared" si="0"/>
        <v>3.014077365398407</v>
      </c>
    </row>
    <row r="7" spans="1:13" x14ac:dyDescent="0.25">
      <c r="A7" s="1">
        <f t="shared" si="1"/>
        <v>1</v>
      </c>
      <c r="B7" s="2" t="s">
        <v>11</v>
      </c>
      <c r="C7" s="2">
        <v>2009</v>
      </c>
      <c r="D7">
        <v>-0.62726831436157204</v>
      </c>
      <c r="E7">
        <v>-0.59889006614685103</v>
      </c>
      <c r="F7">
        <v>0.40366667509079002</v>
      </c>
      <c r="G7">
        <v>-0.39853143692016602</v>
      </c>
      <c r="H7">
        <v>-0.65431421995162997</v>
      </c>
      <c r="I7">
        <v>0.34252321720123302</v>
      </c>
      <c r="J7">
        <f t="shared" si="0"/>
        <v>3.1272683143615723</v>
      </c>
    </row>
    <row r="8" spans="1:13" x14ac:dyDescent="0.25">
      <c r="A8" s="1">
        <f t="shared" si="1"/>
        <v>1</v>
      </c>
      <c r="B8" s="2" t="s">
        <v>11</v>
      </c>
      <c r="C8" s="2">
        <v>2010</v>
      </c>
      <c r="D8">
        <v>-0.66538214683532704</v>
      </c>
      <c r="E8">
        <v>-0.61418259143829301</v>
      </c>
      <c r="F8">
        <v>0.26126012206077598</v>
      </c>
      <c r="G8">
        <v>-0.40174999833107</v>
      </c>
      <c r="H8">
        <v>-0.67368590831756603</v>
      </c>
      <c r="I8">
        <v>0.314489126205444</v>
      </c>
      <c r="J8">
        <f t="shared" si="0"/>
        <v>3.1653821468353271</v>
      </c>
    </row>
    <row r="9" spans="1:13" x14ac:dyDescent="0.25">
      <c r="A9" s="1">
        <f t="shared" si="1"/>
        <v>1</v>
      </c>
      <c r="B9" s="2" t="s">
        <v>11</v>
      </c>
      <c r="C9" s="2">
        <v>2011</v>
      </c>
      <c r="D9">
        <v>-0.60544580221176103</v>
      </c>
      <c r="E9">
        <v>-0.551150143146515</v>
      </c>
      <c r="F9">
        <v>0.31835636496543901</v>
      </c>
      <c r="G9">
        <v>-0.40187945961952198</v>
      </c>
      <c r="H9">
        <v>-0.65894508361816395</v>
      </c>
      <c r="I9">
        <v>0.16639056801796001</v>
      </c>
      <c r="J9">
        <f t="shared" si="0"/>
        <v>3.105445802211761</v>
      </c>
    </row>
    <row r="10" spans="1:13" x14ac:dyDescent="0.25">
      <c r="A10" s="1">
        <f t="shared" si="1"/>
        <v>1</v>
      </c>
      <c r="B10" s="2" t="s">
        <v>11</v>
      </c>
      <c r="C10" s="2">
        <v>2012</v>
      </c>
      <c r="D10">
        <v>-0.857918381690979</v>
      </c>
      <c r="E10">
        <v>-0.53087717294693004</v>
      </c>
      <c r="F10">
        <v>0.36436760425567599</v>
      </c>
      <c r="G10">
        <v>-0.40126171708107</v>
      </c>
      <c r="H10">
        <v>-0.57493627071380604</v>
      </c>
      <c r="I10">
        <v>0.124485470354557</v>
      </c>
      <c r="J10">
        <f t="shared" si="0"/>
        <v>3.357918381690979</v>
      </c>
    </row>
    <row r="11" spans="1:13" x14ac:dyDescent="0.25">
      <c r="A11" s="1">
        <f t="shared" si="1"/>
        <v>1</v>
      </c>
      <c r="B11" s="2" t="s">
        <v>11</v>
      </c>
      <c r="C11" s="2">
        <v>2013</v>
      </c>
      <c r="D11">
        <v>-0.74544280767440796</v>
      </c>
      <c r="E11">
        <v>-0.51194834709167503</v>
      </c>
      <c r="F11">
        <v>0.30118936300277699</v>
      </c>
      <c r="G11">
        <v>-0.41554996371269198</v>
      </c>
      <c r="H11">
        <v>-0.56783336400985696</v>
      </c>
      <c r="I11">
        <v>0.15549638867378199</v>
      </c>
      <c r="J11">
        <f t="shared" si="0"/>
        <v>3.245442807674408</v>
      </c>
    </row>
    <row r="12" spans="1:13" x14ac:dyDescent="0.25">
      <c r="A12" s="1">
        <f t="shared" si="1"/>
        <v>1</v>
      </c>
      <c r="B12" s="2" t="s">
        <v>11</v>
      </c>
      <c r="C12" s="2">
        <v>2014</v>
      </c>
      <c r="D12">
        <v>-0.66914379596710205</v>
      </c>
      <c r="E12">
        <v>-0.48669835925102201</v>
      </c>
      <c r="F12">
        <v>2.7139762416481999E-2</v>
      </c>
      <c r="G12">
        <v>-0.62084209918975797</v>
      </c>
      <c r="H12">
        <v>-0.48517912626266502</v>
      </c>
      <c r="I12">
        <v>0.264593005180359</v>
      </c>
      <c r="J12">
        <f t="shared" si="0"/>
        <v>3.1691437959671021</v>
      </c>
    </row>
    <row r="13" spans="1:13" x14ac:dyDescent="0.25">
      <c r="A13" s="1">
        <f t="shared" si="1"/>
        <v>1</v>
      </c>
      <c r="B13" s="2" t="s">
        <v>11</v>
      </c>
      <c r="C13" s="2">
        <v>2015</v>
      </c>
      <c r="D13">
        <v>-0.53436154127121005</v>
      </c>
      <c r="E13">
        <v>-0.65123778581619296</v>
      </c>
      <c r="F13">
        <v>-1.3513958081603101E-2</v>
      </c>
      <c r="G13">
        <v>-0.60189431905746504</v>
      </c>
      <c r="H13">
        <v>-0.53855901956558205</v>
      </c>
      <c r="I13">
        <v>0.29456585645675698</v>
      </c>
      <c r="J13">
        <f t="shared" si="0"/>
        <v>3.0343615412712102</v>
      </c>
    </row>
    <row r="14" spans="1:13" x14ac:dyDescent="0.25">
      <c r="A14" s="1">
        <f t="shared" si="1"/>
        <v>1</v>
      </c>
      <c r="B14" s="2" t="s">
        <v>11</v>
      </c>
      <c r="C14" s="2">
        <v>2016</v>
      </c>
      <c r="D14">
        <v>-0.50119060277938798</v>
      </c>
      <c r="E14">
        <v>-0.59726160764694203</v>
      </c>
      <c r="F14">
        <v>-2.0271709654480202E-3</v>
      </c>
      <c r="G14">
        <v>-0.57348138093948398</v>
      </c>
      <c r="H14">
        <v>-0.61202073097229004</v>
      </c>
      <c r="I14">
        <v>0.40838611125946001</v>
      </c>
      <c r="J14">
        <f t="shared" si="0"/>
        <v>3.001190602779388</v>
      </c>
    </row>
    <row r="15" spans="1:13" x14ac:dyDescent="0.25">
      <c r="A15" s="1">
        <f t="shared" si="1"/>
        <v>1</v>
      </c>
      <c r="B15" s="2" t="s">
        <v>11</v>
      </c>
      <c r="C15" s="2">
        <v>2017</v>
      </c>
      <c r="D15">
        <v>-0.54961192607879605</v>
      </c>
      <c r="E15">
        <v>-0.672316074371338</v>
      </c>
      <c r="F15">
        <v>3.08955386281013E-2</v>
      </c>
      <c r="G15">
        <v>-0.50783485174179099</v>
      </c>
      <c r="H15">
        <v>-0.62827610969543501</v>
      </c>
      <c r="I15">
        <v>0.38114199042320301</v>
      </c>
      <c r="J15">
        <f t="shared" si="0"/>
        <v>3.0496119260787959</v>
      </c>
    </row>
    <row r="16" spans="1:13" x14ac:dyDescent="0.25">
      <c r="A16" s="1">
        <f t="shared" si="1"/>
        <v>1</v>
      </c>
      <c r="B16" s="2" t="s">
        <v>11</v>
      </c>
      <c r="C16" s="2">
        <v>2018</v>
      </c>
      <c r="D16">
        <v>-0.36831489205360401</v>
      </c>
      <c r="E16">
        <v>-0.60994356870651201</v>
      </c>
      <c r="F16">
        <v>-0.141175642609596</v>
      </c>
      <c r="G16">
        <v>-0.38123407959937999</v>
      </c>
      <c r="H16">
        <v>-0.67640346288680997</v>
      </c>
      <c r="I16">
        <v>0.24016617238521601</v>
      </c>
      <c r="J16">
        <f t="shared" si="0"/>
        <v>2.8683148920536041</v>
      </c>
    </row>
    <row r="17" spans="1:10" x14ac:dyDescent="0.25">
      <c r="A17" s="1">
        <f t="shared" si="1"/>
        <v>1</v>
      </c>
      <c r="B17" s="2" t="s">
        <v>11</v>
      </c>
      <c r="C17" s="2">
        <v>2019</v>
      </c>
      <c r="D17">
        <v>-0.31778284907340998</v>
      </c>
      <c r="E17">
        <v>-0.466742843389511</v>
      </c>
      <c r="F17">
        <v>-0.41266795992851302</v>
      </c>
      <c r="G17">
        <v>-0.43260729312896701</v>
      </c>
      <c r="H17">
        <v>-0.653755903244019</v>
      </c>
      <c r="I17">
        <v>6.2789402902126298E-2</v>
      </c>
      <c r="J17">
        <f t="shared" si="0"/>
        <v>2.81778284907341</v>
      </c>
    </row>
    <row r="18" spans="1:10" x14ac:dyDescent="0.25">
      <c r="A18" s="1">
        <f t="shared" si="1"/>
        <v>1</v>
      </c>
      <c r="B18" s="2" t="s">
        <v>11</v>
      </c>
      <c r="C18" s="2">
        <v>2020</v>
      </c>
      <c r="D18">
        <v>-3.3246532082557699E-2</v>
      </c>
      <c r="E18">
        <v>-0.26053643226623502</v>
      </c>
      <c r="F18">
        <v>-0.42550468444824202</v>
      </c>
      <c r="G18">
        <v>-0.46818372607231101</v>
      </c>
      <c r="H18">
        <v>-0.72832196950912498</v>
      </c>
      <c r="I18">
        <v>-7.0341713726520497E-2</v>
      </c>
      <c r="J18">
        <f t="shared" si="0"/>
        <v>2.5332465320825577</v>
      </c>
    </row>
    <row r="19" spans="1:10" x14ac:dyDescent="0.25">
      <c r="A19" s="1">
        <f t="shared" si="1"/>
        <v>1</v>
      </c>
      <c r="B19" s="2" t="s">
        <v>11</v>
      </c>
      <c r="C19" s="2">
        <v>2021</v>
      </c>
      <c r="D19">
        <v>-0.154652014374733</v>
      </c>
      <c r="E19">
        <v>-0.20667229592800099</v>
      </c>
      <c r="F19">
        <v>-0.30134049057960499</v>
      </c>
      <c r="G19">
        <v>-0.43148463964462302</v>
      </c>
      <c r="H19">
        <v>-0.59354382753372203</v>
      </c>
      <c r="I19">
        <v>-0.23754020035266901</v>
      </c>
      <c r="J19">
        <f t="shared" si="0"/>
        <v>2.654652014374733</v>
      </c>
    </row>
    <row r="20" spans="1:10" x14ac:dyDescent="0.25">
      <c r="A20" s="1">
        <f t="shared" si="1"/>
        <v>2</v>
      </c>
      <c r="B20" s="2" t="s">
        <v>26</v>
      </c>
      <c r="C20" s="2">
        <v>2004</v>
      </c>
      <c r="D20">
        <v>-0.149054154753685</v>
      </c>
      <c r="E20">
        <v>-0.69568800926208496</v>
      </c>
      <c r="F20">
        <v>-8.12375172972679E-2</v>
      </c>
      <c r="G20">
        <v>-0.32901909947395303</v>
      </c>
      <c r="H20">
        <v>-0.53574341535568204</v>
      </c>
      <c r="I20">
        <v>-0.433708816766739</v>
      </c>
      <c r="J20">
        <f t="shared" si="0"/>
        <v>2.649054154753685</v>
      </c>
    </row>
    <row r="21" spans="1:10" x14ac:dyDescent="0.25">
      <c r="A21" s="1">
        <f t="shared" si="1"/>
        <v>2</v>
      </c>
      <c r="B21" s="2" t="s">
        <v>26</v>
      </c>
      <c r="C21" s="2">
        <v>2005</v>
      </c>
      <c r="D21">
        <v>-0.105527251958847</v>
      </c>
      <c r="E21">
        <v>-0.60086369514465299</v>
      </c>
      <c r="F21">
        <v>-6.2652915716171306E-2</v>
      </c>
      <c r="G21">
        <v>-0.45617869496345498</v>
      </c>
      <c r="H21">
        <v>-0.50052112340927102</v>
      </c>
      <c r="I21">
        <v>-0.44652009010314903</v>
      </c>
      <c r="J21">
        <f t="shared" si="0"/>
        <v>2.605527251958847</v>
      </c>
    </row>
    <row r="22" spans="1:10" x14ac:dyDescent="0.25">
      <c r="A22" s="1">
        <f t="shared" si="1"/>
        <v>2</v>
      </c>
      <c r="B22" s="2" t="s">
        <v>26</v>
      </c>
      <c r="C22" s="2">
        <v>2006</v>
      </c>
      <c r="D22">
        <v>-0.31011810898780801</v>
      </c>
      <c r="E22">
        <v>-0.80046665668487504</v>
      </c>
      <c r="F22">
        <v>0.15579955279827101</v>
      </c>
      <c r="G22">
        <v>-0.39601635932922402</v>
      </c>
      <c r="H22">
        <v>-0.43382346630096402</v>
      </c>
      <c r="I22">
        <v>-0.34183385968208302</v>
      </c>
      <c r="J22">
        <f t="shared" si="0"/>
        <v>2.8101181089878082</v>
      </c>
    </row>
    <row r="23" spans="1:10" x14ac:dyDescent="0.25">
      <c r="A23" s="1">
        <f t="shared" si="1"/>
        <v>2</v>
      </c>
      <c r="B23" s="2" t="s">
        <v>26</v>
      </c>
      <c r="C23" s="2">
        <v>2007</v>
      </c>
      <c r="D23">
        <v>-0.329598039388657</v>
      </c>
      <c r="E23">
        <v>-0.76925396919250499</v>
      </c>
      <c r="F23">
        <v>0.30700868368148798</v>
      </c>
      <c r="G23">
        <v>-0.313472509384155</v>
      </c>
      <c r="H23">
        <v>-0.39582595229148898</v>
      </c>
      <c r="I23">
        <v>-0.30700916051864602</v>
      </c>
      <c r="J23">
        <f t="shared" si="0"/>
        <v>2.8295980393886571</v>
      </c>
    </row>
    <row r="24" spans="1:10" x14ac:dyDescent="0.25">
      <c r="A24" s="1">
        <f t="shared" si="1"/>
        <v>2</v>
      </c>
      <c r="B24" s="2" t="s">
        <v>26</v>
      </c>
      <c r="C24" s="2">
        <v>2008</v>
      </c>
      <c r="D24">
        <v>-0.30901512503624001</v>
      </c>
      <c r="E24">
        <v>-0.52729201316833496</v>
      </c>
      <c r="F24">
        <v>0.118724599480629</v>
      </c>
      <c r="G24">
        <v>-0.229373604059219</v>
      </c>
      <c r="H24">
        <v>-0.34468153119087203</v>
      </c>
      <c r="I24">
        <v>-0.28348076343536399</v>
      </c>
      <c r="J24">
        <f t="shared" si="0"/>
        <v>2.8090151250362401</v>
      </c>
    </row>
    <row r="25" spans="1:10" x14ac:dyDescent="0.25">
      <c r="A25" s="1">
        <f t="shared" si="1"/>
        <v>2</v>
      </c>
      <c r="B25" s="2" t="s">
        <v>26</v>
      </c>
      <c r="C25" s="2">
        <v>2009</v>
      </c>
      <c r="D25">
        <v>-0.34560659527778598</v>
      </c>
      <c r="E25">
        <v>-0.61595678329467796</v>
      </c>
      <c r="F25">
        <v>3.4040287137031597E-2</v>
      </c>
      <c r="G25">
        <v>-0.14174522459507</v>
      </c>
      <c r="H25">
        <v>-0.20417246222495999</v>
      </c>
      <c r="I25">
        <v>-0.28974196314811701</v>
      </c>
      <c r="J25">
        <f t="shared" si="0"/>
        <v>2.8456065952777858</v>
      </c>
    </row>
    <row r="26" spans="1:10" x14ac:dyDescent="0.25">
      <c r="A26" s="1">
        <f t="shared" si="1"/>
        <v>2</v>
      </c>
      <c r="B26" s="2" t="s">
        <v>26</v>
      </c>
      <c r="C26" s="2">
        <v>2010</v>
      </c>
      <c r="D26">
        <v>-0.35688522458076499</v>
      </c>
      <c r="E26">
        <v>-0.58724403381347701</v>
      </c>
      <c r="F26">
        <v>-0.11763714253902401</v>
      </c>
      <c r="G26">
        <v>-0.20837211608886699</v>
      </c>
      <c r="H26">
        <v>-0.19490505754947701</v>
      </c>
      <c r="I26">
        <v>-0.25294989347457902</v>
      </c>
      <c r="J26">
        <f t="shared" si="0"/>
        <v>2.8568852245807648</v>
      </c>
    </row>
    <row r="27" spans="1:10" x14ac:dyDescent="0.25">
      <c r="A27" s="1">
        <f t="shared" si="1"/>
        <v>2</v>
      </c>
      <c r="B27" s="2" t="s">
        <v>26</v>
      </c>
      <c r="C27" s="2">
        <v>2011</v>
      </c>
      <c r="D27">
        <v>-0.37865042686462402</v>
      </c>
      <c r="E27">
        <v>-0.56613302230835005</v>
      </c>
      <c r="F27">
        <v>-0.55538147687911998</v>
      </c>
      <c r="G27">
        <v>-0.20517057180404699</v>
      </c>
      <c r="H27">
        <v>-0.35039889812469499</v>
      </c>
      <c r="I27">
        <v>-0.28018543124198902</v>
      </c>
      <c r="J27">
        <f t="shared" si="0"/>
        <v>2.878650426864624</v>
      </c>
    </row>
    <row r="28" spans="1:10" x14ac:dyDescent="0.25">
      <c r="A28" s="1">
        <f t="shared" si="1"/>
        <v>2</v>
      </c>
      <c r="B28" s="2" t="s">
        <v>26</v>
      </c>
      <c r="C28" s="2">
        <v>2012</v>
      </c>
      <c r="D28">
        <v>-0.48244664072990401</v>
      </c>
      <c r="E28">
        <v>-0.63181769847869895</v>
      </c>
      <c r="F28">
        <v>-0.57312923669815097</v>
      </c>
      <c r="G28">
        <v>-0.139083847403526</v>
      </c>
      <c r="H28">
        <v>-0.42585510015487699</v>
      </c>
      <c r="I28">
        <v>-0.30497083067893999</v>
      </c>
      <c r="J28">
        <f t="shared" si="0"/>
        <v>2.9824466407299042</v>
      </c>
    </row>
    <row r="29" spans="1:10" x14ac:dyDescent="0.25">
      <c r="A29" s="1">
        <f t="shared" si="1"/>
        <v>2</v>
      </c>
      <c r="B29" s="2" t="s">
        <v>26</v>
      </c>
      <c r="C29" s="2">
        <v>2013</v>
      </c>
      <c r="D29">
        <v>-0.52530145645141602</v>
      </c>
      <c r="E29">
        <v>-0.66902059316635099</v>
      </c>
      <c r="F29">
        <v>-0.76339012384414695</v>
      </c>
      <c r="G29">
        <v>-0.19750747084617601</v>
      </c>
      <c r="H29">
        <v>-0.52661395072937001</v>
      </c>
      <c r="I29">
        <v>-0.25542607903480502</v>
      </c>
      <c r="J29">
        <f t="shared" si="0"/>
        <v>3.025301456451416</v>
      </c>
    </row>
    <row r="30" spans="1:10" x14ac:dyDescent="0.25">
      <c r="A30" s="1">
        <f t="shared" si="1"/>
        <v>2</v>
      </c>
      <c r="B30" s="2" t="s">
        <v>26</v>
      </c>
      <c r="C30" s="2">
        <v>2014</v>
      </c>
      <c r="D30">
        <v>-0.46646413207054099</v>
      </c>
      <c r="E30">
        <v>-0.59108287096023604</v>
      </c>
      <c r="F30">
        <v>-0.78712856769561801</v>
      </c>
      <c r="G30">
        <v>-0.34095394611358598</v>
      </c>
      <c r="H30">
        <v>-0.54564690589904796</v>
      </c>
      <c r="I30">
        <v>-0.35251730680465698</v>
      </c>
      <c r="J30">
        <f t="shared" si="0"/>
        <v>2.9664641320705409</v>
      </c>
    </row>
    <row r="31" spans="1:10" x14ac:dyDescent="0.25">
      <c r="A31" s="1">
        <f t="shared" si="1"/>
        <v>2</v>
      </c>
      <c r="B31" s="2" t="s">
        <v>26</v>
      </c>
      <c r="C31" s="2">
        <v>2015</v>
      </c>
      <c r="D31">
        <v>-0.27330651879310602</v>
      </c>
      <c r="E31">
        <v>-0.64762383699417103</v>
      </c>
      <c r="F31">
        <v>-0.61110740900039695</v>
      </c>
      <c r="G31">
        <v>-0.40541443228721602</v>
      </c>
      <c r="H31">
        <v>-0.52444398403167702</v>
      </c>
      <c r="I31">
        <v>-0.11410959064960501</v>
      </c>
      <c r="J31">
        <f t="shared" si="0"/>
        <v>2.7733065187931061</v>
      </c>
    </row>
    <row r="32" spans="1:10" x14ac:dyDescent="0.25">
      <c r="A32" s="1">
        <f t="shared" si="1"/>
        <v>2</v>
      </c>
      <c r="B32" s="2" t="s">
        <v>26</v>
      </c>
      <c r="C32" s="2">
        <v>2016</v>
      </c>
      <c r="D32">
        <v>-0.14582712948322299</v>
      </c>
      <c r="E32">
        <v>-0.59543460607528698</v>
      </c>
      <c r="F32">
        <v>-0.86737585067749001</v>
      </c>
      <c r="G32">
        <v>-0.43746188282966603</v>
      </c>
      <c r="H32">
        <v>-0.43945533037185702</v>
      </c>
      <c r="I32">
        <v>1.38364434242249E-2</v>
      </c>
      <c r="J32">
        <f t="shared" si="0"/>
        <v>2.645827129483223</v>
      </c>
    </row>
    <row r="33" spans="1:10" x14ac:dyDescent="0.25">
      <c r="A33" s="1">
        <f t="shared" si="1"/>
        <v>2</v>
      </c>
      <c r="B33" s="2" t="s">
        <v>26</v>
      </c>
      <c r="C33" s="2">
        <v>2017</v>
      </c>
      <c r="D33">
        <v>-0.113376908004284</v>
      </c>
      <c r="E33">
        <v>-0.60467886924743697</v>
      </c>
      <c r="F33">
        <v>-0.92697733640670799</v>
      </c>
      <c r="G33">
        <v>-0.46494799852371199</v>
      </c>
      <c r="H33">
        <v>-0.39642927050590498</v>
      </c>
      <c r="I33">
        <v>6.4942941069602994E-2</v>
      </c>
      <c r="J33">
        <f t="shared" si="0"/>
        <v>2.6133769080042839</v>
      </c>
    </row>
    <row r="34" spans="1:10" x14ac:dyDescent="0.25">
      <c r="A34" s="1">
        <f t="shared" si="1"/>
        <v>2</v>
      </c>
      <c r="B34" s="2" t="s">
        <v>26</v>
      </c>
      <c r="C34" s="2">
        <v>2018</v>
      </c>
      <c r="D34">
        <v>-0.10692783445119899</v>
      </c>
      <c r="E34">
        <v>-0.61122500896453902</v>
      </c>
      <c r="F34">
        <v>-1.05928659439087</v>
      </c>
      <c r="G34">
        <v>-0.39270341396331798</v>
      </c>
      <c r="H34">
        <v>-0.44142538309097301</v>
      </c>
      <c r="I34">
        <v>-6.8268865346908597E-2</v>
      </c>
      <c r="J34">
        <f t="shared" si="0"/>
        <v>2.606927834451199</v>
      </c>
    </row>
    <row r="35" spans="1:10" x14ac:dyDescent="0.25">
      <c r="A35" s="1">
        <f t="shared" si="1"/>
        <v>2</v>
      </c>
      <c r="B35" s="2" t="s">
        <v>26</v>
      </c>
      <c r="C35" s="2">
        <v>2019</v>
      </c>
      <c r="D35">
        <v>-0.19533991813659701</v>
      </c>
      <c r="E35">
        <v>-0.75342166423797596</v>
      </c>
      <c r="F35">
        <v>-1.3023865222930899</v>
      </c>
      <c r="G35">
        <v>-0.40999636054039001</v>
      </c>
      <c r="H35">
        <v>-0.44506511092186002</v>
      </c>
      <c r="I35">
        <v>-0.20246647298336001</v>
      </c>
      <c r="J35">
        <f t="shared" si="0"/>
        <v>2.6953399181365971</v>
      </c>
    </row>
    <row r="36" spans="1:10" x14ac:dyDescent="0.25">
      <c r="A36" s="1">
        <f t="shared" si="1"/>
        <v>2</v>
      </c>
      <c r="B36" s="2" t="s">
        <v>26</v>
      </c>
      <c r="C36" s="2">
        <v>2020</v>
      </c>
      <c r="D36">
        <v>-9.8658047616481795E-2</v>
      </c>
      <c r="E36">
        <v>-0.67599725723266602</v>
      </c>
      <c r="F36">
        <v>-1.53830862045288</v>
      </c>
      <c r="G36">
        <v>-0.46846795082092302</v>
      </c>
      <c r="H36">
        <v>-0.44129958748817399</v>
      </c>
      <c r="I36">
        <v>-0.18225142359733601</v>
      </c>
      <c r="J36">
        <f t="shared" si="0"/>
        <v>2.5986580476164818</v>
      </c>
    </row>
    <row r="37" spans="1:10" x14ac:dyDescent="0.25">
      <c r="A37" s="1">
        <f t="shared" si="1"/>
        <v>2</v>
      </c>
      <c r="B37" s="2" t="s">
        <v>26</v>
      </c>
      <c r="C37" s="2">
        <v>2021</v>
      </c>
      <c r="D37">
        <v>-5.9376008808612803E-2</v>
      </c>
      <c r="E37">
        <v>-0.72633302211761497</v>
      </c>
      <c r="F37">
        <v>-1.6387419700622601</v>
      </c>
      <c r="G37">
        <v>-0.46693927049636802</v>
      </c>
      <c r="H37">
        <v>-0.43847268819808999</v>
      </c>
      <c r="I37">
        <v>-0.109308376908302</v>
      </c>
      <c r="J37">
        <f t="shared" si="0"/>
        <v>2.5593760088086128</v>
      </c>
    </row>
    <row r="38" spans="1:10" x14ac:dyDescent="0.25">
      <c r="A38" s="1">
        <f t="shared" si="1"/>
        <v>3</v>
      </c>
      <c r="B38" s="9" t="s">
        <v>42</v>
      </c>
      <c r="C38" s="9">
        <v>2004</v>
      </c>
      <c r="D38">
        <v>-1.2413234710693399</v>
      </c>
      <c r="E38">
        <v>-1.27371501922607</v>
      </c>
      <c r="F38">
        <v>-2.1149210929870601</v>
      </c>
      <c r="G38">
        <v>-1.0320169925689699</v>
      </c>
      <c r="H38">
        <v>-1.4245312213897701</v>
      </c>
      <c r="I38">
        <v>-1.21964883804321</v>
      </c>
      <c r="J38">
        <f t="shared" si="0"/>
        <v>3.7413234710693399</v>
      </c>
    </row>
    <row r="39" spans="1:10" x14ac:dyDescent="0.25">
      <c r="A39" s="1">
        <f t="shared" si="1"/>
        <v>3</v>
      </c>
      <c r="B39" s="9" t="s">
        <v>42</v>
      </c>
      <c r="C39" s="9">
        <v>2005</v>
      </c>
      <c r="D39">
        <v>-1.2497872114181501</v>
      </c>
      <c r="E39">
        <v>-1.34484398365021</v>
      </c>
      <c r="F39">
        <v>-2.2595288753509499</v>
      </c>
      <c r="G39">
        <v>-0.95539408922195401</v>
      </c>
      <c r="H39">
        <v>-1.53936767578125</v>
      </c>
      <c r="I39">
        <v>-1.2946193218231199</v>
      </c>
      <c r="J39">
        <f t="shared" si="0"/>
        <v>3.7497872114181501</v>
      </c>
    </row>
    <row r="40" spans="1:10" x14ac:dyDescent="0.25">
      <c r="A40" s="1">
        <f t="shared" si="1"/>
        <v>3</v>
      </c>
      <c r="B40" s="9" t="s">
        <v>42</v>
      </c>
      <c r="C40" s="9">
        <v>2006</v>
      </c>
      <c r="D40">
        <v>-1.2075288295745801</v>
      </c>
      <c r="E40">
        <v>-1.15698790550232</v>
      </c>
      <c r="F40">
        <v>-1.8618683815002399</v>
      </c>
      <c r="G40">
        <v>-0.928464114665985</v>
      </c>
      <c r="H40">
        <v>-1.4629039764404299</v>
      </c>
      <c r="I40">
        <v>-1.2786780595779399</v>
      </c>
      <c r="J40">
        <f t="shared" si="0"/>
        <v>3.7075288295745801</v>
      </c>
    </row>
    <row r="41" spans="1:10" x14ac:dyDescent="0.25">
      <c r="A41" s="1">
        <f t="shared" si="1"/>
        <v>3</v>
      </c>
      <c r="B41" s="9" t="s">
        <v>42</v>
      </c>
      <c r="C41" s="9">
        <v>2007</v>
      </c>
      <c r="D41">
        <v>-1.09506964683533</v>
      </c>
      <c r="E41">
        <v>-1.21518158912659</v>
      </c>
      <c r="F41">
        <v>-1.83957278728485</v>
      </c>
      <c r="G41">
        <v>-0.88173198699951205</v>
      </c>
      <c r="H41">
        <v>-1.47171807289124</v>
      </c>
      <c r="I41">
        <v>-1.2020899057388299</v>
      </c>
      <c r="J41">
        <f t="shared" si="0"/>
        <v>3.5950696468353298</v>
      </c>
    </row>
    <row r="42" spans="1:10" x14ac:dyDescent="0.25">
      <c r="A42" s="1">
        <f t="shared" si="1"/>
        <v>3</v>
      </c>
      <c r="B42" s="9" t="s">
        <v>42</v>
      </c>
      <c r="C42" s="9">
        <v>2008</v>
      </c>
      <c r="D42">
        <v>-1.11905133724213</v>
      </c>
      <c r="E42">
        <v>-1.25018310546875</v>
      </c>
      <c r="F42">
        <v>-1.8040673732757599</v>
      </c>
      <c r="G42">
        <v>-0.92974680662155196</v>
      </c>
      <c r="H42">
        <v>-1.43818151950836</v>
      </c>
      <c r="I42">
        <v>-1.1675603389739999</v>
      </c>
      <c r="J42">
        <f t="shared" si="0"/>
        <v>3.61905133724213</v>
      </c>
    </row>
    <row r="43" spans="1:10" x14ac:dyDescent="0.25">
      <c r="A43" s="1">
        <f t="shared" si="1"/>
        <v>3</v>
      </c>
      <c r="B43" s="9" t="s">
        <v>42</v>
      </c>
      <c r="C43" s="9">
        <v>2009</v>
      </c>
      <c r="D43">
        <v>-1.1173851490020801</v>
      </c>
      <c r="E43">
        <v>-1.12117075920105</v>
      </c>
      <c r="F43">
        <v>-1.32086253166199</v>
      </c>
      <c r="G43">
        <v>-0.97275155782699596</v>
      </c>
      <c r="H43">
        <v>-1.2530438899993901</v>
      </c>
      <c r="I43">
        <v>-1.0643789768219001</v>
      </c>
      <c r="J43">
        <f t="shared" si="0"/>
        <v>3.6173851490020801</v>
      </c>
    </row>
    <row r="44" spans="1:10" x14ac:dyDescent="0.25">
      <c r="A44" s="1">
        <f t="shared" si="1"/>
        <v>3</v>
      </c>
      <c r="B44" s="9" t="s">
        <v>42</v>
      </c>
      <c r="C44" s="9">
        <v>2010</v>
      </c>
      <c r="D44">
        <v>-1.1728545427322401</v>
      </c>
      <c r="E44">
        <v>-1.29321753978729</v>
      </c>
      <c r="F44">
        <v>-1.5838942527771001</v>
      </c>
      <c r="G44">
        <v>-0.92622256278991699</v>
      </c>
      <c r="H44">
        <v>-1.2360025644302399</v>
      </c>
      <c r="I44">
        <v>-1.0483973026275599</v>
      </c>
      <c r="J44">
        <f t="shared" si="0"/>
        <v>3.6728545427322401</v>
      </c>
    </row>
    <row r="45" spans="1:10" x14ac:dyDescent="0.25">
      <c r="A45" s="1">
        <f t="shared" si="1"/>
        <v>3</v>
      </c>
      <c r="B45" s="9" t="s">
        <v>42</v>
      </c>
      <c r="C45" s="9">
        <v>2011</v>
      </c>
      <c r="D45">
        <v>-1.03099358081818</v>
      </c>
      <c r="E45">
        <v>-1.1753922700882</v>
      </c>
      <c r="F45">
        <v>-1.4058076143264799</v>
      </c>
      <c r="G45">
        <v>-0.88940107822418202</v>
      </c>
      <c r="H45">
        <v>-1.2826817035675</v>
      </c>
      <c r="I45">
        <v>-1.08187675476074</v>
      </c>
      <c r="J45">
        <f t="shared" si="0"/>
        <v>3.5309935808181798</v>
      </c>
    </row>
    <row r="46" spans="1:10" x14ac:dyDescent="0.25">
      <c r="A46" s="1">
        <f t="shared" si="1"/>
        <v>3</v>
      </c>
      <c r="B46" s="9" t="s">
        <v>42</v>
      </c>
      <c r="C46" s="9">
        <v>2012</v>
      </c>
      <c r="D46">
        <v>-0.838509380817413</v>
      </c>
      <c r="E46">
        <v>-1.11026895046234</v>
      </c>
      <c r="F46">
        <v>-1.26346111297607</v>
      </c>
      <c r="G46">
        <v>-0.776178419589996</v>
      </c>
      <c r="H46">
        <v>-1.09417271614075</v>
      </c>
      <c r="I46">
        <v>-0.77774995565414395</v>
      </c>
      <c r="J46">
        <f t="shared" si="0"/>
        <v>3.3385093808174129</v>
      </c>
    </row>
    <row r="47" spans="1:10" x14ac:dyDescent="0.25">
      <c r="A47" s="1">
        <f t="shared" si="1"/>
        <v>3</v>
      </c>
      <c r="B47" s="9" t="s">
        <v>42</v>
      </c>
      <c r="C47" s="9">
        <v>2013</v>
      </c>
      <c r="D47">
        <v>-0.73993712663650502</v>
      </c>
      <c r="E47">
        <v>-0.93838346004486095</v>
      </c>
      <c r="F47">
        <v>-1.0487241744995099</v>
      </c>
      <c r="G47">
        <v>-0.75343978404998802</v>
      </c>
      <c r="H47">
        <v>-0.91448026895523105</v>
      </c>
      <c r="I47">
        <v>-0.75119107961654696</v>
      </c>
      <c r="J47">
        <f t="shared" si="0"/>
        <v>3.2399371266365051</v>
      </c>
    </row>
    <row r="48" spans="1:10" x14ac:dyDescent="0.25">
      <c r="A48" s="1">
        <f t="shared" si="1"/>
        <v>3</v>
      </c>
      <c r="B48" s="9" t="s">
        <v>42</v>
      </c>
      <c r="C48" s="9">
        <v>2014</v>
      </c>
      <c r="D48">
        <v>-0.41894644498825101</v>
      </c>
      <c r="E48">
        <v>-0.85888522863388095</v>
      </c>
      <c r="F48">
        <v>-1.0371606349945099</v>
      </c>
      <c r="G48">
        <v>-0.618877172470093</v>
      </c>
      <c r="H48">
        <v>-0.59292173385620095</v>
      </c>
      <c r="I48">
        <v>-0.50807726383209195</v>
      </c>
      <c r="J48">
        <f t="shared" si="0"/>
        <v>2.9189464449882512</v>
      </c>
    </row>
    <row r="49" spans="1:10" x14ac:dyDescent="0.25">
      <c r="A49" s="1">
        <f t="shared" si="1"/>
        <v>3</v>
      </c>
      <c r="B49" s="9" t="s">
        <v>42</v>
      </c>
      <c r="C49" s="9">
        <v>2015</v>
      </c>
      <c r="D49">
        <v>-0.43936091661453203</v>
      </c>
      <c r="E49">
        <v>-0.71889787912368797</v>
      </c>
      <c r="F49">
        <v>-0.83254593610763605</v>
      </c>
      <c r="G49">
        <v>-0.53588694334030196</v>
      </c>
      <c r="H49">
        <v>-0.63628202676773105</v>
      </c>
      <c r="I49">
        <v>-0.407607913017273</v>
      </c>
      <c r="J49">
        <f t="shared" si="0"/>
        <v>2.939360916614532</v>
      </c>
    </row>
    <row r="50" spans="1:10" x14ac:dyDescent="0.25">
      <c r="A50" s="1">
        <f t="shared" si="1"/>
        <v>3</v>
      </c>
      <c r="B50" s="9" t="s">
        <v>42</v>
      </c>
      <c r="C50" s="9">
        <v>2016</v>
      </c>
      <c r="D50">
        <v>-0.53295034170150801</v>
      </c>
      <c r="E50">
        <v>-0.70334553718566895</v>
      </c>
      <c r="F50">
        <v>-0.90755933523178101</v>
      </c>
      <c r="G50">
        <v>-0.41295623779296903</v>
      </c>
      <c r="H50">
        <v>-0.648562431335449</v>
      </c>
      <c r="I50">
        <v>-0.30973455309867898</v>
      </c>
      <c r="J50">
        <f t="shared" si="0"/>
        <v>3.032950341701508</v>
      </c>
    </row>
    <row r="51" spans="1:10" x14ac:dyDescent="0.25">
      <c r="A51" s="1">
        <f t="shared" si="1"/>
        <v>3</v>
      </c>
      <c r="B51" s="9" t="s">
        <v>42</v>
      </c>
      <c r="C51" s="9">
        <v>2017</v>
      </c>
      <c r="D51">
        <v>-0.52711790800094604</v>
      </c>
      <c r="E51">
        <v>-0.78243988752365101</v>
      </c>
      <c r="F51">
        <v>-1.09023678302765</v>
      </c>
      <c r="G51">
        <v>-0.390498697757721</v>
      </c>
      <c r="H51">
        <v>-0.63389509916305498</v>
      </c>
      <c r="I51">
        <v>-0.28423178195953402</v>
      </c>
      <c r="J51">
        <f t="shared" si="0"/>
        <v>3.027117908000946</v>
      </c>
    </row>
    <row r="52" spans="1:10" x14ac:dyDescent="0.25">
      <c r="A52" s="1">
        <f t="shared" si="1"/>
        <v>3</v>
      </c>
      <c r="B52" s="9" t="s">
        <v>42</v>
      </c>
      <c r="C52" s="9">
        <v>2018</v>
      </c>
      <c r="D52">
        <v>-0.50322008132934604</v>
      </c>
      <c r="E52">
        <v>-0.62079018354415905</v>
      </c>
      <c r="F52">
        <v>-0.89868938922882102</v>
      </c>
      <c r="G52">
        <v>-0.24416930973529799</v>
      </c>
      <c r="H52">
        <v>-0.58780145645141602</v>
      </c>
      <c r="I52">
        <v>-0.25567126274108898</v>
      </c>
      <c r="J52">
        <f t="shared" si="0"/>
        <v>3.0032200813293461</v>
      </c>
    </row>
    <row r="53" spans="1:10" x14ac:dyDescent="0.25">
      <c r="A53" s="1">
        <f t="shared" si="1"/>
        <v>3</v>
      </c>
      <c r="B53" s="9" t="s">
        <v>42</v>
      </c>
      <c r="C53" s="9">
        <v>2019</v>
      </c>
      <c r="D53">
        <v>-0.538762807846069</v>
      </c>
      <c r="E53">
        <v>-0.52857148647308405</v>
      </c>
      <c r="F53">
        <v>-1.02604556083679</v>
      </c>
      <c r="G53">
        <v>-0.28829011321067799</v>
      </c>
      <c r="H53">
        <v>-0.58926331996917702</v>
      </c>
      <c r="I53">
        <v>-0.247607246041298</v>
      </c>
      <c r="J53">
        <f t="shared" si="0"/>
        <v>3.0387628078460689</v>
      </c>
    </row>
    <row r="54" spans="1:10" x14ac:dyDescent="0.25">
      <c r="A54" s="1">
        <f t="shared" si="1"/>
        <v>3</v>
      </c>
      <c r="B54" s="9" t="s">
        <v>42</v>
      </c>
      <c r="C54" s="9">
        <v>2020</v>
      </c>
      <c r="D54">
        <v>-0.52558726072311401</v>
      </c>
      <c r="E54">
        <v>-0.50670075416564897</v>
      </c>
      <c r="F54">
        <v>-1.0309859514236499</v>
      </c>
      <c r="G54">
        <v>-0.36747449636459401</v>
      </c>
      <c r="H54">
        <v>-0.62596797943115201</v>
      </c>
      <c r="I54">
        <v>-0.53070068359375</v>
      </c>
      <c r="J54">
        <f t="shared" si="0"/>
        <v>3.025587260723114</v>
      </c>
    </row>
    <row r="55" spans="1:10" x14ac:dyDescent="0.25">
      <c r="A55" s="1">
        <f t="shared" si="1"/>
        <v>3</v>
      </c>
      <c r="B55" s="9" t="s">
        <v>42</v>
      </c>
      <c r="C55" s="9">
        <v>2021</v>
      </c>
      <c r="D55">
        <v>-0.371892631053925</v>
      </c>
      <c r="E55">
        <v>-0.50190842151641801</v>
      </c>
      <c r="F55">
        <v>-0.95286029577255205</v>
      </c>
      <c r="G55">
        <v>-0.25643140077590898</v>
      </c>
      <c r="H55">
        <v>-0.63373267650604204</v>
      </c>
      <c r="I55">
        <v>-0.47107949852943398</v>
      </c>
      <c r="J55">
        <f t="shared" si="0"/>
        <v>2.871892631053925</v>
      </c>
    </row>
    <row r="56" spans="1:10" x14ac:dyDescent="0.25">
      <c r="A56" s="1">
        <f t="shared" si="1"/>
        <v>4</v>
      </c>
      <c r="B56" s="2" t="s">
        <v>62</v>
      </c>
      <c r="C56" s="2">
        <v>2004</v>
      </c>
      <c r="D56">
        <v>-0.279528439044952</v>
      </c>
      <c r="E56">
        <v>-0.35640841722488398</v>
      </c>
      <c r="F56">
        <v>4.0790971368551303E-2</v>
      </c>
      <c r="G56">
        <v>-0.38025620579719499</v>
      </c>
      <c r="H56">
        <v>-0.12628741562366499</v>
      </c>
      <c r="I56">
        <v>0.11770541965961499</v>
      </c>
      <c r="J56">
        <f t="shared" si="0"/>
        <v>2.7795284390449519</v>
      </c>
    </row>
    <row r="57" spans="1:10" x14ac:dyDescent="0.25">
      <c r="A57" s="1">
        <f t="shared" si="1"/>
        <v>4</v>
      </c>
      <c r="B57" s="2" t="s">
        <v>62</v>
      </c>
      <c r="C57" s="2">
        <v>2005</v>
      </c>
      <c r="D57">
        <v>-0.36874639987945601</v>
      </c>
      <c r="E57">
        <v>-0.21535161137580899</v>
      </c>
      <c r="F57">
        <v>0.16971929371357</v>
      </c>
      <c r="G57">
        <v>-0.183413431048393</v>
      </c>
      <c r="H57">
        <v>-0.13452546298503901</v>
      </c>
      <c r="I57">
        <v>0.19748522341251401</v>
      </c>
      <c r="J57">
        <f t="shared" si="0"/>
        <v>2.868746399879456</v>
      </c>
    </row>
    <row r="58" spans="1:10" x14ac:dyDescent="0.25">
      <c r="A58" s="1">
        <f t="shared" si="1"/>
        <v>4</v>
      </c>
      <c r="B58" s="2" t="s">
        <v>62</v>
      </c>
      <c r="C58" s="2">
        <v>2006</v>
      </c>
      <c r="D58">
        <v>-1.4181603677570801E-2</v>
      </c>
      <c r="E58">
        <v>2.5103600695729301E-2</v>
      </c>
      <c r="F58">
        <v>6.3961860723793498E-3</v>
      </c>
      <c r="G58">
        <v>-0.107713647186756</v>
      </c>
      <c r="H58">
        <v>5.6496635079383899E-2</v>
      </c>
      <c r="I58">
        <v>0.40759339928626998</v>
      </c>
      <c r="J58">
        <f t="shared" si="0"/>
        <v>2.5141816036775708</v>
      </c>
    </row>
    <row r="59" spans="1:10" x14ac:dyDescent="0.25">
      <c r="A59" s="1">
        <f t="shared" si="1"/>
        <v>4</v>
      </c>
      <c r="B59" s="2" t="s">
        <v>62</v>
      </c>
      <c r="C59" s="2">
        <v>2007</v>
      </c>
      <c r="D59">
        <v>3.8147695362567902E-2</v>
      </c>
      <c r="E59">
        <v>8.5353352129459395E-2</v>
      </c>
      <c r="F59">
        <v>-7.3061265051364899E-2</v>
      </c>
      <c r="G59">
        <v>-0.112005420029163</v>
      </c>
      <c r="H59">
        <v>3.9233431220054599E-2</v>
      </c>
      <c r="I59">
        <v>0.49732041358947798</v>
      </c>
      <c r="J59">
        <f t="shared" si="0"/>
        <v>2.4618523046374321</v>
      </c>
    </row>
    <row r="60" spans="1:10" x14ac:dyDescent="0.25">
      <c r="A60" s="1">
        <f t="shared" si="1"/>
        <v>4</v>
      </c>
      <c r="B60" s="2" t="s">
        <v>62</v>
      </c>
      <c r="C60" s="2">
        <v>2008</v>
      </c>
      <c r="D60">
        <v>-7.7458485960960402E-2</v>
      </c>
      <c r="E60">
        <v>-3.30385453999043E-2</v>
      </c>
      <c r="F60">
        <v>-2.9515961185097701E-2</v>
      </c>
      <c r="G60">
        <v>-0.11134456098079699</v>
      </c>
      <c r="H60">
        <v>-6.23820126056671E-2</v>
      </c>
      <c r="I60">
        <v>0.43188437819480902</v>
      </c>
      <c r="J60">
        <f t="shared" si="0"/>
        <v>2.5774584859609604</v>
      </c>
    </row>
    <row r="61" spans="1:10" x14ac:dyDescent="0.25">
      <c r="A61" s="1">
        <f t="shared" si="1"/>
        <v>4</v>
      </c>
      <c r="B61" s="2" t="s">
        <v>62</v>
      </c>
      <c r="C61" s="2">
        <v>2009</v>
      </c>
      <c r="D61">
        <v>-9.9876131862401997E-3</v>
      </c>
      <c r="E61">
        <v>-0.127614855766296</v>
      </c>
      <c r="F61">
        <v>2.78358180075884E-2</v>
      </c>
      <c r="G61">
        <v>3.7200316786766101E-2</v>
      </c>
      <c r="H61">
        <v>-4.2356919497251497E-2</v>
      </c>
      <c r="I61">
        <v>0.498016387224197</v>
      </c>
      <c r="J61">
        <f t="shared" si="0"/>
        <v>2.5099876131862402</v>
      </c>
    </row>
    <row r="62" spans="1:10" x14ac:dyDescent="0.25">
      <c r="A62" s="1">
        <f t="shared" si="1"/>
        <v>4</v>
      </c>
      <c r="B62" s="2" t="s">
        <v>62</v>
      </c>
      <c r="C62" s="2">
        <v>2010</v>
      </c>
      <c r="D62">
        <v>1.4280469156801701E-2</v>
      </c>
      <c r="E62">
        <v>-0.105485796928406</v>
      </c>
      <c r="F62">
        <v>2.6093240827321999E-2</v>
      </c>
      <c r="G62">
        <v>5.3548458963632597E-2</v>
      </c>
      <c r="H62">
        <v>-3.3293351531028699E-2</v>
      </c>
      <c r="I62">
        <v>0.514764845371246</v>
      </c>
      <c r="J62">
        <f t="shared" si="0"/>
        <v>2.4857195308431983</v>
      </c>
    </row>
    <row r="63" spans="1:10" x14ac:dyDescent="0.25">
      <c r="A63" s="1">
        <f t="shared" si="1"/>
        <v>4</v>
      </c>
      <c r="B63" s="2" t="s">
        <v>62</v>
      </c>
      <c r="C63" s="2">
        <v>2011</v>
      </c>
      <c r="D63">
        <v>-2.91263181716204E-2</v>
      </c>
      <c r="E63">
        <v>-9.2944771051406902E-2</v>
      </c>
      <c r="F63">
        <v>0.16711214184761</v>
      </c>
      <c r="G63">
        <v>8.1716530025005299E-2</v>
      </c>
      <c r="H63">
        <v>-3.1440763268619802E-3</v>
      </c>
      <c r="I63">
        <v>0.48465779423713701</v>
      </c>
      <c r="J63">
        <f t="shared" si="0"/>
        <v>2.5291263181716204</v>
      </c>
    </row>
    <row r="64" spans="1:10" x14ac:dyDescent="0.25">
      <c r="A64" s="1">
        <f t="shared" si="1"/>
        <v>4</v>
      </c>
      <c r="B64" s="2" t="s">
        <v>62</v>
      </c>
      <c r="C64" s="2">
        <v>2012</v>
      </c>
      <c r="D64">
        <v>-0.12656855583190901</v>
      </c>
      <c r="E64">
        <v>-9.2501223087310805E-2</v>
      </c>
      <c r="F64">
        <v>0.130694985389709</v>
      </c>
      <c r="G64">
        <v>9.8503291606903104E-2</v>
      </c>
      <c r="H64">
        <v>1.66694633662701E-2</v>
      </c>
      <c r="I64">
        <v>0.431352198123932</v>
      </c>
      <c r="J64">
        <f t="shared" si="0"/>
        <v>2.6265685558319092</v>
      </c>
    </row>
    <row r="65" spans="1:10" x14ac:dyDescent="0.25">
      <c r="A65" s="1">
        <f t="shared" si="1"/>
        <v>4</v>
      </c>
      <c r="B65" s="2" t="s">
        <v>62</v>
      </c>
      <c r="C65" s="2">
        <v>2013</v>
      </c>
      <c r="D65">
        <v>-9.6591435372829396E-2</v>
      </c>
      <c r="E65">
        <v>-0.136944934725761</v>
      </c>
      <c r="F65">
        <v>6.0606084764003802E-2</v>
      </c>
      <c r="G65">
        <v>6.1810780316591298E-2</v>
      </c>
      <c r="H65">
        <v>0.15427576005458801</v>
      </c>
      <c r="I65">
        <v>0.43885457515716603</v>
      </c>
      <c r="J65">
        <f t="shared" si="0"/>
        <v>2.5965914353728294</v>
      </c>
    </row>
    <row r="66" spans="1:10" x14ac:dyDescent="0.25">
      <c r="A66" s="1">
        <f t="shared" si="1"/>
        <v>4</v>
      </c>
      <c r="B66" s="2" t="s">
        <v>62</v>
      </c>
      <c r="C66" s="2">
        <v>2014</v>
      </c>
      <c r="D66">
        <v>-0.194918543100357</v>
      </c>
      <c r="E66">
        <v>-0.31154888868331898</v>
      </c>
      <c r="F66">
        <v>-0.106807962059975</v>
      </c>
      <c r="G66">
        <v>-4.76707369089127E-2</v>
      </c>
      <c r="H66">
        <v>6.3672259449958801E-2</v>
      </c>
      <c r="I66">
        <v>0.46164596080780002</v>
      </c>
      <c r="J66">
        <f t="shared" si="0"/>
        <v>2.6949185431003571</v>
      </c>
    </row>
    <row r="67" spans="1:10" x14ac:dyDescent="0.25">
      <c r="A67" s="1">
        <f t="shared" si="1"/>
        <v>4</v>
      </c>
      <c r="B67" s="2" t="s">
        <v>62</v>
      </c>
      <c r="C67" s="2">
        <v>2015</v>
      </c>
      <c r="D67">
        <v>-0.18614149093627899</v>
      </c>
      <c r="E67">
        <v>-0.28824764490127602</v>
      </c>
      <c r="F67">
        <v>-3.2099332660436602E-2</v>
      </c>
      <c r="G67">
        <v>-9.0659901499748202E-2</v>
      </c>
      <c r="H67">
        <v>0.13880677521228801</v>
      </c>
      <c r="I67">
        <v>0.48842871189117398</v>
      </c>
      <c r="J67">
        <f t="shared" ref="J67:J130" si="2">ABS(D67-2.5)</f>
        <v>2.6861414909362789</v>
      </c>
    </row>
    <row r="68" spans="1:10" x14ac:dyDescent="0.25">
      <c r="A68" s="1">
        <f t="shared" ref="A68:A131" si="3">IF(B68=B67, A67, A67+1)</f>
        <v>4</v>
      </c>
      <c r="B68" s="2" t="s">
        <v>62</v>
      </c>
      <c r="C68" s="2">
        <v>2016</v>
      </c>
      <c r="D68">
        <v>-0.15556223690509799</v>
      </c>
      <c r="E68">
        <v>-0.22226570546627</v>
      </c>
      <c r="F68">
        <v>-0.130928620696068</v>
      </c>
      <c r="G68">
        <v>-0.28921765089035001</v>
      </c>
      <c r="H68">
        <v>5.0368040800094598E-2</v>
      </c>
      <c r="I68">
        <v>0.58363062143325795</v>
      </c>
      <c r="J68">
        <f t="shared" si="2"/>
        <v>2.655562236905098</v>
      </c>
    </row>
    <row r="69" spans="1:10" x14ac:dyDescent="0.25">
      <c r="A69" s="1">
        <f t="shared" si="3"/>
        <v>4</v>
      </c>
      <c r="B69" s="2" t="s">
        <v>62</v>
      </c>
      <c r="C69" s="2">
        <v>2017</v>
      </c>
      <c r="D69">
        <v>-0.22911928594112399</v>
      </c>
      <c r="E69">
        <v>-0.16235195100307501</v>
      </c>
      <c r="F69">
        <v>9.1834500432014493E-2</v>
      </c>
      <c r="G69">
        <v>-0.17200317978858901</v>
      </c>
      <c r="H69">
        <v>0.128546863794327</v>
      </c>
      <c r="I69">
        <v>0.59675842523574796</v>
      </c>
      <c r="J69">
        <f t="shared" si="2"/>
        <v>2.729119285941124</v>
      </c>
    </row>
    <row r="70" spans="1:10" x14ac:dyDescent="0.25">
      <c r="A70" s="1">
        <f t="shared" si="3"/>
        <v>4</v>
      </c>
      <c r="B70" s="2" t="s">
        <v>62</v>
      </c>
      <c r="C70" s="2">
        <v>2018</v>
      </c>
      <c r="D70">
        <v>-0.11501844972372099</v>
      </c>
      <c r="E70">
        <v>-0.297320187091827</v>
      </c>
      <c r="F70">
        <v>-2.55167707800865E-2</v>
      </c>
      <c r="G70">
        <v>-0.13253559172153501</v>
      </c>
      <c r="H70">
        <v>6.9995149970054599E-2</v>
      </c>
      <c r="I70">
        <v>0.54947692155838002</v>
      </c>
      <c r="J70">
        <f t="shared" si="2"/>
        <v>2.615018449723721</v>
      </c>
    </row>
    <row r="71" spans="1:10" x14ac:dyDescent="0.25">
      <c r="A71" s="1">
        <f t="shared" si="3"/>
        <v>4</v>
      </c>
      <c r="B71" s="2" t="s">
        <v>62</v>
      </c>
      <c r="C71" s="2">
        <v>2019</v>
      </c>
      <c r="D71">
        <v>-8.7775491178035694E-2</v>
      </c>
      <c r="E71">
        <v>-0.26531586050987199</v>
      </c>
      <c r="F71">
        <v>0.134411945939064</v>
      </c>
      <c r="G71">
        <v>-0.16983543336391399</v>
      </c>
      <c r="H71">
        <v>3.7778921425342601E-2</v>
      </c>
      <c r="I71">
        <v>0.54990923404693604</v>
      </c>
      <c r="J71">
        <f t="shared" si="2"/>
        <v>2.5877754911780357</v>
      </c>
    </row>
    <row r="72" spans="1:10" x14ac:dyDescent="0.25">
      <c r="A72" s="1">
        <f t="shared" si="3"/>
        <v>4</v>
      </c>
      <c r="B72" s="2" t="s">
        <v>62</v>
      </c>
      <c r="C72" s="2">
        <v>2020</v>
      </c>
      <c r="D72">
        <v>-0.105029307305813</v>
      </c>
      <c r="E72">
        <v>-0.16558654606342299</v>
      </c>
      <c r="F72">
        <v>0.184312224388123</v>
      </c>
      <c r="G72">
        <v>-0.117155604064465</v>
      </c>
      <c r="H72">
        <v>-5.20715899765491E-2</v>
      </c>
      <c r="I72">
        <v>0.55417269468307495</v>
      </c>
      <c r="J72">
        <f t="shared" si="2"/>
        <v>2.6050293073058128</v>
      </c>
    </row>
    <row r="73" spans="1:10" x14ac:dyDescent="0.25">
      <c r="A73" s="1">
        <f t="shared" si="3"/>
        <v>4</v>
      </c>
      <c r="B73" s="2" t="s">
        <v>62</v>
      </c>
      <c r="C73" s="2">
        <v>2021</v>
      </c>
      <c r="D73">
        <v>-0.10609041154384601</v>
      </c>
      <c r="E73">
        <v>-0.14947880804538699</v>
      </c>
      <c r="F73">
        <v>6.6447861492633806E-2</v>
      </c>
      <c r="G73">
        <v>-0.200255006551743</v>
      </c>
      <c r="H73">
        <v>-8.1007681787013994E-2</v>
      </c>
      <c r="I73">
        <v>0.46734911203384399</v>
      </c>
      <c r="J73">
        <f t="shared" si="2"/>
        <v>2.6060904115438461</v>
      </c>
    </row>
    <row r="74" spans="1:10" x14ac:dyDescent="0.25">
      <c r="A74" s="1">
        <f t="shared" si="3"/>
        <v>5</v>
      </c>
      <c r="B74" s="2" t="s">
        <v>83</v>
      </c>
      <c r="C74" s="2">
        <v>2004</v>
      </c>
      <c r="D74">
        <v>-0.88760668039321899</v>
      </c>
      <c r="E74">
        <v>-0.90503984689712502</v>
      </c>
      <c r="F74">
        <v>-1.0333836078643801</v>
      </c>
      <c r="G74">
        <v>-1.01313292980194</v>
      </c>
      <c r="H74">
        <v>-1.3023222684860201</v>
      </c>
      <c r="I74">
        <v>-1.2701731920242301</v>
      </c>
      <c r="J74">
        <f t="shared" si="2"/>
        <v>3.387606680393219</v>
      </c>
    </row>
    <row r="75" spans="1:10" x14ac:dyDescent="0.25">
      <c r="A75" s="1">
        <f t="shared" si="3"/>
        <v>5</v>
      </c>
      <c r="B75" s="2" t="s">
        <v>83</v>
      </c>
      <c r="C75" s="2">
        <v>2005</v>
      </c>
      <c r="D75">
        <v>-1.0733128786087001</v>
      </c>
      <c r="E75">
        <v>-1.0579708814621001</v>
      </c>
      <c r="F75">
        <v>-1.1539767980575599</v>
      </c>
      <c r="G75">
        <v>-1.03712630271912</v>
      </c>
      <c r="H75">
        <v>-1.4234533309936499</v>
      </c>
      <c r="I75">
        <v>-1.1720048189163199</v>
      </c>
      <c r="J75">
        <f t="shared" si="2"/>
        <v>3.5733128786087001</v>
      </c>
    </row>
    <row r="76" spans="1:10" x14ac:dyDescent="0.25">
      <c r="A76" s="1">
        <f t="shared" si="3"/>
        <v>5</v>
      </c>
      <c r="B76" s="2" t="s">
        <v>83</v>
      </c>
      <c r="C76" s="2">
        <v>2006</v>
      </c>
      <c r="D76">
        <v>-1.12154197692871</v>
      </c>
      <c r="E76">
        <v>-1.2697395086288501</v>
      </c>
      <c r="F76">
        <v>-1.9089285135269201</v>
      </c>
      <c r="G76">
        <v>-1.1431649923324601</v>
      </c>
      <c r="H76">
        <v>-1.4209954738616899</v>
      </c>
      <c r="I76">
        <v>-1.22781145572662</v>
      </c>
      <c r="J76">
        <f t="shared" si="2"/>
        <v>3.62154197692871</v>
      </c>
    </row>
    <row r="77" spans="1:10" x14ac:dyDescent="0.25">
      <c r="A77" s="1">
        <f t="shared" si="3"/>
        <v>5</v>
      </c>
      <c r="B77" s="2" t="s">
        <v>83</v>
      </c>
      <c r="C77" s="2">
        <v>2007</v>
      </c>
      <c r="D77">
        <v>-1.2924504280090301</v>
      </c>
      <c r="E77">
        <v>-1.2506574392318699</v>
      </c>
      <c r="F77">
        <v>-2.40334820747375</v>
      </c>
      <c r="G77">
        <v>-1.1873979568481401</v>
      </c>
      <c r="H77">
        <v>-1.4520692825317401</v>
      </c>
      <c r="I77">
        <v>-1.3686839342117301</v>
      </c>
      <c r="J77">
        <f t="shared" si="2"/>
        <v>3.7924504280090301</v>
      </c>
    </row>
    <row r="78" spans="1:10" x14ac:dyDescent="0.25">
      <c r="A78" s="1">
        <f t="shared" si="3"/>
        <v>5</v>
      </c>
      <c r="B78" s="2" t="s">
        <v>83</v>
      </c>
      <c r="C78" s="2">
        <v>2008</v>
      </c>
      <c r="D78">
        <v>-1.21101438999176</v>
      </c>
      <c r="E78">
        <v>-1.17624831199646</v>
      </c>
      <c r="F78">
        <v>-2.0973389148712198</v>
      </c>
      <c r="G78">
        <v>-1.16600322723389</v>
      </c>
      <c r="H78">
        <v>-1.5402762889862101</v>
      </c>
      <c r="I78">
        <v>-1.42630350589752</v>
      </c>
      <c r="J78">
        <f t="shared" si="2"/>
        <v>3.7110143899917603</v>
      </c>
    </row>
    <row r="79" spans="1:10" x14ac:dyDescent="0.25">
      <c r="A79" s="1">
        <f t="shared" si="3"/>
        <v>5</v>
      </c>
      <c r="B79" s="2" t="s">
        <v>83</v>
      </c>
      <c r="C79" s="2">
        <v>2009</v>
      </c>
      <c r="D79">
        <v>-1.0962841510772701</v>
      </c>
      <c r="E79">
        <v>-1.04690313339233</v>
      </c>
      <c r="F79">
        <v>-2.116455078125</v>
      </c>
      <c r="G79">
        <v>-1.12358593940735</v>
      </c>
      <c r="H79">
        <v>-1.5522994995117201</v>
      </c>
      <c r="I79">
        <v>-1.30284023284912</v>
      </c>
      <c r="J79">
        <f t="shared" si="2"/>
        <v>3.5962841510772701</v>
      </c>
    </row>
    <row r="80" spans="1:10" x14ac:dyDescent="0.25">
      <c r="A80" s="1">
        <f t="shared" si="3"/>
        <v>5</v>
      </c>
      <c r="B80" s="2" t="s">
        <v>83</v>
      </c>
      <c r="C80" s="2">
        <v>2010</v>
      </c>
      <c r="D80">
        <v>-1.2219388484954801</v>
      </c>
      <c r="E80">
        <v>-1.1277321577072099</v>
      </c>
      <c r="F80">
        <v>-1.6870790719986</v>
      </c>
      <c r="G80">
        <v>-1.0598943233489999</v>
      </c>
      <c r="H80">
        <v>-1.4856327772140501</v>
      </c>
      <c r="I80">
        <v>-0.91796499490737904</v>
      </c>
      <c r="J80">
        <f t="shared" si="2"/>
        <v>3.7219388484954798</v>
      </c>
    </row>
    <row r="81" spans="1:10" x14ac:dyDescent="0.25">
      <c r="A81" s="1">
        <f t="shared" si="3"/>
        <v>5</v>
      </c>
      <c r="B81" s="2" t="s">
        <v>83</v>
      </c>
      <c r="C81" s="2">
        <v>2011</v>
      </c>
      <c r="D81">
        <v>-1.1273714303970299</v>
      </c>
      <c r="E81">
        <v>-1.14959073066711</v>
      </c>
      <c r="F81">
        <v>-1.3880540132522601</v>
      </c>
      <c r="G81">
        <v>-1.00236999988556</v>
      </c>
      <c r="H81">
        <v>-1.4481726884841899</v>
      </c>
      <c r="I81">
        <v>-0.88773870468139604</v>
      </c>
      <c r="J81">
        <f t="shared" si="2"/>
        <v>3.6273714303970301</v>
      </c>
    </row>
    <row r="82" spans="1:10" x14ac:dyDescent="0.25">
      <c r="A82" s="1">
        <f t="shared" si="3"/>
        <v>5</v>
      </c>
      <c r="B82" s="2" t="s">
        <v>83</v>
      </c>
      <c r="C82" s="2">
        <v>2012</v>
      </c>
      <c r="D82">
        <v>-1.05566322803497</v>
      </c>
      <c r="E82">
        <v>-1.26455461978912</v>
      </c>
      <c r="F82">
        <v>-1.2870124578476001</v>
      </c>
      <c r="G82">
        <v>-1.01962530612946</v>
      </c>
      <c r="H82">
        <v>-1.39905977249146</v>
      </c>
      <c r="I82">
        <v>-1.01388883590698</v>
      </c>
      <c r="J82">
        <f t="shared" si="2"/>
        <v>3.55566322803497</v>
      </c>
    </row>
    <row r="83" spans="1:10" x14ac:dyDescent="0.25">
      <c r="A83" s="1">
        <f t="shared" si="3"/>
        <v>5</v>
      </c>
      <c r="B83" s="2" t="s">
        <v>83</v>
      </c>
      <c r="C83" s="2">
        <v>2013</v>
      </c>
      <c r="D83">
        <v>-1.0497633218765301</v>
      </c>
      <c r="E83">
        <v>-1.1747422218322801</v>
      </c>
      <c r="F83">
        <v>-1.22985172271729</v>
      </c>
      <c r="G83">
        <v>-1.0244122743606601</v>
      </c>
      <c r="H83">
        <v>-1.38307952880859</v>
      </c>
      <c r="I83">
        <v>-1.0223114490509</v>
      </c>
      <c r="J83">
        <f t="shared" si="2"/>
        <v>3.5497633218765303</v>
      </c>
    </row>
    <row r="84" spans="1:10" x14ac:dyDescent="0.25">
      <c r="A84" s="1">
        <f t="shared" si="3"/>
        <v>5</v>
      </c>
      <c r="B84" s="2" t="s">
        <v>83</v>
      </c>
      <c r="C84" s="2">
        <v>2014</v>
      </c>
      <c r="D84">
        <v>-1.06706202030182</v>
      </c>
      <c r="E84">
        <v>-1.2439379692077599</v>
      </c>
      <c r="F84">
        <v>-0.95524275302886996</v>
      </c>
      <c r="G84">
        <v>-1.0696713924407999</v>
      </c>
      <c r="H84">
        <v>-1.3675396442413299</v>
      </c>
      <c r="I84">
        <v>-0.85756713151931796</v>
      </c>
      <c r="J84">
        <f t="shared" si="2"/>
        <v>3.5670620203018197</v>
      </c>
    </row>
    <row r="85" spans="1:10" x14ac:dyDescent="0.25">
      <c r="A85" s="1">
        <f t="shared" si="3"/>
        <v>5</v>
      </c>
      <c r="B85" s="2" t="s">
        <v>83</v>
      </c>
      <c r="C85" s="2">
        <v>2015</v>
      </c>
      <c r="D85">
        <v>-0.99245792627334595</v>
      </c>
      <c r="E85">
        <v>-1.1562803983688399</v>
      </c>
      <c r="F85">
        <v>-0.38698834180831898</v>
      </c>
      <c r="G85">
        <v>-0.87964892387390103</v>
      </c>
      <c r="H85">
        <v>-1.1758606433868399</v>
      </c>
      <c r="I85">
        <v>-0.85785138607025102</v>
      </c>
      <c r="J85">
        <f t="shared" si="2"/>
        <v>3.4924579262733459</v>
      </c>
    </row>
    <row r="86" spans="1:10" x14ac:dyDescent="0.25">
      <c r="A86" s="1">
        <f t="shared" si="3"/>
        <v>5</v>
      </c>
      <c r="B86" s="2" t="s">
        <v>83</v>
      </c>
      <c r="C86" s="2">
        <v>2016</v>
      </c>
      <c r="D86">
        <v>-0.92613196372985795</v>
      </c>
      <c r="E86">
        <v>-1.0349419116973899</v>
      </c>
      <c r="F86">
        <v>-0.39387482404708901</v>
      </c>
      <c r="G86">
        <v>-0.87849307060241699</v>
      </c>
      <c r="H86">
        <v>-1.23304915428162</v>
      </c>
      <c r="I86">
        <v>-0.76086503267288197</v>
      </c>
      <c r="J86">
        <f t="shared" si="2"/>
        <v>3.426131963729858</v>
      </c>
    </row>
    <row r="87" spans="1:10" x14ac:dyDescent="0.25">
      <c r="A87" s="1">
        <f t="shared" si="3"/>
        <v>5</v>
      </c>
      <c r="B87" s="2" t="s">
        <v>83</v>
      </c>
      <c r="C87" s="2">
        <v>2017</v>
      </c>
      <c r="D87">
        <v>-1.01758360862732</v>
      </c>
      <c r="E87">
        <v>-1.06098484992981</v>
      </c>
      <c r="F87">
        <v>-0.70099687576293901</v>
      </c>
      <c r="G87">
        <v>-0.84972923994064298</v>
      </c>
      <c r="H87">
        <v>-1.2418504953384399</v>
      </c>
      <c r="I87">
        <v>-0.73942869901657104</v>
      </c>
      <c r="J87">
        <f t="shared" si="2"/>
        <v>3.5175836086273202</v>
      </c>
    </row>
    <row r="88" spans="1:10" x14ac:dyDescent="0.25">
      <c r="A88" s="1">
        <f t="shared" si="3"/>
        <v>5</v>
      </c>
      <c r="B88" s="2" t="s">
        <v>83</v>
      </c>
      <c r="C88" s="2">
        <v>2018</v>
      </c>
      <c r="D88">
        <v>-1.0404527187347401</v>
      </c>
      <c r="E88">
        <v>-1.0021425485611</v>
      </c>
      <c r="F88">
        <v>-0.88408637046813998</v>
      </c>
      <c r="G88">
        <v>-0.79302924871444702</v>
      </c>
      <c r="H88">
        <v>-1.2181298732757599</v>
      </c>
      <c r="I88">
        <v>-0.77356022596359297</v>
      </c>
      <c r="J88">
        <f t="shared" si="2"/>
        <v>3.5404527187347403</v>
      </c>
    </row>
    <row r="89" spans="1:10" x14ac:dyDescent="0.25">
      <c r="A89" s="1">
        <f t="shared" si="3"/>
        <v>5</v>
      </c>
      <c r="B89" s="2" t="s">
        <v>83</v>
      </c>
      <c r="C89" s="2">
        <v>2019</v>
      </c>
      <c r="D89">
        <v>-0.89245206117630005</v>
      </c>
      <c r="E89">
        <v>-0.83614706993103005</v>
      </c>
      <c r="F89">
        <v>-0.84324616193771396</v>
      </c>
      <c r="G89">
        <v>-0.79588097333908103</v>
      </c>
      <c r="H89">
        <v>-1.21611356735229</v>
      </c>
      <c r="I89">
        <v>-0.76785665750503496</v>
      </c>
      <c r="J89">
        <f t="shared" si="2"/>
        <v>3.3924520611763</v>
      </c>
    </row>
    <row r="90" spans="1:10" x14ac:dyDescent="0.25">
      <c r="A90" s="1">
        <f t="shared" si="3"/>
        <v>5</v>
      </c>
      <c r="B90" s="2" t="s">
        <v>83</v>
      </c>
      <c r="C90" s="2">
        <v>2020</v>
      </c>
      <c r="D90">
        <v>-0.94753450155258201</v>
      </c>
      <c r="E90">
        <v>-0.94121414422988903</v>
      </c>
      <c r="F90">
        <v>-0.66733950376510598</v>
      </c>
      <c r="G90">
        <v>-0.86191231012344405</v>
      </c>
      <c r="H90">
        <v>-1.2737164497375499</v>
      </c>
      <c r="I90">
        <v>-0.91839164495468095</v>
      </c>
      <c r="J90">
        <f t="shared" si="2"/>
        <v>3.4475345015525818</v>
      </c>
    </row>
    <row r="91" spans="1:10" x14ac:dyDescent="0.25">
      <c r="A91" s="1">
        <f t="shared" si="3"/>
        <v>5</v>
      </c>
      <c r="B91" s="2" t="s">
        <v>83</v>
      </c>
      <c r="C91" s="2">
        <v>2021</v>
      </c>
      <c r="D91">
        <v>-0.99612736701965299</v>
      </c>
      <c r="E91">
        <v>-0.91567313671112105</v>
      </c>
      <c r="F91">
        <v>-0.97041082382202104</v>
      </c>
      <c r="G91">
        <v>-0.96426087617874101</v>
      </c>
      <c r="H91">
        <v>-1.13051640987396</v>
      </c>
      <c r="I91">
        <v>-0.98757135868072499</v>
      </c>
      <c r="J91">
        <f t="shared" si="2"/>
        <v>3.4961273670196529</v>
      </c>
    </row>
    <row r="92" spans="1:10" x14ac:dyDescent="0.25">
      <c r="A92" s="1">
        <f t="shared" si="3"/>
        <v>6</v>
      </c>
      <c r="B92" s="2" t="s">
        <v>131</v>
      </c>
      <c r="C92" s="2">
        <v>2004</v>
      </c>
      <c r="D92">
        <v>-0.67757755517959595</v>
      </c>
      <c r="E92">
        <v>-0.80388885736465499</v>
      </c>
      <c r="F92">
        <v>0.452396661043167</v>
      </c>
      <c r="G92">
        <v>-0.52732825279235795</v>
      </c>
      <c r="H92">
        <v>-0.19413742423057601</v>
      </c>
      <c r="I92">
        <v>0.24886377155780801</v>
      </c>
      <c r="J92">
        <f t="shared" si="2"/>
        <v>3.1775775551795959</v>
      </c>
    </row>
    <row r="93" spans="1:10" x14ac:dyDescent="0.25">
      <c r="A93" s="1">
        <f t="shared" si="3"/>
        <v>6</v>
      </c>
      <c r="B93" s="2" t="s">
        <v>131</v>
      </c>
      <c r="C93" s="2">
        <v>2005</v>
      </c>
      <c r="D93">
        <v>-0.50025326013565097</v>
      </c>
      <c r="E93">
        <v>-0.72595947980880704</v>
      </c>
      <c r="F93">
        <v>0.173916295170784</v>
      </c>
      <c r="G93">
        <v>-0.55955725908279397</v>
      </c>
      <c r="H93">
        <v>-0.14004294574260701</v>
      </c>
      <c r="I93">
        <v>0.247933819890022</v>
      </c>
      <c r="J93">
        <f t="shared" si="2"/>
        <v>3.0002532601356511</v>
      </c>
    </row>
    <row r="94" spans="1:10" x14ac:dyDescent="0.25">
      <c r="A94" s="1">
        <f t="shared" si="3"/>
        <v>6</v>
      </c>
      <c r="B94" s="2" t="s">
        <v>131</v>
      </c>
      <c r="C94" s="2">
        <v>2006</v>
      </c>
      <c r="D94">
        <v>-0.47920623421669001</v>
      </c>
      <c r="E94">
        <v>-0.76587492227554299</v>
      </c>
      <c r="F94">
        <v>0.41419690847396901</v>
      </c>
      <c r="G94">
        <v>-0.45876130461692799</v>
      </c>
      <c r="H94">
        <v>-0.28743439912795998</v>
      </c>
      <c r="I94">
        <v>0.297409027814865</v>
      </c>
      <c r="J94">
        <f t="shared" si="2"/>
        <v>2.9792062342166901</v>
      </c>
    </row>
    <row r="95" spans="1:10" x14ac:dyDescent="0.25">
      <c r="A95" s="1">
        <f t="shared" si="3"/>
        <v>6</v>
      </c>
      <c r="B95" s="2" t="s">
        <v>131</v>
      </c>
      <c r="C95" s="2">
        <v>2007</v>
      </c>
      <c r="D95">
        <v>-0.42621174454688998</v>
      </c>
      <c r="E95">
        <v>-0.76621836423873901</v>
      </c>
      <c r="F95">
        <v>0.230479195713997</v>
      </c>
      <c r="G95">
        <v>-0.39016973972320601</v>
      </c>
      <c r="H95">
        <v>-0.182401552796364</v>
      </c>
      <c r="I95">
        <v>0.22539059817790999</v>
      </c>
      <c r="J95">
        <f t="shared" si="2"/>
        <v>2.9262117445468898</v>
      </c>
    </row>
    <row r="96" spans="1:10" x14ac:dyDescent="0.25">
      <c r="A96" s="1">
        <f t="shared" si="3"/>
        <v>6</v>
      </c>
      <c r="B96" s="2" t="s">
        <v>131</v>
      </c>
      <c r="C96" s="2">
        <v>2008</v>
      </c>
      <c r="D96">
        <v>-0.537264764308929</v>
      </c>
      <c r="E96">
        <v>-0.79193168878555298</v>
      </c>
      <c r="F96">
        <v>0.20999889075756101</v>
      </c>
      <c r="G96">
        <v>-0.42413794994354198</v>
      </c>
      <c r="H96">
        <v>-0.31948363780975297</v>
      </c>
      <c r="I96">
        <v>0.20251095294952401</v>
      </c>
      <c r="J96">
        <f t="shared" si="2"/>
        <v>3.037264764308929</v>
      </c>
    </row>
    <row r="97" spans="1:10" x14ac:dyDescent="0.25">
      <c r="A97" s="1">
        <f t="shared" si="3"/>
        <v>6</v>
      </c>
      <c r="B97" s="2" t="s">
        <v>131</v>
      </c>
      <c r="C97" s="2">
        <v>2009</v>
      </c>
      <c r="D97">
        <v>-0.68089342117309604</v>
      </c>
      <c r="E97">
        <v>-0.80245333909988403</v>
      </c>
      <c r="F97">
        <v>-7.5577624142169994E-2</v>
      </c>
      <c r="G97">
        <v>-0.40867027640342701</v>
      </c>
      <c r="H97">
        <v>-0.36310139298438998</v>
      </c>
      <c r="I97">
        <v>6.9614760577678694E-2</v>
      </c>
      <c r="J97">
        <f t="shared" si="2"/>
        <v>3.1808934211730961</v>
      </c>
    </row>
    <row r="98" spans="1:10" x14ac:dyDescent="0.25">
      <c r="A98" s="1">
        <f t="shared" si="3"/>
        <v>6</v>
      </c>
      <c r="B98" s="2" t="s">
        <v>131</v>
      </c>
      <c r="C98" s="2">
        <v>2010</v>
      </c>
      <c r="D98">
        <v>-0.67680871486663796</v>
      </c>
      <c r="E98">
        <v>-0.85306394100189198</v>
      </c>
      <c r="F98">
        <v>-0.18289922177791601</v>
      </c>
      <c r="G98">
        <v>-0.48374578356742898</v>
      </c>
      <c r="H98">
        <v>-0.44725793600082397</v>
      </c>
      <c r="I98">
        <v>0.15810754895210299</v>
      </c>
      <c r="J98">
        <f t="shared" si="2"/>
        <v>3.1768087148666382</v>
      </c>
    </row>
    <row r="99" spans="1:10" x14ac:dyDescent="0.25">
      <c r="A99" s="1">
        <f t="shared" si="3"/>
        <v>6</v>
      </c>
      <c r="B99" s="2" t="s">
        <v>131</v>
      </c>
      <c r="C99" s="2">
        <v>2011</v>
      </c>
      <c r="D99">
        <v>-0.64800906181335405</v>
      </c>
      <c r="E99">
        <v>-0.80210977792739901</v>
      </c>
      <c r="F99">
        <v>-0.70837974548339799</v>
      </c>
      <c r="G99">
        <v>-0.40468996763229398</v>
      </c>
      <c r="H99">
        <v>-0.50021821260452304</v>
      </c>
      <c r="I99">
        <v>0.16789978742599501</v>
      </c>
      <c r="J99">
        <f t="shared" si="2"/>
        <v>3.148009061813354</v>
      </c>
    </row>
    <row r="100" spans="1:10" x14ac:dyDescent="0.25">
      <c r="A100" s="1">
        <f t="shared" si="3"/>
        <v>6</v>
      </c>
      <c r="B100" s="2" t="s">
        <v>131</v>
      </c>
      <c r="C100" s="2">
        <v>2012</v>
      </c>
      <c r="D100">
        <v>-0.83121210336685203</v>
      </c>
      <c r="E100">
        <v>-0.98390489816665605</v>
      </c>
      <c r="F100">
        <v>-2.0343286991119398</v>
      </c>
      <c r="G100">
        <v>-0.427046447992325</v>
      </c>
      <c r="H100">
        <v>-0.66488873958587602</v>
      </c>
      <c r="I100">
        <v>-0.49553012847900402</v>
      </c>
      <c r="J100">
        <f t="shared" si="2"/>
        <v>3.3312121033668518</v>
      </c>
    </row>
    <row r="101" spans="1:10" x14ac:dyDescent="0.25">
      <c r="A101" s="1">
        <f t="shared" si="3"/>
        <v>6</v>
      </c>
      <c r="B101" s="2" t="s">
        <v>131</v>
      </c>
      <c r="C101" s="2">
        <v>2013</v>
      </c>
      <c r="D101">
        <v>-0.79203581809997603</v>
      </c>
      <c r="E101">
        <v>-0.89917176961898804</v>
      </c>
      <c r="F101">
        <v>-1.72216212749481</v>
      </c>
      <c r="G101">
        <v>-0.51934033632278398</v>
      </c>
      <c r="H101">
        <v>-0.74710041284561202</v>
      </c>
      <c r="I101">
        <v>-0.28450796008110002</v>
      </c>
      <c r="J101">
        <f t="shared" si="2"/>
        <v>3.292035818099976</v>
      </c>
    </row>
    <row r="102" spans="1:10" x14ac:dyDescent="0.25">
      <c r="A102" s="1">
        <f t="shared" si="3"/>
        <v>6</v>
      </c>
      <c r="B102" s="2" t="s">
        <v>131</v>
      </c>
      <c r="C102" s="2">
        <v>2014</v>
      </c>
      <c r="D102">
        <v>-0.75090199708938599</v>
      </c>
      <c r="E102">
        <v>-1.0884201526641799</v>
      </c>
      <c r="F102">
        <v>-1.71398878097534</v>
      </c>
      <c r="G102">
        <v>-0.63384145498275801</v>
      </c>
      <c r="H102">
        <v>-0.63508522510528598</v>
      </c>
      <c r="I102">
        <v>-0.161109298467636</v>
      </c>
      <c r="J102">
        <f t="shared" si="2"/>
        <v>3.250901997089386</v>
      </c>
    </row>
    <row r="103" spans="1:10" x14ac:dyDescent="0.25">
      <c r="A103" s="1">
        <f t="shared" si="3"/>
        <v>6</v>
      </c>
      <c r="B103" s="2" t="s">
        <v>131</v>
      </c>
      <c r="C103" s="2">
        <v>2015</v>
      </c>
      <c r="D103">
        <v>-0.68063384294509899</v>
      </c>
      <c r="E103">
        <v>-0.92931956052780196</v>
      </c>
      <c r="F103">
        <v>-1.68566393852234</v>
      </c>
      <c r="G103">
        <v>-0.61350119113922097</v>
      </c>
      <c r="H103">
        <v>-0.73149651288986195</v>
      </c>
      <c r="I103">
        <v>-0.19771526753902399</v>
      </c>
      <c r="J103">
        <f t="shared" si="2"/>
        <v>3.1806338429450989</v>
      </c>
    </row>
    <row r="104" spans="1:10" x14ac:dyDescent="0.25">
      <c r="A104" s="1">
        <f t="shared" si="3"/>
        <v>6</v>
      </c>
      <c r="B104" s="2" t="s">
        <v>131</v>
      </c>
      <c r="C104" s="2">
        <v>2016</v>
      </c>
      <c r="D104">
        <v>-0.655201256275177</v>
      </c>
      <c r="E104">
        <v>-0.99600374698638905</v>
      </c>
      <c r="F104">
        <v>-1.61723256111145</v>
      </c>
      <c r="G104">
        <v>-0.62875300645828203</v>
      </c>
      <c r="H104">
        <v>-0.78482085466384899</v>
      </c>
      <c r="I104">
        <v>-0.18231913447380099</v>
      </c>
      <c r="J104">
        <f t="shared" si="2"/>
        <v>3.155201256275177</v>
      </c>
    </row>
    <row r="105" spans="1:10" x14ac:dyDescent="0.25">
      <c r="A105" s="1">
        <f t="shared" si="3"/>
        <v>6</v>
      </c>
      <c r="B105" s="2" t="s">
        <v>131</v>
      </c>
      <c r="C105" s="2">
        <v>2017</v>
      </c>
      <c r="D105">
        <v>-0.64361310005187999</v>
      </c>
      <c r="E105">
        <v>-0.93873322010040305</v>
      </c>
      <c r="F105">
        <v>-1.9069008827209499</v>
      </c>
      <c r="G105">
        <v>-0.60064631700515703</v>
      </c>
      <c r="H105">
        <v>-0.77824020385742199</v>
      </c>
      <c r="I105">
        <v>-0.21193401515483901</v>
      </c>
      <c r="J105">
        <f t="shared" si="2"/>
        <v>3.1436131000518799</v>
      </c>
    </row>
    <row r="106" spans="1:10" x14ac:dyDescent="0.25">
      <c r="A106" s="1">
        <f t="shared" si="3"/>
        <v>6</v>
      </c>
      <c r="B106" s="2" t="s">
        <v>131</v>
      </c>
      <c r="C106" s="2">
        <v>2018</v>
      </c>
      <c r="D106">
        <v>-0.690690398216248</v>
      </c>
      <c r="E106">
        <v>-1.0003201961517301</v>
      </c>
      <c r="F106">
        <v>-2.08872318267822</v>
      </c>
      <c r="G106">
        <v>-0.58529043197631803</v>
      </c>
      <c r="H106">
        <v>-0.799025118350983</v>
      </c>
      <c r="I106">
        <v>-0.33419066667556802</v>
      </c>
      <c r="J106">
        <f t="shared" si="2"/>
        <v>3.190690398216248</v>
      </c>
    </row>
    <row r="107" spans="1:10" x14ac:dyDescent="0.25">
      <c r="A107" s="1">
        <f t="shared" si="3"/>
        <v>6</v>
      </c>
      <c r="B107" s="2" t="s">
        <v>131</v>
      </c>
      <c r="C107" s="2">
        <v>2019</v>
      </c>
      <c r="D107">
        <v>-0.69189321994781505</v>
      </c>
      <c r="E107">
        <v>-1.0689998865127599</v>
      </c>
      <c r="F107">
        <v>-2.2011039257049601</v>
      </c>
      <c r="G107">
        <v>-0.60819154977798495</v>
      </c>
      <c r="H107">
        <v>-0.84636688232421897</v>
      </c>
      <c r="I107">
        <v>-0.44351008534431502</v>
      </c>
      <c r="J107">
        <f t="shared" si="2"/>
        <v>3.1918932199478149</v>
      </c>
    </row>
    <row r="108" spans="1:10" x14ac:dyDescent="0.25">
      <c r="A108" s="1">
        <f t="shared" si="3"/>
        <v>6</v>
      </c>
      <c r="B108" s="2" t="s">
        <v>131</v>
      </c>
      <c r="C108" s="2">
        <v>2020</v>
      </c>
      <c r="D108">
        <v>-0.783605337142944</v>
      </c>
      <c r="E108">
        <v>-1.1658632755279501</v>
      </c>
      <c r="F108">
        <v>-2.1341104507446298</v>
      </c>
      <c r="G108">
        <v>-0.65897566080093395</v>
      </c>
      <c r="H108">
        <v>-0.93359756469726596</v>
      </c>
      <c r="I108">
        <v>-0.73543417453765902</v>
      </c>
      <c r="J108">
        <f t="shared" si="2"/>
        <v>3.2836053371429439</v>
      </c>
    </row>
    <row r="109" spans="1:10" x14ac:dyDescent="0.25">
      <c r="A109" s="1">
        <f t="shared" si="3"/>
        <v>6</v>
      </c>
      <c r="B109" s="2" t="s">
        <v>131</v>
      </c>
      <c r="C109" s="2">
        <v>2021</v>
      </c>
      <c r="D109">
        <v>-0.86700701713562001</v>
      </c>
      <c r="E109">
        <v>-1.2231879234314</v>
      </c>
      <c r="F109">
        <v>-2.3524365425109899</v>
      </c>
      <c r="G109">
        <v>-0.62164795398712203</v>
      </c>
      <c r="H109">
        <v>-0.90203243494033802</v>
      </c>
      <c r="I109">
        <v>-0.77748978137970004</v>
      </c>
      <c r="J109">
        <f t="shared" si="2"/>
        <v>3.3670070171356201</v>
      </c>
    </row>
    <row r="110" spans="1:10" x14ac:dyDescent="0.25">
      <c r="A110" s="1">
        <f t="shared" si="3"/>
        <v>7</v>
      </c>
      <c r="B110" s="2" t="s">
        <v>146</v>
      </c>
      <c r="C110" s="2">
        <v>2004</v>
      </c>
      <c r="D110">
        <v>-0.88732010126113903</v>
      </c>
      <c r="E110">
        <v>-0.77481555938720703</v>
      </c>
      <c r="F110">
        <v>-0.50527083873748802</v>
      </c>
      <c r="G110">
        <v>-0.68376952409744296</v>
      </c>
      <c r="H110">
        <v>-0.64945763349533103</v>
      </c>
      <c r="I110">
        <v>-0.19024476408958399</v>
      </c>
      <c r="J110">
        <f t="shared" si="2"/>
        <v>3.3873201012611389</v>
      </c>
    </row>
    <row r="111" spans="1:10" x14ac:dyDescent="0.25">
      <c r="A111" s="1">
        <f t="shared" si="3"/>
        <v>7</v>
      </c>
      <c r="B111" s="2" t="s">
        <v>146</v>
      </c>
      <c r="C111" s="2">
        <v>2005</v>
      </c>
      <c r="D111">
        <v>-0.72455096244812001</v>
      </c>
      <c r="E111">
        <v>-0.79227632284164395</v>
      </c>
      <c r="F111">
        <v>-0.48601070046424899</v>
      </c>
      <c r="G111">
        <v>-0.41226157546043402</v>
      </c>
      <c r="H111">
        <v>-0.72139084339141801</v>
      </c>
      <c r="I111">
        <v>-0.28356039524078402</v>
      </c>
      <c r="J111">
        <f t="shared" si="2"/>
        <v>3.2245509624481201</v>
      </c>
    </row>
    <row r="112" spans="1:10" x14ac:dyDescent="0.25">
      <c r="A112" s="1">
        <f t="shared" si="3"/>
        <v>7</v>
      </c>
      <c r="B112" s="2" t="s">
        <v>146</v>
      </c>
      <c r="C112" s="2">
        <v>2006</v>
      </c>
      <c r="D112">
        <v>-0.84892255067825295</v>
      </c>
      <c r="E112">
        <v>-0.83227229118347201</v>
      </c>
      <c r="F112">
        <v>-0.227475315332413</v>
      </c>
      <c r="G112">
        <v>-0.55318599939346302</v>
      </c>
      <c r="H112">
        <v>-0.60157227516174305</v>
      </c>
      <c r="I112">
        <v>-0.32455268502235401</v>
      </c>
      <c r="J112">
        <f t="shared" si="2"/>
        <v>3.3489225506782532</v>
      </c>
    </row>
    <row r="113" spans="1:10" x14ac:dyDescent="0.25">
      <c r="A113" s="1">
        <f t="shared" si="3"/>
        <v>7</v>
      </c>
      <c r="B113" s="2" t="s">
        <v>146</v>
      </c>
      <c r="C113" s="2">
        <v>2007</v>
      </c>
      <c r="D113">
        <v>-0.76108270883560203</v>
      </c>
      <c r="E113">
        <v>-0.80375796556472801</v>
      </c>
      <c r="F113">
        <v>-0.45975315570831299</v>
      </c>
      <c r="G113">
        <v>-0.55796325206756603</v>
      </c>
      <c r="H113">
        <v>-0.61301189661026001</v>
      </c>
      <c r="I113">
        <v>-0.36808142066001898</v>
      </c>
      <c r="J113">
        <f t="shared" si="2"/>
        <v>3.2610827088356018</v>
      </c>
    </row>
    <row r="114" spans="1:10" x14ac:dyDescent="0.25">
      <c r="A114" s="1">
        <f t="shared" si="3"/>
        <v>7</v>
      </c>
      <c r="B114" s="2" t="s">
        <v>146</v>
      </c>
      <c r="C114" s="2">
        <v>2008</v>
      </c>
      <c r="D114">
        <v>-0.73039364814758301</v>
      </c>
      <c r="E114">
        <v>-0.73779618740081798</v>
      </c>
      <c r="F114">
        <v>-0.670321345329285</v>
      </c>
      <c r="G114">
        <v>-0.46494200825691201</v>
      </c>
      <c r="H114">
        <v>-0.680911064147949</v>
      </c>
      <c r="I114">
        <v>-0.44189405441284202</v>
      </c>
      <c r="J114">
        <f t="shared" si="2"/>
        <v>3.230393648147583</v>
      </c>
    </row>
    <row r="115" spans="1:10" x14ac:dyDescent="0.25">
      <c r="A115" s="1">
        <f t="shared" si="3"/>
        <v>7</v>
      </c>
      <c r="B115" s="2" t="s">
        <v>146</v>
      </c>
      <c r="C115" s="2">
        <v>2009</v>
      </c>
      <c r="D115">
        <v>-0.61119854450225797</v>
      </c>
      <c r="E115">
        <v>-0.70700150728225697</v>
      </c>
      <c r="F115">
        <v>-1.1500377655029299</v>
      </c>
      <c r="G115">
        <v>-0.52511912584304798</v>
      </c>
      <c r="H115">
        <v>-0.49185982346534701</v>
      </c>
      <c r="I115">
        <v>-0.73789423704147294</v>
      </c>
      <c r="J115">
        <f t="shared" si="2"/>
        <v>3.1111985445022579</v>
      </c>
    </row>
    <row r="116" spans="1:10" x14ac:dyDescent="0.25">
      <c r="A116" s="1">
        <f t="shared" si="3"/>
        <v>7</v>
      </c>
      <c r="B116" s="2" t="s">
        <v>146</v>
      </c>
      <c r="C116" s="2">
        <v>2010</v>
      </c>
      <c r="D116">
        <v>-0.65824919939041104</v>
      </c>
      <c r="E116">
        <v>-0.70580333471298196</v>
      </c>
      <c r="F116">
        <v>-1.16074454784393</v>
      </c>
      <c r="G116">
        <v>-0.56463050842285201</v>
      </c>
      <c r="H116">
        <v>-0.49916529655456499</v>
      </c>
      <c r="I116">
        <v>-0.66696429252624501</v>
      </c>
      <c r="J116">
        <f t="shared" si="2"/>
        <v>3.1582491993904109</v>
      </c>
    </row>
    <row r="117" spans="1:10" x14ac:dyDescent="0.25">
      <c r="A117" s="1">
        <f t="shared" si="3"/>
        <v>7</v>
      </c>
      <c r="B117" s="2" t="s">
        <v>146</v>
      </c>
      <c r="C117" s="2">
        <v>2011</v>
      </c>
      <c r="D117">
        <v>-0.65285754203796398</v>
      </c>
      <c r="E117">
        <v>-0.65459775924682595</v>
      </c>
      <c r="F117">
        <v>-0.878004491329193</v>
      </c>
      <c r="G117">
        <v>-0.56763333082199097</v>
      </c>
      <c r="H117">
        <v>-0.40769764780998202</v>
      </c>
      <c r="I117">
        <v>-0.24672935903072399</v>
      </c>
      <c r="J117">
        <f t="shared" si="2"/>
        <v>3.1528575420379639</v>
      </c>
    </row>
    <row r="118" spans="1:10" x14ac:dyDescent="0.25">
      <c r="A118" s="1">
        <f t="shared" si="3"/>
        <v>7</v>
      </c>
      <c r="B118" s="2" t="s">
        <v>146</v>
      </c>
      <c r="C118" s="2">
        <v>2012</v>
      </c>
      <c r="D118">
        <v>-0.647685706615448</v>
      </c>
      <c r="E118">
        <v>-0.69934713840484597</v>
      </c>
      <c r="F118">
        <v>-1.1481308937072801</v>
      </c>
      <c r="G118">
        <v>-0.60924988985061601</v>
      </c>
      <c r="H118">
        <v>-0.66396743059158303</v>
      </c>
      <c r="I118">
        <v>-0.28462755680084201</v>
      </c>
      <c r="J118">
        <f t="shared" si="2"/>
        <v>3.147685706615448</v>
      </c>
    </row>
    <row r="119" spans="1:10" x14ac:dyDescent="0.25">
      <c r="A119" s="1">
        <f t="shared" si="3"/>
        <v>7</v>
      </c>
      <c r="B119" s="2" t="s">
        <v>146</v>
      </c>
      <c r="C119" s="2">
        <v>2013</v>
      </c>
      <c r="D119">
        <v>-0.61886847019195601</v>
      </c>
      <c r="E119">
        <v>-0.73552840948104903</v>
      </c>
      <c r="F119">
        <v>-1.32179939746857</v>
      </c>
      <c r="G119">
        <v>-0.58284336328506503</v>
      </c>
      <c r="H119">
        <v>-0.66610020399093595</v>
      </c>
      <c r="I119">
        <v>-0.30628964304924</v>
      </c>
      <c r="J119">
        <f t="shared" si="2"/>
        <v>3.118868470191956</v>
      </c>
    </row>
    <row r="120" spans="1:10" x14ac:dyDescent="0.25">
      <c r="A120" s="1">
        <f t="shared" si="3"/>
        <v>7</v>
      </c>
      <c r="B120" s="2" t="s">
        <v>146</v>
      </c>
      <c r="C120" s="2">
        <v>2014</v>
      </c>
      <c r="D120">
        <v>-0.69521766901016202</v>
      </c>
      <c r="E120">
        <v>-0.715861976146698</v>
      </c>
      <c r="F120">
        <v>-1.1758404970169101</v>
      </c>
      <c r="G120">
        <v>-0.74380731582641602</v>
      </c>
      <c r="H120">
        <v>-0.65055888891220104</v>
      </c>
      <c r="I120">
        <v>-0.19456788897514299</v>
      </c>
      <c r="J120">
        <f t="shared" si="2"/>
        <v>3.1952176690101619</v>
      </c>
    </row>
    <row r="121" spans="1:10" x14ac:dyDescent="0.25">
      <c r="A121" s="1">
        <f t="shared" si="3"/>
        <v>7</v>
      </c>
      <c r="B121" s="2" t="s">
        <v>146</v>
      </c>
      <c r="C121" s="2">
        <v>2015</v>
      </c>
      <c r="D121">
        <v>-0.65086656808853105</v>
      </c>
      <c r="E121">
        <v>-0.69108533859252896</v>
      </c>
      <c r="F121">
        <v>-1.06654620170593</v>
      </c>
      <c r="G121">
        <v>-0.75986361503601096</v>
      </c>
      <c r="H121">
        <v>-0.57740008831024203</v>
      </c>
      <c r="I121">
        <v>-0.20420227944850899</v>
      </c>
      <c r="J121">
        <f t="shared" si="2"/>
        <v>3.1508665680885311</v>
      </c>
    </row>
    <row r="122" spans="1:10" x14ac:dyDescent="0.25">
      <c r="A122" s="1">
        <f t="shared" si="3"/>
        <v>7</v>
      </c>
      <c r="B122" s="2" t="s">
        <v>146</v>
      </c>
      <c r="C122" s="2">
        <v>2016</v>
      </c>
      <c r="D122">
        <v>-0.64361596107482899</v>
      </c>
      <c r="E122">
        <v>-0.66859710216522195</v>
      </c>
      <c r="F122">
        <v>-1.1033070087432899</v>
      </c>
      <c r="G122">
        <v>-0.71055978536605802</v>
      </c>
      <c r="H122">
        <v>-0.67207396030426003</v>
      </c>
      <c r="I122">
        <v>-0.42177906632423401</v>
      </c>
      <c r="J122">
        <f t="shared" si="2"/>
        <v>3.1436159610748291</v>
      </c>
    </row>
    <row r="123" spans="1:10" x14ac:dyDescent="0.25">
      <c r="A123" s="1">
        <f t="shared" si="3"/>
        <v>7</v>
      </c>
      <c r="B123" s="2" t="s">
        <v>146</v>
      </c>
      <c r="C123" s="2">
        <v>2017</v>
      </c>
      <c r="D123">
        <v>-0.66551244258880604</v>
      </c>
      <c r="E123">
        <v>-0.732213914394379</v>
      </c>
      <c r="F123">
        <v>-1.26576364040375</v>
      </c>
      <c r="G123">
        <v>-0.71039021015167203</v>
      </c>
      <c r="H123">
        <v>-0.68984228372573897</v>
      </c>
      <c r="I123">
        <v>-0.43021818995475802</v>
      </c>
      <c r="J123">
        <f t="shared" si="2"/>
        <v>3.1655124425888062</v>
      </c>
    </row>
    <row r="124" spans="1:10" x14ac:dyDescent="0.25">
      <c r="A124" s="1">
        <f t="shared" si="3"/>
        <v>7</v>
      </c>
      <c r="B124" s="2" t="s">
        <v>146</v>
      </c>
      <c r="C124" s="2">
        <v>2018</v>
      </c>
      <c r="D124">
        <v>-0.57054907083511397</v>
      </c>
      <c r="E124">
        <v>-0.80295413732528698</v>
      </c>
      <c r="F124">
        <v>-1.3645578622818</v>
      </c>
      <c r="G124">
        <v>-0.66654431819915805</v>
      </c>
      <c r="H124">
        <v>-0.58880972862243697</v>
      </c>
      <c r="I124">
        <v>-0.60421317815780595</v>
      </c>
      <c r="J124">
        <f t="shared" si="2"/>
        <v>3.070549070835114</v>
      </c>
    </row>
    <row r="125" spans="1:10" x14ac:dyDescent="0.25">
      <c r="A125" s="1">
        <f t="shared" si="3"/>
        <v>7</v>
      </c>
      <c r="B125" s="2" t="s">
        <v>146</v>
      </c>
      <c r="C125" s="2">
        <v>2019</v>
      </c>
      <c r="D125">
        <v>-0.52590870857238803</v>
      </c>
      <c r="E125">
        <v>-0.81630408763885498</v>
      </c>
      <c r="F125">
        <v>-1.4100866317748999</v>
      </c>
      <c r="G125">
        <v>-0.70768982172012296</v>
      </c>
      <c r="H125">
        <v>-0.54137611389160201</v>
      </c>
      <c r="I125">
        <v>-0.57837998867034901</v>
      </c>
      <c r="J125">
        <f t="shared" si="2"/>
        <v>3.0259087085723881</v>
      </c>
    </row>
    <row r="126" spans="1:10" x14ac:dyDescent="0.25">
      <c r="A126" s="1">
        <f t="shared" si="3"/>
        <v>7</v>
      </c>
      <c r="B126" s="2" t="s">
        <v>146</v>
      </c>
      <c r="C126" s="2">
        <v>2020</v>
      </c>
      <c r="D126">
        <v>-0.61766821146011397</v>
      </c>
      <c r="E126">
        <v>-0.63479685783386197</v>
      </c>
      <c r="F126">
        <v>-1.6578882932662999</v>
      </c>
      <c r="G126">
        <v>-0.78202027082443204</v>
      </c>
      <c r="H126">
        <v>-0.55643188953399703</v>
      </c>
      <c r="I126">
        <v>-0.49012371897697399</v>
      </c>
      <c r="J126">
        <f t="shared" si="2"/>
        <v>3.117668211460114</v>
      </c>
    </row>
    <row r="127" spans="1:10" x14ac:dyDescent="0.25">
      <c r="A127" s="1">
        <f t="shared" si="3"/>
        <v>7</v>
      </c>
      <c r="B127" s="2" t="s">
        <v>146</v>
      </c>
      <c r="C127" s="2">
        <v>2021</v>
      </c>
      <c r="D127">
        <v>-0.54667460918426503</v>
      </c>
      <c r="E127">
        <v>-0.614557325839996</v>
      </c>
      <c r="F127">
        <v>-1.61629951000214</v>
      </c>
      <c r="G127">
        <v>-0.74551361799240101</v>
      </c>
      <c r="H127">
        <v>-0.40480777621269198</v>
      </c>
      <c r="I127">
        <v>-0.38714414834976202</v>
      </c>
      <c r="J127">
        <f t="shared" si="2"/>
        <v>3.0466746091842651</v>
      </c>
    </row>
    <row r="128" spans="1:10" x14ac:dyDescent="0.25">
      <c r="A128" s="1">
        <f t="shared" si="3"/>
        <v>8</v>
      </c>
      <c r="B128" s="2" t="s">
        <v>161</v>
      </c>
      <c r="C128" s="2">
        <v>2004</v>
      </c>
      <c r="D128">
        <v>-1.38337290287018</v>
      </c>
      <c r="E128">
        <v>-0.94071418046951305</v>
      </c>
      <c r="F128">
        <v>-1.75441575050354</v>
      </c>
      <c r="G128">
        <v>-1.29281771183014</v>
      </c>
      <c r="H128">
        <v>-1.4396630525589</v>
      </c>
      <c r="I128">
        <v>-0.79676157236099199</v>
      </c>
      <c r="J128">
        <f t="shared" si="2"/>
        <v>3.88337290287018</v>
      </c>
    </row>
    <row r="129" spans="1:10" x14ac:dyDescent="0.25">
      <c r="A129" s="1">
        <f t="shared" si="3"/>
        <v>8</v>
      </c>
      <c r="B129" s="2" t="s">
        <v>161</v>
      </c>
      <c r="C129" s="2">
        <v>2005</v>
      </c>
      <c r="D129">
        <v>-1.18077552318573</v>
      </c>
      <c r="E129">
        <v>-0.90151262283325195</v>
      </c>
      <c r="F129">
        <v>-1.6665004491805999</v>
      </c>
      <c r="G129">
        <v>-0.79274934530258201</v>
      </c>
      <c r="H129">
        <v>-1.35421597957611</v>
      </c>
      <c r="I129">
        <v>-0.86894333362579301</v>
      </c>
      <c r="J129">
        <f t="shared" si="2"/>
        <v>3.68077552318573</v>
      </c>
    </row>
    <row r="130" spans="1:10" x14ac:dyDescent="0.25">
      <c r="A130" s="1">
        <f t="shared" si="3"/>
        <v>8</v>
      </c>
      <c r="B130" s="2" t="s">
        <v>161</v>
      </c>
      <c r="C130" s="2">
        <v>2006</v>
      </c>
      <c r="D130">
        <v>-1.1263943910598799</v>
      </c>
      <c r="E130">
        <v>-0.97215706110000599</v>
      </c>
      <c r="F130">
        <v>-2.0340776443481401</v>
      </c>
      <c r="G130">
        <v>-0.94757306575775102</v>
      </c>
      <c r="H130">
        <v>-1.07539594173431</v>
      </c>
      <c r="I130">
        <v>-0.62329781055450395</v>
      </c>
      <c r="J130">
        <f t="shared" si="2"/>
        <v>3.6263943910598799</v>
      </c>
    </row>
    <row r="131" spans="1:10" x14ac:dyDescent="0.25">
      <c r="A131" s="1">
        <f t="shared" si="3"/>
        <v>8</v>
      </c>
      <c r="B131" s="2" t="s">
        <v>161</v>
      </c>
      <c r="C131" s="2">
        <v>2007</v>
      </c>
      <c r="D131">
        <v>-1.06693983078003</v>
      </c>
      <c r="E131">
        <v>-1.039311170578</v>
      </c>
      <c r="F131">
        <v>-2.0140564441680899</v>
      </c>
      <c r="G131">
        <v>-0.89497166872024503</v>
      </c>
      <c r="H131">
        <v>-1.06105268001556</v>
      </c>
      <c r="I131">
        <v>-0.76043993234634399</v>
      </c>
      <c r="J131">
        <f t="shared" ref="J131:J181" si="4">ABS(D131-2.5)</f>
        <v>3.5669398307800302</v>
      </c>
    </row>
    <row r="132" spans="1:10" x14ac:dyDescent="0.25">
      <c r="A132" s="1">
        <f t="shared" ref="A132:A181" si="5">IF(B132=B131, A131, A131+1)</f>
        <v>8</v>
      </c>
      <c r="B132" s="2" t="s">
        <v>161</v>
      </c>
      <c r="C132" s="2">
        <v>2008</v>
      </c>
      <c r="D132">
        <v>-0.90094894170761097</v>
      </c>
      <c r="E132">
        <v>-0.99510860443115201</v>
      </c>
      <c r="F132">
        <v>-1.86071193218231</v>
      </c>
      <c r="G132">
        <v>-0.81571930646896396</v>
      </c>
      <c r="H132">
        <v>-1.0383048057556199</v>
      </c>
      <c r="I132">
        <v>-0.73560380935668901</v>
      </c>
      <c r="J132">
        <f t="shared" si="4"/>
        <v>3.4009489417076111</v>
      </c>
    </row>
    <row r="133" spans="1:10" x14ac:dyDescent="0.25">
      <c r="A133" s="1">
        <f t="shared" si="5"/>
        <v>8</v>
      </c>
      <c r="B133" s="2" t="s">
        <v>161</v>
      </c>
      <c r="C133" s="2">
        <v>2009</v>
      </c>
      <c r="D133">
        <v>-1.04188585281372</v>
      </c>
      <c r="E133">
        <v>-1.20481693744659</v>
      </c>
      <c r="F133">
        <v>-1.9945538043975799</v>
      </c>
      <c r="G133">
        <v>-0.76018828153610196</v>
      </c>
      <c r="H133">
        <v>-1.1561077833175699</v>
      </c>
      <c r="I133">
        <v>-0.84886324405670199</v>
      </c>
      <c r="J133">
        <f t="shared" si="4"/>
        <v>3.5418858528137198</v>
      </c>
    </row>
    <row r="134" spans="1:10" x14ac:dyDescent="0.25">
      <c r="A134" s="1">
        <f t="shared" si="5"/>
        <v>8</v>
      </c>
      <c r="B134" s="2" t="s">
        <v>161</v>
      </c>
      <c r="C134" s="2">
        <v>2010</v>
      </c>
      <c r="D134">
        <v>-1.05150854587555</v>
      </c>
      <c r="E134">
        <v>-1.1694369316101101</v>
      </c>
      <c r="F134">
        <v>-2.2111232280731201</v>
      </c>
      <c r="G134">
        <v>-0.74347710609436002</v>
      </c>
      <c r="H134">
        <v>-1.1588362455368</v>
      </c>
      <c r="I134">
        <v>-0.77708142995834395</v>
      </c>
      <c r="J134">
        <f t="shared" si="4"/>
        <v>3.5515085458755502</v>
      </c>
    </row>
    <row r="135" spans="1:10" x14ac:dyDescent="0.25">
      <c r="A135" s="1">
        <f t="shared" si="5"/>
        <v>8</v>
      </c>
      <c r="B135" s="2" t="s">
        <v>161</v>
      </c>
      <c r="C135" s="2">
        <v>2011</v>
      </c>
      <c r="D135">
        <v>-1.1893614530563399</v>
      </c>
      <c r="E135">
        <v>-1.1062705516815201</v>
      </c>
      <c r="F135">
        <v>-1.95645451545715</v>
      </c>
      <c r="G135">
        <v>-0.69953626394271895</v>
      </c>
      <c r="H135">
        <v>-1.1788387298584</v>
      </c>
      <c r="I135">
        <v>-0.71341103315353405</v>
      </c>
      <c r="J135">
        <f t="shared" si="4"/>
        <v>3.6893614530563399</v>
      </c>
    </row>
    <row r="136" spans="1:10" x14ac:dyDescent="0.25">
      <c r="A136" s="1">
        <f t="shared" si="5"/>
        <v>8</v>
      </c>
      <c r="B136" s="2" t="s">
        <v>161</v>
      </c>
      <c r="C136" s="2">
        <v>2012</v>
      </c>
      <c r="D136">
        <v>-1.1759332418441799</v>
      </c>
      <c r="E136">
        <v>-1.0028103590011599</v>
      </c>
      <c r="F136">
        <v>-2.0420737266540501</v>
      </c>
      <c r="G136">
        <v>-0.72306942939758301</v>
      </c>
      <c r="H136">
        <v>-1.1388287544250499</v>
      </c>
      <c r="I136">
        <v>-0.70021986961364702</v>
      </c>
      <c r="J136">
        <f t="shared" si="4"/>
        <v>3.6759332418441799</v>
      </c>
    </row>
    <row r="137" spans="1:10" x14ac:dyDescent="0.25">
      <c r="A137" s="1">
        <f t="shared" si="5"/>
        <v>8</v>
      </c>
      <c r="B137" s="2" t="s">
        <v>161</v>
      </c>
      <c r="C137" s="2">
        <v>2013</v>
      </c>
      <c r="D137">
        <v>-1.2268692255020099</v>
      </c>
      <c r="E137">
        <v>-0.99935883283615101</v>
      </c>
      <c r="F137">
        <v>-2.0884783267974898</v>
      </c>
      <c r="G137">
        <v>-0.68176937103271495</v>
      </c>
      <c r="H137">
        <v>-1.12007391452789</v>
      </c>
      <c r="I137">
        <v>-0.69302821159362804</v>
      </c>
      <c r="J137">
        <f t="shared" si="4"/>
        <v>3.7268692255020097</v>
      </c>
    </row>
    <row r="138" spans="1:10" x14ac:dyDescent="0.25">
      <c r="A138" s="1">
        <f t="shared" si="5"/>
        <v>8</v>
      </c>
      <c r="B138" s="2" t="s">
        <v>161</v>
      </c>
      <c r="C138" s="2">
        <v>2014</v>
      </c>
      <c r="D138">
        <v>-1.28350389003754</v>
      </c>
      <c r="E138">
        <v>-1.1905999183654801</v>
      </c>
      <c r="F138">
        <v>-2.1302764415740998</v>
      </c>
      <c r="G138">
        <v>-0.83762276172637895</v>
      </c>
      <c r="H138">
        <v>-1.05556893348694</v>
      </c>
      <c r="I138">
        <v>-0.58715605735778797</v>
      </c>
      <c r="J138">
        <f t="shared" si="4"/>
        <v>3.7835038900375402</v>
      </c>
    </row>
    <row r="139" spans="1:10" x14ac:dyDescent="0.25">
      <c r="A139" s="1">
        <f t="shared" si="5"/>
        <v>8</v>
      </c>
      <c r="B139" s="2" t="s">
        <v>161</v>
      </c>
      <c r="C139" s="2">
        <v>2015</v>
      </c>
      <c r="D139">
        <v>-1.0702208280563399</v>
      </c>
      <c r="E139">
        <v>-0.97184991836547896</v>
      </c>
      <c r="F139">
        <v>-1.92544281482697</v>
      </c>
      <c r="G139">
        <v>-0.86675149202346802</v>
      </c>
      <c r="H139">
        <v>-0.96746653318405196</v>
      </c>
      <c r="I139">
        <v>-0.37261375784874001</v>
      </c>
      <c r="J139">
        <f t="shared" si="4"/>
        <v>3.5702208280563399</v>
      </c>
    </row>
    <row r="140" spans="1:10" x14ac:dyDescent="0.25">
      <c r="A140" s="1">
        <f t="shared" si="5"/>
        <v>8</v>
      </c>
      <c r="B140" s="2" t="s">
        <v>161</v>
      </c>
      <c r="C140" s="2">
        <v>2016</v>
      </c>
      <c r="D140">
        <v>-1.02190661430359</v>
      </c>
      <c r="E140">
        <v>-1.0944629907607999</v>
      </c>
      <c r="F140">
        <v>-1.8777098655700699</v>
      </c>
      <c r="G140">
        <v>-0.93171370029449496</v>
      </c>
      <c r="H140">
        <v>-1.02606177330017</v>
      </c>
      <c r="I140">
        <v>-0.31936252117156999</v>
      </c>
      <c r="J140">
        <f t="shared" si="4"/>
        <v>3.5219066143035898</v>
      </c>
    </row>
    <row r="141" spans="1:10" x14ac:dyDescent="0.25">
      <c r="A141" s="1">
        <f t="shared" si="5"/>
        <v>8</v>
      </c>
      <c r="B141" s="2" t="s">
        <v>161</v>
      </c>
      <c r="C141" s="2">
        <v>2017</v>
      </c>
      <c r="D141">
        <v>-1.07794201374054</v>
      </c>
      <c r="E141">
        <v>-1.02008616924286</v>
      </c>
      <c r="F141">
        <v>-1.9991550445556601</v>
      </c>
      <c r="G141">
        <v>-0.90170812606811501</v>
      </c>
      <c r="H141">
        <v>-0.87437909841537498</v>
      </c>
      <c r="I141">
        <v>-0.33991891145706199</v>
      </c>
      <c r="J141">
        <f t="shared" si="4"/>
        <v>3.57794201374054</v>
      </c>
    </row>
    <row r="142" spans="1:10" x14ac:dyDescent="0.25">
      <c r="A142" s="1">
        <f t="shared" si="5"/>
        <v>8</v>
      </c>
      <c r="B142" s="2" t="s">
        <v>161</v>
      </c>
      <c r="C142" s="2">
        <v>2018</v>
      </c>
      <c r="D142">
        <v>-1.0647181272506701</v>
      </c>
      <c r="E142">
        <v>-1.0974880456924401</v>
      </c>
      <c r="F142">
        <v>-2.1018230915069598</v>
      </c>
      <c r="G142">
        <v>-0.86420446634292603</v>
      </c>
      <c r="H142">
        <v>-0.903242588043213</v>
      </c>
      <c r="I142">
        <v>-0.430503189563751</v>
      </c>
      <c r="J142">
        <f t="shared" si="4"/>
        <v>3.5647181272506701</v>
      </c>
    </row>
    <row r="143" spans="1:10" x14ac:dyDescent="0.25">
      <c r="A143" s="1">
        <f t="shared" si="5"/>
        <v>8</v>
      </c>
      <c r="B143" s="2" t="s">
        <v>161</v>
      </c>
      <c r="C143" s="2">
        <v>2019</v>
      </c>
      <c r="D143">
        <v>-1.0792777538299601</v>
      </c>
      <c r="E143">
        <v>-1.1844336986541699</v>
      </c>
      <c r="F143">
        <v>-1.92018330097198</v>
      </c>
      <c r="G143">
        <v>-0.92542380094528198</v>
      </c>
      <c r="H143">
        <v>-0.92256957292556796</v>
      </c>
      <c r="I143">
        <v>-0.43437081575393699</v>
      </c>
      <c r="J143">
        <f t="shared" si="4"/>
        <v>3.5792777538299601</v>
      </c>
    </row>
    <row r="144" spans="1:10" x14ac:dyDescent="0.25">
      <c r="A144" s="1">
        <f t="shared" si="5"/>
        <v>8</v>
      </c>
      <c r="B144" s="2" t="s">
        <v>161</v>
      </c>
      <c r="C144" s="2">
        <v>2020</v>
      </c>
      <c r="D144">
        <v>-1.08271861076355</v>
      </c>
      <c r="E144">
        <v>-1.1158967018127399</v>
      </c>
      <c r="F144">
        <v>-1.8704650402069101</v>
      </c>
      <c r="G144">
        <v>-1.0094393491745</v>
      </c>
      <c r="H144">
        <v>-0.82598721981048595</v>
      </c>
      <c r="I144">
        <v>-0.580638468265533</v>
      </c>
      <c r="J144">
        <f t="shared" si="4"/>
        <v>3.5827186107635498</v>
      </c>
    </row>
    <row r="145" spans="1:10" x14ac:dyDescent="0.25">
      <c r="A145" s="1">
        <f t="shared" si="5"/>
        <v>8</v>
      </c>
      <c r="B145" s="2" t="s">
        <v>161</v>
      </c>
      <c r="C145" s="2">
        <v>2021</v>
      </c>
      <c r="D145">
        <v>-1.0701168775558501</v>
      </c>
      <c r="E145">
        <v>-0.99599868059158303</v>
      </c>
      <c r="F145">
        <v>-1.77930319309235</v>
      </c>
      <c r="G145">
        <v>-0.93263781070709195</v>
      </c>
      <c r="H145">
        <v>-0.85566401481628396</v>
      </c>
      <c r="I145">
        <v>-0.63655555248260498</v>
      </c>
      <c r="J145">
        <f t="shared" si="4"/>
        <v>3.5701168775558498</v>
      </c>
    </row>
    <row r="146" spans="1:10" x14ac:dyDescent="0.25">
      <c r="A146" s="1">
        <f t="shared" si="5"/>
        <v>9</v>
      </c>
      <c r="B146" s="2" t="s">
        <v>182</v>
      </c>
      <c r="C146" s="2">
        <v>2004</v>
      </c>
      <c r="D146">
        <v>2.3222394287586198E-2</v>
      </c>
      <c r="E146">
        <v>-0.34687146544456499</v>
      </c>
      <c r="F146">
        <v>2.95107942074537E-2</v>
      </c>
      <c r="G146">
        <v>-0.32348725199699402</v>
      </c>
      <c r="H146">
        <v>2.0185215398669201E-2</v>
      </c>
      <c r="I146">
        <v>0.17279690504074099</v>
      </c>
      <c r="J146">
        <f t="shared" si="4"/>
        <v>2.4767776057124138</v>
      </c>
    </row>
    <row r="147" spans="1:10" x14ac:dyDescent="0.25">
      <c r="A147" s="1">
        <f t="shared" si="5"/>
        <v>9</v>
      </c>
      <c r="B147" s="2" t="s">
        <v>182</v>
      </c>
      <c r="C147" s="2">
        <v>2005</v>
      </c>
      <c r="D147">
        <v>-3.5375662147998803E-2</v>
      </c>
      <c r="E147">
        <v>-0.25545451045036299</v>
      </c>
      <c r="F147">
        <v>-0.204009935259819</v>
      </c>
      <c r="G147">
        <v>-0.260493904352188</v>
      </c>
      <c r="H147">
        <v>9.8164184018969501E-3</v>
      </c>
      <c r="I147">
        <v>5.6197814643382998E-2</v>
      </c>
      <c r="J147">
        <f t="shared" si="4"/>
        <v>2.5353756621479988</v>
      </c>
    </row>
    <row r="148" spans="1:10" x14ac:dyDescent="0.25">
      <c r="A148" s="1">
        <f t="shared" si="5"/>
        <v>9</v>
      </c>
      <c r="B148" s="2" t="s">
        <v>182</v>
      </c>
      <c r="C148" s="2">
        <v>2006</v>
      </c>
      <c r="D148">
        <v>-0.37309429049491899</v>
      </c>
      <c r="E148">
        <v>-0.36779698729515098</v>
      </c>
      <c r="F148">
        <v>-0.264316946268082</v>
      </c>
      <c r="G148">
        <v>-0.36864861845970198</v>
      </c>
      <c r="H148">
        <v>-0.22130621969699901</v>
      </c>
      <c r="I148">
        <v>6.1726815998554202E-2</v>
      </c>
      <c r="J148">
        <f t="shared" si="4"/>
        <v>2.8730942904949188</v>
      </c>
    </row>
    <row r="149" spans="1:10" x14ac:dyDescent="0.25">
      <c r="A149" s="1">
        <f t="shared" si="5"/>
        <v>9</v>
      </c>
      <c r="B149" s="2" t="s">
        <v>182</v>
      </c>
      <c r="C149" s="2">
        <v>2007</v>
      </c>
      <c r="D149">
        <v>-0.51429945230483998</v>
      </c>
      <c r="E149">
        <v>-0.49072971940040599</v>
      </c>
      <c r="F149">
        <v>-0.244918704032898</v>
      </c>
      <c r="G149">
        <v>-0.40434858202934298</v>
      </c>
      <c r="H149">
        <v>-0.23980419337749501</v>
      </c>
      <c r="I149">
        <v>-0.181714087724686</v>
      </c>
      <c r="J149">
        <f t="shared" si="4"/>
        <v>3.0142994523048401</v>
      </c>
    </row>
    <row r="150" spans="1:10" x14ac:dyDescent="0.25">
      <c r="A150" s="1">
        <f t="shared" si="5"/>
        <v>9</v>
      </c>
      <c r="B150" s="2" t="s">
        <v>182</v>
      </c>
      <c r="C150" s="2">
        <v>2008</v>
      </c>
      <c r="D150">
        <v>-0.50015968084335305</v>
      </c>
      <c r="E150">
        <v>-0.214621931314468</v>
      </c>
      <c r="F150">
        <v>-0.14859133958816501</v>
      </c>
      <c r="G150">
        <v>-0.34791326522827098</v>
      </c>
      <c r="H150">
        <v>-0.28042370080947898</v>
      </c>
      <c r="I150">
        <v>-0.21350349485874201</v>
      </c>
      <c r="J150">
        <f t="shared" si="4"/>
        <v>3.0001596808433533</v>
      </c>
    </row>
    <row r="151" spans="1:10" x14ac:dyDescent="0.25">
      <c r="A151" s="1">
        <f t="shared" si="5"/>
        <v>9</v>
      </c>
      <c r="B151" s="2" t="s">
        <v>182</v>
      </c>
      <c r="C151" s="2">
        <v>2009</v>
      </c>
      <c r="D151">
        <v>-0.49004909396171598</v>
      </c>
      <c r="E151">
        <v>-0.55441641807556197</v>
      </c>
      <c r="F151">
        <v>-0.205200999975204</v>
      </c>
      <c r="G151">
        <v>-0.32428088784217801</v>
      </c>
      <c r="H151">
        <v>-0.36722439527511602</v>
      </c>
      <c r="I151">
        <v>-0.26909044384956399</v>
      </c>
      <c r="J151">
        <f t="shared" si="4"/>
        <v>2.9900490939617161</v>
      </c>
    </row>
    <row r="152" spans="1:10" x14ac:dyDescent="0.25">
      <c r="A152" s="1">
        <f t="shared" si="5"/>
        <v>9</v>
      </c>
      <c r="B152" s="2" t="s">
        <v>182</v>
      </c>
      <c r="C152" s="2">
        <v>2010</v>
      </c>
      <c r="D152">
        <v>-0.64138609170913696</v>
      </c>
      <c r="E152">
        <v>-0.59570819139480602</v>
      </c>
      <c r="F152">
        <v>-0.41792497038841198</v>
      </c>
      <c r="G152">
        <v>-0.31756988167762801</v>
      </c>
      <c r="H152">
        <v>-0.39750340580940202</v>
      </c>
      <c r="I152">
        <v>-0.26773741841316201</v>
      </c>
      <c r="J152">
        <f t="shared" si="4"/>
        <v>3.141386091709137</v>
      </c>
    </row>
    <row r="153" spans="1:10" x14ac:dyDescent="0.25">
      <c r="A153" s="1">
        <f t="shared" si="5"/>
        <v>9</v>
      </c>
      <c r="B153" s="2" t="s">
        <v>182</v>
      </c>
      <c r="C153" s="2">
        <v>2011</v>
      </c>
      <c r="D153">
        <v>-0.50372922420501698</v>
      </c>
      <c r="E153">
        <v>-0.497772127389908</v>
      </c>
      <c r="F153">
        <v>-0.280602246522903</v>
      </c>
      <c r="G153">
        <v>-0.245334327220917</v>
      </c>
      <c r="H153">
        <v>-0.45604574680328402</v>
      </c>
      <c r="I153">
        <v>-0.22019304335117301</v>
      </c>
      <c r="J153">
        <f t="shared" si="4"/>
        <v>3.0037292242050171</v>
      </c>
    </row>
    <row r="154" spans="1:10" x14ac:dyDescent="0.25">
      <c r="A154" s="1">
        <f t="shared" si="5"/>
        <v>9</v>
      </c>
      <c r="B154" s="2" t="s">
        <v>182</v>
      </c>
      <c r="C154" s="2">
        <v>2012</v>
      </c>
      <c r="D154">
        <v>-0.25842273235321001</v>
      </c>
      <c r="E154">
        <v>-0.477523863315582</v>
      </c>
      <c r="F154">
        <v>-0.108322031795979</v>
      </c>
      <c r="G154">
        <v>-0.109142281115055</v>
      </c>
      <c r="H154">
        <v>-0.28196707367897</v>
      </c>
      <c r="I154">
        <v>-4.1891350410878702E-3</v>
      </c>
      <c r="J154">
        <f t="shared" si="4"/>
        <v>2.75842273235321</v>
      </c>
    </row>
    <row r="155" spans="1:10" x14ac:dyDescent="0.25">
      <c r="A155" s="1">
        <f t="shared" si="5"/>
        <v>9</v>
      </c>
      <c r="B155" s="2" t="s">
        <v>182</v>
      </c>
      <c r="C155" s="2">
        <v>2013</v>
      </c>
      <c r="D155">
        <v>-0.18886722624301899</v>
      </c>
      <c r="E155">
        <v>-0.42827767133712802</v>
      </c>
      <c r="F155">
        <v>-6.0722835361957599E-2</v>
      </c>
      <c r="G155">
        <v>-7.3225945234298706E-2</v>
      </c>
      <c r="H155">
        <v>-0.23613148927688599</v>
      </c>
      <c r="I155">
        <v>6.0057394206523902E-2</v>
      </c>
      <c r="J155">
        <f t="shared" si="4"/>
        <v>2.6888672262430191</v>
      </c>
    </row>
    <row r="156" spans="1:10" x14ac:dyDescent="0.25">
      <c r="A156" s="1">
        <f t="shared" si="5"/>
        <v>9</v>
      </c>
      <c r="B156" s="2" t="s">
        <v>182</v>
      </c>
      <c r="C156" s="2">
        <v>2014</v>
      </c>
      <c r="D156">
        <v>5.88305070996284E-2</v>
      </c>
      <c r="E156">
        <v>-0.40787240862846402</v>
      </c>
      <c r="F156">
        <v>-0.19822309911251099</v>
      </c>
      <c r="G156">
        <v>-0.26208817958831798</v>
      </c>
      <c r="H156">
        <v>-7.5510598719119998E-2</v>
      </c>
      <c r="I156">
        <v>0.291716128587723</v>
      </c>
      <c r="J156">
        <f t="shared" si="4"/>
        <v>2.4411694929003716</v>
      </c>
    </row>
    <row r="157" spans="1:10" x14ac:dyDescent="0.25">
      <c r="A157" s="1">
        <f t="shared" si="5"/>
        <v>9</v>
      </c>
      <c r="B157" s="2" t="s">
        <v>182</v>
      </c>
      <c r="C157" s="2">
        <v>2015</v>
      </c>
      <c r="D157">
        <v>5.5391117930412299E-2</v>
      </c>
      <c r="E157">
        <v>-0.44900727272033703</v>
      </c>
      <c r="F157">
        <v>-0.116664804518223</v>
      </c>
      <c r="G157">
        <v>-0.20640099048614499</v>
      </c>
      <c r="H157">
        <v>-0.14187163114547699</v>
      </c>
      <c r="I157">
        <v>0.283083826303482</v>
      </c>
      <c r="J157">
        <f t="shared" si="4"/>
        <v>2.4446088820695877</v>
      </c>
    </row>
    <row r="158" spans="1:10" x14ac:dyDescent="0.25">
      <c r="A158" s="1">
        <f t="shared" si="5"/>
        <v>9</v>
      </c>
      <c r="B158" s="2" t="s">
        <v>182</v>
      </c>
      <c r="C158" s="2">
        <v>2016</v>
      </c>
      <c r="D158">
        <v>-1.3918941840529401E-4</v>
      </c>
      <c r="E158">
        <v>-0.47374016046523998</v>
      </c>
      <c r="F158">
        <v>-0.21825532615184801</v>
      </c>
      <c r="G158">
        <v>-0.20052014291286499</v>
      </c>
      <c r="H158">
        <v>-0.108308888971806</v>
      </c>
      <c r="I158">
        <v>0.36967724561691301</v>
      </c>
      <c r="J158">
        <f t="shared" si="4"/>
        <v>2.5001391894184053</v>
      </c>
    </row>
    <row r="159" spans="1:10" x14ac:dyDescent="0.25">
      <c r="A159" s="1">
        <f t="shared" si="5"/>
        <v>9</v>
      </c>
      <c r="B159" s="2" t="s">
        <v>182</v>
      </c>
      <c r="C159" s="2">
        <v>2017</v>
      </c>
      <c r="D159">
        <v>-8.8505774736404405E-2</v>
      </c>
      <c r="E159">
        <v>-0.34040796756744401</v>
      </c>
      <c r="F159">
        <v>-5.0536822527646998E-2</v>
      </c>
      <c r="G159">
        <v>-0.178597897291183</v>
      </c>
      <c r="H159">
        <v>-0.15046298503875699</v>
      </c>
      <c r="I159">
        <v>0.31716611981391901</v>
      </c>
      <c r="J159">
        <f t="shared" si="4"/>
        <v>2.5885057747364044</v>
      </c>
    </row>
    <row r="160" spans="1:10" x14ac:dyDescent="0.25">
      <c r="A160" s="1">
        <f t="shared" si="5"/>
        <v>9</v>
      </c>
      <c r="B160" s="2" t="s">
        <v>182</v>
      </c>
      <c r="C160" s="2">
        <v>2018</v>
      </c>
      <c r="D160">
        <v>-2.2089596837759001E-2</v>
      </c>
      <c r="E160">
        <v>-0.30782625079155002</v>
      </c>
      <c r="F160">
        <v>-0.101474031805992</v>
      </c>
      <c r="G160">
        <v>-0.13893088698387099</v>
      </c>
      <c r="H160">
        <v>-0.205593451857567</v>
      </c>
      <c r="I160">
        <v>0.212975323200226</v>
      </c>
      <c r="J160">
        <f t="shared" si="4"/>
        <v>2.522089596837759</v>
      </c>
    </row>
    <row r="161" spans="1:10" x14ac:dyDescent="0.25">
      <c r="A161" s="1">
        <f t="shared" si="5"/>
        <v>9</v>
      </c>
      <c r="B161" s="2" t="s">
        <v>182</v>
      </c>
      <c r="C161" s="2">
        <v>2019</v>
      </c>
      <c r="D161">
        <v>1.0635717771947399E-2</v>
      </c>
      <c r="E161">
        <v>-0.115319676697254</v>
      </c>
      <c r="F161">
        <v>4.6547830104827902E-2</v>
      </c>
      <c r="G161">
        <v>-0.163330793380737</v>
      </c>
      <c r="H161">
        <v>-0.191692054271698</v>
      </c>
      <c r="I161">
        <v>0.23481765389442399</v>
      </c>
      <c r="J161">
        <f t="shared" si="4"/>
        <v>2.4893642822280526</v>
      </c>
    </row>
    <row r="162" spans="1:10" x14ac:dyDescent="0.25">
      <c r="A162" s="1">
        <f t="shared" si="5"/>
        <v>9</v>
      </c>
      <c r="B162" s="2" t="s">
        <v>182</v>
      </c>
      <c r="C162" s="2">
        <v>2020</v>
      </c>
      <c r="D162">
        <v>7.8914389014244097E-3</v>
      </c>
      <c r="E162">
        <v>-3.4973796457052203E-2</v>
      </c>
      <c r="F162">
        <v>-0.139079079031944</v>
      </c>
      <c r="G162">
        <v>-0.28106597065925598</v>
      </c>
      <c r="H162">
        <v>-0.28569638729095498</v>
      </c>
      <c r="I162">
        <v>0.240493148565292</v>
      </c>
      <c r="J162">
        <f t="shared" si="4"/>
        <v>2.4921085610985756</v>
      </c>
    </row>
    <row r="163" spans="1:10" x14ac:dyDescent="0.25">
      <c r="A163" s="1">
        <f t="shared" si="5"/>
        <v>9</v>
      </c>
      <c r="B163" s="2" t="s">
        <v>182</v>
      </c>
      <c r="C163" s="2">
        <v>2021</v>
      </c>
      <c r="D163">
        <v>5.8420013636350597E-2</v>
      </c>
      <c r="E163">
        <v>5.9229929000139202E-2</v>
      </c>
      <c r="F163">
        <v>-0.169552102684975</v>
      </c>
      <c r="G163">
        <v>-0.31205412745475802</v>
      </c>
      <c r="H163">
        <v>-0.364443629980087</v>
      </c>
      <c r="I163">
        <v>0.19261416792869601</v>
      </c>
      <c r="J163">
        <f t="shared" si="4"/>
        <v>2.4415799863636494</v>
      </c>
    </row>
    <row r="164" spans="1:10" x14ac:dyDescent="0.25">
      <c r="A164" s="1">
        <f t="shared" si="5"/>
        <v>10</v>
      </c>
      <c r="B164" s="2" t="s">
        <v>198</v>
      </c>
      <c r="C164" s="2">
        <v>2004</v>
      </c>
      <c r="D164">
        <v>-0.94399440288543701</v>
      </c>
      <c r="E164">
        <v>-1.3854286670684799</v>
      </c>
      <c r="F164">
        <v>-0.31487086415290799</v>
      </c>
      <c r="G164">
        <v>-0.86437767744064298</v>
      </c>
      <c r="H164">
        <v>-1.1026916503906301</v>
      </c>
      <c r="I164">
        <v>-1.231241106987</v>
      </c>
      <c r="J164">
        <f t="shared" si="4"/>
        <v>3.443994402885437</v>
      </c>
    </row>
    <row r="165" spans="1:10" x14ac:dyDescent="0.25">
      <c r="A165" s="1">
        <f t="shared" si="5"/>
        <v>10</v>
      </c>
      <c r="B165" s="2" t="s">
        <v>198</v>
      </c>
      <c r="C165" s="2">
        <v>2005</v>
      </c>
      <c r="D165">
        <v>-0.87377125024795499</v>
      </c>
      <c r="E165">
        <v>-1.45925605297089</v>
      </c>
      <c r="F165">
        <v>-1.44021821022034</v>
      </c>
      <c r="G165">
        <v>-0.84233587980270397</v>
      </c>
      <c r="H165">
        <v>-1.06442594528198</v>
      </c>
      <c r="I165">
        <v>-1.2217334508895901</v>
      </c>
      <c r="J165">
        <f t="shared" si="4"/>
        <v>3.3737712502479549</v>
      </c>
    </row>
    <row r="166" spans="1:10" x14ac:dyDescent="0.25">
      <c r="A166" s="1">
        <f t="shared" si="5"/>
        <v>10</v>
      </c>
      <c r="B166" s="2" t="s">
        <v>198</v>
      </c>
      <c r="C166" s="2">
        <v>2006</v>
      </c>
      <c r="D166">
        <v>-1.0496068000793499</v>
      </c>
      <c r="E166">
        <v>-1.49716567993164</v>
      </c>
      <c r="F166">
        <v>-0.52732223272323597</v>
      </c>
      <c r="G166">
        <v>-0.91953963041305498</v>
      </c>
      <c r="H166">
        <v>-0.948749899864197</v>
      </c>
      <c r="I166">
        <v>-1.19514667987823</v>
      </c>
      <c r="J166">
        <f t="shared" si="4"/>
        <v>3.5496068000793501</v>
      </c>
    </row>
    <row r="167" spans="1:10" x14ac:dyDescent="0.25">
      <c r="A167" s="1">
        <f t="shared" si="5"/>
        <v>10</v>
      </c>
      <c r="B167" s="2" t="s">
        <v>198</v>
      </c>
      <c r="C167" s="2">
        <v>2007</v>
      </c>
      <c r="D167">
        <v>-0.99727338552474998</v>
      </c>
      <c r="E167">
        <v>-1.53401863574982</v>
      </c>
      <c r="F167">
        <v>-0.34140485525131198</v>
      </c>
      <c r="G167">
        <v>-0.975777387619019</v>
      </c>
      <c r="H167">
        <v>-0.93030589818954501</v>
      </c>
      <c r="I167">
        <v>-1.0676943063736</v>
      </c>
      <c r="J167">
        <f t="shared" si="4"/>
        <v>3.4972733855247498</v>
      </c>
    </row>
    <row r="168" spans="1:10" x14ac:dyDescent="0.25">
      <c r="A168" s="1">
        <f t="shared" si="5"/>
        <v>10</v>
      </c>
      <c r="B168" s="2" t="s">
        <v>198</v>
      </c>
      <c r="C168" s="2">
        <v>2008</v>
      </c>
      <c r="D168">
        <v>-0.97575753927230802</v>
      </c>
      <c r="E168">
        <v>-1.49101102352142</v>
      </c>
      <c r="F168">
        <v>-0.16896300017833699</v>
      </c>
      <c r="G168">
        <v>-0.97306841611862205</v>
      </c>
      <c r="H168">
        <v>-0.83338397741317705</v>
      </c>
      <c r="I168">
        <v>-0.98821955919265703</v>
      </c>
      <c r="J168">
        <f t="shared" si="4"/>
        <v>3.4757575392723079</v>
      </c>
    </row>
    <row r="169" spans="1:10" x14ac:dyDescent="0.25">
      <c r="A169" s="1">
        <f t="shared" si="5"/>
        <v>10</v>
      </c>
      <c r="B169" s="2" t="s">
        <v>198</v>
      </c>
      <c r="C169" s="2">
        <v>2009</v>
      </c>
      <c r="D169">
        <v>-1.03230965137482</v>
      </c>
      <c r="E169">
        <v>-1.36427342891693</v>
      </c>
      <c r="F169">
        <v>-0.16557554900646199</v>
      </c>
      <c r="G169">
        <v>-0.87742692232132002</v>
      </c>
      <c r="H169">
        <v>-0.89612793922424305</v>
      </c>
      <c r="I169">
        <v>-0.97855788469314597</v>
      </c>
      <c r="J169">
        <f t="shared" si="4"/>
        <v>3.53230965137482</v>
      </c>
    </row>
    <row r="170" spans="1:10" x14ac:dyDescent="0.25">
      <c r="A170" s="1">
        <f t="shared" si="5"/>
        <v>10</v>
      </c>
      <c r="B170" s="2" t="s">
        <v>198</v>
      </c>
      <c r="C170" s="2">
        <v>2010</v>
      </c>
      <c r="D170">
        <v>-0.96742308139801003</v>
      </c>
      <c r="E170">
        <v>-1.3916866779327399</v>
      </c>
      <c r="F170">
        <v>-0.179348394274712</v>
      </c>
      <c r="G170">
        <v>-0.88726657629013095</v>
      </c>
      <c r="H170">
        <v>-0.935580134391785</v>
      </c>
      <c r="I170">
        <v>-0.95203906297683705</v>
      </c>
      <c r="J170">
        <f t="shared" si="4"/>
        <v>3.4674230813980103</v>
      </c>
    </row>
    <row r="171" spans="1:10" x14ac:dyDescent="0.25">
      <c r="A171" s="1">
        <f t="shared" si="5"/>
        <v>10</v>
      </c>
      <c r="B171" s="2" t="s">
        <v>198</v>
      </c>
      <c r="C171" s="2">
        <v>2011</v>
      </c>
      <c r="D171">
        <v>-1.0265314579010001</v>
      </c>
      <c r="E171">
        <v>-1.38031017780304</v>
      </c>
      <c r="F171">
        <v>-0.16259849071502699</v>
      </c>
      <c r="G171">
        <v>-1.01898193359375</v>
      </c>
      <c r="H171">
        <v>-0.89390921592712402</v>
      </c>
      <c r="I171">
        <v>-0.90372145175933805</v>
      </c>
      <c r="J171">
        <f t="shared" si="4"/>
        <v>3.5265314579010001</v>
      </c>
    </row>
    <row r="172" spans="1:10" x14ac:dyDescent="0.25">
      <c r="A172" s="1">
        <f t="shared" si="5"/>
        <v>10</v>
      </c>
      <c r="B172" s="2" t="s">
        <v>198</v>
      </c>
      <c r="C172" s="2">
        <v>2012</v>
      </c>
      <c r="D172">
        <v>-1.00771832466125</v>
      </c>
      <c r="E172">
        <v>-1.30353367328644</v>
      </c>
      <c r="F172">
        <v>-0.38645777106285101</v>
      </c>
      <c r="G172">
        <v>-0.85540068149566695</v>
      </c>
      <c r="H172">
        <v>-0.94806003570556596</v>
      </c>
      <c r="I172">
        <v>-0.99580943584442105</v>
      </c>
      <c r="J172">
        <f t="shared" si="4"/>
        <v>3.50771832466125</v>
      </c>
    </row>
    <row r="173" spans="1:10" x14ac:dyDescent="0.25">
      <c r="A173" s="1">
        <f t="shared" si="5"/>
        <v>10</v>
      </c>
      <c r="B173" s="2" t="s">
        <v>198</v>
      </c>
      <c r="C173" s="2">
        <v>2013</v>
      </c>
      <c r="D173">
        <v>-1.0346916913986199</v>
      </c>
      <c r="E173">
        <v>-1.2947479486465501</v>
      </c>
      <c r="F173">
        <v>-0.35371083021163902</v>
      </c>
      <c r="G173">
        <v>-0.94092595577240001</v>
      </c>
      <c r="H173">
        <v>-0.984186470508575</v>
      </c>
      <c r="I173">
        <v>-0.90447181463241599</v>
      </c>
      <c r="J173">
        <f t="shared" si="4"/>
        <v>3.5346916913986197</v>
      </c>
    </row>
    <row r="174" spans="1:10" x14ac:dyDescent="0.25">
      <c r="A174" s="1">
        <f t="shared" si="5"/>
        <v>10</v>
      </c>
      <c r="B174" s="2" t="s">
        <v>198</v>
      </c>
      <c r="C174" s="2">
        <v>2014</v>
      </c>
      <c r="D174">
        <v>-0.89991325139999401</v>
      </c>
      <c r="E174">
        <v>-1.27107918262482</v>
      </c>
      <c r="F174">
        <v>-0.16712686419487</v>
      </c>
      <c r="G174">
        <v>-0.84518820047378496</v>
      </c>
      <c r="H174">
        <v>-0.858331799507141</v>
      </c>
      <c r="I174">
        <v>-0.76680511236190796</v>
      </c>
      <c r="J174">
        <f t="shared" si="4"/>
        <v>3.3999132513999939</v>
      </c>
    </row>
    <row r="175" spans="1:10" x14ac:dyDescent="0.25">
      <c r="A175" s="1">
        <f t="shared" si="5"/>
        <v>10</v>
      </c>
      <c r="B175" s="2" t="s">
        <v>198</v>
      </c>
      <c r="C175" s="2">
        <v>2015</v>
      </c>
      <c r="D175">
        <v>-0.73390990495681796</v>
      </c>
      <c r="E175">
        <v>-1.20481240749359</v>
      </c>
      <c r="F175">
        <v>-0.23134805262088801</v>
      </c>
      <c r="G175">
        <v>-0.84343880414962802</v>
      </c>
      <c r="H175">
        <v>-0.79992431402206399</v>
      </c>
      <c r="I175">
        <v>-0.70074272155761697</v>
      </c>
      <c r="J175">
        <f t="shared" si="4"/>
        <v>3.2339099049568181</v>
      </c>
    </row>
    <row r="176" spans="1:10" x14ac:dyDescent="0.25">
      <c r="A176" s="1">
        <f t="shared" si="5"/>
        <v>10</v>
      </c>
      <c r="B176" s="2" t="s">
        <v>198</v>
      </c>
      <c r="C176" s="2">
        <v>2016</v>
      </c>
      <c r="D176">
        <v>-0.688368320465088</v>
      </c>
      <c r="E176">
        <v>-1.0953621864318801</v>
      </c>
      <c r="F176">
        <v>-0.172353580594063</v>
      </c>
      <c r="G176">
        <v>-0.82436829805374101</v>
      </c>
      <c r="H176">
        <v>-0.63577073812484697</v>
      </c>
      <c r="I176">
        <v>-0.54529720544815097</v>
      </c>
      <c r="J176">
        <f t="shared" si="4"/>
        <v>3.1883683204650879</v>
      </c>
    </row>
    <row r="177" spans="1:10" x14ac:dyDescent="0.25">
      <c r="A177" s="1">
        <f t="shared" si="5"/>
        <v>10</v>
      </c>
      <c r="B177" s="2" t="s">
        <v>198</v>
      </c>
      <c r="C177" s="2">
        <v>2017</v>
      </c>
      <c r="D177">
        <v>-0.71241587400436401</v>
      </c>
      <c r="E177">
        <v>-1.1463551521301301</v>
      </c>
      <c r="F177">
        <v>-0.88203597068786599</v>
      </c>
      <c r="G177">
        <v>-0.81734037399292003</v>
      </c>
      <c r="H177">
        <v>-0.71601575613021895</v>
      </c>
      <c r="I177">
        <v>-0.62459456920623802</v>
      </c>
      <c r="J177">
        <f t="shared" si="4"/>
        <v>3.212415874004364</v>
      </c>
    </row>
    <row r="178" spans="1:10" x14ac:dyDescent="0.25">
      <c r="A178" s="1">
        <f t="shared" si="5"/>
        <v>10</v>
      </c>
      <c r="B178" s="2" t="s">
        <v>198</v>
      </c>
      <c r="C178" s="2">
        <v>2018</v>
      </c>
      <c r="D178">
        <v>-0.72772979736328103</v>
      </c>
      <c r="E178">
        <v>-1.0751929283142101</v>
      </c>
      <c r="F178">
        <v>-0.893912494182587</v>
      </c>
      <c r="G178">
        <v>-0.68933409452438399</v>
      </c>
      <c r="H178">
        <v>-0.60252052545547496</v>
      </c>
      <c r="I178">
        <v>-0.76364010572433505</v>
      </c>
      <c r="J178">
        <f t="shared" si="4"/>
        <v>3.2277297973632813</v>
      </c>
    </row>
    <row r="179" spans="1:10" x14ac:dyDescent="0.25">
      <c r="A179" s="1">
        <f t="shared" si="5"/>
        <v>10</v>
      </c>
      <c r="B179" s="2" t="s">
        <v>198</v>
      </c>
      <c r="C179" s="2">
        <v>2019</v>
      </c>
      <c r="D179">
        <v>-0.72555810213089</v>
      </c>
      <c r="E179">
        <v>-0.93647491931915305</v>
      </c>
      <c r="F179">
        <v>-0.91956430673599199</v>
      </c>
      <c r="G179">
        <v>-0.72775179147720304</v>
      </c>
      <c r="H179">
        <v>-0.57241803407669101</v>
      </c>
      <c r="I179">
        <v>-0.72920113801956199</v>
      </c>
      <c r="J179">
        <f t="shared" si="4"/>
        <v>3.2255581021308899</v>
      </c>
    </row>
    <row r="180" spans="1:10" x14ac:dyDescent="0.25">
      <c r="A180" s="1">
        <f t="shared" si="5"/>
        <v>10</v>
      </c>
      <c r="B180" s="2" t="s">
        <v>198</v>
      </c>
      <c r="C180" s="2">
        <v>2020</v>
      </c>
      <c r="D180">
        <v>-0.70752471685409501</v>
      </c>
      <c r="E180">
        <v>-0.69655925035476696</v>
      </c>
      <c r="F180">
        <v>-0.91657423973083496</v>
      </c>
      <c r="G180">
        <v>-0.64875841140747104</v>
      </c>
      <c r="H180">
        <v>-0.65079241991043102</v>
      </c>
      <c r="I180">
        <v>-0.749686539173126</v>
      </c>
      <c r="J180">
        <f t="shared" si="4"/>
        <v>3.207524716854095</v>
      </c>
    </row>
    <row r="181" spans="1:10" x14ac:dyDescent="0.25">
      <c r="A181" s="1">
        <f t="shared" si="5"/>
        <v>10</v>
      </c>
      <c r="B181" s="2" t="s">
        <v>198</v>
      </c>
      <c r="C181" s="2">
        <v>2021</v>
      </c>
      <c r="D181">
        <v>-0.66800254583358798</v>
      </c>
      <c r="E181">
        <v>-0.64720457792282104</v>
      </c>
      <c r="F181">
        <v>-0.80181980133056596</v>
      </c>
      <c r="G181">
        <v>-0.63328516483306896</v>
      </c>
      <c r="H181">
        <v>-0.55933398008346602</v>
      </c>
      <c r="I181">
        <v>-0.79436486959457397</v>
      </c>
      <c r="J181">
        <f t="shared" si="4"/>
        <v>3.1680025458335881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RowHeight="15" x14ac:dyDescent="0.25"/>
  <sheetData>
    <row r="1" spans="1:9" x14ac:dyDescent="0.25">
      <c r="A1" s="1" t="s">
        <v>213</v>
      </c>
      <c r="B1" s="2" t="s">
        <v>0</v>
      </c>
      <c r="C1" s="2" t="s">
        <v>1</v>
      </c>
      <c r="D1" t="s">
        <v>1255</v>
      </c>
      <c r="E1" t="s">
        <v>1256</v>
      </c>
      <c r="F1" t="s">
        <v>1257</v>
      </c>
      <c r="G1" t="s">
        <v>1258</v>
      </c>
      <c r="H1" t="s">
        <v>1259</v>
      </c>
      <c r="I1" t="s">
        <v>1260</v>
      </c>
    </row>
    <row r="2" spans="1:9" x14ac:dyDescent="0.25">
      <c r="A2" s="1">
        <v>1</v>
      </c>
      <c r="B2" s="2" t="s">
        <v>11</v>
      </c>
      <c r="C2" s="2">
        <v>2004</v>
      </c>
      <c r="D2">
        <v>1.2069080000000001</v>
      </c>
      <c r="E2">
        <v>0.97135729999999998</v>
      </c>
      <c r="F2">
        <v>-0.44558690000000001</v>
      </c>
      <c r="G2">
        <v>0.363541</v>
      </c>
      <c r="H2">
        <v>-0.33610630000000002</v>
      </c>
      <c r="I2">
        <v>-0.16899980000000001</v>
      </c>
    </row>
    <row r="3" spans="1:9" x14ac:dyDescent="0.25">
      <c r="A3" s="1">
        <f>IF(B3=B2, A2, A2+1)</f>
        <v>1</v>
      </c>
      <c r="B3" s="2" t="s">
        <v>11</v>
      </c>
      <c r="C3" s="2">
        <v>2005</v>
      </c>
      <c r="D3">
        <v>0.63790780000000002</v>
      </c>
      <c r="E3">
        <v>1.4674430000000001</v>
      </c>
      <c r="F3">
        <v>-0.70641370000000003</v>
      </c>
      <c r="G3">
        <v>0.22286300000000001</v>
      </c>
      <c r="H3">
        <v>0.1034409</v>
      </c>
      <c r="I3">
        <v>-0.37977899999999998</v>
      </c>
    </row>
    <row r="4" spans="1:9" x14ac:dyDescent="0.25">
      <c r="A4" s="1">
        <f t="shared" ref="A4:A67" si="0">IF(B4=B3, A3, A3+1)</f>
        <v>1</v>
      </c>
      <c r="B4" s="2" t="s">
        <v>11</v>
      </c>
      <c r="C4" s="2">
        <v>2006</v>
      </c>
      <c r="D4">
        <v>1.568746</v>
      </c>
      <c r="E4">
        <v>1.2741579999999999</v>
      </c>
      <c r="F4">
        <v>-0.75340680000000004</v>
      </c>
      <c r="G4">
        <v>2.9448599999999998E-2</v>
      </c>
      <c r="H4">
        <v>7.1368600000000004E-2</v>
      </c>
      <c r="I4">
        <v>0.3619696</v>
      </c>
    </row>
    <row r="5" spans="1:9" x14ac:dyDescent="0.25">
      <c r="A5" s="1">
        <f t="shared" si="0"/>
        <v>1</v>
      </c>
      <c r="B5" s="2" t="s">
        <v>11</v>
      </c>
      <c r="C5" s="2">
        <v>2007</v>
      </c>
      <c r="D5">
        <v>1.7087429999999999</v>
      </c>
      <c r="E5">
        <v>0.98120580000000002</v>
      </c>
      <c r="F5">
        <v>-0.68653529999999996</v>
      </c>
      <c r="G5">
        <v>0.22158449999999999</v>
      </c>
      <c r="H5">
        <v>-0.22936599999999999</v>
      </c>
      <c r="I5">
        <v>0.33579249999999999</v>
      </c>
    </row>
    <row r="6" spans="1:9" x14ac:dyDescent="0.25">
      <c r="A6" s="1">
        <f t="shared" si="0"/>
        <v>1</v>
      </c>
      <c r="B6" s="2" t="s">
        <v>11</v>
      </c>
      <c r="C6" s="2">
        <v>2008</v>
      </c>
      <c r="D6">
        <v>1.6101190000000001</v>
      </c>
      <c r="E6">
        <v>0.99453530000000001</v>
      </c>
      <c r="F6">
        <v>-0.76995239999999998</v>
      </c>
      <c r="G6">
        <v>0.38485659999999999</v>
      </c>
      <c r="H6">
        <v>-0.27788069999999998</v>
      </c>
      <c r="I6">
        <v>0.21098430000000001</v>
      </c>
    </row>
    <row r="7" spans="1:9" x14ac:dyDescent="0.25">
      <c r="A7" s="1">
        <f t="shared" si="0"/>
        <v>1</v>
      </c>
      <c r="B7" s="2" t="s">
        <v>11</v>
      </c>
      <c r="C7" s="2">
        <v>2009</v>
      </c>
      <c r="D7">
        <v>1.471943</v>
      </c>
      <c r="E7">
        <v>1.0670740000000001</v>
      </c>
      <c r="F7">
        <v>-0.77961769999999997</v>
      </c>
      <c r="G7">
        <v>0.2448545</v>
      </c>
      <c r="H7">
        <v>0.34771879999999999</v>
      </c>
      <c r="I7">
        <v>0.48491570000000001</v>
      </c>
    </row>
    <row r="8" spans="1:9" x14ac:dyDescent="0.25">
      <c r="A8" s="1">
        <f t="shared" si="0"/>
        <v>1</v>
      </c>
      <c r="B8" s="2" t="s">
        <v>11</v>
      </c>
      <c r="C8" s="2">
        <v>2010</v>
      </c>
      <c r="D8">
        <v>1.3063020000000001</v>
      </c>
      <c r="E8">
        <v>0.94135530000000001</v>
      </c>
      <c r="F8">
        <v>-0.8099191</v>
      </c>
      <c r="G8">
        <v>0.22123110000000001</v>
      </c>
      <c r="H8">
        <v>0.40142090000000002</v>
      </c>
      <c r="I8">
        <v>0.45826149999999999</v>
      </c>
    </row>
    <row r="9" spans="1:9" x14ac:dyDescent="0.25">
      <c r="A9" s="1">
        <f t="shared" si="0"/>
        <v>1</v>
      </c>
      <c r="B9" s="2" t="s">
        <v>11</v>
      </c>
      <c r="C9" s="2">
        <v>2011</v>
      </c>
      <c r="D9">
        <v>1.365054</v>
      </c>
      <c r="E9">
        <v>0.93830760000000002</v>
      </c>
      <c r="F9">
        <v>-0.51132040000000001</v>
      </c>
      <c r="G9">
        <v>0.3988544</v>
      </c>
      <c r="H9">
        <v>0.3504718</v>
      </c>
      <c r="I9">
        <v>0.33584199999999997</v>
      </c>
    </row>
    <row r="10" spans="1:9" x14ac:dyDescent="0.25">
      <c r="A10" s="1">
        <f t="shared" si="0"/>
        <v>1</v>
      </c>
      <c r="B10" s="2" t="s">
        <v>11</v>
      </c>
      <c r="C10" s="2">
        <v>2012</v>
      </c>
      <c r="D10">
        <v>1.1779029999999999</v>
      </c>
      <c r="E10">
        <v>1.1101240000000001</v>
      </c>
      <c r="F10">
        <v>-0.7943171</v>
      </c>
      <c r="G10">
        <v>0.35195579999999999</v>
      </c>
      <c r="H10">
        <v>0.69615050000000001</v>
      </c>
      <c r="I10">
        <v>-0.1459955</v>
      </c>
    </row>
    <row r="11" spans="1:9" x14ac:dyDescent="0.25">
      <c r="A11" s="1">
        <f t="shared" si="0"/>
        <v>1</v>
      </c>
      <c r="B11" s="2" t="s">
        <v>11</v>
      </c>
      <c r="C11" s="2">
        <v>2013</v>
      </c>
      <c r="D11">
        <v>1.310281</v>
      </c>
      <c r="E11">
        <v>0.96938380000000002</v>
      </c>
      <c r="F11">
        <v>-0.70881859999999997</v>
      </c>
      <c r="G11">
        <v>0.37169449999999998</v>
      </c>
      <c r="H11">
        <v>0.48211340000000003</v>
      </c>
      <c r="I11">
        <v>-3.3108899999999997E-2</v>
      </c>
    </row>
    <row r="12" spans="1:9" x14ac:dyDescent="0.25">
      <c r="A12" s="1">
        <f t="shared" si="0"/>
        <v>1</v>
      </c>
      <c r="B12" s="2" t="s">
        <v>11</v>
      </c>
      <c r="C12" s="2">
        <v>2014</v>
      </c>
      <c r="D12">
        <v>1.1945749999999999</v>
      </c>
      <c r="E12">
        <v>0.7161033</v>
      </c>
      <c r="F12">
        <v>-0.96626350000000005</v>
      </c>
      <c r="G12">
        <v>0.34803919999999999</v>
      </c>
      <c r="H12">
        <v>-0.24525330000000001</v>
      </c>
      <c r="I12">
        <v>-0.17477500000000001</v>
      </c>
    </row>
    <row r="13" spans="1:9" x14ac:dyDescent="0.25">
      <c r="A13" s="1">
        <f t="shared" si="0"/>
        <v>1</v>
      </c>
      <c r="B13" s="2" t="s">
        <v>11</v>
      </c>
      <c r="C13" s="2">
        <v>2015</v>
      </c>
      <c r="D13">
        <v>1.1374679999999999</v>
      </c>
      <c r="E13">
        <v>0.6990864</v>
      </c>
      <c r="F13">
        <v>-0.7639608</v>
      </c>
      <c r="G13">
        <v>3.7507100000000002E-2</v>
      </c>
      <c r="H13">
        <v>-0.3840983</v>
      </c>
      <c r="I13">
        <v>0.26638030000000001</v>
      </c>
    </row>
    <row r="14" spans="1:9" x14ac:dyDescent="0.25">
      <c r="A14" s="1">
        <f t="shared" si="0"/>
        <v>1</v>
      </c>
      <c r="B14" s="2" t="s">
        <v>11</v>
      </c>
      <c r="C14" s="2">
        <v>2016</v>
      </c>
      <c r="D14">
        <v>1.2968850000000001</v>
      </c>
      <c r="E14">
        <v>0.63853839999999995</v>
      </c>
      <c r="F14">
        <v>-0.89213929999999997</v>
      </c>
      <c r="G14">
        <v>0.1968327</v>
      </c>
      <c r="H14">
        <v>-0.351962</v>
      </c>
      <c r="I14">
        <v>0.47490379999999999</v>
      </c>
    </row>
    <row r="15" spans="1:9" x14ac:dyDescent="0.25">
      <c r="A15" s="1">
        <f t="shared" si="0"/>
        <v>1</v>
      </c>
      <c r="B15" s="2" t="s">
        <v>11</v>
      </c>
      <c r="C15" s="2">
        <v>2017</v>
      </c>
      <c r="D15">
        <v>1.2245090000000001</v>
      </c>
      <c r="E15">
        <v>0.7145456</v>
      </c>
      <c r="F15">
        <v>-0.83978229999999998</v>
      </c>
      <c r="G15">
        <v>3.43901E-2</v>
      </c>
      <c r="H15">
        <v>-9.6295500000000006E-2</v>
      </c>
      <c r="I15">
        <v>0.54517700000000002</v>
      </c>
    </row>
    <row r="16" spans="1:9" x14ac:dyDescent="0.25">
      <c r="A16" s="1">
        <f t="shared" si="0"/>
        <v>1</v>
      </c>
      <c r="B16" s="2" t="s">
        <v>11</v>
      </c>
      <c r="C16" s="2">
        <v>2018</v>
      </c>
      <c r="D16">
        <v>1.440121</v>
      </c>
      <c r="E16">
        <v>0.30473660000000002</v>
      </c>
      <c r="F16">
        <v>-0.32071119999999997</v>
      </c>
      <c r="G16">
        <v>0.17965049999999999</v>
      </c>
      <c r="H16">
        <v>2.3261299999999999E-2</v>
      </c>
      <c r="I16">
        <v>0.75325189999999997</v>
      </c>
    </row>
    <row r="17" spans="1:9" x14ac:dyDescent="0.25">
      <c r="A17" s="1">
        <f t="shared" si="0"/>
        <v>1</v>
      </c>
      <c r="B17" s="2" t="s">
        <v>11</v>
      </c>
      <c r="C17" s="2">
        <v>2019</v>
      </c>
      <c r="D17">
        <v>1.355505</v>
      </c>
      <c r="E17">
        <v>-8.9709899999999995E-2</v>
      </c>
      <c r="F17">
        <v>-0.1025841</v>
      </c>
      <c r="G17">
        <v>0.49732290000000001</v>
      </c>
      <c r="H17">
        <v>-0.1596495</v>
      </c>
      <c r="I17">
        <v>0.45844400000000002</v>
      </c>
    </row>
    <row r="18" spans="1:9" x14ac:dyDescent="0.25">
      <c r="A18" s="1">
        <f t="shared" si="0"/>
        <v>1</v>
      </c>
      <c r="B18" s="2" t="s">
        <v>11</v>
      </c>
      <c r="C18" s="2">
        <v>2020</v>
      </c>
      <c r="D18">
        <v>1.670825</v>
      </c>
      <c r="E18">
        <v>-0.36349239999999999</v>
      </c>
      <c r="F18">
        <v>0.39569290000000001</v>
      </c>
      <c r="G18">
        <v>1.103224</v>
      </c>
      <c r="H18">
        <v>-0.59365480000000004</v>
      </c>
      <c r="I18">
        <v>0.58726100000000003</v>
      </c>
    </row>
    <row r="19" spans="1:9" x14ac:dyDescent="0.25">
      <c r="A19" s="1">
        <f t="shared" si="0"/>
        <v>1</v>
      </c>
      <c r="B19" s="2" t="s">
        <v>11</v>
      </c>
      <c r="C19" s="2">
        <v>2021</v>
      </c>
      <c r="D19">
        <v>1.7015990000000001</v>
      </c>
      <c r="E19">
        <v>-0.2187432</v>
      </c>
      <c r="F19">
        <v>0.52114530000000003</v>
      </c>
      <c r="G19">
        <v>1.1021749999999999</v>
      </c>
      <c r="H19">
        <v>-0.32752769999999998</v>
      </c>
      <c r="I19">
        <v>8.0529900000000001E-2</v>
      </c>
    </row>
    <row r="20" spans="1:9" x14ac:dyDescent="0.25">
      <c r="A20" s="1">
        <f t="shared" si="0"/>
        <v>2</v>
      </c>
      <c r="B20" s="2" t="s">
        <v>26</v>
      </c>
      <c r="C20" s="2">
        <v>2004</v>
      </c>
      <c r="D20">
        <v>1.2884500000000001</v>
      </c>
      <c r="E20">
        <v>0.30459350000000002</v>
      </c>
      <c r="F20">
        <v>1.1063970000000001</v>
      </c>
      <c r="G20">
        <v>2.62113E-2</v>
      </c>
      <c r="H20">
        <v>-4.8215099999999997E-2</v>
      </c>
      <c r="I20">
        <v>0.41154980000000002</v>
      </c>
    </row>
    <row r="21" spans="1:9" x14ac:dyDescent="0.25">
      <c r="A21" s="1">
        <f t="shared" si="0"/>
        <v>2</v>
      </c>
      <c r="B21" s="2" t="s">
        <v>26</v>
      </c>
      <c r="C21" s="2">
        <v>2005</v>
      </c>
      <c r="D21">
        <v>1.3011740000000001</v>
      </c>
      <c r="E21">
        <v>0.31791439999999999</v>
      </c>
      <c r="F21">
        <v>1.0628610000000001</v>
      </c>
      <c r="G21">
        <v>0.263322</v>
      </c>
      <c r="H21">
        <v>-0.45334629999999998</v>
      </c>
      <c r="I21">
        <v>0.21480730000000001</v>
      </c>
    </row>
    <row r="22" spans="1:9" x14ac:dyDescent="0.25">
      <c r="A22" s="1">
        <f t="shared" si="0"/>
        <v>2</v>
      </c>
      <c r="B22" s="2" t="s">
        <v>26</v>
      </c>
      <c r="C22" s="2">
        <v>2006</v>
      </c>
      <c r="D22">
        <v>1.1719170000000001</v>
      </c>
      <c r="E22">
        <v>0.76494609999999996</v>
      </c>
      <c r="F22">
        <v>0.76555810000000002</v>
      </c>
      <c r="G22">
        <v>-0.28331139999999999</v>
      </c>
      <c r="H22">
        <v>-4.86884E-2</v>
      </c>
      <c r="I22">
        <v>0.19015799999999999</v>
      </c>
    </row>
    <row r="23" spans="1:9" x14ac:dyDescent="0.25">
      <c r="A23" s="1">
        <f t="shared" si="0"/>
        <v>2</v>
      </c>
      <c r="B23" s="2" t="s">
        <v>26</v>
      </c>
      <c r="C23" s="2">
        <v>2007</v>
      </c>
      <c r="D23">
        <v>1.429279</v>
      </c>
      <c r="E23">
        <v>0.86691479999999999</v>
      </c>
      <c r="F23">
        <v>0.76402040000000004</v>
      </c>
      <c r="G23">
        <v>-0.29471570000000002</v>
      </c>
      <c r="H23">
        <v>0.1815833</v>
      </c>
      <c r="I23">
        <v>0.1639079</v>
      </c>
    </row>
    <row r="24" spans="1:9" x14ac:dyDescent="0.25">
      <c r="A24" s="1">
        <f t="shared" si="0"/>
        <v>2</v>
      </c>
      <c r="B24" s="2" t="s">
        <v>26</v>
      </c>
      <c r="C24" s="2">
        <v>2008</v>
      </c>
      <c r="D24">
        <v>1.83487</v>
      </c>
      <c r="E24">
        <v>0.41154439999999998</v>
      </c>
      <c r="F24">
        <v>0.72110439999999998</v>
      </c>
      <c r="G24">
        <v>7.1846599999999997E-2</v>
      </c>
      <c r="H24">
        <v>0.34507640000000001</v>
      </c>
      <c r="I24">
        <v>-6.4044400000000001E-2</v>
      </c>
    </row>
    <row r="25" spans="1:9" x14ac:dyDescent="0.25">
      <c r="A25" s="1">
        <f t="shared" si="0"/>
        <v>2</v>
      </c>
      <c r="B25" s="2" t="s">
        <v>26</v>
      </c>
      <c r="C25" s="2">
        <v>2009</v>
      </c>
      <c r="D25">
        <v>1.915619</v>
      </c>
      <c r="E25">
        <v>0.32362459999999998</v>
      </c>
      <c r="F25">
        <v>0.77874489999999996</v>
      </c>
      <c r="G25">
        <v>-0.36105730000000003</v>
      </c>
      <c r="H25">
        <v>0.56315950000000004</v>
      </c>
      <c r="I25">
        <v>-0.19308719999999999</v>
      </c>
    </row>
    <row r="26" spans="1:9" x14ac:dyDescent="0.25">
      <c r="A26" s="1">
        <f t="shared" si="0"/>
        <v>2</v>
      </c>
      <c r="B26" s="2" t="s">
        <v>26</v>
      </c>
      <c r="C26" s="2">
        <v>2010</v>
      </c>
      <c r="D26">
        <v>1.818454</v>
      </c>
      <c r="E26">
        <v>0.1771008</v>
      </c>
      <c r="F26">
        <v>0.62499559999999998</v>
      </c>
      <c r="G26">
        <v>-0.314718</v>
      </c>
      <c r="H26">
        <v>0.38382339999999998</v>
      </c>
      <c r="I26">
        <v>-0.27470339999999999</v>
      </c>
    </row>
    <row r="27" spans="1:9" x14ac:dyDescent="0.25">
      <c r="A27" s="1">
        <f t="shared" si="0"/>
        <v>2</v>
      </c>
      <c r="B27" s="2" t="s">
        <v>26</v>
      </c>
      <c r="C27" s="2">
        <v>2011</v>
      </c>
      <c r="D27">
        <v>1.4616929999999999</v>
      </c>
      <c r="E27">
        <v>-0.31123620000000002</v>
      </c>
      <c r="F27">
        <v>0.5544578</v>
      </c>
      <c r="G27">
        <v>-0.14296800000000001</v>
      </c>
      <c r="H27">
        <v>0.47365020000000002</v>
      </c>
      <c r="I27">
        <v>-0.103981</v>
      </c>
    </row>
    <row r="28" spans="1:9" x14ac:dyDescent="0.25">
      <c r="A28" s="1">
        <f t="shared" si="0"/>
        <v>2</v>
      </c>
      <c r="B28" s="2" t="s">
        <v>26</v>
      </c>
      <c r="C28" s="2">
        <v>2012</v>
      </c>
      <c r="D28">
        <v>1.2602169999999999</v>
      </c>
      <c r="E28">
        <v>-0.26346740000000002</v>
      </c>
      <c r="F28">
        <v>0.50937500000000002</v>
      </c>
      <c r="G28">
        <v>-0.22076090000000001</v>
      </c>
      <c r="H28">
        <v>0.83277579999999995</v>
      </c>
      <c r="I28">
        <v>-1.23318E-2</v>
      </c>
    </row>
    <row r="29" spans="1:9" x14ac:dyDescent="0.25">
      <c r="A29" s="1">
        <f t="shared" si="0"/>
        <v>2</v>
      </c>
      <c r="B29" s="2" t="s">
        <v>26</v>
      </c>
      <c r="C29" s="2">
        <v>2013</v>
      </c>
      <c r="D29">
        <v>0.94799040000000001</v>
      </c>
      <c r="E29">
        <v>-0.38640550000000001</v>
      </c>
      <c r="F29">
        <v>0.3036451</v>
      </c>
      <c r="G29">
        <v>-0.1915133</v>
      </c>
      <c r="H29">
        <v>0.75952350000000002</v>
      </c>
      <c r="I29">
        <v>0.1252769</v>
      </c>
    </row>
    <row r="30" spans="1:9" x14ac:dyDescent="0.25">
      <c r="A30" s="1">
        <f t="shared" si="0"/>
        <v>2</v>
      </c>
      <c r="B30" s="2" t="s">
        <v>26</v>
      </c>
      <c r="C30" s="2">
        <v>2014</v>
      </c>
      <c r="D30">
        <v>0.79664699999999999</v>
      </c>
      <c r="E30">
        <v>-0.39678920000000001</v>
      </c>
      <c r="F30">
        <v>0.39170300000000002</v>
      </c>
      <c r="G30">
        <v>0.1084672</v>
      </c>
      <c r="H30">
        <v>0.33035019999999998</v>
      </c>
      <c r="I30">
        <v>-2.41333E-2</v>
      </c>
    </row>
    <row r="31" spans="1:9" x14ac:dyDescent="0.25">
      <c r="A31" s="1">
        <f t="shared" si="0"/>
        <v>2</v>
      </c>
      <c r="B31" s="2" t="s">
        <v>26</v>
      </c>
      <c r="C31" s="2">
        <v>2015</v>
      </c>
      <c r="D31">
        <v>1.143187</v>
      </c>
      <c r="E31">
        <v>-0.23765649999999999</v>
      </c>
      <c r="F31">
        <v>0.29561969999999999</v>
      </c>
      <c r="G31">
        <v>-4.8514099999999998E-2</v>
      </c>
      <c r="H31">
        <v>-0.1806046</v>
      </c>
      <c r="I31">
        <v>0.36194949999999998</v>
      </c>
    </row>
    <row r="32" spans="1:9" x14ac:dyDescent="0.25">
      <c r="A32" s="1">
        <f t="shared" si="0"/>
        <v>2</v>
      </c>
      <c r="B32" s="2" t="s">
        <v>26</v>
      </c>
      <c r="C32" s="2">
        <v>2016</v>
      </c>
      <c r="D32">
        <v>1.3801159999999999</v>
      </c>
      <c r="E32">
        <v>-0.63312619999999997</v>
      </c>
      <c r="F32">
        <v>0.21022579999999999</v>
      </c>
      <c r="G32">
        <v>-0.1145724</v>
      </c>
      <c r="H32">
        <v>-0.52938560000000001</v>
      </c>
      <c r="I32">
        <v>0.38577650000000002</v>
      </c>
    </row>
    <row r="33" spans="1:9" x14ac:dyDescent="0.25">
      <c r="A33" s="1">
        <f t="shared" si="0"/>
        <v>2</v>
      </c>
      <c r="B33" s="2" t="s">
        <v>26</v>
      </c>
      <c r="C33" s="2">
        <v>2017</v>
      </c>
      <c r="D33">
        <v>1.4266589999999999</v>
      </c>
      <c r="E33">
        <v>-0.70249490000000003</v>
      </c>
      <c r="F33">
        <v>0.155552</v>
      </c>
      <c r="G33">
        <v>-0.20175979999999999</v>
      </c>
      <c r="H33">
        <v>-0.68333370000000004</v>
      </c>
      <c r="I33">
        <v>0.37987969999999999</v>
      </c>
    </row>
    <row r="34" spans="1:9" x14ac:dyDescent="0.25">
      <c r="A34" s="1">
        <f t="shared" si="0"/>
        <v>2</v>
      </c>
      <c r="B34" s="2" t="s">
        <v>26</v>
      </c>
      <c r="C34" s="2">
        <v>2018</v>
      </c>
      <c r="D34">
        <v>1.3198730000000001</v>
      </c>
      <c r="E34">
        <v>-0.887818</v>
      </c>
      <c r="F34">
        <v>0.40304079999999998</v>
      </c>
      <c r="G34">
        <v>-0.1774654</v>
      </c>
      <c r="H34">
        <v>-0.45741140000000002</v>
      </c>
      <c r="I34">
        <v>0.41412320000000002</v>
      </c>
    </row>
    <row r="35" spans="1:9" x14ac:dyDescent="0.25">
      <c r="A35" s="1">
        <f t="shared" si="0"/>
        <v>2</v>
      </c>
      <c r="B35" s="2" t="s">
        <v>26</v>
      </c>
      <c r="C35" s="2">
        <v>2019</v>
      </c>
      <c r="D35">
        <v>0.82365869999999997</v>
      </c>
      <c r="E35">
        <v>-0.99968919999999994</v>
      </c>
      <c r="F35">
        <v>0.48220449999999998</v>
      </c>
      <c r="G35">
        <v>-0.47022829999999999</v>
      </c>
      <c r="H35">
        <v>-0.35836170000000001</v>
      </c>
      <c r="I35">
        <v>0.3363294</v>
      </c>
    </row>
    <row r="36" spans="1:9" x14ac:dyDescent="0.25">
      <c r="A36" s="1">
        <f t="shared" si="0"/>
        <v>2</v>
      </c>
      <c r="B36" s="2" t="s">
        <v>26</v>
      </c>
      <c r="C36" s="2">
        <v>2020</v>
      </c>
      <c r="D36">
        <v>0.85937260000000004</v>
      </c>
      <c r="E36">
        <v>-1.3395509999999999</v>
      </c>
      <c r="F36">
        <v>0.48353439999999998</v>
      </c>
      <c r="G36">
        <v>-0.32437250000000001</v>
      </c>
      <c r="H36">
        <v>-0.66883020000000004</v>
      </c>
      <c r="I36">
        <v>0.33311459999999998</v>
      </c>
    </row>
    <row r="37" spans="1:9" x14ac:dyDescent="0.25">
      <c r="A37" s="1">
        <f t="shared" si="0"/>
        <v>2</v>
      </c>
      <c r="B37" s="2" t="s">
        <v>26</v>
      </c>
      <c r="C37" s="2">
        <v>2021</v>
      </c>
      <c r="D37">
        <v>0.86707880000000004</v>
      </c>
      <c r="E37">
        <v>-1.4476659999999999</v>
      </c>
      <c r="F37">
        <v>0.43168430000000002</v>
      </c>
      <c r="G37">
        <v>-0.47892309999999999</v>
      </c>
      <c r="H37">
        <v>-0.74846959999999996</v>
      </c>
      <c r="I37">
        <v>0.47557430000000001</v>
      </c>
    </row>
    <row r="38" spans="1:9" x14ac:dyDescent="0.25">
      <c r="A38" s="1">
        <f t="shared" si="0"/>
        <v>3</v>
      </c>
      <c r="B38" s="9" t="s">
        <v>42</v>
      </c>
      <c r="C38" s="9">
        <v>2004</v>
      </c>
      <c r="D38">
        <v>-3.9287390000000002</v>
      </c>
      <c r="E38">
        <v>-0.42018909999999998</v>
      </c>
      <c r="F38">
        <v>3.6772399999999997E-2</v>
      </c>
      <c r="G38">
        <v>0.17961640000000001</v>
      </c>
      <c r="H38">
        <v>0.122837</v>
      </c>
      <c r="I38">
        <v>-1.40871E-2</v>
      </c>
    </row>
    <row r="39" spans="1:9" x14ac:dyDescent="0.25">
      <c r="A39" s="1">
        <f t="shared" si="0"/>
        <v>3</v>
      </c>
      <c r="B39" s="9" t="s">
        <v>42</v>
      </c>
      <c r="C39" s="9">
        <v>2005</v>
      </c>
      <c r="D39">
        <v>-4.1482130000000002</v>
      </c>
      <c r="E39">
        <v>-0.56641229999999998</v>
      </c>
      <c r="F39">
        <v>0.19065979999999999</v>
      </c>
      <c r="G39">
        <v>0.1302286</v>
      </c>
      <c r="H39">
        <v>0.393735</v>
      </c>
      <c r="I39">
        <v>0.22458629999999999</v>
      </c>
    </row>
    <row r="40" spans="1:9" x14ac:dyDescent="0.25">
      <c r="A40" s="1">
        <f t="shared" si="0"/>
        <v>3</v>
      </c>
      <c r="B40" s="9" t="s">
        <v>42</v>
      </c>
      <c r="C40" s="9">
        <v>2006</v>
      </c>
      <c r="D40">
        <v>-3.5947179999999999</v>
      </c>
      <c r="E40">
        <v>-0.2897286</v>
      </c>
      <c r="F40">
        <v>0.2480723</v>
      </c>
      <c r="G40">
        <v>0.48924679999999998</v>
      </c>
      <c r="H40">
        <v>0.39575519999999997</v>
      </c>
      <c r="I40">
        <v>1.06976E-2</v>
      </c>
    </row>
    <row r="41" spans="1:9" x14ac:dyDescent="0.25">
      <c r="A41" s="1">
        <f t="shared" si="0"/>
        <v>3</v>
      </c>
      <c r="B41" s="9" t="s">
        <v>42</v>
      </c>
      <c r="C41" s="9">
        <v>2007</v>
      </c>
      <c r="D41">
        <v>-3.409189</v>
      </c>
      <c r="E41">
        <v>-0.32113750000000002</v>
      </c>
      <c r="F41">
        <v>0.34758349999999999</v>
      </c>
      <c r="G41">
        <v>0.330432</v>
      </c>
      <c r="H41">
        <v>0.33947129999999998</v>
      </c>
      <c r="I41">
        <v>0.3046934</v>
      </c>
    </row>
    <row r="42" spans="1:9" x14ac:dyDescent="0.25">
      <c r="A42" s="1">
        <f t="shared" si="0"/>
        <v>3</v>
      </c>
      <c r="B42" s="9" t="s">
        <v>42</v>
      </c>
      <c r="C42" s="9">
        <v>2008</v>
      </c>
      <c r="D42">
        <v>-3.46617</v>
      </c>
      <c r="E42">
        <v>-0.2171304</v>
      </c>
      <c r="F42">
        <v>0.24370349999999999</v>
      </c>
      <c r="G42">
        <v>0.23311180000000001</v>
      </c>
      <c r="H42">
        <v>0.22547229999999999</v>
      </c>
      <c r="I42">
        <v>0.25000739999999999</v>
      </c>
    </row>
    <row r="43" spans="1:9" x14ac:dyDescent="0.25">
      <c r="A43" s="1">
        <f t="shared" si="0"/>
        <v>3</v>
      </c>
      <c r="B43" s="9" t="s">
        <v>42</v>
      </c>
      <c r="C43" s="9">
        <v>2009</v>
      </c>
      <c r="D43">
        <v>-2.9072330000000002</v>
      </c>
      <c r="E43">
        <v>0.2498282</v>
      </c>
      <c r="F43">
        <v>9.8809800000000003E-2</v>
      </c>
      <c r="G43">
        <v>0.35054380000000002</v>
      </c>
      <c r="H43">
        <v>3.6649800000000003E-2</v>
      </c>
      <c r="I43">
        <v>-0.1106139</v>
      </c>
    </row>
    <row r="44" spans="1:9" x14ac:dyDescent="0.25">
      <c r="A44" s="1">
        <f t="shared" si="0"/>
        <v>3</v>
      </c>
      <c r="B44" s="9" t="s">
        <v>42</v>
      </c>
      <c r="C44" s="9">
        <v>2010</v>
      </c>
      <c r="D44">
        <v>-3.1799900000000001</v>
      </c>
      <c r="E44">
        <v>6.3682900000000001E-2</v>
      </c>
      <c r="F44">
        <v>5.4295200000000002E-2</v>
      </c>
      <c r="G44">
        <v>-0.12106690000000001</v>
      </c>
      <c r="H44">
        <v>0.20765249999999999</v>
      </c>
      <c r="I44">
        <v>8.7699999999999996E-4</v>
      </c>
    </row>
    <row r="45" spans="1:9" x14ac:dyDescent="0.25">
      <c r="A45" s="1">
        <f t="shared" si="0"/>
        <v>3</v>
      </c>
      <c r="B45" s="9" t="s">
        <v>42</v>
      </c>
      <c r="C45" s="9">
        <v>2011</v>
      </c>
      <c r="D45">
        <v>-2.8362229999999999</v>
      </c>
      <c r="E45">
        <v>9.11246E-2</v>
      </c>
      <c r="F45">
        <v>0.3150905</v>
      </c>
      <c r="G45">
        <v>0.2181439</v>
      </c>
      <c r="H45">
        <v>0.1413075</v>
      </c>
      <c r="I45">
        <v>0.1347449</v>
      </c>
    </row>
    <row r="46" spans="1:9" x14ac:dyDescent="0.25">
      <c r="A46" s="1">
        <f t="shared" si="0"/>
        <v>3</v>
      </c>
      <c r="B46" s="9" t="s">
        <v>42</v>
      </c>
      <c r="C46" s="9">
        <v>2012</v>
      </c>
      <c r="D46">
        <v>-1.8996390000000001</v>
      </c>
      <c r="E46">
        <v>-1.0123999999999999E-2</v>
      </c>
      <c r="F46">
        <v>0.22781029999999999</v>
      </c>
      <c r="G46">
        <v>-1.7484699999999999E-2</v>
      </c>
      <c r="H46">
        <v>1.52216E-2</v>
      </c>
      <c r="I46">
        <v>0.30106460000000002</v>
      </c>
    </row>
    <row r="47" spans="1:9" x14ac:dyDescent="0.25">
      <c r="A47" s="1">
        <f t="shared" si="0"/>
        <v>3</v>
      </c>
      <c r="B47" s="9" t="s">
        <v>42</v>
      </c>
      <c r="C47" s="9">
        <v>2013</v>
      </c>
      <c r="D47">
        <v>-1.2717780000000001</v>
      </c>
      <c r="E47">
        <v>2.8305E-2</v>
      </c>
      <c r="F47">
        <v>0.33484550000000002</v>
      </c>
      <c r="G47">
        <v>0.14139959999999999</v>
      </c>
      <c r="H47">
        <v>-0.13213720000000001</v>
      </c>
      <c r="I47">
        <v>7.3439999999999996E-4</v>
      </c>
    </row>
    <row r="48" spans="1:9" x14ac:dyDescent="0.25">
      <c r="A48" s="1">
        <f t="shared" si="0"/>
        <v>3</v>
      </c>
      <c r="B48" s="9" t="s">
        <v>42</v>
      </c>
      <c r="C48" s="9">
        <v>2014</v>
      </c>
      <c r="D48">
        <v>-0.1159226</v>
      </c>
      <c r="E48">
        <v>-0.3275768</v>
      </c>
      <c r="F48">
        <v>0.52810069999999998</v>
      </c>
      <c r="G48">
        <v>-0.2466091</v>
      </c>
      <c r="H48">
        <v>-0.43569950000000002</v>
      </c>
      <c r="I48">
        <v>5.45753E-2</v>
      </c>
    </row>
    <row r="49" spans="1:9" x14ac:dyDescent="0.25">
      <c r="A49" s="1">
        <f t="shared" si="0"/>
        <v>3</v>
      </c>
      <c r="B49" s="9" t="s">
        <v>42</v>
      </c>
      <c r="C49" s="9">
        <v>2015</v>
      </c>
      <c r="D49">
        <v>0.25750230000000002</v>
      </c>
      <c r="E49">
        <v>-0.2345814</v>
      </c>
      <c r="F49">
        <v>0.38898070000000001</v>
      </c>
      <c r="G49">
        <v>6.7660200000000004E-2</v>
      </c>
      <c r="H49">
        <v>-0.1778188</v>
      </c>
      <c r="I49">
        <v>0.1018857</v>
      </c>
    </row>
    <row r="50" spans="1:9" x14ac:dyDescent="0.25">
      <c r="A50" s="1">
        <f t="shared" si="0"/>
        <v>3</v>
      </c>
      <c r="B50" s="9" t="s">
        <v>42</v>
      </c>
      <c r="C50" s="9">
        <v>2016</v>
      </c>
      <c r="D50">
        <v>0.37570809999999999</v>
      </c>
      <c r="E50">
        <v>-0.36556100000000002</v>
      </c>
      <c r="F50">
        <v>0.18689459999999999</v>
      </c>
      <c r="G50">
        <v>1.1279E-3</v>
      </c>
      <c r="H50">
        <v>0.25901449999999998</v>
      </c>
      <c r="I50">
        <v>0.15128639999999999</v>
      </c>
    </row>
    <row r="51" spans="1:9" x14ac:dyDescent="0.25">
      <c r="A51" s="1">
        <f t="shared" si="0"/>
        <v>3</v>
      </c>
      <c r="B51" s="9" t="s">
        <v>42</v>
      </c>
      <c r="C51" s="9">
        <v>2017</v>
      </c>
      <c r="D51">
        <v>0.28219559999999999</v>
      </c>
      <c r="E51">
        <v>-0.54174420000000001</v>
      </c>
      <c r="F51">
        <v>0.1756954</v>
      </c>
      <c r="G51">
        <v>-0.24174080000000001</v>
      </c>
      <c r="H51">
        <v>0.28429840000000001</v>
      </c>
      <c r="I51">
        <v>0.2402618</v>
      </c>
    </row>
    <row r="52" spans="1:9" x14ac:dyDescent="0.25">
      <c r="A52" s="1">
        <f t="shared" si="0"/>
        <v>3</v>
      </c>
      <c r="B52" s="9" t="s">
        <v>42</v>
      </c>
      <c r="C52" s="9">
        <v>2018</v>
      </c>
      <c r="D52">
        <v>0.84441509999999997</v>
      </c>
      <c r="E52">
        <v>-0.54956870000000002</v>
      </c>
      <c r="F52">
        <v>0.25772089999999998</v>
      </c>
      <c r="G52">
        <v>-7.9264000000000001E-3</v>
      </c>
      <c r="H52">
        <v>0.62511570000000005</v>
      </c>
      <c r="I52">
        <v>0.16476180000000001</v>
      </c>
    </row>
    <row r="53" spans="1:9" x14ac:dyDescent="0.25">
      <c r="A53" s="1">
        <f t="shared" si="0"/>
        <v>3</v>
      </c>
      <c r="B53" s="9" t="s">
        <v>42</v>
      </c>
      <c r="C53" s="9">
        <v>2019</v>
      </c>
      <c r="D53">
        <v>0.80003060000000004</v>
      </c>
      <c r="E53">
        <v>-0.71034459999999999</v>
      </c>
      <c r="F53">
        <v>0.11245280000000001</v>
      </c>
      <c r="G53">
        <v>0.1898524</v>
      </c>
      <c r="H53">
        <v>0.55570549999999996</v>
      </c>
      <c r="I53">
        <v>4.6882E-3</v>
      </c>
    </row>
    <row r="54" spans="1:9" x14ac:dyDescent="0.25">
      <c r="A54" s="1">
        <f t="shared" si="0"/>
        <v>3</v>
      </c>
      <c r="B54" s="9" t="s">
        <v>42</v>
      </c>
      <c r="C54" s="9">
        <v>2020</v>
      </c>
      <c r="D54">
        <v>0.46512369999999997</v>
      </c>
      <c r="E54">
        <v>-0.6643985</v>
      </c>
      <c r="F54">
        <v>0.48922290000000002</v>
      </c>
      <c r="G54">
        <v>0.4212031</v>
      </c>
      <c r="H54">
        <v>0.41476289999999999</v>
      </c>
      <c r="I54">
        <v>-0.20601900000000001</v>
      </c>
    </row>
    <row r="55" spans="1:9" x14ac:dyDescent="0.25">
      <c r="A55" s="1">
        <f t="shared" si="0"/>
        <v>3</v>
      </c>
      <c r="B55" s="9" t="s">
        <v>42</v>
      </c>
      <c r="C55" s="9">
        <v>2021</v>
      </c>
      <c r="D55">
        <v>0.86814729999999996</v>
      </c>
      <c r="E55">
        <v>-0.73933629999999995</v>
      </c>
      <c r="F55">
        <v>0.70981910000000004</v>
      </c>
      <c r="G55">
        <v>0.37770690000000001</v>
      </c>
      <c r="H55">
        <v>0.47738960000000003</v>
      </c>
      <c r="I55">
        <v>0.10719579999999999</v>
      </c>
    </row>
    <row r="56" spans="1:9" x14ac:dyDescent="0.25">
      <c r="A56" s="1">
        <f t="shared" si="0"/>
        <v>4</v>
      </c>
      <c r="B56" s="2" t="s">
        <v>62</v>
      </c>
      <c r="C56" s="2">
        <v>2004</v>
      </c>
      <c r="D56">
        <v>2.358984</v>
      </c>
      <c r="E56">
        <v>0.24057010000000001</v>
      </c>
      <c r="F56">
        <v>-1.2267500000000001E-2</v>
      </c>
      <c r="G56">
        <v>9.48267E-2</v>
      </c>
      <c r="H56">
        <v>-0.28525800000000001</v>
      </c>
      <c r="I56">
        <v>-0.36349789999999998</v>
      </c>
    </row>
    <row r="57" spans="1:9" x14ac:dyDescent="0.25">
      <c r="A57" s="1">
        <f t="shared" si="0"/>
        <v>4</v>
      </c>
      <c r="B57" s="2" t="s">
        <v>62</v>
      </c>
      <c r="C57" s="2">
        <v>2005</v>
      </c>
      <c r="D57">
        <v>2.8019769999999999</v>
      </c>
      <c r="E57">
        <v>0.20663500000000001</v>
      </c>
      <c r="F57">
        <v>-0.13555900000000001</v>
      </c>
      <c r="G57">
        <v>0.29556349999999998</v>
      </c>
      <c r="H57">
        <v>0.3585853</v>
      </c>
      <c r="I57">
        <v>-0.39350580000000002</v>
      </c>
    </row>
    <row r="58" spans="1:9" x14ac:dyDescent="0.25">
      <c r="A58" s="1">
        <f t="shared" si="0"/>
        <v>4</v>
      </c>
      <c r="B58" s="2" t="s">
        <v>62</v>
      </c>
      <c r="C58" s="2">
        <v>2006</v>
      </c>
      <c r="D58">
        <v>3.8658160000000001</v>
      </c>
      <c r="E58">
        <v>-0.42418790000000001</v>
      </c>
      <c r="F58">
        <v>1.86225E-2</v>
      </c>
      <c r="G58">
        <v>0.43297390000000002</v>
      </c>
      <c r="H58">
        <v>-8.8455000000000006E-2</v>
      </c>
      <c r="I58">
        <v>-0.31997750000000003</v>
      </c>
    </row>
    <row r="59" spans="1:9" x14ac:dyDescent="0.25">
      <c r="A59" s="1">
        <f t="shared" si="0"/>
        <v>4</v>
      </c>
      <c r="B59" s="2" t="s">
        <v>62</v>
      </c>
      <c r="C59" s="2">
        <v>2007</v>
      </c>
      <c r="D59">
        <v>4.0075149999999997</v>
      </c>
      <c r="E59">
        <v>-0.58649580000000001</v>
      </c>
      <c r="F59">
        <v>-8.0634399999999995E-2</v>
      </c>
      <c r="G59">
        <v>0.54356610000000005</v>
      </c>
      <c r="H59">
        <v>-0.19263269999999999</v>
      </c>
      <c r="I59">
        <v>-0.2297584</v>
      </c>
    </row>
    <row r="60" spans="1:9" x14ac:dyDescent="0.25">
      <c r="A60" s="1">
        <f t="shared" si="0"/>
        <v>4</v>
      </c>
      <c r="B60" s="2" t="s">
        <v>62</v>
      </c>
      <c r="C60" s="2">
        <v>2008</v>
      </c>
      <c r="D60">
        <v>3.6092900000000001</v>
      </c>
      <c r="E60">
        <v>-0.37736750000000002</v>
      </c>
      <c r="F60">
        <v>-0.1078606</v>
      </c>
      <c r="G60">
        <v>0.44647599999999998</v>
      </c>
      <c r="H60">
        <v>3.3691899999999997E-2</v>
      </c>
      <c r="I60">
        <v>-0.13114690000000001</v>
      </c>
    </row>
    <row r="61" spans="1:9" x14ac:dyDescent="0.25">
      <c r="A61" s="1">
        <f t="shared" si="0"/>
        <v>4</v>
      </c>
      <c r="B61" s="2" t="s">
        <v>62</v>
      </c>
      <c r="C61" s="2">
        <v>2009</v>
      </c>
      <c r="D61">
        <v>3.8798699999999999</v>
      </c>
      <c r="E61">
        <v>-0.38833849999999998</v>
      </c>
      <c r="F61">
        <v>4.3375999999999998E-2</v>
      </c>
      <c r="G61">
        <v>0.12552759999999999</v>
      </c>
      <c r="H61">
        <v>0.30173919999999999</v>
      </c>
      <c r="I61">
        <v>0.163886</v>
      </c>
    </row>
    <row r="62" spans="1:9" x14ac:dyDescent="0.25">
      <c r="A62" s="1">
        <f t="shared" si="0"/>
        <v>4</v>
      </c>
      <c r="B62" s="2" t="s">
        <v>62</v>
      </c>
      <c r="C62" s="2">
        <v>2010</v>
      </c>
      <c r="D62">
        <v>3.9764149999999998</v>
      </c>
      <c r="E62">
        <v>-0.43170409999999998</v>
      </c>
      <c r="F62">
        <v>5.8068399999999999E-2</v>
      </c>
      <c r="G62">
        <v>0.14705460000000001</v>
      </c>
      <c r="H62">
        <v>0.30239349999999998</v>
      </c>
      <c r="I62">
        <v>0.17969060000000001</v>
      </c>
    </row>
    <row r="63" spans="1:9" x14ac:dyDescent="0.25">
      <c r="A63" s="1">
        <f t="shared" si="0"/>
        <v>4</v>
      </c>
      <c r="B63" s="2" t="s">
        <v>62</v>
      </c>
      <c r="C63" s="2">
        <v>2011</v>
      </c>
      <c r="D63">
        <v>4.0466199999999999</v>
      </c>
      <c r="E63">
        <v>-0.27458559999999999</v>
      </c>
      <c r="F63">
        <v>8.3436800000000005E-2</v>
      </c>
      <c r="G63">
        <v>0.1548062</v>
      </c>
      <c r="H63">
        <v>0.442334</v>
      </c>
      <c r="I63">
        <v>7.0186100000000001E-2</v>
      </c>
    </row>
    <row r="64" spans="1:9" x14ac:dyDescent="0.25">
      <c r="A64" s="1">
        <f t="shared" si="0"/>
        <v>4</v>
      </c>
      <c r="B64" s="2" t="s">
        <v>62</v>
      </c>
      <c r="C64" s="2">
        <v>2012</v>
      </c>
      <c r="D64">
        <v>3.9240339999999998</v>
      </c>
      <c r="E64">
        <v>-0.27256259999999999</v>
      </c>
      <c r="F64">
        <v>3.7276700000000003E-2</v>
      </c>
      <c r="G64">
        <v>0.1304062</v>
      </c>
      <c r="H64">
        <v>0.63075700000000001</v>
      </c>
      <c r="I64">
        <v>-0.1059049</v>
      </c>
    </row>
    <row r="65" spans="1:9" x14ac:dyDescent="0.25">
      <c r="A65" s="1">
        <f t="shared" si="0"/>
        <v>4</v>
      </c>
      <c r="B65" s="2" t="s">
        <v>62</v>
      </c>
      <c r="C65" s="2">
        <v>2013</v>
      </c>
      <c r="D65">
        <v>3.9708990000000002</v>
      </c>
      <c r="E65">
        <v>-0.32935510000000001</v>
      </c>
      <c r="F65">
        <v>5.7949899999999999E-2</v>
      </c>
      <c r="G65">
        <v>-0.1360143</v>
      </c>
      <c r="H65">
        <v>0.42511270000000001</v>
      </c>
      <c r="I65">
        <v>-0.2716422</v>
      </c>
    </row>
    <row r="66" spans="1:9" x14ac:dyDescent="0.25">
      <c r="A66" s="1">
        <f t="shared" si="0"/>
        <v>4</v>
      </c>
      <c r="B66" s="2" t="s">
        <v>62</v>
      </c>
      <c r="C66" s="2">
        <v>2014</v>
      </c>
      <c r="D66">
        <v>3.3685179999999999</v>
      </c>
      <c r="E66">
        <v>-0.26685940000000002</v>
      </c>
      <c r="F66">
        <v>-0.1751423</v>
      </c>
      <c r="G66">
        <v>-0.37504520000000002</v>
      </c>
      <c r="H66">
        <v>0.29602460000000003</v>
      </c>
      <c r="I66">
        <v>-0.13472999999999999</v>
      </c>
    </row>
    <row r="67" spans="1:9" x14ac:dyDescent="0.25">
      <c r="A67" s="1">
        <f t="shared" si="0"/>
        <v>4</v>
      </c>
      <c r="B67" s="2" t="s">
        <v>62</v>
      </c>
      <c r="C67" s="2">
        <v>2015</v>
      </c>
      <c r="D67">
        <v>3.4731679999999998</v>
      </c>
      <c r="E67">
        <v>-0.18315300000000001</v>
      </c>
      <c r="F67">
        <v>-0.22686690000000001</v>
      </c>
      <c r="G67">
        <v>-0.39275070000000001</v>
      </c>
      <c r="H67">
        <v>0.13650200000000001</v>
      </c>
      <c r="I67">
        <v>-0.27628069999999999</v>
      </c>
    </row>
    <row r="68" spans="1:9" x14ac:dyDescent="0.25">
      <c r="A68" s="1">
        <f t="shared" ref="A68:A131" si="1">IF(B68=B67, A67, A67+1)</f>
        <v>4</v>
      </c>
      <c r="B68" s="2" t="s">
        <v>62</v>
      </c>
      <c r="C68" s="2">
        <v>2016</v>
      </c>
      <c r="D68">
        <v>3.252567</v>
      </c>
      <c r="E68">
        <v>-0.2243214</v>
      </c>
      <c r="F68">
        <v>-0.52804399999999996</v>
      </c>
      <c r="G68">
        <v>-7.75787E-2</v>
      </c>
      <c r="H68">
        <v>-0.42008380000000001</v>
      </c>
      <c r="I68">
        <v>-0.23478199999999999</v>
      </c>
    </row>
    <row r="69" spans="1:9" x14ac:dyDescent="0.25">
      <c r="A69" s="1">
        <f t="shared" si="1"/>
        <v>4</v>
      </c>
      <c r="B69" s="2" t="s">
        <v>62</v>
      </c>
      <c r="C69" s="2">
        <v>2017</v>
      </c>
      <c r="D69">
        <v>3.5833330000000001</v>
      </c>
      <c r="E69">
        <v>-5.5868399999999999E-2</v>
      </c>
      <c r="F69">
        <v>-0.54110939999999996</v>
      </c>
      <c r="G69">
        <v>-7.8599699999999995E-2</v>
      </c>
      <c r="H69">
        <v>-2.6723400000000001E-2</v>
      </c>
      <c r="I69">
        <v>-0.4070742</v>
      </c>
    </row>
    <row r="70" spans="1:9" x14ac:dyDescent="0.25">
      <c r="A70" s="1">
        <f t="shared" si="1"/>
        <v>4</v>
      </c>
      <c r="B70" s="2" t="s">
        <v>62</v>
      </c>
      <c r="C70" s="2">
        <v>2018</v>
      </c>
      <c r="D70">
        <v>3.4663550000000001</v>
      </c>
      <c r="E70">
        <v>-0.1777714</v>
      </c>
      <c r="F70">
        <v>-0.25528089999999998</v>
      </c>
      <c r="G70">
        <v>-0.31883660000000003</v>
      </c>
      <c r="H70">
        <v>-6.3036999999999996E-2</v>
      </c>
      <c r="I70">
        <v>-5.6476199999999997E-2</v>
      </c>
    </row>
    <row r="71" spans="1:9" x14ac:dyDescent="0.25">
      <c r="A71" s="1">
        <f t="shared" si="1"/>
        <v>4</v>
      </c>
      <c r="B71" s="2" t="s">
        <v>62</v>
      </c>
      <c r="C71" s="2">
        <v>2019</v>
      </c>
      <c r="D71">
        <v>3.5162059999999999</v>
      </c>
      <c r="E71">
        <v>-3.6332999999999999E-3</v>
      </c>
      <c r="F71">
        <v>-0.2379472</v>
      </c>
      <c r="G71">
        <v>-0.15870570000000001</v>
      </c>
      <c r="H71">
        <v>-0.17745159999999999</v>
      </c>
      <c r="I71">
        <v>-2.3789999999999999E-2</v>
      </c>
    </row>
    <row r="72" spans="1:9" x14ac:dyDescent="0.25">
      <c r="A72" s="1">
        <f t="shared" si="1"/>
        <v>4</v>
      </c>
      <c r="B72" s="2" t="s">
        <v>62</v>
      </c>
      <c r="C72" s="2">
        <v>2020</v>
      </c>
      <c r="D72">
        <v>3.617327</v>
      </c>
      <c r="E72">
        <v>-3.11489E-2</v>
      </c>
      <c r="F72">
        <v>-0.26261040000000002</v>
      </c>
      <c r="G72">
        <v>0.14920510000000001</v>
      </c>
      <c r="H72">
        <v>2.9802100000000002E-2</v>
      </c>
      <c r="I72">
        <v>4.4350899999999999E-2</v>
      </c>
    </row>
    <row r="73" spans="1:9" x14ac:dyDescent="0.25">
      <c r="A73" s="1">
        <f t="shared" si="1"/>
        <v>4</v>
      </c>
      <c r="B73" s="2" t="s">
        <v>62</v>
      </c>
      <c r="C73" s="2">
        <v>2021</v>
      </c>
      <c r="D73">
        <v>3.371629</v>
      </c>
      <c r="E73">
        <v>-0.1133318</v>
      </c>
      <c r="F73">
        <v>-0.2212575</v>
      </c>
      <c r="G73">
        <v>0.27405010000000002</v>
      </c>
      <c r="H73">
        <v>-0.15939739999999999</v>
      </c>
      <c r="I73">
        <v>-5.2370600000000003E-2</v>
      </c>
    </row>
    <row r="74" spans="1:9" x14ac:dyDescent="0.25">
      <c r="A74" s="1">
        <f t="shared" si="1"/>
        <v>5</v>
      </c>
      <c r="B74" s="2" t="s">
        <v>83</v>
      </c>
      <c r="C74" s="2">
        <v>2004</v>
      </c>
      <c r="D74">
        <v>-2.555221</v>
      </c>
      <c r="E74">
        <v>0.34867819999999999</v>
      </c>
      <c r="F74">
        <v>0.66842999999999997</v>
      </c>
      <c r="G74">
        <v>1.0259499999999999</v>
      </c>
      <c r="H74">
        <v>-0.30670819999999999</v>
      </c>
      <c r="I74">
        <v>-0.14274790000000001</v>
      </c>
    </row>
    <row r="75" spans="1:9" x14ac:dyDescent="0.25">
      <c r="A75" s="1">
        <f t="shared" si="1"/>
        <v>5</v>
      </c>
      <c r="B75" s="2" t="s">
        <v>83</v>
      </c>
      <c r="C75" s="2">
        <v>2005</v>
      </c>
      <c r="D75">
        <v>-3.0627430000000002</v>
      </c>
      <c r="E75">
        <v>0.44016319999999998</v>
      </c>
      <c r="F75">
        <v>0.26041120000000001</v>
      </c>
      <c r="G75">
        <v>0.80735089999999998</v>
      </c>
      <c r="H75">
        <v>-8.6502800000000005E-2</v>
      </c>
      <c r="I75">
        <v>3.6072199999999999E-2</v>
      </c>
    </row>
    <row r="76" spans="1:9" x14ac:dyDescent="0.25">
      <c r="A76" s="1">
        <f t="shared" si="1"/>
        <v>5</v>
      </c>
      <c r="B76" s="2" t="s">
        <v>83</v>
      </c>
      <c r="C76" s="2">
        <v>2006</v>
      </c>
      <c r="D76">
        <v>-3.8617349999999999</v>
      </c>
      <c r="E76">
        <v>-0.1795437</v>
      </c>
      <c r="F76">
        <v>0.15925529999999999</v>
      </c>
      <c r="G76">
        <v>0.28732059999999998</v>
      </c>
      <c r="H76">
        <v>-0.33182010000000001</v>
      </c>
      <c r="I76">
        <v>4.1319599999999998E-2</v>
      </c>
    </row>
    <row r="77" spans="1:9" x14ac:dyDescent="0.25">
      <c r="A77" s="1">
        <f t="shared" si="1"/>
        <v>5</v>
      </c>
      <c r="B77" s="2" t="s">
        <v>83</v>
      </c>
      <c r="C77" s="2">
        <v>2007</v>
      </c>
      <c r="D77">
        <v>-4.4420809999999999</v>
      </c>
      <c r="E77">
        <v>-0.62339889999999998</v>
      </c>
      <c r="F77">
        <v>2.0034799999999998E-2</v>
      </c>
      <c r="G77">
        <v>0.34604200000000002</v>
      </c>
      <c r="H77">
        <v>-0.17820150000000001</v>
      </c>
      <c r="I77">
        <v>-0.28147369999999999</v>
      </c>
    </row>
    <row r="78" spans="1:9" x14ac:dyDescent="0.25">
      <c r="A78" s="1">
        <f t="shared" si="1"/>
        <v>5</v>
      </c>
      <c r="B78" s="2" t="s">
        <v>83</v>
      </c>
      <c r="C78" s="2">
        <v>2008</v>
      </c>
      <c r="D78">
        <v>-4.2437250000000004</v>
      </c>
      <c r="E78">
        <v>-0.37025400000000003</v>
      </c>
      <c r="F78">
        <v>0.24879270000000001</v>
      </c>
      <c r="G78">
        <v>0.68384270000000003</v>
      </c>
      <c r="H78">
        <v>-0.16885610000000001</v>
      </c>
      <c r="I78">
        <v>-0.1327332</v>
      </c>
    </row>
    <row r="79" spans="1:9" x14ac:dyDescent="0.25">
      <c r="A79" s="1">
        <f t="shared" si="1"/>
        <v>5</v>
      </c>
      <c r="B79" s="2" t="s">
        <v>83</v>
      </c>
      <c r="C79" s="2">
        <v>2009</v>
      </c>
      <c r="D79">
        <v>-3.8319130000000001</v>
      </c>
      <c r="E79">
        <v>-0.57880719999999997</v>
      </c>
      <c r="F79">
        <v>0.208457</v>
      </c>
      <c r="G79">
        <v>0.91151400000000005</v>
      </c>
      <c r="H79">
        <v>-0.24512149999999999</v>
      </c>
      <c r="I79">
        <v>1.4045E-2</v>
      </c>
    </row>
    <row r="80" spans="1:9" x14ac:dyDescent="0.25">
      <c r="A80" s="1">
        <f t="shared" si="1"/>
        <v>5</v>
      </c>
      <c r="B80" s="2" t="s">
        <v>83</v>
      </c>
      <c r="C80" s="2">
        <v>2010</v>
      </c>
      <c r="D80">
        <v>-3.4219430000000002</v>
      </c>
      <c r="E80">
        <v>-3.5189600000000001E-2</v>
      </c>
      <c r="F80">
        <v>-0.41170129999999999</v>
      </c>
      <c r="G80">
        <v>0.56483190000000005</v>
      </c>
      <c r="H80">
        <v>4.2509999999999998E-4</v>
      </c>
      <c r="I80">
        <v>0.1817549</v>
      </c>
    </row>
    <row r="81" spans="1:9" x14ac:dyDescent="0.25">
      <c r="A81" s="1">
        <f t="shared" si="1"/>
        <v>5</v>
      </c>
      <c r="B81" s="2" t="s">
        <v>83</v>
      </c>
      <c r="C81" s="2">
        <v>2011</v>
      </c>
      <c r="D81">
        <v>-3.0748769999999999</v>
      </c>
      <c r="E81">
        <v>0.2264128</v>
      </c>
      <c r="F81">
        <v>-0.2268723</v>
      </c>
      <c r="G81">
        <v>0.48445929999999998</v>
      </c>
      <c r="H81">
        <v>6.7752999999999997E-3</v>
      </c>
      <c r="I81">
        <v>0.32767220000000002</v>
      </c>
    </row>
    <row r="82" spans="1:9" x14ac:dyDescent="0.25">
      <c r="A82" s="1">
        <f t="shared" si="1"/>
        <v>5</v>
      </c>
      <c r="B82" s="2" t="s">
        <v>83</v>
      </c>
      <c r="C82" s="2">
        <v>2012</v>
      </c>
      <c r="D82">
        <v>-3.1584530000000002</v>
      </c>
      <c r="E82">
        <v>0.39571849999999997</v>
      </c>
      <c r="F82">
        <v>0.1100304</v>
      </c>
      <c r="G82">
        <v>0.24574080000000001</v>
      </c>
      <c r="H82">
        <v>-0.13088459999999999</v>
      </c>
      <c r="I82">
        <v>0.3450608</v>
      </c>
    </row>
    <row r="83" spans="1:9" x14ac:dyDescent="0.25">
      <c r="A83" s="1">
        <f t="shared" si="1"/>
        <v>5</v>
      </c>
      <c r="B83" s="2" t="s">
        <v>83</v>
      </c>
      <c r="C83" s="2">
        <v>2013</v>
      </c>
      <c r="D83">
        <v>-3.0233180000000002</v>
      </c>
      <c r="E83">
        <v>0.39836769999999999</v>
      </c>
      <c r="F83">
        <v>0.1073182</v>
      </c>
      <c r="G83">
        <v>0.43430049999999998</v>
      </c>
      <c r="H83">
        <v>-0.1501596</v>
      </c>
      <c r="I83">
        <v>0.23014100000000001</v>
      </c>
    </row>
    <row r="84" spans="1:9" x14ac:dyDescent="0.25">
      <c r="A84" s="1">
        <f t="shared" si="1"/>
        <v>5</v>
      </c>
      <c r="B84" s="2" t="s">
        <v>83</v>
      </c>
      <c r="C84" s="2">
        <v>2014</v>
      </c>
      <c r="D84">
        <v>-2.9220969999999999</v>
      </c>
      <c r="E84">
        <v>0.78791199999999995</v>
      </c>
      <c r="F84">
        <v>-0.14031940000000001</v>
      </c>
      <c r="G84">
        <v>0.28532249999999998</v>
      </c>
      <c r="H84">
        <v>-0.27996710000000002</v>
      </c>
      <c r="I84">
        <v>0.35272130000000002</v>
      </c>
    </row>
    <row r="85" spans="1:9" x14ac:dyDescent="0.25">
      <c r="A85" s="1">
        <f t="shared" si="1"/>
        <v>5</v>
      </c>
      <c r="B85" s="2" t="s">
        <v>83</v>
      </c>
      <c r="C85" s="2">
        <v>2015</v>
      </c>
      <c r="D85">
        <v>-2.0460769999999999</v>
      </c>
      <c r="E85">
        <v>1.1923870000000001</v>
      </c>
      <c r="F85">
        <v>0.1829305</v>
      </c>
      <c r="G85">
        <v>0.2287534</v>
      </c>
      <c r="H85">
        <v>6.55081E-2</v>
      </c>
      <c r="I85">
        <v>0.1979986</v>
      </c>
    </row>
    <row r="86" spans="1:9" x14ac:dyDescent="0.25">
      <c r="A86" s="1">
        <f t="shared" si="1"/>
        <v>5</v>
      </c>
      <c r="B86" s="2" t="s">
        <v>83</v>
      </c>
      <c r="C86" s="2">
        <v>2016</v>
      </c>
      <c r="D86">
        <v>-1.81582</v>
      </c>
      <c r="E86">
        <v>1.0636369999999999</v>
      </c>
      <c r="F86">
        <v>8.2574700000000001E-2</v>
      </c>
      <c r="G86">
        <v>0.52991449999999996</v>
      </c>
      <c r="H86">
        <v>-2.3274400000000001E-2</v>
      </c>
      <c r="I86">
        <v>0.32072390000000001</v>
      </c>
    </row>
    <row r="87" spans="1:9" x14ac:dyDescent="0.25">
      <c r="A87" s="1">
        <f t="shared" si="1"/>
        <v>5</v>
      </c>
      <c r="B87" s="2" t="s">
        <v>83</v>
      </c>
      <c r="C87" s="2">
        <v>2017</v>
      </c>
      <c r="D87">
        <v>-2.027571</v>
      </c>
      <c r="E87">
        <v>0.76072620000000002</v>
      </c>
      <c r="F87">
        <v>-9.1845200000000002E-2</v>
      </c>
      <c r="G87">
        <v>0.40449819999999997</v>
      </c>
      <c r="H87">
        <v>0.16590279999999999</v>
      </c>
      <c r="I87">
        <v>0.2774761</v>
      </c>
    </row>
    <row r="88" spans="1:9" x14ac:dyDescent="0.25">
      <c r="A88" s="1">
        <f t="shared" si="1"/>
        <v>5</v>
      </c>
      <c r="B88" s="2" t="s">
        <v>83</v>
      </c>
      <c r="C88" s="2">
        <v>2018</v>
      </c>
      <c r="D88">
        <v>-1.9875940000000001</v>
      </c>
      <c r="E88">
        <v>0.48549540000000002</v>
      </c>
      <c r="F88">
        <v>-7.0732100000000006E-2</v>
      </c>
      <c r="G88">
        <v>0.44697389999999998</v>
      </c>
      <c r="H88">
        <v>0.33936549999999999</v>
      </c>
      <c r="I88">
        <v>0.16190979999999999</v>
      </c>
    </row>
    <row r="89" spans="1:9" x14ac:dyDescent="0.25">
      <c r="A89" s="1">
        <f t="shared" si="1"/>
        <v>5</v>
      </c>
      <c r="B89" s="2" t="s">
        <v>83</v>
      </c>
      <c r="C89" s="2">
        <v>2019</v>
      </c>
      <c r="D89">
        <v>-1.614598</v>
      </c>
      <c r="E89">
        <v>0.33796500000000002</v>
      </c>
      <c r="F89">
        <v>7.7668000000000001E-2</v>
      </c>
      <c r="G89">
        <v>0.811168</v>
      </c>
      <c r="H89">
        <v>0.123719</v>
      </c>
      <c r="I89">
        <v>0.1729289</v>
      </c>
    </row>
    <row r="90" spans="1:9" x14ac:dyDescent="0.25">
      <c r="A90" s="1">
        <f t="shared" si="1"/>
        <v>5</v>
      </c>
      <c r="B90" s="2" t="s">
        <v>83</v>
      </c>
      <c r="C90" s="2">
        <v>2020</v>
      </c>
      <c r="D90">
        <v>-1.991058</v>
      </c>
      <c r="E90">
        <v>0.70101709999999995</v>
      </c>
      <c r="F90">
        <v>0.23194709999999999</v>
      </c>
      <c r="G90">
        <v>0.77665830000000002</v>
      </c>
      <c r="H90">
        <v>9.68865E-2</v>
      </c>
      <c r="I90">
        <v>0.1542451</v>
      </c>
    </row>
    <row r="91" spans="1:9" x14ac:dyDescent="0.25">
      <c r="A91" s="1">
        <f t="shared" si="1"/>
        <v>5</v>
      </c>
      <c r="B91" s="2" t="s">
        <v>83</v>
      </c>
      <c r="C91" s="2">
        <v>2021</v>
      </c>
      <c r="D91">
        <v>-2.1962660000000001</v>
      </c>
      <c r="E91">
        <v>0.42028389999999999</v>
      </c>
      <c r="F91">
        <v>0.15238650000000001</v>
      </c>
      <c r="G91">
        <v>0.67119870000000004</v>
      </c>
      <c r="H91">
        <v>-0.16091240000000001</v>
      </c>
      <c r="I91">
        <v>-0.29303370000000001</v>
      </c>
    </row>
    <row r="92" spans="1:9" x14ac:dyDescent="0.25">
      <c r="A92" s="1">
        <f t="shared" si="1"/>
        <v>6</v>
      </c>
      <c r="B92" s="2" t="s">
        <v>131</v>
      </c>
      <c r="C92" s="2">
        <v>2004</v>
      </c>
      <c r="D92">
        <v>1.4122859999999999</v>
      </c>
      <c r="E92">
        <v>1.3348370000000001</v>
      </c>
      <c r="F92">
        <v>-0.68772800000000001</v>
      </c>
      <c r="G92">
        <v>-0.67559279999999999</v>
      </c>
      <c r="H92">
        <v>-9.5197000000000004E-2</v>
      </c>
      <c r="I92">
        <v>-0.27235490000000001</v>
      </c>
    </row>
    <row r="93" spans="1:9" x14ac:dyDescent="0.25">
      <c r="A93" s="1">
        <f t="shared" si="1"/>
        <v>6</v>
      </c>
      <c r="B93" s="2" t="s">
        <v>131</v>
      </c>
      <c r="C93" s="2">
        <v>2005</v>
      </c>
      <c r="D93">
        <v>1.590652</v>
      </c>
      <c r="E93">
        <v>0.88014910000000002</v>
      </c>
      <c r="F93">
        <v>-0.52137960000000005</v>
      </c>
      <c r="G93">
        <v>-0.60674320000000004</v>
      </c>
      <c r="H93">
        <v>-0.47164600000000001</v>
      </c>
      <c r="I93">
        <v>-0.26114219999999999</v>
      </c>
    </row>
    <row r="94" spans="1:9" x14ac:dyDescent="0.25">
      <c r="A94" s="1">
        <f t="shared" si="1"/>
        <v>6</v>
      </c>
      <c r="B94" s="2" t="s">
        <v>131</v>
      </c>
      <c r="C94" s="2">
        <v>2006</v>
      </c>
      <c r="D94">
        <v>1.7005269999999999</v>
      </c>
      <c r="E94">
        <v>1.1167199999999999</v>
      </c>
      <c r="F94">
        <v>-0.45625329999999997</v>
      </c>
      <c r="G94">
        <v>-0.53136320000000004</v>
      </c>
      <c r="H94">
        <v>-0.1752571</v>
      </c>
      <c r="I94">
        <v>0.15673609999999999</v>
      </c>
    </row>
    <row r="95" spans="1:9" x14ac:dyDescent="0.25">
      <c r="A95" s="1">
        <f t="shared" si="1"/>
        <v>6</v>
      </c>
      <c r="B95" s="2" t="s">
        <v>131</v>
      </c>
      <c r="C95" s="2">
        <v>2007</v>
      </c>
      <c r="D95">
        <v>1.825464</v>
      </c>
      <c r="E95">
        <v>0.82563019999999998</v>
      </c>
      <c r="F95">
        <v>-0.23378350000000001</v>
      </c>
      <c r="G95">
        <v>-0.71288680000000004</v>
      </c>
      <c r="H95">
        <v>-0.10763540000000001</v>
      </c>
      <c r="I95">
        <v>3.8021899999999997E-2</v>
      </c>
    </row>
    <row r="96" spans="1:9" x14ac:dyDescent="0.25">
      <c r="A96" s="1">
        <f t="shared" si="1"/>
        <v>6</v>
      </c>
      <c r="B96" s="2" t="s">
        <v>131</v>
      </c>
      <c r="C96" s="2">
        <v>2008</v>
      </c>
      <c r="D96">
        <v>1.4610460000000001</v>
      </c>
      <c r="E96">
        <v>0.91914359999999995</v>
      </c>
      <c r="F96">
        <v>-0.38962780000000002</v>
      </c>
      <c r="G96">
        <v>-0.5720364</v>
      </c>
      <c r="H96">
        <v>2.5368100000000001E-2</v>
      </c>
      <c r="I96">
        <v>0.1126122</v>
      </c>
    </row>
    <row r="97" spans="1:9" x14ac:dyDescent="0.25">
      <c r="A97" s="1">
        <f t="shared" si="1"/>
        <v>6</v>
      </c>
      <c r="B97" s="2" t="s">
        <v>131</v>
      </c>
      <c r="C97" s="2">
        <v>2009</v>
      </c>
      <c r="D97">
        <v>1.041385</v>
      </c>
      <c r="E97">
        <v>0.68116989999999999</v>
      </c>
      <c r="F97">
        <v>-0.4181937</v>
      </c>
      <c r="G97">
        <v>-0.55776199999999998</v>
      </c>
      <c r="H97">
        <v>0.31013039999999997</v>
      </c>
      <c r="I97">
        <v>-7.3318499999999995E-2</v>
      </c>
    </row>
    <row r="98" spans="1:9" x14ac:dyDescent="0.25">
      <c r="A98" s="1">
        <f t="shared" si="1"/>
        <v>6</v>
      </c>
      <c r="B98" s="2" t="s">
        <v>131</v>
      </c>
      <c r="C98" s="2">
        <v>2010</v>
      </c>
      <c r="D98">
        <v>0.82553690000000002</v>
      </c>
      <c r="E98">
        <v>0.64335609999999999</v>
      </c>
      <c r="F98">
        <v>-0.6124349</v>
      </c>
      <c r="G98">
        <v>-0.56642389999999998</v>
      </c>
      <c r="H98">
        <v>0.11217829999999999</v>
      </c>
      <c r="I98">
        <v>0.12610189999999999</v>
      </c>
    </row>
    <row r="99" spans="1:9" x14ac:dyDescent="0.25">
      <c r="A99" s="1">
        <f t="shared" si="1"/>
        <v>6</v>
      </c>
      <c r="B99" s="2" t="s">
        <v>131</v>
      </c>
      <c r="C99" s="2">
        <v>2011</v>
      </c>
      <c r="D99">
        <v>0.7599224</v>
      </c>
      <c r="E99">
        <v>-5.68824E-2</v>
      </c>
      <c r="F99">
        <v>-0.62121729999999997</v>
      </c>
      <c r="G99">
        <v>-0.53100910000000001</v>
      </c>
      <c r="H99">
        <v>0.27243430000000002</v>
      </c>
      <c r="I99">
        <v>0.2383866</v>
      </c>
    </row>
    <row r="100" spans="1:9" x14ac:dyDescent="0.25">
      <c r="A100" s="1">
        <f t="shared" si="1"/>
        <v>6</v>
      </c>
      <c r="B100" s="2" t="s">
        <v>131</v>
      </c>
      <c r="C100" s="2">
        <v>2012</v>
      </c>
      <c r="D100">
        <v>-0.93037859999999994</v>
      </c>
      <c r="E100">
        <v>-1.276535</v>
      </c>
      <c r="F100">
        <v>-2.7850199999999999E-2</v>
      </c>
      <c r="G100">
        <v>-0.72249649999999999</v>
      </c>
      <c r="H100">
        <v>0.63604369999999999</v>
      </c>
      <c r="I100">
        <v>-8.4966E-2</v>
      </c>
    </row>
    <row r="101" spans="1:9" x14ac:dyDescent="0.25">
      <c r="A101" s="1">
        <f t="shared" si="1"/>
        <v>6</v>
      </c>
      <c r="B101" s="2" t="s">
        <v>131</v>
      </c>
      <c r="C101" s="2">
        <v>2013</v>
      </c>
      <c r="D101">
        <v>-0.70225919999999997</v>
      </c>
      <c r="E101">
        <v>-0.94255120000000003</v>
      </c>
      <c r="F101">
        <v>-0.35851719999999998</v>
      </c>
      <c r="G101">
        <v>-0.39694960000000001</v>
      </c>
      <c r="H101">
        <v>0.33821610000000002</v>
      </c>
      <c r="I101">
        <v>0.11271929999999999</v>
      </c>
    </row>
    <row r="102" spans="1:9" x14ac:dyDescent="0.25">
      <c r="A102" s="1">
        <f t="shared" si="1"/>
        <v>6</v>
      </c>
      <c r="B102" s="2" t="s">
        <v>131</v>
      </c>
      <c r="C102" s="2">
        <v>2014</v>
      </c>
      <c r="D102">
        <v>-0.81582120000000002</v>
      </c>
      <c r="E102">
        <v>-0.76977830000000003</v>
      </c>
      <c r="F102">
        <v>-0.50295270000000003</v>
      </c>
      <c r="G102">
        <v>-0.92323379999999999</v>
      </c>
      <c r="H102">
        <v>-0.10810699999999999</v>
      </c>
      <c r="I102">
        <v>0.17819189999999999</v>
      </c>
    </row>
    <row r="103" spans="1:9" x14ac:dyDescent="0.25">
      <c r="A103" s="1">
        <f t="shared" si="1"/>
        <v>6</v>
      </c>
      <c r="B103" s="2" t="s">
        <v>131</v>
      </c>
      <c r="C103" s="2">
        <v>2015</v>
      </c>
      <c r="D103">
        <v>-0.64285329999999996</v>
      </c>
      <c r="E103">
        <v>-0.88648550000000004</v>
      </c>
      <c r="F103">
        <v>-0.39064890000000002</v>
      </c>
      <c r="G103">
        <v>-0.45013389999999998</v>
      </c>
      <c r="H103">
        <v>-9.8770999999999998E-2</v>
      </c>
      <c r="I103">
        <v>0.2479797</v>
      </c>
    </row>
    <row r="104" spans="1:9" x14ac:dyDescent="0.25">
      <c r="A104" s="1">
        <f t="shared" si="1"/>
        <v>6</v>
      </c>
      <c r="B104" s="2" t="s">
        <v>131</v>
      </c>
      <c r="C104" s="2">
        <v>2016</v>
      </c>
      <c r="D104">
        <v>-0.72401959999999999</v>
      </c>
      <c r="E104">
        <v>-0.76178259999999998</v>
      </c>
      <c r="F104">
        <v>-0.36376649999999999</v>
      </c>
      <c r="G104">
        <v>-0.50892570000000004</v>
      </c>
      <c r="H104">
        <v>-0.15601080000000001</v>
      </c>
      <c r="I104">
        <v>0.43305359999999998</v>
      </c>
    </row>
    <row r="105" spans="1:9" x14ac:dyDescent="0.25">
      <c r="A105" s="1">
        <f t="shared" si="1"/>
        <v>6</v>
      </c>
      <c r="B105" s="2" t="s">
        <v>131</v>
      </c>
      <c r="C105" s="2">
        <v>2017</v>
      </c>
      <c r="D105">
        <v>-0.74528660000000002</v>
      </c>
      <c r="E105">
        <v>-1.1567080000000001</v>
      </c>
      <c r="F105">
        <v>-0.33945409999999998</v>
      </c>
      <c r="G105">
        <v>-0.4524186</v>
      </c>
      <c r="H105">
        <v>-0.1074784</v>
      </c>
      <c r="I105">
        <v>0.36674430000000002</v>
      </c>
    </row>
    <row r="106" spans="1:9" x14ac:dyDescent="0.25">
      <c r="A106" s="1">
        <f t="shared" si="1"/>
        <v>6</v>
      </c>
      <c r="B106" s="2" t="s">
        <v>131</v>
      </c>
      <c r="C106" s="2">
        <v>2018</v>
      </c>
      <c r="D106">
        <v>-1.040734</v>
      </c>
      <c r="E106">
        <v>-1.2970539999999999</v>
      </c>
      <c r="F106">
        <v>-0.21465310000000001</v>
      </c>
      <c r="G106">
        <v>-0.55989679999999997</v>
      </c>
      <c r="H106">
        <v>2.8366599999999999E-2</v>
      </c>
      <c r="I106">
        <v>0.31964619999999999</v>
      </c>
    </row>
    <row r="107" spans="1:9" x14ac:dyDescent="0.25">
      <c r="A107" s="1">
        <f t="shared" si="1"/>
        <v>6</v>
      </c>
      <c r="B107" s="2" t="s">
        <v>131</v>
      </c>
      <c r="C107" s="2">
        <v>2019</v>
      </c>
      <c r="D107">
        <v>-1.3334919999999999</v>
      </c>
      <c r="E107">
        <v>-1.3511329999999999</v>
      </c>
      <c r="F107">
        <v>-6.5304899999999999E-2</v>
      </c>
      <c r="G107">
        <v>-0.61832609999999999</v>
      </c>
      <c r="H107">
        <v>8.3923999999999995E-3</v>
      </c>
      <c r="I107">
        <v>0.36183340000000003</v>
      </c>
    </row>
    <row r="108" spans="1:9" x14ac:dyDescent="0.25">
      <c r="A108" s="1">
        <f t="shared" si="1"/>
        <v>6</v>
      </c>
      <c r="B108" s="2" t="s">
        <v>131</v>
      </c>
      <c r="C108" s="2">
        <v>2020</v>
      </c>
      <c r="D108">
        <v>-1.908315</v>
      </c>
      <c r="E108">
        <v>-1.096365</v>
      </c>
      <c r="F108">
        <v>0.24381810000000001</v>
      </c>
      <c r="G108">
        <v>-0.57902350000000002</v>
      </c>
      <c r="H108">
        <v>0.1171063</v>
      </c>
      <c r="I108">
        <v>0.2422947</v>
      </c>
    </row>
    <row r="109" spans="1:9" x14ac:dyDescent="0.25">
      <c r="A109" s="1">
        <f t="shared" si="1"/>
        <v>6</v>
      </c>
      <c r="B109" s="2" t="s">
        <v>131</v>
      </c>
      <c r="C109" s="2">
        <v>2021</v>
      </c>
      <c r="D109">
        <v>-2.1076869999999999</v>
      </c>
      <c r="E109">
        <v>-1.2863469999999999</v>
      </c>
      <c r="F109">
        <v>0.21100079999999999</v>
      </c>
      <c r="G109">
        <v>-0.79060779999999997</v>
      </c>
      <c r="H109">
        <v>0.31952589999999997</v>
      </c>
      <c r="I109">
        <v>0.13671040000000001</v>
      </c>
    </row>
    <row r="110" spans="1:9" x14ac:dyDescent="0.25">
      <c r="A110" s="1">
        <f t="shared" si="1"/>
        <v>7</v>
      </c>
      <c r="B110" s="2" t="s">
        <v>146</v>
      </c>
      <c r="C110" s="2">
        <v>2004</v>
      </c>
      <c r="D110">
        <v>-0.2130281</v>
      </c>
      <c r="E110">
        <v>0.51144920000000005</v>
      </c>
      <c r="F110">
        <v>-0.62486299999999995</v>
      </c>
      <c r="G110">
        <v>2.42536E-2</v>
      </c>
      <c r="H110">
        <v>4.8397000000000003E-2</v>
      </c>
      <c r="I110">
        <v>-0.28063110000000002</v>
      </c>
    </row>
    <row r="111" spans="1:9" x14ac:dyDescent="0.25">
      <c r="A111" s="1">
        <f t="shared" si="1"/>
        <v>7</v>
      </c>
      <c r="B111" s="2" t="s">
        <v>146</v>
      </c>
      <c r="C111" s="2">
        <v>2005</v>
      </c>
      <c r="D111">
        <v>0.18638389999999999</v>
      </c>
      <c r="E111">
        <v>0.28962870000000002</v>
      </c>
      <c r="F111">
        <v>-4.0687300000000003E-2</v>
      </c>
      <c r="G111">
        <v>-3.2630199999999998E-2</v>
      </c>
      <c r="H111">
        <v>0.58194199999999996</v>
      </c>
      <c r="I111">
        <v>0.16618379999999999</v>
      </c>
    </row>
    <row r="112" spans="1:9" x14ac:dyDescent="0.25">
      <c r="A112" s="1">
        <f t="shared" si="1"/>
        <v>7</v>
      </c>
      <c r="B112" s="2" t="s">
        <v>146</v>
      </c>
      <c r="C112" s="2">
        <v>2006</v>
      </c>
      <c r="D112">
        <v>2.7878999999999998E-3</v>
      </c>
      <c r="E112">
        <v>0.76522679999999998</v>
      </c>
      <c r="F112">
        <v>-0.2016059</v>
      </c>
      <c r="G112">
        <v>-0.13625200000000001</v>
      </c>
      <c r="H112">
        <v>0.36278579999999999</v>
      </c>
      <c r="I112">
        <v>-0.25348290000000001</v>
      </c>
    </row>
    <row r="113" spans="1:9" x14ac:dyDescent="0.25">
      <c r="A113" s="1">
        <f t="shared" si="1"/>
        <v>7</v>
      </c>
      <c r="B113" s="2" t="s">
        <v>146</v>
      </c>
      <c r="C113" s="2">
        <v>2007</v>
      </c>
      <c r="D113">
        <v>-1.6975400000000002E-2</v>
      </c>
      <c r="E113">
        <v>0.438112</v>
      </c>
      <c r="F113">
        <v>-5.85508E-2</v>
      </c>
      <c r="G113">
        <v>-8.38198E-2</v>
      </c>
      <c r="H113">
        <v>0.2272469</v>
      </c>
      <c r="I113">
        <v>-0.20358860000000001</v>
      </c>
    </row>
    <row r="114" spans="1:9" x14ac:dyDescent="0.25">
      <c r="A114" s="1">
        <f t="shared" si="1"/>
        <v>7</v>
      </c>
      <c r="B114" s="2" t="s">
        <v>146</v>
      </c>
      <c r="C114" s="2">
        <v>2008</v>
      </c>
      <c r="D114">
        <v>5.9925000000000004E-3</v>
      </c>
      <c r="E114">
        <v>8.4897399999999998E-2</v>
      </c>
      <c r="F114">
        <v>0.1114358</v>
      </c>
      <c r="G114">
        <v>8.0655400000000002E-2</v>
      </c>
      <c r="H114">
        <v>0.46623710000000002</v>
      </c>
      <c r="I114">
        <v>-0.1199794</v>
      </c>
    </row>
    <row r="115" spans="1:9" x14ac:dyDescent="0.25">
      <c r="A115" s="1">
        <f t="shared" si="1"/>
        <v>7</v>
      </c>
      <c r="B115" s="2" t="s">
        <v>146</v>
      </c>
      <c r="C115" s="2">
        <v>2009</v>
      </c>
      <c r="D115">
        <v>-0.15657509999999999</v>
      </c>
      <c r="E115">
        <v>-0.51277289999999998</v>
      </c>
      <c r="F115">
        <v>0.62458320000000001</v>
      </c>
      <c r="G115">
        <v>-4.8810399999999997E-2</v>
      </c>
      <c r="H115">
        <v>0.10437200000000001</v>
      </c>
      <c r="I115">
        <v>-0.59285319999999997</v>
      </c>
    </row>
    <row r="116" spans="1:9" x14ac:dyDescent="0.25">
      <c r="A116" s="1">
        <f t="shared" si="1"/>
        <v>7</v>
      </c>
      <c r="B116" s="2" t="s">
        <v>146</v>
      </c>
      <c r="C116" s="2">
        <v>2010</v>
      </c>
      <c r="D116">
        <v>-0.21767549999999999</v>
      </c>
      <c r="E116">
        <v>-0.47750120000000001</v>
      </c>
      <c r="F116">
        <v>0.41684939999999998</v>
      </c>
      <c r="G116">
        <v>-4.1654900000000002E-2</v>
      </c>
      <c r="H116">
        <v>5.33029E-2</v>
      </c>
      <c r="I116">
        <v>-0.61343930000000002</v>
      </c>
    </row>
    <row r="117" spans="1:9" x14ac:dyDescent="0.25">
      <c r="A117" s="1">
        <f t="shared" si="1"/>
        <v>7</v>
      </c>
      <c r="B117" s="2" t="s">
        <v>146</v>
      </c>
      <c r="C117" s="2">
        <v>2011</v>
      </c>
      <c r="D117">
        <v>0.38741930000000002</v>
      </c>
      <c r="E117">
        <v>-0.22559670000000001</v>
      </c>
      <c r="F117">
        <v>-0.18654299999999999</v>
      </c>
      <c r="G117">
        <v>-0.13563910000000001</v>
      </c>
      <c r="H117">
        <v>-8.8850700000000005E-2</v>
      </c>
      <c r="I117">
        <v>-0.48762549999999999</v>
      </c>
    </row>
    <row r="118" spans="1:9" x14ac:dyDescent="0.25">
      <c r="A118" s="1">
        <f t="shared" si="1"/>
        <v>7</v>
      </c>
      <c r="B118" s="2" t="s">
        <v>146</v>
      </c>
      <c r="C118" s="2">
        <v>2012</v>
      </c>
      <c r="D118">
        <v>-0.11582240000000001</v>
      </c>
      <c r="E118">
        <v>-0.45094050000000002</v>
      </c>
      <c r="F118">
        <v>-0.20241909999999999</v>
      </c>
      <c r="G118">
        <v>8.2962499999999995E-2</v>
      </c>
      <c r="H118">
        <v>-0.1044168</v>
      </c>
      <c r="I118">
        <v>-9.0430700000000003E-2</v>
      </c>
    </row>
    <row r="119" spans="1:9" x14ac:dyDescent="0.25">
      <c r="A119" s="1">
        <f t="shared" si="1"/>
        <v>7</v>
      </c>
      <c r="B119" s="2" t="s">
        <v>146</v>
      </c>
      <c r="C119" s="2">
        <v>2013</v>
      </c>
      <c r="D119">
        <v>-0.18023900000000001</v>
      </c>
      <c r="E119">
        <v>-0.65684640000000005</v>
      </c>
      <c r="F119">
        <v>-0.12091</v>
      </c>
      <c r="G119">
        <v>-3.0488000000000001E-2</v>
      </c>
      <c r="H119">
        <v>-8.1015000000000004E-2</v>
      </c>
      <c r="I119">
        <v>-2.1225500000000001E-2</v>
      </c>
    </row>
    <row r="120" spans="1:9" x14ac:dyDescent="0.25">
      <c r="A120" s="1">
        <f t="shared" si="1"/>
        <v>7</v>
      </c>
      <c r="B120" s="2" t="s">
        <v>146</v>
      </c>
      <c r="C120" s="2">
        <v>2014</v>
      </c>
      <c r="D120">
        <v>-0.30043379999999997</v>
      </c>
      <c r="E120">
        <v>-0.36331629999999998</v>
      </c>
      <c r="F120">
        <v>-0.50848159999999998</v>
      </c>
      <c r="G120">
        <v>6.8266999999999994E-2</v>
      </c>
      <c r="H120">
        <v>-0.42033700000000002</v>
      </c>
      <c r="I120">
        <v>-0.18049100000000001</v>
      </c>
    </row>
    <row r="121" spans="1:9" x14ac:dyDescent="0.25">
      <c r="A121" s="1">
        <f t="shared" si="1"/>
        <v>7</v>
      </c>
      <c r="B121" s="2" t="s">
        <v>146</v>
      </c>
      <c r="C121" s="2">
        <v>2015</v>
      </c>
      <c r="D121">
        <v>-0.1336879</v>
      </c>
      <c r="E121">
        <v>-0.27593220000000002</v>
      </c>
      <c r="F121">
        <v>-0.42947279999999999</v>
      </c>
      <c r="G121">
        <v>6.0588200000000002E-2</v>
      </c>
      <c r="H121">
        <v>-0.54860779999999998</v>
      </c>
      <c r="I121">
        <v>-0.28512409999999999</v>
      </c>
    </row>
    <row r="122" spans="1:9" x14ac:dyDescent="0.25">
      <c r="A122" s="1">
        <f t="shared" si="1"/>
        <v>7</v>
      </c>
      <c r="B122" s="2" t="s">
        <v>146</v>
      </c>
      <c r="C122" s="2">
        <v>2016</v>
      </c>
      <c r="D122">
        <v>-0.31559569999999998</v>
      </c>
      <c r="E122">
        <v>-0.3465742</v>
      </c>
      <c r="F122">
        <v>-7.1243699999999993E-2</v>
      </c>
      <c r="G122">
        <v>0.26914549999999998</v>
      </c>
      <c r="H122">
        <v>-0.33597080000000001</v>
      </c>
      <c r="I122">
        <v>-0.27298529999999999</v>
      </c>
    </row>
    <row r="123" spans="1:9" x14ac:dyDescent="0.25">
      <c r="A123" s="1">
        <f t="shared" si="1"/>
        <v>7</v>
      </c>
      <c r="B123" s="2" t="s">
        <v>146</v>
      </c>
      <c r="C123" s="2">
        <v>2017</v>
      </c>
      <c r="D123">
        <v>-0.50449310000000003</v>
      </c>
      <c r="E123">
        <v>-0.47469980000000001</v>
      </c>
      <c r="F123">
        <v>-9.2598E-2</v>
      </c>
      <c r="G123">
        <v>0.1278455</v>
      </c>
      <c r="H123">
        <v>-0.30535639999999997</v>
      </c>
      <c r="I123">
        <v>-0.21938379999999999</v>
      </c>
    </row>
    <row r="124" spans="1:9" x14ac:dyDescent="0.25">
      <c r="A124" s="1">
        <f t="shared" si="1"/>
        <v>7</v>
      </c>
      <c r="B124" s="2" t="s">
        <v>146</v>
      </c>
      <c r="C124" s="2">
        <v>2018</v>
      </c>
      <c r="D124">
        <v>-0.49683909999999998</v>
      </c>
      <c r="E124">
        <v>-0.62020430000000004</v>
      </c>
      <c r="F124">
        <v>0.35995389999999999</v>
      </c>
      <c r="G124">
        <v>-0.13597699999999999</v>
      </c>
      <c r="H124">
        <v>-0.33475769999999999</v>
      </c>
      <c r="I124">
        <v>-0.30197499999999999</v>
      </c>
    </row>
    <row r="125" spans="1:9" x14ac:dyDescent="0.25">
      <c r="A125" s="1">
        <f t="shared" si="1"/>
        <v>7</v>
      </c>
      <c r="B125" s="2" t="s">
        <v>146</v>
      </c>
      <c r="C125" s="2">
        <v>2019</v>
      </c>
      <c r="D125">
        <v>-0.4701591</v>
      </c>
      <c r="E125">
        <v>-0.66721079999999999</v>
      </c>
      <c r="F125">
        <v>0.35409499999999999</v>
      </c>
      <c r="G125">
        <v>-0.2189005</v>
      </c>
      <c r="H125">
        <v>-0.53731530000000005</v>
      </c>
      <c r="I125">
        <v>-0.32420890000000002</v>
      </c>
    </row>
    <row r="126" spans="1:9" x14ac:dyDescent="0.25">
      <c r="A126" s="1">
        <f t="shared" si="1"/>
        <v>7</v>
      </c>
      <c r="B126" s="2" t="s">
        <v>146</v>
      </c>
      <c r="C126" s="2">
        <v>2020</v>
      </c>
      <c r="D126">
        <v>-0.51777759999999995</v>
      </c>
      <c r="E126">
        <v>-0.97989210000000004</v>
      </c>
      <c r="F126">
        <v>-6.3899600000000001E-2</v>
      </c>
      <c r="G126">
        <v>0.1550676</v>
      </c>
      <c r="H126">
        <v>-0.62214650000000005</v>
      </c>
      <c r="I126">
        <v>-0.58315220000000001</v>
      </c>
    </row>
    <row r="127" spans="1:9" x14ac:dyDescent="0.25">
      <c r="A127" s="1">
        <f t="shared" si="1"/>
        <v>7</v>
      </c>
      <c r="B127" s="2" t="s">
        <v>146</v>
      </c>
      <c r="C127" s="2">
        <v>2021</v>
      </c>
      <c r="D127">
        <v>-0.113385</v>
      </c>
      <c r="E127">
        <v>-1.03156</v>
      </c>
      <c r="F127">
        <v>-7.8332200000000005E-2</v>
      </c>
      <c r="G127">
        <v>-4.1212699999999998E-2</v>
      </c>
      <c r="H127">
        <v>-0.71563710000000003</v>
      </c>
      <c r="I127">
        <v>-0.66149599999999997</v>
      </c>
    </row>
    <row r="128" spans="1:9" x14ac:dyDescent="0.25">
      <c r="A128" s="1">
        <f t="shared" si="1"/>
        <v>8</v>
      </c>
      <c r="B128" s="2" t="s">
        <v>161</v>
      </c>
      <c r="C128" s="2">
        <v>2004</v>
      </c>
      <c r="D128">
        <v>-3.5978089999999998</v>
      </c>
      <c r="E128">
        <v>-1.00768E-2</v>
      </c>
      <c r="F128">
        <v>-1.0719270000000001</v>
      </c>
      <c r="G128">
        <v>0.98021979999999997</v>
      </c>
      <c r="H128">
        <v>-0.42541030000000002</v>
      </c>
      <c r="I128">
        <v>-0.34314879999999998</v>
      </c>
    </row>
    <row r="129" spans="1:9" x14ac:dyDescent="0.25">
      <c r="A129" s="1">
        <f t="shared" si="1"/>
        <v>8</v>
      </c>
      <c r="B129" s="2" t="s">
        <v>161</v>
      </c>
      <c r="C129" s="2">
        <v>2005</v>
      </c>
      <c r="D129">
        <v>-2.569194</v>
      </c>
      <c r="E129">
        <v>-0.38257419999999998</v>
      </c>
      <c r="F129">
        <v>-0.27943269999999998</v>
      </c>
      <c r="G129">
        <v>0.72400620000000004</v>
      </c>
      <c r="H129">
        <v>0.58666980000000002</v>
      </c>
      <c r="I129">
        <v>1.8263499999999998E-2</v>
      </c>
    </row>
    <row r="130" spans="1:9" x14ac:dyDescent="0.25">
      <c r="A130" s="1">
        <f t="shared" si="1"/>
        <v>8</v>
      </c>
      <c r="B130" s="2" t="s">
        <v>161</v>
      </c>
      <c r="C130" s="2">
        <v>2006</v>
      </c>
      <c r="D130">
        <v>-2.4815140000000002</v>
      </c>
      <c r="E130">
        <v>-0.72724509999999998</v>
      </c>
      <c r="F130">
        <v>-0.69851759999999996</v>
      </c>
      <c r="G130">
        <v>0.15205460000000001</v>
      </c>
      <c r="H130">
        <v>-0.1017219</v>
      </c>
      <c r="I130">
        <v>-0.23904359999999999</v>
      </c>
    </row>
    <row r="131" spans="1:9" x14ac:dyDescent="0.25">
      <c r="A131" s="1">
        <f t="shared" si="1"/>
        <v>8</v>
      </c>
      <c r="B131" s="2" t="s">
        <v>161</v>
      </c>
      <c r="C131" s="2">
        <v>2007</v>
      </c>
      <c r="D131">
        <v>-2.50515</v>
      </c>
      <c r="E131">
        <v>-0.71864159999999999</v>
      </c>
      <c r="F131">
        <v>-0.33836769999999999</v>
      </c>
      <c r="G131">
        <v>1.0917700000000001E-2</v>
      </c>
      <c r="H131">
        <v>-2.2632200000000002E-2</v>
      </c>
      <c r="I131">
        <v>-0.1893917</v>
      </c>
    </row>
    <row r="132" spans="1:9" x14ac:dyDescent="0.25">
      <c r="A132" s="1">
        <f t="shared" ref="A132:A181" si="2">IF(B132=B131, A131, A131+1)</f>
        <v>8</v>
      </c>
      <c r="B132" s="2" t="s">
        <v>161</v>
      </c>
      <c r="C132" s="2">
        <v>2008</v>
      </c>
      <c r="D132">
        <v>-2.0534080000000001</v>
      </c>
      <c r="E132">
        <v>-0.72120189999999995</v>
      </c>
      <c r="F132">
        <v>-7.16643E-2</v>
      </c>
      <c r="G132">
        <v>5.6065200000000003E-2</v>
      </c>
      <c r="H132">
        <v>-6.0236499999999998E-2</v>
      </c>
      <c r="I132">
        <v>5.0953999999999999E-3</v>
      </c>
    </row>
    <row r="133" spans="1:9" x14ac:dyDescent="0.25">
      <c r="A133" s="1">
        <f t="shared" si="2"/>
        <v>8</v>
      </c>
      <c r="B133" s="2" t="s">
        <v>161</v>
      </c>
      <c r="C133" s="2">
        <v>2009</v>
      </c>
      <c r="D133">
        <v>-2.6360070000000002</v>
      </c>
      <c r="E133">
        <v>-0.67020060000000004</v>
      </c>
      <c r="F133">
        <v>-1.52225E-2</v>
      </c>
      <c r="G133">
        <v>-0.26362580000000002</v>
      </c>
      <c r="H133">
        <v>0.35309089999999999</v>
      </c>
      <c r="I133">
        <v>0.18670600000000001</v>
      </c>
    </row>
    <row r="134" spans="1:9" x14ac:dyDescent="0.25">
      <c r="A134" s="1">
        <f t="shared" si="2"/>
        <v>8</v>
      </c>
      <c r="B134" s="2" t="s">
        <v>161</v>
      </c>
      <c r="C134" s="2">
        <v>2010</v>
      </c>
      <c r="D134">
        <v>-2.6194860000000002</v>
      </c>
      <c r="E134">
        <v>-0.95254649999999996</v>
      </c>
      <c r="F134">
        <v>-0.16758010000000001</v>
      </c>
      <c r="G134">
        <v>-0.25687189999999999</v>
      </c>
      <c r="H134">
        <v>0.38403510000000002</v>
      </c>
      <c r="I134">
        <v>0.20142370000000001</v>
      </c>
    </row>
    <row r="135" spans="1:9" x14ac:dyDescent="0.25">
      <c r="A135" s="1">
        <f t="shared" si="2"/>
        <v>8</v>
      </c>
      <c r="B135" s="2" t="s">
        <v>161</v>
      </c>
      <c r="C135" s="2">
        <v>2011</v>
      </c>
      <c r="D135">
        <v>-2.503177</v>
      </c>
      <c r="E135">
        <v>-0.65894489999999994</v>
      </c>
      <c r="F135">
        <v>-0.41156179999999998</v>
      </c>
      <c r="G135">
        <v>-9.7056100000000006E-2</v>
      </c>
      <c r="H135">
        <v>0.70824089999999995</v>
      </c>
      <c r="I135">
        <v>9.5931100000000005E-2</v>
      </c>
    </row>
    <row r="136" spans="1:9" x14ac:dyDescent="0.25">
      <c r="A136" s="1">
        <f t="shared" si="2"/>
        <v>8</v>
      </c>
      <c r="B136" s="2" t="s">
        <v>161</v>
      </c>
      <c r="C136" s="2">
        <v>2012</v>
      </c>
      <c r="D136">
        <v>-2.388525</v>
      </c>
      <c r="E136">
        <v>-0.82485540000000002</v>
      </c>
      <c r="F136">
        <v>-0.47342580000000001</v>
      </c>
      <c r="G136">
        <v>6.7257300000000006E-2</v>
      </c>
      <c r="H136">
        <v>0.60597190000000001</v>
      </c>
      <c r="I136">
        <v>-6.4824800000000002E-2</v>
      </c>
    </row>
    <row r="137" spans="1:9" x14ac:dyDescent="0.25">
      <c r="A137" s="1">
        <f t="shared" si="2"/>
        <v>8</v>
      </c>
      <c r="B137" s="2" t="s">
        <v>161</v>
      </c>
      <c r="C137" s="2">
        <v>2013</v>
      </c>
      <c r="D137">
        <v>-2.3789169999999999</v>
      </c>
      <c r="E137">
        <v>-0.88190869999999999</v>
      </c>
      <c r="F137">
        <v>-0.52973499999999996</v>
      </c>
      <c r="G137">
        <v>1.6097299999999998E-2</v>
      </c>
      <c r="H137">
        <v>0.77651230000000004</v>
      </c>
      <c r="I137">
        <v>-0.1260877</v>
      </c>
    </row>
    <row r="138" spans="1:9" x14ac:dyDescent="0.25">
      <c r="A138" s="1">
        <f t="shared" si="2"/>
        <v>8</v>
      </c>
      <c r="B138" s="2" t="s">
        <v>161</v>
      </c>
      <c r="C138" s="2">
        <v>2014</v>
      </c>
      <c r="D138">
        <v>-2.7435510000000001</v>
      </c>
      <c r="E138">
        <v>-0.67771689999999996</v>
      </c>
      <c r="F138">
        <v>-0.82835939999999997</v>
      </c>
      <c r="G138">
        <v>-0.43598579999999998</v>
      </c>
      <c r="H138">
        <v>0.38461489999999998</v>
      </c>
      <c r="I138">
        <v>-0.14073240000000001</v>
      </c>
    </row>
    <row r="139" spans="1:9" x14ac:dyDescent="0.25">
      <c r="A139" s="1">
        <f t="shared" si="2"/>
        <v>8</v>
      </c>
      <c r="B139" s="2" t="s">
        <v>161</v>
      </c>
      <c r="C139" s="2">
        <v>2015</v>
      </c>
      <c r="D139">
        <v>-1.9528749999999999</v>
      </c>
      <c r="E139">
        <v>-0.7142944</v>
      </c>
      <c r="F139">
        <v>-0.91271570000000002</v>
      </c>
      <c r="G139">
        <v>-9.2758099999999996E-2</v>
      </c>
      <c r="H139">
        <v>-7.2554499999999994E-2</v>
      </c>
      <c r="I139">
        <v>-0.1024463</v>
      </c>
    </row>
    <row r="140" spans="1:9" x14ac:dyDescent="0.25">
      <c r="A140" s="1">
        <f t="shared" si="2"/>
        <v>8</v>
      </c>
      <c r="B140" s="2" t="s">
        <v>161</v>
      </c>
      <c r="C140" s="2">
        <v>2016</v>
      </c>
      <c r="D140">
        <v>-2.1247549999999999</v>
      </c>
      <c r="E140">
        <v>-0.55658839999999998</v>
      </c>
      <c r="F140">
        <v>-0.93494089999999996</v>
      </c>
      <c r="G140">
        <v>-0.25364769999999998</v>
      </c>
      <c r="H140">
        <v>-0.30441879999999999</v>
      </c>
      <c r="I140">
        <v>0.1656687</v>
      </c>
    </row>
    <row r="141" spans="1:9" x14ac:dyDescent="0.25">
      <c r="A141" s="1">
        <f t="shared" si="2"/>
        <v>8</v>
      </c>
      <c r="B141" s="2" t="s">
        <v>161</v>
      </c>
      <c r="C141" s="2">
        <v>2017</v>
      </c>
      <c r="D141">
        <v>-1.9760230000000001</v>
      </c>
      <c r="E141">
        <v>-0.74995800000000001</v>
      </c>
      <c r="F141">
        <v>-0.98581370000000001</v>
      </c>
      <c r="G141">
        <v>-0.32101610000000003</v>
      </c>
      <c r="H141">
        <v>-0.2068064</v>
      </c>
      <c r="I141">
        <v>-0.2173322</v>
      </c>
    </row>
    <row r="142" spans="1:9" x14ac:dyDescent="0.25">
      <c r="A142" s="1">
        <f t="shared" si="2"/>
        <v>8</v>
      </c>
      <c r="B142" s="2" t="s">
        <v>161</v>
      </c>
      <c r="C142" s="2">
        <v>2018</v>
      </c>
      <c r="D142">
        <v>-2.1413009999999999</v>
      </c>
      <c r="E142">
        <v>-0.83785869999999996</v>
      </c>
      <c r="F142">
        <v>-0.79158589999999995</v>
      </c>
      <c r="G142">
        <v>-0.45928980000000003</v>
      </c>
      <c r="H142">
        <v>-0.1008431</v>
      </c>
      <c r="I142">
        <v>-0.12303740000000001</v>
      </c>
    </row>
    <row r="143" spans="1:9" x14ac:dyDescent="0.25">
      <c r="A143" s="1">
        <f t="shared" si="2"/>
        <v>8</v>
      </c>
      <c r="B143" s="2" t="s">
        <v>161</v>
      </c>
      <c r="C143" s="2">
        <v>2019</v>
      </c>
      <c r="D143">
        <v>-2.2876280000000002</v>
      </c>
      <c r="E143">
        <v>-0.5194107</v>
      </c>
      <c r="F143">
        <v>-0.80145619999999995</v>
      </c>
      <c r="G143">
        <v>-0.55363289999999998</v>
      </c>
      <c r="H143">
        <v>-0.22551019999999999</v>
      </c>
      <c r="I143">
        <v>-6.2117899999999997E-2</v>
      </c>
    </row>
    <row r="144" spans="1:9" x14ac:dyDescent="0.25">
      <c r="A144" s="1">
        <f t="shared" si="2"/>
        <v>8</v>
      </c>
      <c r="B144" s="2" t="s">
        <v>161</v>
      </c>
      <c r="C144" s="2">
        <v>2020</v>
      </c>
      <c r="D144">
        <v>-2.329002</v>
      </c>
      <c r="E144">
        <v>-0.45285170000000002</v>
      </c>
      <c r="F144">
        <v>-0.65495669999999995</v>
      </c>
      <c r="G144">
        <v>-0.4261084</v>
      </c>
      <c r="H144">
        <v>-0.44087690000000002</v>
      </c>
      <c r="I144">
        <v>-0.45432109999999998</v>
      </c>
    </row>
    <row r="145" spans="1:9" x14ac:dyDescent="0.25">
      <c r="A145" s="1">
        <f t="shared" si="2"/>
        <v>8</v>
      </c>
      <c r="B145" s="2" t="s">
        <v>161</v>
      </c>
      <c r="C145" s="2">
        <v>2021</v>
      </c>
      <c r="D145">
        <v>-2.1085880000000001</v>
      </c>
      <c r="E145">
        <v>-0.4817631</v>
      </c>
      <c r="F145">
        <v>-0.52201019999999998</v>
      </c>
      <c r="G145">
        <v>-0.13705780000000001</v>
      </c>
      <c r="H145">
        <v>-0.22075339999999999</v>
      </c>
      <c r="I145">
        <v>-0.49402489999999999</v>
      </c>
    </row>
    <row r="146" spans="1:9" x14ac:dyDescent="0.25">
      <c r="A146" s="1">
        <f t="shared" si="2"/>
        <v>9</v>
      </c>
      <c r="B146" s="2" t="s">
        <v>182</v>
      </c>
      <c r="C146" s="2">
        <v>2004</v>
      </c>
      <c r="D146">
        <v>2.9719899999999999</v>
      </c>
      <c r="E146">
        <v>-2.1570999999999999E-3</v>
      </c>
      <c r="F146">
        <v>0.38391989999999998</v>
      </c>
      <c r="G146">
        <v>-0.118227</v>
      </c>
      <c r="H146">
        <v>-0.65031620000000001</v>
      </c>
      <c r="I146">
        <v>-0.17297760000000001</v>
      </c>
    </row>
    <row r="147" spans="1:9" x14ac:dyDescent="0.25">
      <c r="A147" s="1">
        <f t="shared" si="2"/>
        <v>9</v>
      </c>
      <c r="B147" s="2" t="s">
        <v>182</v>
      </c>
      <c r="C147" s="2">
        <v>2005</v>
      </c>
      <c r="D147">
        <v>2.8968159999999998</v>
      </c>
      <c r="E147">
        <v>-0.33322970000000002</v>
      </c>
      <c r="F147">
        <v>0.46407739999999997</v>
      </c>
      <c r="G147">
        <v>5.2121500000000001E-2</v>
      </c>
      <c r="H147">
        <v>-0.37494559999999999</v>
      </c>
      <c r="I147">
        <v>-0.36590270000000003</v>
      </c>
    </row>
    <row r="148" spans="1:9" x14ac:dyDescent="0.25">
      <c r="A148" s="1">
        <f t="shared" si="2"/>
        <v>9</v>
      </c>
      <c r="B148" s="2" t="s">
        <v>182</v>
      </c>
      <c r="C148" s="2">
        <v>2006</v>
      </c>
      <c r="D148">
        <v>1.990291</v>
      </c>
      <c r="E148">
        <v>-4.3830899999999999E-2</v>
      </c>
      <c r="F148">
        <v>-9.8139000000000004E-2</v>
      </c>
      <c r="G148">
        <v>0.14698169999999999</v>
      </c>
      <c r="H148">
        <v>-8.1765099999999993E-2</v>
      </c>
      <c r="I148">
        <v>-0.35336980000000001</v>
      </c>
    </row>
    <row r="149" spans="1:9" x14ac:dyDescent="0.25">
      <c r="A149" s="1">
        <f t="shared" si="2"/>
        <v>9</v>
      </c>
      <c r="B149" s="2" t="s">
        <v>182</v>
      </c>
      <c r="C149" s="2">
        <v>2007</v>
      </c>
      <c r="D149">
        <v>1.4394130000000001</v>
      </c>
      <c r="E149">
        <v>0.1815338</v>
      </c>
      <c r="F149">
        <v>8.7911500000000004E-2</v>
      </c>
      <c r="G149">
        <v>8.0707000000000001E-3</v>
      </c>
      <c r="H149">
        <v>9.3683699999999995E-2</v>
      </c>
      <c r="I149">
        <v>-0.57200779999999996</v>
      </c>
    </row>
    <row r="150" spans="1:9" x14ac:dyDescent="0.25">
      <c r="A150" s="1">
        <f t="shared" si="2"/>
        <v>9</v>
      </c>
      <c r="B150" s="2" t="s">
        <v>182</v>
      </c>
      <c r="C150" s="2">
        <v>2008</v>
      </c>
      <c r="D150">
        <v>1.821053</v>
      </c>
      <c r="E150">
        <v>6.3567299999999993E-2</v>
      </c>
      <c r="F150">
        <v>0.1183033</v>
      </c>
      <c r="G150">
        <v>0.65106200000000003</v>
      </c>
      <c r="H150">
        <v>0.26283640000000003</v>
      </c>
      <c r="I150">
        <v>-0.74263769999999996</v>
      </c>
    </row>
    <row r="151" spans="1:9" x14ac:dyDescent="0.25">
      <c r="A151" s="1">
        <f t="shared" si="2"/>
        <v>9</v>
      </c>
      <c r="B151" s="2" t="s">
        <v>182</v>
      </c>
      <c r="C151" s="2">
        <v>2009</v>
      </c>
      <c r="D151">
        <v>1.324179</v>
      </c>
      <c r="E151">
        <v>0.22311329999999999</v>
      </c>
      <c r="F151">
        <v>0.33163819999999999</v>
      </c>
      <c r="G151">
        <v>2.72851E-2</v>
      </c>
      <c r="H151">
        <v>0.3448543</v>
      </c>
      <c r="I151">
        <v>-0.28176459999999998</v>
      </c>
    </row>
    <row r="152" spans="1:9" x14ac:dyDescent="0.25">
      <c r="A152" s="1">
        <f t="shared" si="2"/>
        <v>9</v>
      </c>
      <c r="B152" s="2" t="s">
        <v>182</v>
      </c>
      <c r="C152" s="2">
        <v>2010</v>
      </c>
      <c r="D152">
        <v>0.99974790000000002</v>
      </c>
      <c r="E152">
        <v>8.9926300000000001E-2</v>
      </c>
      <c r="F152">
        <v>0.10254199999999999</v>
      </c>
      <c r="G152">
        <v>-6.8499099999999993E-2</v>
      </c>
      <c r="H152">
        <v>0.58128120000000005</v>
      </c>
      <c r="I152">
        <v>-0.37255149999999998</v>
      </c>
    </row>
    <row r="153" spans="1:9" x14ac:dyDescent="0.25">
      <c r="A153" s="1">
        <f t="shared" si="2"/>
        <v>9</v>
      </c>
      <c r="B153" s="2" t="s">
        <v>182</v>
      </c>
      <c r="C153" s="2">
        <v>2011</v>
      </c>
      <c r="D153">
        <v>1.400995</v>
      </c>
      <c r="E153">
        <v>5.9374700000000002E-2</v>
      </c>
      <c r="F153">
        <v>0.26119490000000001</v>
      </c>
      <c r="G153">
        <v>0.18915570000000001</v>
      </c>
      <c r="H153">
        <v>0.59616290000000005</v>
      </c>
      <c r="I153">
        <v>-0.1219601</v>
      </c>
    </row>
    <row r="154" spans="1:9" x14ac:dyDescent="0.25">
      <c r="A154" s="1">
        <f t="shared" si="2"/>
        <v>9</v>
      </c>
      <c r="B154" s="2" t="s">
        <v>182</v>
      </c>
      <c r="C154" s="2">
        <v>2012</v>
      </c>
      <c r="D154">
        <v>2.3050959999999998</v>
      </c>
      <c r="E154">
        <v>-1.40935E-2</v>
      </c>
      <c r="F154">
        <v>0.41810920000000001</v>
      </c>
      <c r="G154">
        <v>-0.1012166</v>
      </c>
      <c r="H154">
        <v>0.48202590000000001</v>
      </c>
      <c r="I154">
        <v>0.12643769999999999</v>
      </c>
    </row>
    <row r="155" spans="1:9" x14ac:dyDescent="0.25">
      <c r="A155" s="1">
        <f t="shared" si="2"/>
        <v>9</v>
      </c>
      <c r="B155" s="2" t="s">
        <v>182</v>
      </c>
      <c r="C155" s="2">
        <v>2013</v>
      </c>
      <c r="D155">
        <v>2.6054270000000002</v>
      </c>
      <c r="E155">
        <v>-6.4249600000000004E-2</v>
      </c>
      <c r="F155">
        <v>0.44099579999999999</v>
      </c>
      <c r="G155">
        <v>-8.5258500000000001E-2</v>
      </c>
      <c r="H155">
        <v>0.4449034</v>
      </c>
      <c r="I155">
        <v>0.15990860000000001</v>
      </c>
    </row>
    <row r="156" spans="1:9" x14ac:dyDescent="0.25">
      <c r="A156" s="1">
        <f t="shared" si="2"/>
        <v>9</v>
      </c>
      <c r="B156" s="2" t="s">
        <v>182</v>
      </c>
      <c r="C156" s="2">
        <v>2014</v>
      </c>
      <c r="D156">
        <v>2.9310100000000001</v>
      </c>
      <c r="E156">
        <v>-0.27903460000000002</v>
      </c>
      <c r="F156">
        <v>0.27934369999999997</v>
      </c>
      <c r="G156">
        <v>-0.2409723</v>
      </c>
      <c r="H156">
        <v>-0.54396370000000005</v>
      </c>
      <c r="I156">
        <v>0.2057735</v>
      </c>
    </row>
    <row r="157" spans="1:9" x14ac:dyDescent="0.25">
      <c r="A157" s="1">
        <f t="shared" si="2"/>
        <v>9</v>
      </c>
      <c r="B157" s="2" t="s">
        <v>182</v>
      </c>
      <c r="C157" s="2">
        <v>2015</v>
      </c>
      <c r="D157">
        <v>2.91831</v>
      </c>
      <c r="E157">
        <v>-0.18485589999999999</v>
      </c>
      <c r="F157">
        <v>0.3495451</v>
      </c>
      <c r="G157">
        <v>-0.2572874</v>
      </c>
      <c r="H157">
        <v>-0.35926000000000002</v>
      </c>
      <c r="I157">
        <v>0.38502130000000001</v>
      </c>
    </row>
    <row r="158" spans="1:9" x14ac:dyDescent="0.25">
      <c r="A158" s="1">
        <f t="shared" si="2"/>
        <v>9</v>
      </c>
      <c r="B158" s="2" t="s">
        <v>182</v>
      </c>
      <c r="C158" s="2">
        <v>2016</v>
      </c>
      <c r="D158">
        <v>2.8967719999999999</v>
      </c>
      <c r="E158">
        <v>-0.266399</v>
      </c>
      <c r="F158">
        <v>0.141211</v>
      </c>
      <c r="G158">
        <v>-0.40516459999999999</v>
      </c>
      <c r="H158">
        <v>-0.3055176</v>
      </c>
      <c r="I158">
        <v>0.35393170000000002</v>
      </c>
    </row>
    <row r="159" spans="1:9" x14ac:dyDescent="0.25">
      <c r="A159" s="1">
        <f t="shared" si="2"/>
        <v>9</v>
      </c>
      <c r="B159" s="2" t="s">
        <v>182</v>
      </c>
      <c r="C159" s="2">
        <v>2017</v>
      </c>
      <c r="D159">
        <v>2.966091</v>
      </c>
      <c r="E159">
        <v>-0.1237499</v>
      </c>
      <c r="F159">
        <v>8.9167499999999997E-2</v>
      </c>
      <c r="G159">
        <v>-3.0182799999999999E-2</v>
      </c>
      <c r="H159">
        <v>-7.4618900000000002E-2</v>
      </c>
      <c r="I159">
        <v>0.16915920000000001</v>
      </c>
    </row>
    <row r="160" spans="1:9" x14ac:dyDescent="0.25">
      <c r="A160" s="1">
        <f t="shared" si="2"/>
        <v>9</v>
      </c>
      <c r="B160" s="2" t="s">
        <v>182</v>
      </c>
      <c r="C160" s="2">
        <v>2018</v>
      </c>
      <c r="D160">
        <v>2.9723419999999998</v>
      </c>
      <c r="E160">
        <v>-0.25508930000000002</v>
      </c>
      <c r="F160">
        <v>0.34894779999999997</v>
      </c>
      <c r="G160">
        <v>0.11543009999999999</v>
      </c>
      <c r="H160">
        <v>-1.8505299999999999E-2</v>
      </c>
      <c r="I160">
        <v>0.25341000000000002</v>
      </c>
    </row>
    <row r="161" spans="1:9" x14ac:dyDescent="0.25">
      <c r="A161" s="1">
        <f t="shared" si="2"/>
        <v>9</v>
      </c>
      <c r="B161" s="2" t="s">
        <v>182</v>
      </c>
      <c r="C161" s="2">
        <v>2019</v>
      </c>
      <c r="D161">
        <v>3.286794</v>
      </c>
      <c r="E161">
        <v>-0.22236349999999999</v>
      </c>
      <c r="F161">
        <v>0.30115439999999999</v>
      </c>
      <c r="G161">
        <v>0.54518040000000001</v>
      </c>
      <c r="H161">
        <v>-0.1261565</v>
      </c>
      <c r="I161">
        <v>8.4042599999999995E-2</v>
      </c>
    </row>
    <row r="162" spans="1:9" x14ac:dyDescent="0.25">
      <c r="A162" s="1">
        <f t="shared" si="2"/>
        <v>9</v>
      </c>
      <c r="B162" s="2" t="s">
        <v>182</v>
      </c>
      <c r="C162" s="2">
        <v>2020</v>
      </c>
      <c r="D162">
        <v>3.0441929999999999</v>
      </c>
      <c r="E162">
        <v>-0.40157340000000002</v>
      </c>
      <c r="F162">
        <v>0.1349514</v>
      </c>
      <c r="G162">
        <v>0.86731380000000002</v>
      </c>
      <c r="H162">
        <v>-0.40091159999999998</v>
      </c>
      <c r="I162">
        <v>6.8448599999999998E-2</v>
      </c>
    </row>
    <row r="163" spans="1:9" x14ac:dyDescent="0.25">
      <c r="A163" s="1">
        <f t="shared" si="2"/>
        <v>9</v>
      </c>
      <c r="B163" s="2" t="s">
        <v>182</v>
      </c>
      <c r="C163" s="2">
        <v>2021</v>
      </c>
      <c r="D163">
        <v>3.0344730000000002</v>
      </c>
      <c r="E163">
        <v>-0.49743559999999998</v>
      </c>
      <c r="F163">
        <v>0.2116489</v>
      </c>
      <c r="G163">
        <v>1.199155</v>
      </c>
      <c r="H163">
        <v>-0.50852470000000005</v>
      </c>
      <c r="I163">
        <v>0.10417419999999999</v>
      </c>
    </row>
    <row r="164" spans="1:9" x14ac:dyDescent="0.25">
      <c r="A164" s="1">
        <f t="shared" si="2"/>
        <v>10</v>
      </c>
      <c r="B164" s="2" t="s">
        <v>198</v>
      </c>
      <c r="C164" s="2">
        <v>2004</v>
      </c>
      <c r="D164">
        <v>-2.425125</v>
      </c>
      <c r="E164">
        <v>1.4113500000000001</v>
      </c>
      <c r="F164">
        <v>0.92538600000000004</v>
      </c>
      <c r="G164">
        <v>-0.22740289999999999</v>
      </c>
      <c r="H164">
        <v>9.2820100000000003E-2</v>
      </c>
      <c r="I164">
        <v>0.1014494</v>
      </c>
    </row>
    <row r="165" spans="1:9" x14ac:dyDescent="0.25">
      <c r="A165" s="1">
        <f t="shared" si="2"/>
        <v>10</v>
      </c>
      <c r="B165" s="2" t="s">
        <v>198</v>
      </c>
      <c r="C165" s="2">
        <v>2005</v>
      </c>
      <c r="D165">
        <v>-2.824884</v>
      </c>
      <c r="E165">
        <v>0.11486490000000001</v>
      </c>
      <c r="F165">
        <v>0.89698820000000001</v>
      </c>
      <c r="G165">
        <v>-0.65426790000000001</v>
      </c>
      <c r="H165">
        <v>-3.2692699999999998E-2</v>
      </c>
      <c r="I165">
        <v>0.17624229999999999</v>
      </c>
    </row>
    <row r="166" spans="1:9" x14ac:dyDescent="0.25">
      <c r="A166" s="1">
        <f t="shared" si="2"/>
        <v>10</v>
      </c>
      <c r="B166" s="2" t="s">
        <v>198</v>
      </c>
      <c r="C166" s="2">
        <v>2006</v>
      </c>
      <c r="D166">
        <v>-2.6516419999999998</v>
      </c>
      <c r="E166">
        <v>1.3212280000000001</v>
      </c>
      <c r="F166">
        <v>0.70111820000000002</v>
      </c>
      <c r="G166">
        <v>-0.68734890000000004</v>
      </c>
      <c r="H166">
        <v>1.07051E-2</v>
      </c>
      <c r="I166">
        <v>-0.18109149999999999</v>
      </c>
    </row>
    <row r="167" spans="1:9" x14ac:dyDescent="0.25">
      <c r="A167" s="1">
        <f t="shared" si="2"/>
        <v>10</v>
      </c>
      <c r="B167" s="2" t="s">
        <v>198</v>
      </c>
      <c r="C167" s="2">
        <v>2007</v>
      </c>
      <c r="D167">
        <v>-2.5152839999999999</v>
      </c>
      <c r="E167">
        <v>1.5578099999999999</v>
      </c>
      <c r="F167">
        <v>0.57690140000000001</v>
      </c>
      <c r="G167">
        <v>-0.76688690000000004</v>
      </c>
      <c r="H167">
        <v>-0.24435970000000001</v>
      </c>
      <c r="I167">
        <v>-5.1468399999999997E-2</v>
      </c>
    </row>
    <row r="168" spans="1:9" x14ac:dyDescent="0.25">
      <c r="A168" s="1">
        <f t="shared" si="2"/>
        <v>10</v>
      </c>
      <c r="B168" s="2" t="s">
        <v>198</v>
      </c>
      <c r="C168" s="2">
        <v>2008</v>
      </c>
      <c r="D168">
        <v>-2.2059410000000002</v>
      </c>
      <c r="E168">
        <v>1.697193</v>
      </c>
      <c r="F168">
        <v>0.50775780000000004</v>
      </c>
      <c r="G168">
        <v>-0.79478839999999995</v>
      </c>
      <c r="H168">
        <v>-0.31829859999999999</v>
      </c>
      <c r="I168">
        <v>-0.15833050000000001</v>
      </c>
    </row>
    <row r="169" spans="1:9" x14ac:dyDescent="0.25">
      <c r="A169" s="1">
        <f t="shared" si="2"/>
        <v>10</v>
      </c>
      <c r="B169" s="2" t="s">
        <v>198</v>
      </c>
      <c r="C169" s="2">
        <v>2009</v>
      </c>
      <c r="D169">
        <v>-2.0462920000000002</v>
      </c>
      <c r="E169">
        <v>1.5880650000000001</v>
      </c>
      <c r="F169">
        <v>0.44020579999999998</v>
      </c>
      <c r="G169">
        <v>-0.49821470000000001</v>
      </c>
      <c r="H169">
        <v>4.4830799999999997E-2</v>
      </c>
      <c r="I169">
        <v>-0.1746375</v>
      </c>
    </row>
    <row r="170" spans="1:9" x14ac:dyDescent="0.25">
      <c r="A170" s="1">
        <f t="shared" si="2"/>
        <v>10</v>
      </c>
      <c r="B170" s="2" t="s">
        <v>198</v>
      </c>
      <c r="C170" s="2">
        <v>2010</v>
      </c>
      <c r="D170">
        <v>-2.0430160000000002</v>
      </c>
      <c r="E170">
        <v>1.5641510000000001</v>
      </c>
      <c r="F170">
        <v>0.48670609999999997</v>
      </c>
      <c r="G170">
        <v>-0.51128320000000005</v>
      </c>
      <c r="H170">
        <v>-6.6859500000000002E-2</v>
      </c>
      <c r="I170">
        <v>4.7115000000000004E-3</v>
      </c>
    </row>
    <row r="171" spans="1:9" x14ac:dyDescent="0.25">
      <c r="A171" s="1">
        <f t="shared" si="2"/>
        <v>10</v>
      </c>
      <c r="B171" s="2" t="s">
        <v>198</v>
      </c>
      <c r="C171" s="2">
        <v>2011</v>
      </c>
      <c r="D171">
        <v>-2.1912219999999998</v>
      </c>
      <c r="E171">
        <v>1.6878059999999999</v>
      </c>
      <c r="F171">
        <v>0.22998840000000001</v>
      </c>
      <c r="G171">
        <v>-0.48200100000000001</v>
      </c>
      <c r="H171">
        <v>-0.35657879999999997</v>
      </c>
      <c r="I171">
        <v>-0.1992621</v>
      </c>
    </row>
    <row r="172" spans="1:9" x14ac:dyDescent="0.25">
      <c r="A172" s="1">
        <f t="shared" si="2"/>
        <v>10</v>
      </c>
      <c r="B172" s="2" t="s">
        <v>198</v>
      </c>
      <c r="C172" s="2">
        <v>2012</v>
      </c>
      <c r="D172">
        <v>-2.0776840000000001</v>
      </c>
      <c r="E172">
        <v>1.2716510000000001</v>
      </c>
      <c r="F172">
        <v>0.46197329999999998</v>
      </c>
      <c r="G172">
        <v>-0.34725099999999998</v>
      </c>
      <c r="H172">
        <v>8.3979300000000007E-2</v>
      </c>
      <c r="I172">
        <v>-0.12717310000000001</v>
      </c>
    </row>
    <row r="173" spans="1:9" x14ac:dyDescent="0.25">
      <c r="A173" s="1">
        <f t="shared" si="2"/>
        <v>10</v>
      </c>
      <c r="B173" s="2" t="s">
        <v>198</v>
      </c>
      <c r="C173" s="2">
        <v>2013</v>
      </c>
      <c r="D173">
        <v>-2.1661049999999999</v>
      </c>
      <c r="E173">
        <v>1.372476</v>
      </c>
      <c r="F173">
        <v>0.21630669999999999</v>
      </c>
      <c r="G173">
        <v>-0.26004660000000002</v>
      </c>
      <c r="H173">
        <v>-0.1076998</v>
      </c>
      <c r="I173">
        <v>-0.1005687</v>
      </c>
    </row>
    <row r="174" spans="1:9" x14ac:dyDescent="0.25">
      <c r="A174" s="1">
        <f t="shared" si="2"/>
        <v>10</v>
      </c>
      <c r="B174" s="2" t="s">
        <v>198</v>
      </c>
      <c r="C174" s="2">
        <v>2014</v>
      </c>
      <c r="D174">
        <v>-1.542208</v>
      </c>
      <c r="E174">
        <v>1.4107069999999999</v>
      </c>
      <c r="F174">
        <v>0.30162099999999997</v>
      </c>
      <c r="G174">
        <v>-0.43240669999999998</v>
      </c>
      <c r="H174">
        <v>-0.12741130000000001</v>
      </c>
      <c r="I174">
        <v>6.7099000000000004E-3</v>
      </c>
    </row>
    <row r="175" spans="1:9" x14ac:dyDescent="0.25">
      <c r="A175" s="1">
        <f t="shared" si="2"/>
        <v>10</v>
      </c>
      <c r="B175" s="2" t="s">
        <v>198</v>
      </c>
      <c r="C175" s="2">
        <v>2015</v>
      </c>
      <c r="D175">
        <v>-1.195214</v>
      </c>
      <c r="E175">
        <v>1.188644</v>
      </c>
      <c r="F175">
        <v>0.41079460000000001</v>
      </c>
      <c r="G175">
        <v>-0.39633049999999997</v>
      </c>
      <c r="H175">
        <v>-0.40542840000000002</v>
      </c>
      <c r="I175">
        <v>9.0066400000000005E-2</v>
      </c>
    </row>
    <row r="176" spans="1:9" x14ac:dyDescent="0.25">
      <c r="A176" s="1">
        <f t="shared" si="2"/>
        <v>10</v>
      </c>
      <c r="B176" s="2" t="s">
        <v>198</v>
      </c>
      <c r="C176" s="2">
        <v>2016</v>
      </c>
      <c r="D176">
        <v>-0.68038080000000001</v>
      </c>
      <c r="E176">
        <v>1.116682</v>
      </c>
      <c r="F176">
        <v>0.2411345</v>
      </c>
      <c r="G176">
        <v>-0.42212149999999998</v>
      </c>
      <c r="H176">
        <v>-0.52198999999999995</v>
      </c>
      <c r="I176">
        <v>-9.9434800000000004E-2</v>
      </c>
    </row>
    <row r="177" spans="1:9" x14ac:dyDescent="0.25">
      <c r="A177" s="1">
        <f t="shared" si="2"/>
        <v>10</v>
      </c>
      <c r="B177" s="2" t="s">
        <v>198</v>
      </c>
      <c r="C177" s="2">
        <v>2017</v>
      </c>
      <c r="D177">
        <v>-1.1959439999999999</v>
      </c>
      <c r="E177">
        <v>0.36052479999999998</v>
      </c>
      <c r="F177">
        <v>0.24281459999999999</v>
      </c>
      <c r="G177">
        <v>-0.53617199999999998</v>
      </c>
      <c r="H177">
        <v>-0.45497779999999999</v>
      </c>
      <c r="I177">
        <v>-2.7433099999999998E-2</v>
      </c>
    </row>
    <row r="178" spans="1:9" x14ac:dyDescent="0.25">
      <c r="A178" s="1">
        <f t="shared" si="2"/>
        <v>10</v>
      </c>
      <c r="B178" s="2" t="s">
        <v>198</v>
      </c>
      <c r="C178" s="2">
        <v>2018</v>
      </c>
      <c r="D178">
        <v>-0.95657919999999996</v>
      </c>
      <c r="E178">
        <v>0.21909200000000001</v>
      </c>
      <c r="F178">
        <v>0.51886220000000005</v>
      </c>
      <c r="G178">
        <v>-0.55512459999999997</v>
      </c>
      <c r="H178">
        <v>-0.10668560000000001</v>
      </c>
      <c r="I178">
        <v>-0.31237039999999999</v>
      </c>
    </row>
    <row r="179" spans="1:9" x14ac:dyDescent="0.25">
      <c r="A179" s="1">
        <f t="shared" si="2"/>
        <v>10</v>
      </c>
      <c r="B179" s="2" t="s">
        <v>198</v>
      </c>
      <c r="C179" s="2">
        <v>2019</v>
      </c>
      <c r="D179">
        <v>-0.80300070000000001</v>
      </c>
      <c r="E179">
        <v>0.11342000000000001</v>
      </c>
      <c r="F179">
        <v>0.39294859999999998</v>
      </c>
      <c r="G179">
        <v>-0.2905065</v>
      </c>
      <c r="H179">
        <v>-0.22839300000000001</v>
      </c>
      <c r="I179">
        <v>-0.4977261</v>
      </c>
    </row>
    <row r="180" spans="1:9" x14ac:dyDescent="0.25">
      <c r="A180" s="1">
        <f t="shared" si="2"/>
        <v>10</v>
      </c>
      <c r="B180" s="2" t="s">
        <v>198</v>
      </c>
      <c r="C180" s="2">
        <v>2020</v>
      </c>
      <c r="D180">
        <v>-0.49476569999999997</v>
      </c>
      <c r="E180">
        <v>-0.1005104</v>
      </c>
      <c r="F180">
        <v>0.42429210000000001</v>
      </c>
      <c r="G180">
        <v>0.2899543</v>
      </c>
      <c r="H180">
        <v>1.281E-3</v>
      </c>
      <c r="I180">
        <v>-0.54643850000000005</v>
      </c>
    </row>
    <row r="181" spans="1:9" x14ac:dyDescent="0.25">
      <c r="A181" s="1">
        <f t="shared" si="2"/>
        <v>10</v>
      </c>
      <c r="B181" s="2" t="s">
        <v>198</v>
      </c>
      <c r="C181" s="2">
        <v>2021</v>
      </c>
      <c r="D181">
        <v>-0.26905509999999999</v>
      </c>
      <c r="E181">
        <v>-4.1563999999999997E-2</v>
      </c>
      <c r="F181">
        <v>0.56890759999999996</v>
      </c>
      <c r="G181">
        <v>0.30691020000000002</v>
      </c>
      <c r="H181">
        <v>-3.4666099999999998E-2</v>
      </c>
      <c r="I181">
        <v>-0.71414080000000002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1"/>
  <sheetViews>
    <sheetView workbookViewId="0">
      <pane xSplit="3" ySplit="1" topLeftCell="D26" activePane="bottomRight" state="frozen"/>
      <selection pane="topRight" activeCell="D1" sqref="D1"/>
      <selection pane="bottomLeft" activeCell="A2" sqref="A2"/>
      <selection pane="bottomRight" activeCell="AS1" sqref="AS1"/>
    </sheetView>
  </sheetViews>
  <sheetFormatPr defaultRowHeight="15" x14ac:dyDescent="0.25"/>
  <cols>
    <col min="2" max="2" width="13.5703125" customWidth="1"/>
  </cols>
  <sheetData>
    <row r="1" spans="1:46" x14ac:dyDescent="0.25">
      <c r="A1" s="1" t="s">
        <v>213</v>
      </c>
      <c r="B1" s="2" t="s">
        <v>0</v>
      </c>
      <c r="C1" s="2" t="s">
        <v>1</v>
      </c>
      <c r="D1" t="s">
        <v>2477</v>
      </c>
      <c r="E1" t="s">
        <v>2478</v>
      </c>
      <c r="F1" t="s">
        <v>2479</v>
      </c>
      <c r="G1" t="s">
        <v>2480</v>
      </c>
      <c r="H1" t="s">
        <v>2481</v>
      </c>
      <c r="I1" t="s">
        <v>2482</v>
      </c>
      <c r="J1" t="s">
        <v>2483</v>
      </c>
      <c r="K1" t="s">
        <v>2484</v>
      </c>
      <c r="L1" t="s">
        <v>2485</v>
      </c>
      <c r="M1" t="s">
        <v>3862</v>
      </c>
      <c r="N1" t="s">
        <v>2486</v>
      </c>
      <c r="O1" t="s">
        <v>2487</v>
      </c>
      <c r="P1" t="s">
        <v>2488</v>
      </c>
      <c r="Q1" t="s">
        <v>2489</v>
      </c>
      <c r="R1" t="s">
        <v>2490</v>
      </c>
      <c r="S1" t="s">
        <v>2491</v>
      </c>
      <c r="T1" t="s">
        <v>2492</v>
      </c>
      <c r="U1" t="s">
        <v>2493</v>
      </c>
      <c r="Y1" t="s">
        <v>3863</v>
      </c>
      <c r="Z1" t="s">
        <v>3864</v>
      </c>
      <c r="AA1" t="s">
        <v>3865</v>
      </c>
      <c r="AB1" t="s">
        <v>3866</v>
      </c>
      <c r="AC1" t="s">
        <v>3867</v>
      </c>
      <c r="AD1" t="s">
        <v>3868</v>
      </c>
      <c r="AE1" t="s">
        <v>3869</v>
      </c>
      <c r="AF1" t="s">
        <v>3870</v>
      </c>
      <c r="AG1" t="s">
        <v>3871</v>
      </c>
      <c r="AH1" t="s">
        <v>3872</v>
      </c>
      <c r="AI1" t="s">
        <v>2474</v>
      </c>
      <c r="AJ1" t="s">
        <v>2475</v>
      </c>
      <c r="AK1" t="s">
        <v>2476</v>
      </c>
      <c r="AL1" t="s">
        <v>2473</v>
      </c>
      <c r="AM1" t="s">
        <v>3873</v>
      </c>
      <c r="AN1" t="s">
        <v>3874</v>
      </c>
      <c r="AO1" t="s">
        <v>3875</v>
      </c>
      <c r="AP1" t="s">
        <v>3876</v>
      </c>
      <c r="AQ1" t="s">
        <v>3878</v>
      </c>
      <c r="AR1" t="s">
        <v>3879</v>
      </c>
      <c r="AS1" t="s">
        <v>3881</v>
      </c>
      <c r="AT1" t="s">
        <v>3882</v>
      </c>
    </row>
    <row r="2" spans="1:46" x14ac:dyDescent="0.25">
      <c r="A2" s="1">
        <v>1</v>
      </c>
      <c r="B2" s="2" t="s">
        <v>11</v>
      </c>
      <c r="C2" s="2">
        <v>2004</v>
      </c>
      <c r="D2" t="s">
        <v>2494</v>
      </c>
      <c r="E2" t="s">
        <v>2495</v>
      </c>
      <c r="F2" t="s">
        <v>2496</v>
      </c>
      <c r="J2" t="s">
        <v>2497</v>
      </c>
      <c r="K2" t="s">
        <v>2498</v>
      </c>
      <c r="L2" t="s">
        <v>1262</v>
      </c>
      <c r="M2" t="s">
        <v>1263</v>
      </c>
      <c r="N2" t="s">
        <v>1265</v>
      </c>
      <c r="O2" t="s">
        <v>1266</v>
      </c>
      <c r="P2" t="s">
        <v>1267</v>
      </c>
      <c r="Q2" t="s">
        <v>1261</v>
      </c>
      <c r="R2" t="s">
        <v>2499</v>
      </c>
      <c r="S2" t="s">
        <v>2500</v>
      </c>
      <c r="T2" t="s">
        <v>2501</v>
      </c>
      <c r="U2" t="s">
        <v>1264</v>
      </c>
      <c r="Y2">
        <v>26.520848999999998</v>
      </c>
      <c r="Z2">
        <v>7.1181029999999996</v>
      </c>
      <c r="AA2" s="13">
        <v>1642000000</v>
      </c>
      <c r="AB2">
        <v>4.5</v>
      </c>
      <c r="AC2">
        <v>4</v>
      </c>
      <c r="AD2">
        <v>4.5</v>
      </c>
      <c r="AE2">
        <v>-0.65868855000000004</v>
      </c>
      <c r="AF2">
        <v>-40774604</v>
      </c>
      <c r="AG2">
        <v>4.4296845999999999</v>
      </c>
      <c r="AH2">
        <v>784.11914000000002</v>
      </c>
      <c r="AI2">
        <v>8.8094683000000007</v>
      </c>
      <c r="AJ2">
        <v>6.1947494000000001</v>
      </c>
      <c r="AK2" s="13">
        <v>545300000</v>
      </c>
      <c r="AL2">
        <v>0.87389081999999996</v>
      </c>
      <c r="AM2">
        <v>0.76971102000000002</v>
      </c>
      <c r="AN2">
        <v>527.33801000000005</v>
      </c>
      <c r="AO2">
        <v>3.0264571</v>
      </c>
      <c r="AP2">
        <v>0.77399998999999997</v>
      </c>
      <c r="AQ2">
        <v>39.902974336509551</v>
      </c>
      <c r="AR2">
        <v>14.033838721560151</v>
      </c>
      <c r="AS2">
        <v>39.902973000000003</v>
      </c>
      <c r="AT2">
        <v>14.033837999999999</v>
      </c>
    </row>
    <row r="3" spans="1:46" x14ac:dyDescent="0.25">
      <c r="A3" s="1">
        <f>IF(B3=B2, A2, A2+1)</f>
        <v>1</v>
      </c>
      <c r="B3" s="2" t="s">
        <v>11</v>
      </c>
      <c r="C3" s="2">
        <v>2005</v>
      </c>
      <c r="D3" t="s">
        <v>2502</v>
      </c>
      <c r="E3" t="s">
        <v>2503</v>
      </c>
      <c r="F3" t="s">
        <v>2504</v>
      </c>
      <c r="G3" t="s">
        <v>1396</v>
      </c>
      <c r="H3" t="s">
        <v>1396</v>
      </c>
      <c r="I3" t="s">
        <v>2505</v>
      </c>
      <c r="J3" t="s">
        <v>2506</v>
      </c>
      <c r="K3" t="s">
        <v>2507</v>
      </c>
      <c r="L3" t="s">
        <v>1269</v>
      </c>
      <c r="M3" t="s">
        <v>1270</v>
      </c>
      <c r="N3" t="s">
        <v>1272</v>
      </c>
      <c r="O3" t="s">
        <v>1273</v>
      </c>
      <c r="P3" t="s">
        <v>1274</v>
      </c>
      <c r="Q3" t="s">
        <v>1268</v>
      </c>
      <c r="R3" t="s">
        <v>2508</v>
      </c>
      <c r="S3" t="s">
        <v>2509</v>
      </c>
      <c r="T3" t="s">
        <v>2510</v>
      </c>
      <c r="U3" t="s">
        <v>1271</v>
      </c>
      <c r="Y3">
        <v>26.689427999999999</v>
      </c>
      <c r="Z3">
        <v>1.4266464000000001</v>
      </c>
      <c r="AA3" s="13">
        <v>1753000000</v>
      </c>
      <c r="AB3">
        <v>4</v>
      </c>
      <c r="AC3">
        <v>4</v>
      </c>
      <c r="AD3">
        <v>4.5</v>
      </c>
      <c r="AE3">
        <v>-0.13382037999999999</v>
      </c>
      <c r="AF3">
        <v>-8788860</v>
      </c>
      <c r="AG3">
        <v>1.7131646</v>
      </c>
      <c r="AH3">
        <v>805.90459999999996</v>
      </c>
      <c r="AI3">
        <v>8.9910736</v>
      </c>
      <c r="AJ3">
        <v>4.2730059999999996</v>
      </c>
      <c r="AK3" s="13">
        <v>590500000</v>
      </c>
      <c r="AL3">
        <v>5.3645209999999999</v>
      </c>
      <c r="AM3">
        <v>4.2936639999999997</v>
      </c>
      <c r="AN3">
        <v>527.25836000000004</v>
      </c>
      <c r="AO3">
        <v>3.1773481000000001</v>
      </c>
      <c r="AP3">
        <v>0.82499999000000002</v>
      </c>
      <c r="AQ3">
        <v>39.095931187914232</v>
      </c>
      <c r="AR3">
        <v>15.459971580036594</v>
      </c>
      <c r="AS3">
        <v>39.095931999999998</v>
      </c>
      <c r="AT3">
        <v>15.459970999999999</v>
      </c>
    </row>
    <row r="4" spans="1:46" x14ac:dyDescent="0.25">
      <c r="A4" s="1">
        <f t="shared" ref="A4:A67" si="0">IF(B4=B3, A3, A3+1)</f>
        <v>1</v>
      </c>
      <c r="B4" s="2" t="s">
        <v>11</v>
      </c>
      <c r="C4" s="2">
        <v>2006</v>
      </c>
      <c r="D4" t="s">
        <v>2511</v>
      </c>
      <c r="E4" t="s">
        <v>2512</v>
      </c>
      <c r="F4" t="s">
        <v>2513</v>
      </c>
      <c r="G4" t="s">
        <v>2514</v>
      </c>
      <c r="H4" t="s">
        <v>1396</v>
      </c>
      <c r="I4" t="s">
        <v>2505</v>
      </c>
      <c r="J4" t="s">
        <v>2515</v>
      </c>
      <c r="K4" t="s">
        <v>2516</v>
      </c>
      <c r="L4" t="s">
        <v>1276</v>
      </c>
      <c r="M4" t="s">
        <v>1277</v>
      </c>
      <c r="N4" t="s">
        <v>1279</v>
      </c>
      <c r="O4" t="s">
        <v>1280</v>
      </c>
      <c r="P4" t="s">
        <v>1281</v>
      </c>
      <c r="Q4" t="s">
        <v>1275</v>
      </c>
      <c r="R4" t="s">
        <v>2517</v>
      </c>
      <c r="S4" t="s">
        <v>2518</v>
      </c>
      <c r="T4" t="s">
        <v>2519</v>
      </c>
      <c r="U4" t="s">
        <v>1278</v>
      </c>
      <c r="Y4">
        <v>26.631803999999999</v>
      </c>
      <c r="Z4">
        <v>7.0677056</v>
      </c>
      <c r="AA4" s="13">
        <v>1873000000</v>
      </c>
      <c r="AB4">
        <v>3.5</v>
      </c>
      <c r="AC4">
        <v>4</v>
      </c>
      <c r="AD4">
        <v>4.5</v>
      </c>
      <c r="AE4">
        <v>-0.17576467000000001</v>
      </c>
      <c r="AF4">
        <v>-12363482</v>
      </c>
      <c r="AG4">
        <v>3.9437389</v>
      </c>
      <c r="AH4">
        <v>837.13202000000001</v>
      </c>
      <c r="AI4">
        <v>9.6667346999999992</v>
      </c>
      <c r="AJ4">
        <v>9.2313738000000001</v>
      </c>
      <c r="AK4" s="13">
        <v>680000000</v>
      </c>
      <c r="AL4">
        <v>3.7821769999999999</v>
      </c>
      <c r="AM4">
        <v>2.0943170000000002</v>
      </c>
      <c r="AN4">
        <v>522.42560000000003</v>
      </c>
      <c r="AO4">
        <v>3.0598234999999998</v>
      </c>
      <c r="AP4">
        <v>0.86000001000000004</v>
      </c>
      <c r="AQ4">
        <v>39.77469871285512</v>
      </c>
      <c r="AR4">
        <v>18.534837206098917</v>
      </c>
      <c r="AS4">
        <v>39.774700000000003</v>
      </c>
      <c r="AT4">
        <v>18.534838000000001</v>
      </c>
    </row>
    <row r="5" spans="1:46" x14ac:dyDescent="0.25">
      <c r="A5" s="1">
        <f t="shared" si="0"/>
        <v>1</v>
      </c>
      <c r="B5" s="2" t="s">
        <v>11</v>
      </c>
      <c r="C5" s="2">
        <v>2007</v>
      </c>
      <c r="D5" t="s">
        <v>2520</v>
      </c>
      <c r="E5" t="s">
        <v>2521</v>
      </c>
      <c r="F5" t="s">
        <v>2522</v>
      </c>
      <c r="G5" t="s">
        <v>2514</v>
      </c>
      <c r="H5" t="s">
        <v>1396</v>
      </c>
      <c r="I5" t="s">
        <v>2505</v>
      </c>
      <c r="J5" t="s">
        <v>2523</v>
      </c>
      <c r="K5" t="s">
        <v>2524</v>
      </c>
      <c r="L5" t="s">
        <v>1283</v>
      </c>
      <c r="M5" t="s">
        <v>1284</v>
      </c>
      <c r="N5" t="s">
        <v>1286</v>
      </c>
      <c r="O5" t="s">
        <v>1287</v>
      </c>
      <c r="P5" t="s">
        <v>1288</v>
      </c>
      <c r="Q5" t="s">
        <v>1282</v>
      </c>
      <c r="R5" t="s">
        <v>2525</v>
      </c>
      <c r="S5" t="s">
        <v>2526</v>
      </c>
      <c r="T5" t="s">
        <v>2527</v>
      </c>
      <c r="U5" t="s">
        <v>1285</v>
      </c>
      <c r="Y5">
        <v>26.971087000000001</v>
      </c>
      <c r="Z5">
        <v>6.0315795000000003</v>
      </c>
      <c r="AA5" s="13">
        <v>2203000000</v>
      </c>
      <c r="AB5">
        <v>3.5</v>
      </c>
      <c r="AC5">
        <v>4</v>
      </c>
      <c r="AD5">
        <v>4.5</v>
      </c>
      <c r="AE5">
        <v>1.7038697</v>
      </c>
      <c r="AF5" s="13">
        <v>139200000</v>
      </c>
      <c r="AG5">
        <v>5.9863491</v>
      </c>
      <c r="AH5">
        <v>944.64319</v>
      </c>
      <c r="AI5">
        <v>9.5684853000000007</v>
      </c>
      <c r="AJ5">
        <v>4.0712565999999999</v>
      </c>
      <c r="AK5" s="13">
        <v>781700000</v>
      </c>
      <c r="AL5">
        <v>1.2980681999999999</v>
      </c>
      <c r="AM5">
        <v>0.39015323000000002</v>
      </c>
      <c r="AN5">
        <v>478.63373000000001</v>
      </c>
      <c r="AO5">
        <v>2.8755571999999998</v>
      </c>
      <c r="AP5">
        <v>0.89499998000000003</v>
      </c>
      <c r="AQ5">
        <v>49.113784152970524</v>
      </c>
      <c r="AR5">
        <v>20.710981957984433</v>
      </c>
      <c r="AS5">
        <v>49.113785</v>
      </c>
      <c r="AT5">
        <v>20.710981</v>
      </c>
    </row>
    <row r="6" spans="1:46" x14ac:dyDescent="0.25">
      <c r="A6" s="1">
        <f t="shared" si="0"/>
        <v>1</v>
      </c>
      <c r="B6" s="2" t="s">
        <v>11</v>
      </c>
      <c r="C6" s="2">
        <v>2008</v>
      </c>
      <c r="D6" t="s">
        <v>2528</v>
      </c>
      <c r="E6" t="s">
        <v>2529</v>
      </c>
      <c r="F6" t="s">
        <v>2530</v>
      </c>
      <c r="G6" t="s">
        <v>2514</v>
      </c>
      <c r="H6" t="s">
        <v>1396</v>
      </c>
      <c r="I6" t="s">
        <v>2505</v>
      </c>
      <c r="J6" t="s">
        <v>2531</v>
      </c>
      <c r="K6" t="s">
        <v>2532</v>
      </c>
      <c r="L6" t="s">
        <v>1290</v>
      </c>
      <c r="M6" t="s">
        <v>1291</v>
      </c>
      <c r="N6" t="s">
        <v>1293</v>
      </c>
      <c r="O6" t="s">
        <v>1294</v>
      </c>
      <c r="P6" t="s">
        <v>1295</v>
      </c>
      <c r="Q6" t="s">
        <v>1289</v>
      </c>
      <c r="R6" t="s">
        <v>2533</v>
      </c>
      <c r="S6" t="s">
        <v>2534</v>
      </c>
      <c r="T6" t="s">
        <v>2535</v>
      </c>
      <c r="U6" t="s">
        <v>1292</v>
      </c>
      <c r="Y6">
        <v>26.826156999999998</v>
      </c>
      <c r="Z6">
        <v>2.0955691000000001</v>
      </c>
      <c r="AA6" s="13">
        <v>2626000000</v>
      </c>
      <c r="AB6">
        <v>3.5</v>
      </c>
      <c r="AC6">
        <v>4</v>
      </c>
      <c r="AD6">
        <v>4.5</v>
      </c>
      <c r="AE6">
        <v>0.49256295</v>
      </c>
      <c r="AF6">
        <v>48210756</v>
      </c>
      <c r="AG6">
        <v>4.8965769000000003</v>
      </c>
      <c r="AH6">
        <v>1098.9467999999999</v>
      </c>
      <c r="AI6">
        <v>10.233587999999999</v>
      </c>
      <c r="AJ6">
        <v>14.659119</v>
      </c>
      <c r="AK6" s="13">
        <v>1002000000</v>
      </c>
      <c r="AL6">
        <v>7.9472984999999996</v>
      </c>
      <c r="AM6">
        <v>6.4341521000000004</v>
      </c>
      <c r="AN6">
        <v>446.00002999999998</v>
      </c>
      <c r="AO6">
        <v>2.9477422</v>
      </c>
      <c r="AP6">
        <v>0.94199997000000002</v>
      </c>
      <c r="AQ6">
        <v>47.775359269516855</v>
      </c>
      <c r="AR6">
        <v>23.266602294679668</v>
      </c>
      <c r="AS6">
        <v>47.775359999999999</v>
      </c>
      <c r="AT6">
        <v>23.266601999999999</v>
      </c>
    </row>
    <row r="7" spans="1:46" x14ac:dyDescent="0.25">
      <c r="A7" s="1">
        <f t="shared" si="0"/>
        <v>1</v>
      </c>
      <c r="B7" s="2" t="s">
        <v>11</v>
      </c>
      <c r="C7" s="2">
        <v>2009</v>
      </c>
      <c r="D7" t="s">
        <v>2536</v>
      </c>
      <c r="E7" t="s">
        <v>2537</v>
      </c>
      <c r="F7" t="s">
        <v>2538</v>
      </c>
      <c r="G7" t="s">
        <v>2514</v>
      </c>
      <c r="H7" t="s">
        <v>2539</v>
      </c>
      <c r="I7" t="s">
        <v>1396</v>
      </c>
      <c r="J7" t="s">
        <v>2540</v>
      </c>
      <c r="K7" t="s">
        <v>2541</v>
      </c>
      <c r="L7" t="s">
        <v>1297</v>
      </c>
      <c r="M7" t="s">
        <v>1298</v>
      </c>
      <c r="N7" t="s">
        <v>1300</v>
      </c>
      <c r="O7" t="s">
        <v>1301</v>
      </c>
      <c r="P7" t="s">
        <v>1302</v>
      </c>
      <c r="Q7" t="s">
        <v>1296</v>
      </c>
      <c r="R7" t="s">
        <v>2542</v>
      </c>
      <c r="S7" t="s">
        <v>2543</v>
      </c>
      <c r="T7" t="s">
        <v>2544</v>
      </c>
      <c r="U7" t="s">
        <v>1299</v>
      </c>
      <c r="Y7">
        <v>26.978956</v>
      </c>
      <c r="Z7">
        <v>7.7823523999999997</v>
      </c>
      <c r="AA7" s="13">
        <v>2627000000</v>
      </c>
      <c r="AB7">
        <v>3.5</v>
      </c>
      <c r="AC7">
        <v>3.6666666999999999</v>
      </c>
      <c r="AD7">
        <v>4</v>
      </c>
      <c r="AE7">
        <v>-0.19312176</v>
      </c>
      <c r="AF7">
        <v>-18807408</v>
      </c>
      <c r="AG7">
        <v>2.3192921000000002</v>
      </c>
      <c r="AH7">
        <v>1061.7184</v>
      </c>
      <c r="AI7">
        <v>11.288620999999999</v>
      </c>
      <c r="AJ7">
        <v>9.7797184000000001</v>
      </c>
      <c r="AK7" s="13">
        <v>1099000000</v>
      </c>
      <c r="AL7">
        <v>0.89607232999999997</v>
      </c>
      <c r="AM7">
        <v>2.5396922000000002</v>
      </c>
      <c r="AN7">
        <v>470.29343</v>
      </c>
      <c r="AO7">
        <v>2.9433536999999999</v>
      </c>
      <c r="AP7">
        <v>0.995</v>
      </c>
      <c r="AQ7">
        <v>44.70262906298062</v>
      </c>
      <c r="AR7">
        <v>23.952419558713164</v>
      </c>
      <c r="AS7">
        <v>44.702629000000002</v>
      </c>
      <c r="AT7">
        <v>23.952418999999999</v>
      </c>
    </row>
    <row r="8" spans="1:46" x14ac:dyDescent="0.25">
      <c r="A8" s="1">
        <f t="shared" si="0"/>
        <v>1</v>
      </c>
      <c r="B8" s="2" t="s">
        <v>11</v>
      </c>
      <c r="C8" s="2">
        <v>2010</v>
      </c>
      <c r="D8" t="s">
        <v>2545</v>
      </c>
      <c r="E8" t="s">
        <v>2546</v>
      </c>
      <c r="F8" t="s">
        <v>2547</v>
      </c>
      <c r="G8" t="s">
        <v>2514</v>
      </c>
      <c r="H8" t="s">
        <v>2514</v>
      </c>
      <c r="I8" t="s">
        <v>1396</v>
      </c>
      <c r="J8" t="s">
        <v>2548</v>
      </c>
      <c r="K8" t="s">
        <v>2549</v>
      </c>
      <c r="L8" t="s">
        <v>1304</v>
      </c>
      <c r="M8" t="s">
        <v>1305</v>
      </c>
      <c r="N8" t="s">
        <v>1307</v>
      </c>
      <c r="O8" t="s">
        <v>1308</v>
      </c>
      <c r="P8" t="s">
        <v>1309</v>
      </c>
      <c r="Q8" t="s">
        <v>1303</v>
      </c>
      <c r="R8" t="s">
        <v>2550</v>
      </c>
      <c r="S8" t="s">
        <v>2551</v>
      </c>
      <c r="T8" t="s">
        <v>2552</v>
      </c>
      <c r="U8" t="s">
        <v>1306</v>
      </c>
      <c r="Y8">
        <v>25.841135000000001</v>
      </c>
      <c r="Z8">
        <v>-0.83387785999999997</v>
      </c>
      <c r="AA8" s="13">
        <v>2464000000</v>
      </c>
      <c r="AB8">
        <v>3.5</v>
      </c>
      <c r="AC8">
        <v>3.5</v>
      </c>
      <c r="AD8">
        <v>4</v>
      </c>
      <c r="AE8">
        <v>0.56114476999999996</v>
      </c>
      <c r="AF8">
        <v>53507088</v>
      </c>
      <c r="AG8">
        <v>2.1140647000000001</v>
      </c>
      <c r="AH8">
        <v>1009.4895</v>
      </c>
      <c r="AI8">
        <v>11.211869</v>
      </c>
      <c r="AJ8">
        <v>1.2118968000000001</v>
      </c>
      <c r="AK8" s="13">
        <v>1069000000</v>
      </c>
      <c r="AL8">
        <v>2.2078354</v>
      </c>
      <c r="AM8">
        <v>0.88088566000000001</v>
      </c>
      <c r="AN8">
        <v>494.79424999999998</v>
      </c>
      <c r="AO8">
        <v>2.9349267000000001</v>
      </c>
      <c r="AP8">
        <v>1.04</v>
      </c>
      <c r="AQ8">
        <v>51.43085994929244</v>
      </c>
      <c r="AR8">
        <v>25.523438649314102</v>
      </c>
      <c r="AS8">
        <v>51.430858999999998</v>
      </c>
      <c r="AT8">
        <v>25.523439</v>
      </c>
    </row>
    <row r="9" spans="1:46" x14ac:dyDescent="0.25">
      <c r="A9" s="1">
        <f t="shared" si="0"/>
        <v>1</v>
      </c>
      <c r="B9" s="2" t="s">
        <v>11</v>
      </c>
      <c r="C9" s="2">
        <v>2011</v>
      </c>
      <c r="D9" t="s">
        <v>2553</v>
      </c>
      <c r="E9" t="s">
        <v>2554</v>
      </c>
      <c r="F9" t="s">
        <v>2555</v>
      </c>
      <c r="G9" t="s">
        <v>2514</v>
      </c>
      <c r="H9" t="s">
        <v>2514</v>
      </c>
      <c r="I9" t="s">
        <v>1396</v>
      </c>
      <c r="J9" t="s">
        <v>2556</v>
      </c>
      <c r="K9" t="s">
        <v>2557</v>
      </c>
      <c r="L9" t="s">
        <v>1311</v>
      </c>
      <c r="M9" t="s">
        <v>1312</v>
      </c>
      <c r="N9" t="s">
        <v>1314</v>
      </c>
      <c r="O9" t="s">
        <v>1315</v>
      </c>
      <c r="P9" t="s">
        <v>1316</v>
      </c>
      <c r="Q9" t="s">
        <v>1310</v>
      </c>
      <c r="R9" t="s">
        <v>2558</v>
      </c>
      <c r="S9" t="s">
        <v>2559</v>
      </c>
      <c r="T9" t="s">
        <v>2560</v>
      </c>
      <c r="U9" t="s">
        <v>1313</v>
      </c>
      <c r="Y9">
        <v>25.797001000000002</v>
      </c>
      <c r="Z9">
        <v>0.95189493999999997</v>
      </c>
      <c r="AA9" s="13">
        <v>2759000000</v>
      </c>
      <c r="AB9">
        <v>3.5</v>
      </c>
      <c r="AC9">
        <v>3.5</v>
      </c>
      <c r="AD9">
        <v>4</v>
      </c>
      <c r="AE9">
        <v>1.5084405000000001</v>
      </c>
      <c r="AF9" s="13">
        <v>161300000</v>
      </c>
      <c r="AG9">
        <v>2.9637530000000001</v>
      </c>
      <c r="AH9">
        <v>1099.4142999999999</v>
      </c>
      <c r="AI9">
        <v>11.023542000000001</v>
      </c>
      <c r="AJ9">
        <v>3.3473489000000001</v>
      </c>
      <c r="AK9" s="13">
        <v>1179000000</v>
      </c>
      <c r="AL9">
        <v>2.7042391000000001</v>
      </c>
      <c r="AM9">
        <v>3.7330830000000002</v>
      </c>
      <c r="AN9">
        <v>471.24862999999999</v>
      </c>
      <c r="AO9">
        <v>2.9281111000000002</v>
      </c>
      <c r="AP9">
        <v>2.6500001000000002</v>
      </c>
      <c r="AQ9">
        <v>47.217028811840258</v>
      </c>
      <c r="AR9">
        <v>26.138233343594525</v>
      </c>
      <c r="AS9">
        <v>47.217030000000001</v>
      </c>
      <c r="AT9">
        <v>26.138233</v>
      </c>
    </row>
    <row r="10" spans="1:46" x14ac:dyDescent="0.25">
      <c r="A10" s="1">
        <f t="shared" si="0"/>
        <v>1</v>
      </c>
      <c r="B10" s="2" t="s">
        <v>11</v>
      </c>
      <c r="C10" s="2">
        <v>2012</v>
      </c>
      <c r="D10" t="s">
        <v>2561</v>
      </c>
      <c r="E10" t="s">
        <v>2562</v>
      </c>
      <c r="F10" t="s">
        <v>2563</v>
      </c>
      <c r="G10" t="s">
        <v>2514</v>
      </c>
      <c r="H10" t="s">
        <v>2564</v>
      </c>
      <c r="I10" t="s">
        <v>1396</v>
      </c>
      <c r="J10" t="s">
        <v>2565</v>
      </c>
      <c r="K10" t="s">
        <v>2566</v>
      </c>
      <c r="L10" t="s">
        <v>1318</v>
      </c>
      <c r="M10" t="s">
        <v>1319</v>
      </c>
      <c r="N10" t="s">
        <v>1321</v>
      </c>
      <c r="O10" t="s">
        <v>1322</v>
      </c>
      <c r="P10" t="s">
        <v>1323</v>
      </c>
      <c r="Q10" t="s">
        <v>1317</v>
      </c>
      <c r="R10" t="s">
        <v>2567</v>
      </c>
      <c r="S10" t="s">
        <v>2568</v>
      </c>
      <c r="T10" t="s">
        <v>2569</v>
      </c>
      <c r="U10" t="s">
        <v>1320</v>
      </c>
      <c r="Y10">
        <v>25.768975999999999</v>
      </c>
      <c r="Z10">
        <v>5.4444407999999997</v>
      </c>
      <c r="AA10" s="13">
        <v>2871000000</v>
      </c>
      <c r="AB10">
        <v>3.5</v>
      </c>
      <c r="AC10">
        <v>3.6666666999999999</v>
      </c>
      <c r="AD10">
        <v>4</v>
      </c>
      <c r="AE10">
        <v>2.5270579</v>
      </c>
      <c r="AF10" s="13">
        <v>281500000</v>
      </c>
      <c r="AG10">
        <v>4.8112234999999997</v>
      </c>
      <c r="AH10">
        <v>1112.5696</v>
      </c>
      <c r="AI10">
        <v>11.128301</v>
      </c>
      <c r="AJ10">
        <v>4.7668982</v>
      </c>
      <c r="AK10" s="13">
        <v>1240000000</v>
      </c>
      <c r="AL10">
        <v>6.7446823</v>
      </c>
      <c r="AM10">
        <v>7.6989079</v>
      </c>
      <c r="AN10">
        <v>510.55633999999998</v>
      </c>
      <c r="AO10">
        <v>2.9150121000000002</v>
      </c>
      <c r="AP10">
        <v>2.4710000000000001</v>
      </c>
      <c r="AQ10">
        <v>50.736736779113443</v>
      </c>
      <c r="AR10">
        <v>24.883150728287109</v>
      </c>
      <c r="AS10">
        <v>50.736736000000001</v>
      </c>
      <c r="AT10">
        <v>24.883150000000001</v>
      </c>
    </row>
    <row r="11" spans="1:46" x14ac:dyDescent="0.25">
      <c r="A11" s="1">
        <f t="shared" si="0"/>
        <v>1</v>
      </c>
      <c r="B11" s="2" t="s">
        <v>11</v>
      </c>
      <c r="C11" s="2">
        <v>2013</v>
      </c>
      <c r="D11" t="s">
        <v>2570</v>
      </c>
      <c r="E11" t="s">
        <v>2571</v>
      </c>
      <c r="F11" t="s">
        <v>2572</v>
      </c>
      <c r="G11" t="s">
        <v>2514</v>
      </c>
      <c r="H11" t="s">
        <v>2573</v>
      </c>
      <c r="I11" t="s">
        <v>1396</v>
      </c>
      <c r="J11" t="s">
        <v>2574</v>
      </c>
      <c r="K11" t="s">
        <v>2575</v>
      </c>
      <c r="L11" t="s">
        <v>1325</v>
      </c>
      <c r="M11" t="s">
        <v>1326</v>
      </c>
      <c r="N11" t="s">
        <v>1328</v>
      </c>
      <c r="O11" t="s">
        <v>1329</v>
      </c>
      <c r="P11" t="s">
        <v>1330</v>
      </c>
      <c r="Q11" t="s">
        <v>1324</v>
      </c>
      <c r="R11" t="s">
        <v>2576</v>
      </c>
      <c r="S11" t="s">
        <v>2577</v>
      </c>
      <c r="T11" t="s">
        <v>2578</v>
      </c>
      <c r="U11" t="s">
        <v>1327</v>
      </c>
      <c r="Y11">
        <v>25.275404000000002</v>
      </c>
      <c r="Z11">
        <v>6.1095237999999998</v>
      </c>
      <c r="AA11" s="13">
        <v>3164000000</v>
      </c>
      <c r="AB11">
        <v>3.5</v>
      </c>
      <c r="AC11">
        <v>3.8333333000000001</v>
      </c>
      <c r="AD11">
        <v>4</v>
      </c>
      <c r="AE11">
        <v>2.8786375999999998</v>
      </c>
      <c r="AF11" s="13">
        <v>360300000</v>
      </c>
      <c r="AG11">
        <v>7.1914338999999998</v>
      </c>
      <c r="AH11">
        <v>1214.2954999999999</v>
      </c>
      <c r="AI11">
        <v>11.042234000000001</v>
      </c>
      <c r="AJ11">
        <v>7.8968224999999999</v>
      </c>
      <c r="AK11" s="13">
        <v>1382000000</v>
      </c>
      <c r="AL11">
        <v>0.42888889000000002</v>
      </c>
      <c r="AM11">
        <v>1.3972983000000001</v>
      </c>
      <c r="AN11">
        <v>493.89963</v>
      </c>
      <c r="AO11">
        <v>2.8999207</v>
      </c>
      <c r="AP11">
        <v>2.2869999000000001</v>
      </c>
      <c r="AQ11">
        <v>59.200191833187517</v>
      </c>
      <c r="AR11">
        <v>26.86197073625468</v>
      </c>
      <c r="AS11">
        <v>59.200190999999997</v>
      </c>
      <c r="AT11">
        <v>26.861971</v>
      </c>
    </row>
    <row r="12" spans="1:46" x14ac:dyDescent="0.25">
      <c r="A12" s="1">
        <f t="shared" si="0"/>
        <v>1</v>
      </c>
      <c r="B12" s="2" t="s">
        <v>11</v>
      </c>
      <c r="C12" s="2">
        <v>2014</v>
      </c>
      <c r="D12" t="s">
        <v>2579</v>
      </c>
      <c r="E12" t="s">
        <v>2580</v>
      </c>
      <c r="F12" t="s">
        <v>2581</v>
      </c>
      <c r="G12" t="s">
        <v>2514</v>
      </c>
      <c r="H12" t="s">
        <v>2582</v>
      </c>
      <c r="I12" t="s">
        <v>1396</v>
      </c>
      <c r="J12" t="s">
        <v>2583</v>
      </c>
      <c r="K12" t="s">
        <v>2584</v>
      </c>
      <c r="L12" t="s">
        <v>1332</v>
      </c>
      <c r="M12" t="s">
        <v>1333</v>
      </c>
      <c r="N12" t="s">
        <v>1335</v>
      </c>
      <c r="O12" t="s">
        <v>1336</v>
      </c>
      <c r="P12" t="s">
        <v>1337</v>
      </c>
      <c r="Q12" t="s">
        <v>1331</v>
      </c>
      <c r="R12" t="s">
        <v>2585</v>
      </c>
      <c r="S12" t="s">
        <v>2586</v>
      </c>
      <c r="T12" t="s">
        <v>2587</v>
      </c>
      <c r="U12" t="s">
        <v>1334</v>
      </c>
      <c r="Y12">
        <v>25.618452000000001</v>
      </c>
      <c r="Z12">
        <v>8.2572823</v>
      </c>
      <c r="AA12" s="13">
        <v>3403000000</v>
      </c>
      <c r="AB12">
        <v>3.5</v>
      </c>
      <c r="AC12">
        <v>3.8333298999999998</v>
      </c>
      <c r="AD12">
        <v>4</v>
      </c>
      <c r="AE12">
        <v>3.0542099</v>
      </c>
      <c r="AF12" s="13">
        <v>405700000</v>
      </c>
      <c r="AG12">
        <v>6.3576788999999998</v>
      </c>
      <c r="AH12">
        <v>1251.5047999999999</v>
      </c>
      <c r="AI12">
        <v>10.180197</v>
      </c>
      <c r="AJ12">
        <v>-2.2874574999999999</v>
      </c>
      <c r="AK12" s="13">
        <v>1352000000</v>
      </c>
      <c r="AL12">
        <v>-0.54875755000000004</v>
      </c>
      <c r="AM12">
        <v>-0.24778264999999999</v>
      </c>
      <c r="AN12">
        <v>493.75731999999999</v>
      </c>
      <c r="AO12">
        <v>2.9262290000000002</v>
      </c>
      <c r="AP12">
        <v>2.1329999000000002</v>
      </c>
      <c r="AQ12">
        <v>65.268274940455072</v>
      </c>
      <c r="AR12">
        <v>29.965430262244496</v>
      </c>
      <c r="AS12">
        <v>65.268271999999996</v>
      </c>
      <c r="AT12">
        <v>29.965430999999999</v>
      </c>
    </row>
    <row r="13" spans="1:46" x14ac:dyDescent="0.25">
      <c r="A13" s="1">
        <f t="shared" si="0"/>
        <v>1</v>
      </c>
      <c r="B13" s="2" t="s">
        <v>11</v>
      </c>
      <c r="C13" s="2">
        <v>2015</v>
      </c>
      <c r="D13" t="s">
        <v>2588</v>
      </c>
      <c r="E13" t="s">
        <v>2589</v>
      </c>
      <c r="F13" t="s">
        <v>2590</v>
      </c>
      <c r="G13" t="s">
        <v>2514</v>
      </c>
      <c r="H13" t="s">
        <v>2582</v>
      </c>
      <c r="I13" t="s">
        <v>1396</v>
      </c>
      <c r="J13" t="s">
        <v>2591</v>
      </c>
      <c r="K13" t="s">
        <v>2592</v>
      </c>
      <c r="L13" t="s">
        <v>1339</v>
      </c>
      <c r="M13" t="s">
        <v>1340</v>
      </c>
      <c r="N13" t="s">
        <v>1342</v>
      </c>
      <c r="O13" t="s">
        <v>1343</v>
      </c>
      <c r="P13" t="s">
        <v>1344</v>
      </c>
      <c r="Q13" t="s">
        <v>1338</v>
      </c>
      <c r="R13" t="s">
        <v>2593</v>
      </c>
      <c r="S13" t="s">
        <v>2594</v>
      </c>
      <c r="T13" t="s">
        <v>2595</v>
      </c>
      <c r="U13" t="s">
        <v>1341</v>
      </c>
      <c r="Y13">
        <v>26.392085999999999</v>
      </c>
      <c r="Z13">
        <v>2.2744420000000001E-2</v>
      </c>
      <c r="AA13" s="13">
        <v>3006000000</v>
      </c>
      <c r="AB13">
        <v>3.5</v>
      </c>
      <c r="AC13">
        <v>3.8333298999999998</v>
      </c>
      <c r="AD13">
        <v>4</v>
      </c>
      <c r="AE13">
        <v>1.3150119</v>
      </c>
      <c r="AF13" s="13">
        <v>149800000</v>
      </c>
      <c r="AG13">
        <v>1.778151</v>
      </c>
      <c r="AH13">
        <v>1041.6524999999999</v>
      </c>
      <c r="AI13">
        <v>11.411379999999999</v>
      </c>
      <c r="AJ13">
        <v>13.569919000000001</v>
      </c>
      <c r="AK13" s="13">
        <v>1300000000</v>
      </c>
      <c r="AL13">
        <v>0.21878592999999999</v>
      </c>
      <c r="AM13">
        <v>0.85150426999999995</v>
      </c>
      <c r="AN13">
        <v>591.21167000000003</v>
      </c>
      <c r="AO13">
        <v>2.9512491000000001</v>
      </c>
      <c r="AP13">
        <v>2.0070000000000001</v>
      </c>
      <c r="AQ13">
        <v>56.756313184947629</v>
      </c>
      <c r="AR13">
        <v>30.984760649304288</v>
      </c>
      <c r="AS13">
        <v>56.756312999999999</v>
      </c>
      <c r="AT13">
        <v>30.984760000000001</v>
      </c>
    </row>
    <row r="14" spans="1:46" x14ac:dyDescent="0.25">
      <c r="A14" s="1">
        <f t="shared" si="0"/>
        <v>1</v>
      </c>
      <c r="B14" s="2" t="s">
        <v>11</v>
      </c>
      <c r="C14" s="2">
        <v>2016</v>
      </c>
      <c r="D14" t="s">
        <v>2596</v>
      </c>
      <c r="E14" t="s">
        <v>2597</v>
      </c>
      <c r="F14" t="s">
        <v>2598</v>
      </c>
      <c r="G14" t="s">
        <v>2599</v>
      </c>
      <c r="H14" t="s">
        <v>2564</v>
      </c>
      <c r="I14" t="s">
        <v>1396</v>
      </c>
      <c r="J14" t="s">
        <v>2600</v>
      </c>
      <c r="K14" t="s">
        <v>2601</v>
      </c>
      <c r="L14" t="s">
        <v>1346</v>
      </c>
      <c r="M14" t="s">
        <v>1347</v>
      </c>
      <c r="N14" t="s">
        <v>1349</v>
      </c>
      <c r="O14" t="s">
        <v>1350</v>
      </c>
      <c r="P14" t="s">
        <v>1351</v>
      </c>
      <c r="Q14" t="s">
        <v>1345</v>
      </c>
      <c r="R14" t="s">
        <v>2602</v>
      </c>
      <c r="S14" t="s">
        <v>2603</v>
      </c>
      <c r="T14" t="s">
        <v>2604</v>
      </c>
      <c r="U14" t="s">
        <v>1348</v>
      </c>
      <c r="Y14">
        <v>27.753634999999999</v>
      </c>
      <c r="Z14">
        <v>8.9661942000000003</v>
      </c>
      <c r="AA14" s="13">
        <v>3281000000</v>
      </c>
      <c r="AB14">
        <v>3</v>
      </c>
      <c r="AC14">
        <v>3.6666666999999999</v>
      </c>
      <c r="AD14">
        <v>4</v>
      </c>
      <c r="AE14">
        <v>1.1148813</v>
      </c>
      <c r="AF14" s="13">
        <v>131800000</v>
      </c>
      <c r="AG14">
        <v>3.3396735</v>
      </c>
      <c r="AH14">
        <v>1049.8203000000001</v>
      </c>
      <c r="AI14">
        <v>10.280818999999999</v>
      </c>
      <c r="AJ14">
        <v>-6.2562232</v>
      </c>
      <c r="AK14" s="13">
        <v>1215000000</v>
      </c>
      <c r="AL14">
        <v>-0.79405015999999995</v>
      </c>
      <c r="AM14">
        <v>0.68359113000000005</v>
      </c>
      <c r="AN14">
        <v>592.60559000000001</v>
      </c>
      <c r="AO14">
        <v>2.9498281</v>
      </c>
      <c r="AP14">
        <v>1.8279999</v>
      </c>
      <c r="AQ14">
        <v>58.986928337827592</v>
      </c>
      <c r="AR14">
        <v>29.832094609205694</v>
      </c>
      <c r="AS14">
        <v>58.986927000000001</v>
      </c>
      <c r="AT14">
        <v>29.832094000000001</v>
      </c>
    </row>
    <row r="15" spans="1:46" x14ac:dyDescent="0.25">
      <c r="A15" s="1">
        <f t="shared" si="0"/>
        <v>1</v>
      </c>
      <c r="B15" s="2" t="s">
        <v>11</v>
      </c>
      <c r="C15" s="2">
        <v>2017</v>
      </c>
      <c r="D15" t="s">
        <v>2605</v>
      </c>
      <c r="E15" t="s">
        <v>2606</v>
      </c>
      <c r="F15" t="s">
        <v>2607</v>
      </c>
      <c r="G15" t="s">
        <v>2514</v>
      </c>
      <c r="H15" t="s">
        <v>2573</v>
      </c>
      <c r="I15" t="s">
        <v>1396</v>
      </c>
      <c r="J15" t="s">
        <v>2608</v>
      </c>
      <c r="K15" t="s">
        <v>2609</v>
      </c>
      <c r="L15" t="s">
        <v>1353</v>
      </c>
      <c r="M15" t="s">
        <v>1354</v>
      </c>
      <c r="N15" t="s">
        <v>1356</v>
      </c>
      <c r="O15" t="s">
        <v>1357</v>
      </c>
      <c r="P15" t="s">
        <v>1358</v>
      </c>
      <c r="Q15" t="s">
        <v>1352</v>
      </c>
      <c r="R15" t="s">
        <v>2610</v>
      </c>
      <c r="S15" t="s">
        <v>2611</v>
      </c>
      <c r="T15" t="s">
        <v>2612</v>
      </c>
      <c r="U15" t="s">
        <v>1355</v>
      </c>
      <c r="Y15">
        <v>28.489015999999999</v>
      </c>
      <c r="Z15">
        <v>7.5641126999999999</v>
      </c>
      <c r="AA15" s="13">
        <v>3619000000</v>
      </c>
      <c r="AB15">
        <v>3.5</v>
      </c>
      <c r="AC15">
        <v>3.8333333000000001</v>
      </c>
      <c r="AD15">
        <v>4</v>
      </c>
      <c r="AE15">
        <v>1.5817049999999999</v>
      </c>
      <c r="AF15" s="13">
        <v>200900000</v>
      </c>
      <c r="AG15">
        <v>5.6715555000000002</v>
      </c>
      <c r="AH15">
        <v>1095.2744</v>
      </c>
      <c r="AI15">
        <v>10.478984000000001</v>
      </c>
      <c r="AJ15">
        <v>6.9704394000000001</v>
      </c>
      <c r="AK15" s="13">
        <v>1331000000</v>
      </c>
      <c r="AL15">
        <v>1.7694125000000001</v>
      </c>
      <c r="AM15">
        <v>-0.36789160999999998</v>
      </c>
      <c r="AN15">
        <v>580.65674000000001</v>
      </c>
      <c r="AO15">
        <v>2.9463214999999998</v>
      </c>
      <c r="AP15">
        <v>1.6440001</v>
      </c>
      <c r="AQ15">
        <v>61.476596958847438</v>
      </c>
      <c r="AR15">
        <v>28.630990850217646</v>
      </c>
      <c r="AS15">
        <v>61.476596999999998</v>
      </c>
      <c r="AT15">
        <v>28.630991000000002</v>
      </c>
    </row>
    <row r="16" spans="1:46" x14ac:dyDescent="0.25">
      <c r="A16" s="1">
        <f t="shared" si="0"/>
        <v>1</v>
      </c>
      <c r="B16" s="2" t="s">
        <v>11</v>
      </c>
      <c r="C16" s="2">
        <v>2018</v>
      </c>
      <c r="D16" t="s">
        <v>2613</v>
      </c>
      <c r="E16" t="s">
        <v>2614</v>
      </c>
      <c r="F16" t="s">
        <v>2615</v>
      </c>
      <c r="G16" t="s">
        <v>2514</v>
      </c>
      <c r="H16" t="s">
        <v>2573</v>
      </c>
      <c r="I16" t="s">
        <v>1396</v>
      </c>
      <c r="J16" t="s">
        <v>2616</v>
      </c>
      <c r="K16" t="s">
        <v>2617</v>
      </c>
      <c r="L16" t="s">
        <v>1360</v>
      </c>
      <c r="M16" t="s">
        <v>1361</v>
      </c>
      <c r="N16" t="s">
        <v>1363</v>
      </c>
      <c r="O16" t="s">
        <v>1364</v>
      </c>
      <c r="P16" t="s">
        <v>1365</v>
      </c>
      <c r="Q16" t="s">
        <v>1359</v>
      </c>
      <c r="R16" t="s">
        <v>2618</v>
      </c>
      <c r="S16" t="s">
        <v>2619</v>
      </c>
      <c r="T16" t="s">
        <v>2620</v>
      </c>
      <c r="U16" t="s">
        <v>1362</v>
      </c>
      <c r="Y16">
        <v>28.064774</v>
      </c>
      <c r="Z16">
        <v>7.3290690999999999</v>
      </c>
      <c r="AA16" s="13">
        <v>4003000000</v>
      </c>
      <c r="AB16">
        <v>3.5</v>
      </c>
      <c r="AC16">
        <v>3.8333333000000001</v>
      </c>
      <c r="AD16">
        <v>4</v>
      </c>
      <c r="AE16">
        <v>1.3607358000000001</v>
      </c>
      <c r="AF16" s="13">
        <v>194100000</v>
      </c>
      <c r="AG16">
        <v>6.6972594000000001</v>
      </c>
      <c r="AH16">
        <v>1194.4382000000001</v>
      </c>
      <c r="AI16">
        <v>10.410505000000001</v>
      </c>
      <c r="AJ16">
        <v>6</v>
      </c>
      <c r="AK16" s="13">
        <v>1485000000</v>
      </c>
      <c r="AL16">
        <v>0.64480364000000001</v>
      </c>
      <c r="AM16">
        <v>0.67044210000000004</v>
      </c>
      <c r="AN16">
        <v>555.44646999999998</v>
      </c>
      <c r="AO16">
        <v>2.9223921000000002</v>
      </c>
      <c r="AP16">
        <v>1.47</v>
      </c>
      <c r="AQ16">
        <v>61.795194490344819</v>
      </c>
      <c r="AR16">
        <v>27.934300911421623</v>
      </c>
      <c r="AS16">
        <v>61.795192999999998</v>
      </c>
      <c r="AT16">
        <v>27.934301000000001</v>
      </c>
    </row>
    <row r="17" spans="1:46" x14ac:dyDescent="0.25">
      <c r="A17" s="1">
        <f t="shared" si="0"/>
        <v>1</v>
      </c>
      <c r="B17" s="2" t="s">
        <v>11</v>
      </c>
      <c r="C17" s="2">
        <v>2019</v>
      </c>
      <c r="D17" t="s">
        <v>2621</v>
      </c>
      <c r="E17" t="s">
        <v>2622</v>
      </c>
      <c r="F17" t="s">
        <v>2623</v>
      </c>
      <c r="G17" t="s">
        <v>2514</v>
      </c>
      <c r="H17" t="s">
        <v>2624</v>
      </c>
      <c r="I17" t="s">
        <v>1396</v>
      </c>
      <c r="J17" t="s">
        <v>2625</v>
      </c>
      <c r="K17" t="s">
        <v>2626</v>
      </c>
      <c r="L17" t="s">
        <v>1367</v>
      </c>
      <c r="M17" t="s">
        <v>1368</v>
      </c>
      <c r="N17" t="s">
        <v>1369</v>
      </c>
      <c r="O17" t="s">
        <v>1370</v>
      </c>
      <c r="P17" t="s">
        <v>1371</v>
      </c>
      <c r="Q17" t="s">
        <v>1366</v>
      </c>
      <c r="R17" t="s">
        <v>2627</v>
      </c>
      <c r="S17" t="s">
        <v>2628</v>
      </c>
      <c r="T17" t="s">
        <v>2629</v>
      </c>
      <c r="U17" t="s">
        <v>1362</v>
      </c>
      <c r="Y17">
        <v>26.875800999999999</v>
      </c>
      <c r="Z17">
        <v>5.1595798000000004</v>
      </c>
      <c r="AA17" s="13">
        <v>3868000000</v>
      </c>
      <c r="AB17">
        <v>3.5</v>
      </c>
      <c r="AC17">
        <v>4.1666664999999998</v>
      </c>
      <c r="AD17">
        <v>4</v>
      </c>
      <c r="AE17">
        <v>1.5162078000000001</v>
      </c>
      <c r="AF17" s="13">
        <v>218200000</v>
      </c>
      <c r="AG17">
        <v>6.8656873999999997</v>
      </c>
      <c r="AH17">
        <v>1170.9656</v>
      </c>
      <c r="AI17">
        <v>10.342063</v>
      </c>
      <c r="AJ17">
        <v>5.8258032999999996</v>
      </c>
      <c r="AK17" s="13">
        <v>1488000000</v>
      </c>
      <c r="AL17">
        <v>-0.70502662999999999</v>
      </c>
      <c r="AM17">
        <v>-0.39755446</v>
      </c>
      <c r="AN17">
        <v>585.95081000000005</v>
      </c>
      <c r="AO17">
        <v>2.8870740000000001</v>
      </c>
      <c r="AP17">
        <v>1.47</v>
      </c>
      <c r="AQ17">
        <v>63.681332314229991</v>
      </c>
      <c r="AR17">
        <v>27.821632759183483</v>
      </c>
      <c r="AS17">
        <v>63.681331999999998</v>
      </c>
      <c r="AT17">
        <v>27.821632000000001</v>
      </c>
    </row>
    <row r="18" spans="1:46" x14ac:dyDescent="0.25">
      <c r="A18" s="1">
        <f t="shared" si="0"/>
        <v>1</v>
      </c>
      <c r="B18" s="2" t="s">
        <v>11</v>
      </c>
      <c r="C18" s="2">
        <v>2020</v>
      </c>
      <c r="D18" t="s">
        <v>2630</v>
      </c>
      <c r="E18" t="s">
        <v>2631</v>
      </c>
      <c r="F18" t="s">
        <v>2632</v>
      </c>
      <c r="G18" t="s">
        <v>2514</v>
      </c>
      <c r="H18" t="s">
        <v>2624</v>
      </c>
      <c r="I18" t="s">
        <v>1396</v>
      </c>
      <c r="J18" t="s">
        <v>2633</v>
      </c>
      <c r="K18" t="s">
        <v>2634</v>
      </c>
      <c r="L18" t="s">
        <v>1373</v>
      </c>
      <c r="M18" t="s">
        <v>1374</v>
      </c>
      <c r="N18" t="s">
        <v>1376</v>
      </c>
      <c r="O18" t="s">
        <v>1377</v>
      </c>
      <c r="P18" t="s">
        <v>1378</v>
      </c>
      <c r="Q18" t="s">
        <v>1372</v>
      </c>
      <c r="R18" t="s">
        <v>2635</v>
      </c>
      <c r="S18" t="s">
        <v>2636</v>
      </c>
      <c r="T18" t="s">
        <v>2637</v>
      </c>
      <c r="U18" t="s">
        <v>1375</v>
      </c>
      <c r="Y18">
        <v>27.109017999999999</v>
      </c>
      <c r="Z18">
        <v>1.7530214</v>
      </c>
      <c r="AA18" s="13">
        <v>4243000000</v>
      </c>
      <c r="AB18">
        <v>3.5</v>
      </c>
      <c r="AC18">
        <v>4.1666664999999998</v>
      </c>
      <c r="AD18">
        <v>4</v>
      </c>
      <c r="AE18">
        <v>1.1118387999999999</v>
      </c>
      <c r="AF18" s="13">
        <v>174000000</v>
      </c>
      <c r="AG18">
        <v>3.8485231</v>
      </c>
      <c r="AH18">
        <v>1237.9493</v>
      </c>
      <c r="AI18">
        <v>11.399362999999999</v>
      </c>
      <c r="AJ18">
        <v>14.441115999999999</v>
      </c>
      <c r="AK18" s="13">
        <v>1784000000</v>
      </c>
      <c r="AL18">
        <v>3.0227213000000002</v>
      </c>
      <c r="AM18">
        <v>2.8782990000000002</v>
      </c>
      <c r="AN18">
        <v>574.29456000000005</v>
      </c>
      <c r="AO18">
        <v>2.8291379999999999</v>
      </c>
      <c r="AP18">
        <v>1.5840000000000001</v>
      </c>
      <c r="AQ18">
        <v>44.833233376872613</v>
      </c>
      <c r="AR18">
        <v>30.54664514216509</v>
      </c>
      <c r="AS18">
        <v>44.833233</v>
      </c>
      <c r="AT18">
        <v>30.546644000000001</v>
      </c>
    </row>
    <row r="19" spans="1:46" x14ac:dyDescent="0.25">
      <c r="A19" s="1">
        <f t="shared" si="0"/>
        <v>1</v>
      </c>
      <c r="B19" s="2" t="s">
        <v>11</v>
      </c>
      <c r="C19" s="2">
        <v>2021</v>
      </c>
      <c r="D19" t="s">
        <v>2638</v>
      </c>
      <c r="E19" t="s">
        <v>2639</v>
      </c>
      <c r="F19" t="s">
        <v>2640</v>
      </c>
      <c r="G19" t="s">
        <v>1396</v>
      </c>
      <c r="H19" t="s">
        <v>2641</v>
      </c>
      <c r="I19" t="s">
        <v>1396</v>
      </c>
      <c r="J19" t="s">
        <v>2642</v>
      </c>
      <c r="K19" t="s">
        <v>2643</v>
      </c>
      <c r="L19" t="s">
        <v>1380</v>
      </c>
      <c r="M19" t="s">
        <v>1381</v>
      </c>
      <c r="N19" t="s">
        <v>1383</v>
      </c>
      <c r="O19" t="s">
        <v>1384</v>
      </c>
      <c r="P19" t="s">
        <v>1385</v>
      </c>
      <c r="Q19" t="s">
        <v>1379</v>
      </c>
      <c r="R19" t="s">
        <v>2644</v>
      </c>
      <c r="S19" t="s">
        <v>2645</v>
      </c>
      <c r="T19" t="s">
        <v>2646</v>
      </c>
      <c r="U19" t="s">
        <v>1382</v>
      </c>
      <c r="Y19">
        <v>29.436098000000001</v>
      </c>
      <c r="Z19">
        <v>5.1977963000000003</v>
      </c>
      <c r="AA19" s="13">
        <v>5047000000</v>
      </c>
      <c r="AB19">
        <v>4</v>
      </c>
      <c r="AC19">
        <v>4.1666670000000003</v>
      </c>
      <c r="AD19">
        <v>4</v>
      </c>
      <c r="AE19">
        <v>1.4135390999999999</v>
      </c>
      <c r="AF19" s="13">
        <v>242400000</v>
      </c>
      <c r="AG19">
        <v>7.1557293</v>
      </c>
      <c r="AH19">
        <v>1319.155</v>
      </c>
      <c r="AI19">
        <v>10.376284999999999</v>
      </c>
      <c r="AJ19">
        <v>-2.1298192</v>
      </c>
      <c r="AK19" s="13">
        <v>1779000000</v>
      </c>
      <c r="AL19">
        <v>1.7335396000000001</v>
      </c>
      <c r="AM19">
        <v>-1.5131679</v>
      </c>
      <c r="AN19">
        <v>554.60779000000002</v>
      </c>
      <c r="AO19">
        <v>2.7597051000000001</v>
      </c>
      <c r="AP19">
        <v>1.5740000000000001</v>
      </c>
      <c r="AQ19">
        <v>62.738263402174887</v>
      </c>
      <c r="AS19">
        <v>62.738261999999999</v>
      </c>
      <c r="AT19">
        <v>33.271656</v>
      </c>
    </row>
    <row r="20" spans="1:46" x14ac:dyDescent="0.25">
      <c r="A20" s="1">
        <f t="shared" si="0"/>
        <v>2</v>
      </c>
      <c r="B20" s="2" t="s">
        <v>26</v>
      </c>
      <c r="C20" s="2">
        <v>2004</v>
      </c>
      <c r="D20" t="s">
        <v>2647</v>
      </c>
      <c r="E20" t="s">
        <v>2648</v>
      </c>
      <c r="F20" t="s">
        <v>2649</v>
      </c>
      <c r="J20" t="s">
        <v>2650</v>
      </c>
      <c r="K20" t="s">
        <v>2651</v>
      </c>
      <c r="L20" t="s">
        <v>1387</v>
      </c>
      <c r="M20" t="s">
        <v>1388</v>
      </c>
      <c r="N20" t="s">
        <v>1390</v>
      </c>
      <c r="O20" t="s">
        <v>1391</v>
      </c>
      <c r="P20" t="s">
        <v>1392</v>
      </c>
      <c r="Q20" t="s">
        <v>1386</v>
      </c>
      <c r="R20" t="s">
        <v>2652</v>
      </c>
      <c r="S20" t="s">
        <v>2653</v>
      </c>
      <c r="T20" t="s">
        <v>2654</v>
      </c>
      <c r="U20" t="s">
        <v>1389</v>
      </c>
      <c r="Y20">
        <v>23.381439</v>
      </c>
      <c r="Z20">
        <v>-5.1727729</v>
      </c>
      <c r="AA20" s="13">
        <v>1275000000</v>
      </c>
      <c r="AB20">
        <v>3</v>
      </c>
      <c r="AC20">
        <v>4.6666664999999998</v>
      </c>
      <c r="AD20">
        <v>4.5</v>
      </c>
      <c r="AE20">
        <v>0.26319029999999999</v>
      </c>
      <c r="AF20">
        <v>14348316</v>
      </c>
      <c r="AG20">
        <v>4.4784522000000004</v>
      </c>
      <c r="AH20">
        <v>405.45128999999997</v>
      </c>
      <c r="AI20">
        <v>14.236046999999999</v>
      </c>
      <c r="AJ20">
        <v>9.4430218000000004</v>
      </c>
      <c r="AK20" s="13">
        <v>776100000</v>
      </c>
      <c r="AL20">
        <v>-0.40022870999999999</v>
      </c>
      <c r="AM20">
        <v>9.0648590000000001E-2</v>
      </c>
      <c r="AN20">
        <v>527.33801000000005</v>
      </c>
      <c r="AO20">
        <v>3.1380208000000001</v>
      </c>
      <c r="AP20">
        <v>3.415</v>
      </c>
      <c r="AQ20">
        <v>35.480943601746169</v>
      </c>
      <c r="AR20">
        <v>20.76003300707568</v>
      </c>
      <c r="AS20">
        <v>35.480941999999999</v>
      </c>
      <c r="AT20">
        <v>20.760033</v>
      </c>
    </row>
    <row r="21" spans="1:46" x14ac:dyDescent="0.25">
      <c r="A21" s="1">
        <f t="shared" si="0"/>
        <v>2</v>
      </c>
      <c r="B21" s="2" t="s">
        <v>26</v>
      </c>
      <c r="C21" s="2">
        <v>2005</v>
      </c>
      <c r="D21" t="s">
        <v>2655</v>
      </c>
      <c r="E21" t="s">
        <v>2656</v>
      </c>
      <c r="F21" t="s">
        <v>2657</v>
      </c>
      <c r="G21" t="s">
        <v>2599</v>
      </c>
      <c r="H21" t="s">
        <v>2505</v>
      </c>
      <c r="I21" t="s">
        <v>2505</v>
      </c>
      <c r="J21" t="s">
        <v>2658</v>
      </c>
      <c r="K21" t="s">
        <v>2659</v>
      </c>
      <c r="L21" t="s">
        <v>1394</v>
      </c>
      <c r="M21" t="s">
        <v>1395</v>
      </c>
      <c r="N21" t="s">
        <v>1397</v>
      </c>
      <c r="O21" t="s">
        <v>1398</v>
      </c>
      <c r="P21" t="s">
        <v>1399</v>
      </c>
      <c r="Q21" t="s">
        <v>1393</v>
      </c>
      <c r="R21" t="s">
        <v>2660</v>
      </c>
      <c r="S21" t="s">
        <v>2661</v>
      </c>
      <c r="T21" t="s">
        <v>2662</v>
      </c>
      <c r="U21" t="s">
        <v>1396</v>
      </c>
      <c r="Y21">
        <v>26.77092</v>
      </c>
      <c r="Z21">
        <v>12.210967</v>
      </c>
      <c r="AA21" s="13">
        <v>1645000000</v>
      </c>
      <c r="AB21">
        <v>3</v>
      </c>
      <c r="AC21">
        <v>4.5</v>
      </c>
      <c r="AD21">
        <v>4.5</v>
      </c>
      <c r="AE21">
        <v>0.84814595999999998</v>
      </c>
      <c r="AF21">
        <v>52130040</v>
      </c>
      <c r="AG21">
        <v>8.6618729000000005</v>
      </c>
      <c r="AH21">
        <v>442.94439999999997</v>
      </c>
      <c r="AI21">
        <v>13.792828</v>
      </c>
      <c r="AJ21">
        <v>9.1179752000000001</v>
      </c>
      <c r="AK21" s="13">
        <v>847800000</v>
      </c>
      <c r="AL21">
        <v>6.4150400000000003</v>
      </c>
      <c r="AM21">
        <v>3.7393854000000002</v>
      </c>
      <c r="AN21">
        <v>527.25836000000004</v>
      </c>
      <c r="AO21">
        <v>3.1489927999999998</v>
      </c>
      <c r="AP21">
        <v>4</v>
      </c>
      <c r="AQ21">
        <v>34.172169768104851</v>
      </c>
      <c r="AR21">
        <v>17.964157912618113</v>
      </c>
      <c r="AS21">
        <v>34.172168999999997</v>
      </c>
      <c r="AT21">
        <v>17.964157</v>
      </c>
    </row>
    <row r="22" spans="1:46" x14ac:dyDescent="0.25">
      <c r="A22" s="1">
        <f t="shared" si="0"/>
        <v>2</v>
      </c>
      <c r="B22" s="2" t="s">
        <v>26</v>
      </c>
      <c r="C22" s="2">
        <v>2006</v>
      </c>
      <c r="D22" t="s">
        <v>2663</v>
      </c>
      <c r="E22" t="s">
        <v>2664</v>
      </c>
      <c r="F22" t="s">
        <v>2665</v>
      </c>
      <c r="G22" t="s">
        <v>2599</v>
      </c>
      <c r="H22" t="s">
        <v>2666</v>
      </c>
      <c r="I22" t="s">
        <v>2505</v>
      </c>
      <c r="J22" t="s">
        <v>2667</v>
      </c>
      <c r="K22" t="s">
        <v>2668</v>
      </c>
      <c r="L22" t="s">
        <v>1401</v>
      </c>
      <c r="M22" t="s">
        <v>1402</v>
      </c>
      <c r="N22" t="s">
        <v>1404</v>
      </c>
      <c r="O22" t="s">
        <v>1405</v>
      </c>
      <c r="P22" t="s">
        <v>1406</v>
      </c>
      <c r="Q22" t="s">
        <v>1400</v>
      </c>
      <c r="R22" t="s">
        <v>2669</v>
      </c>
      <c r="S22" t="s">
        <v>2670</v>
      </c>
      <c r="T22" t="s">
        <v>2671</v>
      </c>
      <c r="U22" t="s">
        <v>1403</v>
      </c>
      <c r="Y22">
        <v>25.228974999999998</v>
      </c>
      <c r="Z22">
        <v>1.6462882999999999</v>
      </c>
      <c r="AA22" s="13">
        <v>1652000000</v>
      </c>
      <c r="AB22">
        <v>3</v>
      </c>
      <c r="AC22">
        <v>4.3333335000000002</v>
      </c>
      <c r="AD22">
        <v>4.5</v>
      </c>
      <c r="AE22">
        <v>1.2806457</v>
      </c>
      <c r="AF22">
        <v>83849256</v>
      </c>
      <c r="AG22">
        <v>6.2531648000000004</v>
      </c>
      <c r="AH22">
        <v>457.34210000000002</v>
      </c>
      <c r="AI22">
        <v>15.102119999999999</v>
      </c>
      <c r="AJ22">
        <v>14.022786</v>
      </c>
      <c r="AK22" s="13">
        <v>988800000</v>
      </c>
      <c r="AL22">
        <v>2.3331086999999999</v>
      </c>
      <c r="AM22">
        <v>-0.66282684000000003</v>
      </c>
      <c r="AN22">
        <v>522.42560000000003</v>
      </c>
      <c r="AO22">
        <v>3.1224816</v>
      </c>
      <c r="AP22">
        <v>3.6549999999999998</v>
      </c>
      <c r="AQ22">
        <v>35.106542355454948</v>
      </c>
      <c r="AR22">
        <v>18.774796055084707</v>
      </c>
      <c r="AS22">
        <v>35.106541</v>
      </c>
      <c r="AT22">
        <v>18.774795999999998</v>
      </c>
    </row>
    <row r="23" spans="1:46" x14ac:dyDescent="0.25">
      <c r="A23" s="1">
        <f t="shared" si="0"/>
        <v>2</v>
      </c>
      <c r="B23" s="2" t="s">
        <v>26</v>
      </c>
      <c r="C23" s="2">
        <v>2007</v>
      </c>
      <c r="D23" t="s">
        <v>2672</v>
      </c>
      <c r="E23" t="s">
        <v>2673</v>
      </c>
      <c r="F23" t="s">
        <v>2674</v>
      </c>
      <c r="G23" t="s">
        <v>2599</v>
      </c>
      <c r="H23" t="s">
        <v>2666</v>
      </c>
      <c r="I23" t="s">
        <v>2505</v>
      </c>
      <c r="J23" t="s">
        <v>2675</v>
      </c>
      <c r="K23" t="s">
        <v>2676</v>
      </c>
      <c r="L23" t="s">
        <v>1408</v>
      </c>
      <c r="M23" t="s">
        <v>1409</v>
      </c>
      <c r="N23" t="s">
        <v>1411</v>
      </c>
      <c r="O23" t="s">
        <v>1412</v>
      </c>
      <c r="P23" t="s">
        <v>1413</v>
      </c>
      <c r="Q23" t="s">
        <v>1407</v>
      </c>
      <c r="R23" t="s">
        <v>2677</v>
      </c>
      <c r="S23" t="s">
        <v>2678</v>
      </c>
      <c r="T23" t="s">
        <v>2679</v>
      </c>
      <c r="U23" t="s">
        <v>1410</v>
      </c>
      <c r="Y23">
        <v>21.839486999999998</v>
      </c>
      <c r="Z23">
        <v>-5.1421260999999996</v>
      </c>
      <c r="AA23" s="13">
        <v>1665000000</v>
      </c>
      <c r="AB23">
        <v>3</v>
      </c>
      <c r="AC23">
        <v>4.3333335000000002</v>
      </c>
      <c r="AD23">
        <v>4.5</v>
      </c>
      <c r="AE23">
        <v>0.28471792000000001</v>
      </c>
      <c r="AF23">
        <v>21711800</v>
      </c>
      <c r="AG23">
        <v>4.1113790999999997</v>
      </c>
      <c r="AH23">
        <v>516.75036999999998</v>
      </c>
      <c r="AI23">
        <v>16.690109</v>
      </c>
      <c r="AJ23">
        <v>6.8088613000000002</v>
      </c>
      <c r="AK23" s="13">
        <v>1273000000</v>
      </c>
      <c r="AL23">
        <v>-0.23062731</v>
      </c>
      <c r="AM23">
        <v>2.4923491000000002</v>
      </c>
      <c r="AN23">
        <v>478.63373000000001</v>
      </c>
      <c r="AO23">
        <v>3.0327864</v>
      </c>
      <c r="AP23">
        <v>3.3</v>
      </c>
      <c r="AQ23">
        <v>33.779717289507317</v>
      </c>
      <c r="AR23">
        <v>18.995294959483427</v>
      </c>
      <c r="AS23">
        <v>33.779716000000001</v>
      </c>
      <c r="AT23">
        <v>18.995294999999999</v>
      </c>
    </row>
    <row r="24" spans="1:46" x14ac:dyDescent="0.25">
      <c r="A24" s="1">
        <f t="shared" si="0"/>
        <v>2</v>
      </c>
      <c r="B24" s="2" t="s">
        <v>26</v>
      </c>
      <c r="C24" s="2">
        <v>2008</v>
      </c>
      <c r="D24" t="s">
        <v>2680</v>
      </c>
      <c r="E24" t="s">
        <v>2681</v>
      </c>
      <c r="F24" t="s">
        <v>2682</v>
      </c>
      <c r="G24" t="s">
        <v>2514</v>
      </c>
      <c r="H24" t="s">
        <v>2683</v>
      </c>
      <c r="I24" t="s">
        <v>2505</v>
      </c>
      <c r="J24" t="s">
        <v>2684</v>
      </c>
      <c r="K24" t="s">
        <v>2685</v>
      </c>
      <c r="L24" t="s">
        <v>1415</v>
      </c>
      <c r="M24" t="s">
        <v>1416</v>
      </c>
      <c r="N24" t="s">
        <v>1418</v>
      </c>
      <c r="O24" t="s">
        <v>1419</v>
      </c>
      <c r="P24" t="s">
        <v>1420</v>
      </c>
      <c r="Q24" t="s">
        <v>1414</v>
      </c>
      <c r="R24" t="s">
        <v>2686</v>
      </c>
      <c r="S24" t="s">
        <v>2534</v>
      </c>
      <c r="T24" t="s">
        <v>2687</v>
      </c>
      <c r="U24" t="s">
        <v>1417</v>
      </c>
      <c r="Y24">
        <v>27.31428</v>
      </c>
      <c r="Z24">
        <v>16.132930999999999</v>
      </c>
      <c r="AA24" s="13">
        <v>2582000000</v>
      </c>
      <c r="AB24">
        <v>3.5</v>
      </c>
      <c r="AC24">
        <v>4.3000002000000004</v>
      </c>
      <c r="AD24">
        <v>4.5</v>
      </c>
      <c r="AE24">
        <v>0.35116971000000002</v>
      </c>
      <c r="AF24">
        <v>33190580</v>
      </c>
      <c r="AG24">
        <v>5.7999916000000002</v>
      </c>
      <c r="AH24">
        <v>621.89031999999997</v>
      </c>
      <c r="AI24">
        <v>14.670093</v>
      </c>
      <c r="AJ24">
        <v>-2.5918082999999998</v>
      </c>
      <c r="AK24" s="13">
        <v>1387000000</v>
      </c>
      <c r="AL24">
        <v>10.659798</v>
      </c>
      <c r="AM24">
        <v>9.1598004999999993</v>
      </c>
      <c r="AN24">
        <v>446.00002999999998</v>
      </c>
      <c r="AO24">
        <v>2.9435687000000001</v>
      </c>
      <c r="AP24">
        <v>3.4130001000000001</v>
      </c>
      <c r="AQ24">
        <v>35.385316980150165</v>
      </c>
      <c r="AR24">
        <v>20.882659693539374</v>
      </c>
      <c r="AS24">
        <v>35.385319000000003</v>
      </c>
      <c r="AT24">
        <v>20.882660000000001</v>
      </c>
    </row>
    <row r="25" spans="1:46" x14ac:dyDescent="0.25">
      <c r="A25" s="1">
        <f t="shared" si="0"/>
        <v>2</v>
      </c>
      <c r="B25" s="2" t="s">
        <v>26</v>
      </c>
      <c r="C25" s="2">
        <v>2009</v>
      </c>
      <c r="D25" t="s">
        <v>2688</v>
      </c>
      <c r="E25" t="s">
        <v>2689</v>
      </c>
      <c r="F25" t="s">
        <v>2690</v>
      </c>
      <c r="G25" t="s">
        <v>2514</v>
      </c>
      <c r="H25" t="s">
        <v>2666</v>
      </c>
      <c r="I25" t="s">
        <v>2505</v>
      </c>
      <c r="J25" t="s">
        <v>2691</v>
      </c>
      <c r="K25" t="s">
        <v>2692</v>
      </c>
      <c r="L25" t="s">
        <v>1422</v>
      </c>
      <c r="M25" t="s">
        <v>1423</v>
      </c>
      <c r="N25" t="s">
        <v>1425</v>
      </c>
      <c r="O25" t="s">
        <v>1426</v>
      </c>
      <c r="P25" t="s">
        <v>1427</v>
      </c>
      <c r="Q25" t="s">
        <v>1421</v>
      </c>
      <c r="R25" t="s">
        <v>2693</v>
      </c>
      <c r="S25" t="s">
        <v>2543</v>
      </c>
      <c r="T25" t="s">
        <v>2694</v>
      </c>
      <c r="U25" t="s">
        <v>1424</v>
      </c>
      <c r="Y25">
        <v>23.204847000000001</v>
      </c>
      <c r="Z25">
        <v>-10.328192</v>
      </c>
      <c r="AA25" s="13">
        <v>2193000000</v>
      </c>
      <c r="AB25">
        <v>3.5</v>
      </c>
      <c r="AC25">
        <v>4.3333335000000002</v>
      </c>
      <c r="AD25">
        <v>4.5</v>
      </c>
      <c r="AE25">
        <v>0.59946889000000003</v>
      </c>
      <c r="AF25">
        <v>56653992</v>
      </c>
      <c r="AG25">
        <v>2.9619507999999999</v>
      </c>
      <c r="AH25">
        <v>603.87756000000002</v>
      </c>
      <c r="AI25">
        <v>15.219625000000001</v>
      </c>
      <c r="AJ25">
        <v>6.4477377000000002</v>
      </c>
      <c r="AK25" s="13">
        <v>1438000000</v>
      </c>
      <c r="AL25">
        <v>2.6081767</v>
      </c>
      <c r="AM25">
        <v>2.4055048999999999</v>
      </c>
      <c r="AN25">
        <v>470.29343</v>
      </c>
      <c r="AO25">
        <v>2.9314075000000002</v>
      </c>
      <c r="AP25">
        <v>3.5590000000000002</v>
      </c>
      <c r="AQ25">
        <v>40.295983673592382</v>
      </c>
      <c r="AR25">
        <v>24.450580568312994</v>
      </c>
      <c r="AS25">
        <v>40.295982000000002</v>
      </c>
      <c r="AT25">
        <v>24.450581</v>
      </c>
    </row>
    <row r="26" spans="1:46" x14ac:dyDescent="0.25">
      <c r="A26" s="1">
        <f t="shared" si="0"/>
        <v>2</v>
      </c>
      <c r="B26" s="2" t="s">
        <v>26</v>
      </c>
      <c r="C26" s="2">
        <v>2010</v>
      </c>
      <c r="D26" t="s">
        <v>2695</v>
      </c>
      <c r="E26" t="s">
        <v>2696</v>
      </c>
      <c r="F26" t="s">
        <v>2697</v>
      </c>
      <c r="G26" t="s">
        <v>2514</v>
      </c>
      <c r="H26" t="s">
        <v>2666</v>
      </c>
      <c r="I26" t="s">
        <v>2505</v>
      </c>
      <c r="J26" t="s">
        <v>2698</v>
      </c>
      <c r="K26" t="s">
        <v>2699</v>
      </c>
      <c r="L26" t="s">
        <v>1429</v>
      </c>
      <c r="M26" t="s">
        <v>1430</v>
      </c>
      <c r="N26" t="s">
        <v>1432</v>
      </c>
      <c r="O26" t="s">
        <v>1433</v>
      </c>
      <c r="P26" t="s">
        <v>1434</v>
      </c>
      <c r="Q26" t="s">
        <v>1428</v>
      </c>
      <c r="R26" t="s">
        <v>2700</v>
      </c>
      <c r="S26" t="s">
        <v>2701</v>
      </c>
      <c r="T26" t="s">
        <v>2702</v>
      </c>
      <c r="U26" t="s">
        <v>1431</v>
      </c>
      <c r="Y26">
        <v>24.143387000000001</v>
      </c>
      <c r="Z26">
        <v>14.566775</v>
      </c>
      <c r="AA26" s="13">
        <v>2441000000</v>
      </c>
      <c r="AB26">
        <v>3.5</v>
      </c>
      <c r="AC26">
        <v>4.3333335000000002</v>
      </c>
      <c r="AD26">
        <v>4.5</v>
      </c>
      <c r="AE26">
        <v>0.38449224999999998</v>
      </c>
      <c r="AF26">
        <v>38870700</v>
      </c>
      <c r="AG26">
        <v>8.4462814000000002</v>
      </c>
      <c r="AH26">
        <v>627.27031999999997</v>
      </c>
      <c r="AI26">
        <v>14.457528</v>
      </c>
      <c r="AJ26">
        <v>4.2981071000000002</v>
      </c>
      <c r="AK26" s="13">
        <v>1462000000</v>
      </c>
      <c r="AL26">
        <v>-0.76423072999999997</v>
      </c>
      <c r="AM26">
        <v>3.7796186999999999</v>
      </c>
      <c r="AN26">
        <v>494.79424999999998</v>
      </c>
      <c r="AO26">
        <v>2.9392676</v>
      </c>
      <c r="AP26">
        <v>3.645</v>
      </c>
      <c r="AQ26">
        <v>49.073238539803903</v>
      </c>
      <c r="AR26">
        <v>25.626238990654947</v>
      </c>
      <c r="AS26">
        <v>49.073238000000003</v>
      </c>
      <c r="AT26">
        <v>25.626239999999999</v>
      </c>
    </row>
    <row r="27" spans="1:46" x14ac:dyDescent="0.25">
      <c r="A27" s="1">
        <f t="shared" si="0"/>
        <v>2</v>
      </c>
      <c r="B27" s="2" t="s">
        <v>26</v>
      </c>
      <c r="C27" s="2">
        <v>2011</v>
      </c>
      <c r="D27" t="s">
        <v>2703</v>
      </c>
      <c r="E27" t="s">
        <v>2704</v>
      </c>
      <c r="F27" t="s">
        <v>2705</v>
      </c>
      <c r="G27" t="s">
        <v>2514</v>
      </c>
      <c r="H27" t="s">
        <v>2706</v>
      </c>
      <c r="I27" t="s">
        <v>2505</v>
      </c>
      <c r="J27" t="s">
        <v>2707</v>
      </c>
      <c r="K27" t="s">
        <v>2708</v>
      </c>
      <c r="L27" t="s">
        <v>1436</v>
      </c>
      <c r="M27" t="s">
        <v>1437</v>
      </c>
      <c r="N27" t="s">
        <v>1439</v>
      </c>
      <c r="O27" t="s">
        <v>1440</v>
      </c>
      <c r="P27" t="s">
        <v>1441</v>
      </c>
      <c r="Q27" t="s">
        <v>1435</v>
      </c>
      <c r="R27" t="s">
        <v>2709</v>
      </c>
      <c r="S27" t="s">
        <v>2710</v>
      </c>
      <c r="T27" t="s">
        <v>2711</v>
      </c>
      <c r="U27" t="s">
        <v>1438</v>
      </c>
      <c r="Y27">
        <v>23.04365</v>
      </c>
      <c r="Z27">
        <v>-2.2589234999999999</v>
      </c>
      <c r="AA27" s="13">
        <v>2784000000</v>
      </c>
      <c r="AB27">
        <v>3.5</v>
      </c>
      <c r="AC27">
        <v>4.1666664999999998</v>
      </c>
      <c r="AD27">
        <v>4.5</v>
      </c>
      <c r="AE27">
        <v>1.1907449000000001</v>
      </c>
      <c r="AF27" s="13">
        <v>143800000</v>
      </c>
      <c r="AG27">
        <v>6.6225623999999996</v>
      </c>
      <c r="AH27">
        <v>727.61248999999998</v>
      </c>
      <c r="AI27">
        <v>14.286625000000001</v>
      </c>
      <c r="AJ27">
        <v>7.7670760000000003</v>
      </c>
      <c r="AK27" s="13">
        <v>1726000000</v>
      </c>
      <c r="AL27">
        <v>2.7597673</v>
      </c>
      <c r="AM27">
        <v>6.7380047000000003</v>
      </c>
      <c r="AN27">
        <v>471.24862999999999</v>
      </c>
      <c r="AO27">
        <v>2.9697382000000001</v>
      </c>
      <c r="AP27">
        <v>3.7850001</v>
      </c>
      <c r="AQ27">
        <v>57.497253103850831</v>
      </c>
      <c r="AR27">
        <v>25.756453710144921</v>
      </c>
      <c r="AS27">
        <v>57.497253000000001</v>
      </c>
      <c r="AT27">
        <v>25.756454000000002</v>
      </c>
    </row>
    <row r="28" spans="1:46" x14ac:dyDescent="0.25">
      <c r="A28" s="1">
        <f t="shared" si="0"/>
        <v>2</v>
      </c>
      <c r="B28" s="2" t="s">
        <v>26</v>
      </c>
      <c r="C28" s="2">
        <v>2012</v>
      </c>
      <c r="D28" t="s">
        <v>2712</v>
      </c>
      <c r="E28" t="s">
        <v>2713</v>
      </c>
      <c r="F28" t="s">
        <v>2714</v>
      </c>
      <c r="G28" t="s">
        <v>2514</v>
      </c>
      <c r="H28" t="s">
        <v>2624</v>
      </c>
      <c r="I28" t="s">
        <v>2505</v>
      </c>
      <c r="J28" t="s">
        <v>2715</v>
      </c>
      <c r="K28" t="s">
        <v>2716</v>
      </c>
      <c r="L28" t="s">
        <v>1443</v>
      </c>
      <c r="M28" t="s">
        <v>1444</v>
      </c>
      <c r="N28" t="s">
        <v>1446</v>
      </c>
      <c r="O28" t="s">
        <v>1447</v>
      </c>
      <c r="P28" t="s">
        <v>1448</v>
      </c>
      <c r="Q28" t="s">
        <v>1442</v>
      </c>
      <c r="R28" t="s">
        <v>2717</v>
      </c>
      <c r="S28" t="s">
        <v>2568</v>
      </c>
      <c r="T28" t="s">
        <v>2718</v>
      </c>
      <c r="U28" t="s">
        <v>1445</v>
      </c>
      <c r="Y28">
        <v>23.756004000000001</v>
      </c>
      <c r="Z28">
        <v>8.5181017000000008</v>
      </c>
      <c r="AA28" s="13">
        <v>2984000000</v>
      </c>
      <c r="AB28">
        <v>3.5</v>
      </c>
      <c r="AC28">
        <v>4.1666664999999998</v>
      </c>
      <c r="AD28">
        <v>4.5</v>
      </c>
      <c r="AE28">
        <v>2.6214596999999999</v>
      </c>
      <c r="AF28" s="13">
        <v>329300000</v>
      </c>
      <c r="AG28">
        <v>6.4526725000000003</v>
      </c>
      <c r="AH28">
        <v>733.97295999999994</v>
      </c>
      <c r="AI28">
        <v>14.254581</v>
      </c>
      <c r="AJ28">
        <v>6.9118490000000001</v>
      </c>
      <c r="AK28" s="13">
        <v>1791000000</v>
      </c>
      <c r="AL28">
        <v>3.8181523999999998</v>
      </c>
      <c r="AM28">
        <v>5.8239993999999999</v>
      </c>
      <c r="AN28">
        <v>510.55633999999998</v>
      </c>
      <c r="AO28">
        <v>3.0318801</v>
      </c>
      <c r="AP28">
        <v>3.9130001000000001</v>
      </c>
      <c r="AQ28">
        <v>61.238607981839785</v>
      </c>
      <c r="AR28">
        <v>26.421196332422348</v>
      </c>
      <c r="AS28">
        <v>61.238608999999997</v>
      </c>
      <c r="AT28">
        <v>26.421195999999998</v>
      </c>
    </row>
    <row r="29" spans="1:46" x14ac:dyDescent="0.25">
      <c r="A29" s="1">
        <f t="shared" si="0"/>
        <v>2</v>
      </c>
      <c r="B29" s="2" t="s">
        <v>26</v>
      </c>
      <c r="C29" s="2">
        <v>2013</v>
      </c>
      <c r="D29" t="s">
        <v>2719</v>
      </c>
      <c r="E29" t="s">
        <v>2720</v>
      </c>
      <c r="F29" t="s">
        <v>2721</v>
      </c>
      <c r="G29" t="s">
        <v>2514</v>
      </c>
      <c r="H29" t="s">
        <v>2624</v>
      </c>
      <c r="I29" t="s">
        <v>2505</v>
      </c>
      <c r="J29" t="s">
        <v>2722</v>
      </c>
      <c r="K29" t="s">
        <v>2723</v>
      </c>
      <c r="L29" t="s">
        <v>1450</v>
      </c>
      <c r="M29" t="s">
        <v>1451</v>
      </c>
      <c r="N29" t="s">
        <v>1453</v>
      </c>
      <c r="O29" t="s">
        <v>1454</v>
      </c>
      <c r="P29" t="s">
        <v>1455</v>
      </c>
      <c r="Q29" t="s">
        <v>1449</v>
      </c>
      <c r="R29" t="s">
        <v>2724</v>
      </c>
      <c r="S29" t="s">
        <v>2725</v>
      </c>
      <c r="T29" t="s">
        <v>2726</v>
      </c>
      <c r="U29" t="s">
        <v>1452</v>
      </c>
      <c r="Y29">
        <v>23.641092</v>
      </c>
      <c r="Z29">
        <v>6.2079496000000001</v>
      </c>
      <c r="AA29" s="13">
        <v>3178000000</v>
      </c>
      <c r="AB29">
        <v>3.5</v>
      </c>
      <c r="AC29">
        <v>4.1666664999999998</v>
      </c>
      <c r="AD29">
        <v>4.5</v>
      </c>
      <c r="AE29">
        <v>3.6476676000000001</v>
      </c>
      <c r="AF29" s="13">
        <v>490400000</v>
      </c>
      <c r="AG29">
        <v>5.7925848999999996</v>
      </c>
      <c r="AH29">
        <v>762.30382999999995</v>
      </c>
      <c r="AI29">
        <v>14.655586</v>
      </c>
      <c r="AJ29">
        <v>6.0419421</v>
      </c>
      <c r="AK29" s="13">
        <v>1970000000</v>
      </c>
      <c r="AL29">
        <v>0.53373848999999995</v>
      </c>
      <c r="AM29">
        <v>-2.1291711000000002</v>
      </c>
      <c r="AN29">
        <v>493.89963</v>
      </c>
      <c r="AO29">
        <v>3.0084219000000001</v>
      </c>
      <c r="AP29">
        <v>4.0469999000000003</v>
      </c>
      <c r="AQ29">
        <v>64.035851302423353</v>
      </c>
      <c r="AR29">
        <v>28.287335377680243</v>
      </c>
      <c r="AS29">
        <v>64.035850999999994</v>
      </c>
      <c r="AT29">
        <v>28.287334000000001</v>
      </c>
    </row>
    <row r="30" spans="1:46" x14ac:dyDescent="0.25">
      <c r="A30" s="1">
        <f t="shared" si="0"/>
        <v>2</v>
      </c>
      <c r="B30" s="2" t="s">
        <v>26</v>
      </c>
      <c r="C30" s="2">
        <v>2014</v>
      </c>
      <c r="D30" t="s">
        <v>2727</v>
      </c>
      <c r="E30" t="s">
        <v>2728</v>
      </c>
      <c r="F30" t="s">
        <v>2729</v>
      </c>
      <c r="G30" t="s">
        <v>2514</v>
      </c>
      <c r="H30" t="s">
        <v>1396</v>
      </c>
      <c r="I30" t="s">
        <v>2505</v>
      </c>
      <c r="J30" t="s">
        <v>2730</v>
      </c>
      <c r="K30" t="s">
        <v>2731</v>
      </c>
      <c r="L30" t="s">
        <v>1457</v>
      </c>
      <c r="M30" t="s">
        <v>1458</v>
      </c>
      <c r="N30" t="s">
        <v>1460</v>
      </c>
      <c r="O30" t="s">
        <v>1461</v>
      </c>
      <c r="P30" t="s">
        <v>1462</v>
      </c>
      <c r="Q30" t="s">
        <v>1456</v>
      </c>
      <c r="R30" t="s">
        <v>2732</v>
      </c>
      <c r="S30" t="s">
        <v>2733</v>
      </c>
      <c r="T30" t="s">
        <v>2734</v>
      </c>
      <c r="U30" t="s">
        <v>1459</v>
      </c>
      <c r="Y30">
        <v>23.693773</v>
      </c>
      <c r="Z30">
        <v>4.4033761</v>
      </c>
      <c r="AA30" s="13">
        <v>3304000000</v>
      </c>
      <c r="AB30">
        <v>3.5</v>
      </c>
      <c r="AC30">
        <v>4</v>
      </c>
      <c r="AD30">
        <v>4.5</v>
      </c>
      <c r="AE30">
        <v>2.5625515000000001</v>
      </c>
      <c r="AF30" s="13">
        <v>357300000</v>
      </c>
      <c r="AG30">
        <v>4.3268456000000004</v>
      </c>
      <c r="AH30">
        <v>767.37139999999999</v>
      </c>
      <c r="AI30">
        <v>15.474778000000001</v>
      </c>
      <c r="AJ30">
        <v>6.1591468000000003</v>
      </c>
      <c r="AK30" s="13">
        <v>2158000000</v>
      </c>
      <c r="AL30">
        <v>-0.25808951000000002</v>
      </c>
      <c r="AM30">
        <v>-0.62038689999999996</v>
      </c>
      <c r="AN30">
        <v>493.75731999999999</v>
      </c>
      <c r="AO30">
        <v>2.9797785000000001</v>
      </c>
      <c r="AP30">
        <v>4.1880002000000003</v>
      </c>
      <c r="AQ30">
        <v>58.823562493742564</v>
      </c>
      <c r="AR30">
        <v>30.289426110973881</v>
      </c>
      <c r="AS30">
        <v>58.823563</v>
      </c>
      <c r="AT30">
        <v>30.289427</v>
      </c>
    </row>
    <row r="31" spans="1:46" x14ac:dyDescent="0.25">
      <c r="A31" s="1">
        <f t="shared" si="0"/>
        <v>2</v>
      </c>
      <c r="B31" s="2" t="s">
        <v>26</v>
      </c>
      <c r="C31" s="2">
        <v>2015</v>
      </c>
      <c r="D31" t="s">
        <v>2735</v>
      </c>
      <c r="E31" t="s">
        <v>2736</v>
      </c>
      <c r="F31" t="s">
        <v>2737</v>
      </c>
      <c r="G31" t="s">
        <v>2514</v>
      </c>
      <c r="H31" t="s">
        <v>2573</v>
      </c>
      <c r="I31" t="s">
        <v>1396</v>
      </c>
      <c r="J31" t="s">
        <v>2738</v>
      </c>
      <c r="K31" t="s">
        <v>2739</v>
      </c>
      <c r="L31" t="s">
        <v>1464</v>
      </c>
      <c r="M31" t="s">
        <v>1465</v>
      </c>
      <c r="N31" t="s">
        <v>1467</v>
      </c>
      <c r="O31" t="s">
        <v>1468</v>
      </c>
      <c r="P31" t="s">
        <v>1469</v>
      </c>
      <c r="Q31" t="s">
        <v>1463</v>
      </c>
      <c r="R31" t="s">
        <v>2740</v>
      </c>
      <c r="S31" t="s">
        <v>2594</v>
      </c>
      <c r="T31" t="s">
        <v>2741</v>
      </c>
      <c r="U31" t="s">
        <v>1466</v>
      </c>
      <c r="Y31">
        <v>22.646498000000001</v>
      </c>
      <c r="Z31">
        <v>-3.1675426999999998</v>
      </c>
      <c r="AA31" s="13">
        <v>2680000000</v>
      </c>
      <c r="AB31">
        <v>3.5</v>
      </c>
      <c r="AC31">
        <v>3.8333333000000001</v>
      </c>
      <c r="AD31">
        <v>4</v>
      </c>
      <c r="AE31">
        <v>1.9599272000000001</v>
      </c>
      <c r="AF31" s="13">
        <v>231900000</v>
      </c>
      <c r="AG31">
        <v>3.9212289</v>
      </c>
      <c r="AH31">
        <v>632.12671</v>
      </c>
      <c r="AI31">
        <v>15.94408</v>
      </c>
      <c r="AJ31">
        <v>11.816212999999999</v>
      </c>
      <c r="AK31" s="13">
        <v>1887000000</v>
      </c>
      <c r="AL31">
        <v>0.72483896999999997</v>
      </c>
      <c r="AM31">
        <v>-2.2239542000000001</v>
      </c>
      <c r="AN31">
        <v>591.21167000000003</v>
      </c>
      <c r="AO31">
        <v>2.9723456000000001</v>
      </c>
      <c r="AP31">
        <v>4.3210001</v>
      </c>
      <c r="AQ31">
        <v>59.089181310166197</v>
      </c>
      <c r="AR31">
        <v>35.597102884339527</v>
      </c>
      <c r="AS31">
        <v>59.089179999999999</v>
      </c>
      <c r="AT31">
        <v>35.597102999999997</v>
      </c>
    </row>
    <row r="32" spans="1:46" x14ac:dyDescent="0.25">
      <c r="A32" s="1">
        <f t="shared" si="0"/>
        <v>2</v>
      </c>
      <c r="B32" s="2" t="s">
        <v>26</v>
      </c>
      <c r="C32" s="2">
        <v>2016</v>
      </c>
      <c r="D32" t="s">
        <v>2742</v>
      </c>
      <c r="E32" t="s">
        <v>2743</v>
      </c>
      <c r="F32" t="s">
        <v>2744</v>
      </c>
      <c r="G32" t="s">
        <v>2514</v>
      </c>
      <c r="H32" t="s">
        <v>2573</v>
      </c>
      <c r="I32" t="s">
        <v>1396</v>
      </c>
      <c r="J32" t="s">
        <v>2745</v>
      </c>
      <c r="K32" t="s">
        <v>2746</v>
      </c>
      <c r="L32" t="s">
        <v>1471</v>
      </c>
      <c r="M32" t="s">
        <v>1472</v>
      </c>
      <c r="N32" t="s">
        <v>1474</v>
      </c>
      <c r="O32" t="s">
        <v>1475</v>
      </c>
      <c r="P32" t="s">
        <v>1476</v>
      </c>
      <c r="Q32" t="s">
        <v>1470</v>
      </c>
      <c r="R32" t="s">
        <v>2747</v>
      </c>
      <c r="S32" t="s">
        <v>2748</v>
      </c>
      <c r="T32" t="s">
        <v>2749</v>
      </c>
      <c r="U32" t="s">
        <v>1473</v>
      </c>
      <c r="Y32">
        <v>21.714718000000001</v>
      </c>
      <c r="Z32">
        <v>4.1637601999999996</v>
      </c>
      <c r="AA32" s="13">
        <v>2787000000</v>
      </c>
      <c r="AB32">
        <v>3.5</v>
      </c>
      <c r="AC32">
        <v>3.8333333000000001</v>
      </c>
      <c r="AD32">
        <v>4</v>
      </c>
      <c r="AE32">
        <v>3.0438035000000001</v>
      </c>
      <c r="AF32" s="13">
        <v>390600000</v>
      </c>
      <c r="AG32">
        <v>5.9579768</v>
      </c>
      <c r="AH32">
        <v>665.78632000000005</v>
      </c>
      <c r="AI32">
        <v>16.507097000000002</v>
      </c>
      <c r="AJ32">
        <v>10.623955</v>
      </c>
      <c r="AK32" s="13">
        <v>2118000000</v>
      </c>
      <c r="AL32">
        <v>0.44104144000000001</v>
      </c>
      <c r="AM32">
        <v>2.6042993000000001</v>
      </c>
      <c r="AN32">
        <v>592.60559000000001</v>
      </c>
      <c r="AO32">
        <v>2.9348114000000001</v>
      </c>
      <c r="AP32">
        <v>4.4340000000000002</v>
      </c>
      <c r="AQ32">
        <v>57.893172799440585</v>
      </c>
      <c r="AR32">
        <v>36.56257429976057</v>
      </c>
      <c r="AS32">
        <v>57.893172999999997</v>
      </c>
      <c r="AT32">
        <v>36.562572000000003</v>
      </c>
    </row>
    <row r="33" spans="1:46" x14ac:dyDescent="0.25">
      <c r="A33" s="1">
        <f t="shared" si="0"/>
        <v>2</v>
      </c>
      <c r="B33" s="2" t="s">
        <v>26</v>
      </c>
      <c r="C33" s="2">
        <v>2017</v>
      </c>
      <c r="D33" t="s">
        <v>2750</v>
      </c>
      <c r="E33" t="s">
        <v>2751</v>
      </c>
      <c r="F33" t="s">
        <v>2752</v>
      </c>
      <c r="G33" t="s">
        <v>2514</v>
      </c>
      <c r="H33" t="s">
        <v>2564</v>
      </c>
      <c r="I33" t="s">
        <v>1396</v>
      </c>
      <c r="J33" t="s">
        <v>2753</v>
      </c>
      <c r="K33" t="s">
        <v>2754</v>
      </c>
      <c r="L33" t="s">
        <v>1478</v>
      </c>
      <c r="M33" t="s">
        <v>1479</v>
      </c>
      <c r="N33" t="s">
        <v>1481</v>
      </c>
      <c r="O33" t="s">
        <v>1482</v>
      </c>
      <c r="P33" t="s">
        <v>1483</v>
      </c>
      <c r="Q33" t="s">
        <v>1477</v>
      </c>
      <c r="R33" t="s">
        <v>2755</v>
      </c>
      <c r="S33" t="s">
        <v>2756</v>
      </c>
      <c r="T33" t="s">
        <v>2757</v>
      </c>
      <c r="U33" t="s">
        <v>1480</v>
      </c>
      <c r="Y33">
        <v>20.585587</v>
      </c>
      <c r="Z33">
        <v>-0.20624538000000001</v>
      </c>
      <c r="AA33" s="13">
        <v>2904000000</v>
      </c>
      <c r="AB33">
        <v>3.5</v>
      </c>
      <c r="AC33">
        <v>3.6666666999999999</v>
      </c>
      <c r="AD33">
        <v>4</v>
      </c>
      <c r="AE33">
        <v>1.8237030000000001E-2</v>
      </c>
      <c r="AF33">
        <v>2572690.2999999998</v>
      </c>
      <c r="AG33">
        <v>6.2034893000000002</v>
      </c>
      <c r="AH33">
        <v>711.18462999999997</v>
      </c>
      <c r="AI33">
        <v>17.739322999999999</v>
      </c>
      <c r="AJ33">
        <v>13.336864</v>
      </c>
      <c r="AK33" s="13">
        <v>2502000000</v>
      </c>
      <c r="AL33">
        <v>1.482999</v>
      </c>
      <c r="AM33">
        <v>1.4162973000000001</v>
      </c>
      <c r="AN33">
        <v>580.65674000000001</v>
      </c>
      <c r="AO33">
        <v>2.8656554000000001</v>
      </c>
      <c r="AP33">
        <v>4.5630002000000003</v>
      </c>
      <c r="AQ33">
        <v>59.268780202016799</v>
      </c>
      <c r="AR33">
        <v>41.10114306618059</v>
      </c>
      <c r="AS33">
        <v>59.26878</v>
      </c>
      <c r="AT33">
        <v>41.101143</v>
      </c>
    </row>
    <row r="34" spans="1:46" x14ac:dyDescent="0.25">
      <c r="A34" s="1">
        <f t="shared" si="0"/>
        <v>2</v>
      </c>
      <c r="B34" s="2" t="s">
        <v>26</v>
      </c>
      <c r="C34" s="2">
        <v>2018</v>
      </c>
      <c r="D34" t="s">
        <v>2758</v>
      </c>
      <c r="E34" t="s">
        <v>2759</v>
      </c>
      <c r="F34" t="s">
        <v>2760</v>
      </c>
      <c r="G34" t="s">
        <v>2514</v>
      </c>
      <c r="H34" t="s">
        <v>2564</v>
      </c>
      <c r="I34" t="s">
        <v>1396</v>
      </c>
      <c r="J34" t="s">
        <v>2761</v>
      </c>
      <c r="K34" t="s">
        <v>2762</v>
      </c>
      <c r="L34" t="s">
        <v>1485</v>
      </c>
      <c r="M34" t="s">
        <v>1486</v>
      </c>
      <c r="N34" t="s">
        <v>1488</v>
      </c>
      <c r="O34" t="s">
        <v>1489</v>
      </c>
      <c r="P34" t="s">
        <v>1490</v>
      </c>
      <c r="Q34" t="s">
        <v>1484</v>
      </c>
      <c r="R34" t="s">
        <v>2763</v>
      </c>
      <c r="S34" t="s">
        <v>2764</v>
      </c>
      <c r="T34" t="s">
        <v>2765</v>
      </c>
      <c r="U34" t="s">
        <v>1487</v>
      </c>
      <c r="Y34">
        <v>20.997472999999999</v>
      </c>
      <c r="Z34">
        <v>8.5592860999999996</v>
      </c>
      <c r="AA34" s="13">
        <v>3337000000</v>
      </c>
      <c r="AB34">
        <v>3.5</v>
      </c>
      <c r="AC34">
        <v>3.6666666999999999</v>
      </c>
      <c r="AD34">
        <v>4</v>
      </c>
      <c r="AE34">
        <v>1.6891996</v>
      </c>
      <c r="AF34" s="13">
        <v>268400000</v>
      </c>
      <c r="AG34">
        <v>6.6045689999999997</v>
      </c>
      <c r="AH34">
        <v>779.20270000000005</v>
      </c>
      <c r="AI34">
        <v>18.419409000000002</v>
      </c>
      <c r="AJ34">
        <v>7.9341068000000003</v>
      </c>
      <c r="AK34" s="13">
        <v>2927000000</v>
      </c>
      <c r="AL34">
        <v>1.955943</v>
      </c>
      <c r="AM34">
        <v>1.0739669000000001</v>
      </c>
      <c r="AN34">
        <v>555.44646999999998</v>
      </c>
      <c r="AO34">
        <v>2.7686809999999999</v>
      </c>
      <c r="AP34">
        <v>4.6900000999999998</v>
      </c>
      <c r="AQ34">
        <v>60.595625623648822</v>
      </c>
      <c r="AR34">
        <v>42.128164995709874</v>
      </c>
      <c r="AS34">
        <v>60.595627</v>
      </c>
      <c r="AT34">
        <v>42.128166</v>
      </c>
    </row>
    <row r="35" spans="1:46" x14ac:dyDescent="0.25">
      <c r="A35" s="1">
        <f t="shared" si="0"/>
        <v>2</v>
      </c>
      <c r="B35" s="2" t="s">
        <v>26</v>
      </c>
      <c r="C35" s="2">
        <v>2019</v>
      </c>
      <c r="D35" t="s">
        <v>2766</v>
      </c>
      <c r="E35" t="s">
        <v>2767</v>
      </c>
      <c r="F35" t="s">
        <v>2768</v>
      </c>
      <c r="G35" t="s">
        <v>2514</v>
      </c>
      <c r="H35" t="s">
        <v>2564</v>
      </c>
      <c r="I35" t="s">
        <v>1396</v>
      </c>
      <c r="J35" t="s">
        <v>2769</v>
      </c>
      <c r="K35" t="s">
        <v>2770</v>
      </c>
      <c r="L35" t="s">
        <v>1492</v>
      </c>
      <c r="M35" t="s">
        <v>1493</v>
      </c>
      <c r="N35" t="s">
        <v>1495</v>
      </c>
      <c r="O35" t="s">
        <v>1496</v>
      </c>
      <c r="P35" t="s">
        <v>1497</v>
      </c>
      <c r="Q35" t="s">
        <v>1491</v>
      </c>
      <c r="R35" t="s">
        <v>2771</v>
      </c>
      <c r="S35" t="s">
        <v>2772</v>
      </c>
      <c r="T35" t="s">
        <v>2773</v>
      </c>
      <c r="U35" t="s">
        <v>1494</v>
      </c>
      <c r="Y35">
        <v>18.376101999999999</v>
      </c>
      <c r="Z35">
        <v>0.98465937000000003</v>
      </c>
      <c r="AA35" s="13">
        <v>2973000000</v>
      </c>
      <c r="AB35">
        <v>3.5</v>
      </c>
      <c r="AC35">
        <v>3.6666666999999999</v>
      </c>
      <c r="AD35">
        <v>4</v>
      </c>
      <c r="AE35">
        <v>1.0073464000000001</v>
      </c>
      <c r="AF35" s="13">
        <v>163000000</v>
      </c>
      <c r="AG35">
        <v>5.6881151000000001</v>
      </c>
      <c r="AH35">
        <v>772.16687000000002</v>
      </c>
      <c r="AI35">
        <v>20.243476999999999</v>
      </c>
      <c r="AJ35">
        <v>14.594319</v>
      </c>
      <c r="AK35" s="13">
        <v>3275000000</v>
      </c>
      <c r="AL35">
        <v>-3.2333894000000001</v>
      </c>
      <c r="AM35">
        <v>1.6170939</v>
      </c>
      <c r="AN35">
        <v>585.91101000000003</v>
      </c>
      <c r="AO35">
        <v>2.7038755000000001</v>
      </c>
      <c r="AP35">
        <v>4.6929997999999999</v>
      </c>
      <c r="AQ35">
        <v>58.664167238810784</v>
      </c>
      <c r="AR35">
        <v>42.793812728615002</v>
      </c>
      <c r="AS35">
        <v>58.664164999999997</v>
      </c>
      <c r="AT35">
        <v>42.793812000000003</v>
      </c>
    </row>
    <row r="36" spans="1:46" x14ac:dyDescent="0.25">
      <c r="A36" s="1">
        <f t="shared" si="0"/>
        <v>2</v>
      </c>
      <c r="B36" s="2" t="s">
        <v>26</v>
      </c>
      <c r="C36" s="2">
        <v>2020</v>
      </c>
      <c r="D36" t="s">
        <v>2774</v>
      </c>
      <c r="E36" t="s">
        <v>2775</v>
      </c>
      <c r="F36" t="s">
        <v>2776</v>
      </c>
      <c r="G36" t="s">
        <v>2514</v>
      </c>
      <c r="H36" t="s">
        <v>2564</v>
      </c>
      <c r="I36" t="s">
        <v>1396</v>
      </c>
      <c r="J36" t="s">
        <v>2777</v>
      </c>
      <c r="K36" t="s">
        <v>2778</v>
      </c>
      <c r="L36" t="s">
        <v>1499</v>
      </c>
      <c r="M36" t="s">
        <v>1500</v>
      </c>
      <c r="Q36" t="s">
        <v>1498</v>
      </c>
      <c r="R36" t="s">
        <v>2779</v>
      </c>
      <c r="S36" t="s">
        <v>2780</v>
      </c>
      <c r="T36" t="s">
        <v>2781</v>
      </c>
      <c r="U36" t="s">
        <v>1501</v>
      </c>
      <c r="Y36">
        <v>18.398078999999999</v>
      </c>
      <c r="Z36">
        <v>5.0815286999999998</v>
      </c>
      <c r="AA36" s="13">
        <v>3299000000</v>
      </c>
      <c r="AB36">
        <v>3.5</v>
      </c>
      <c r="AC36">
        <v>3.6666666999999999</v>
      </c>
      <c r="AD36">
        <v>4</v>
      </c>
      <c r="AE36">
        <v>-0.55079752000000004</v>
      </c>
      <c r="AF36">
        <v>-98777856</v>
      </c>
      <c r="AG36">
        <v>1.9303249</v>
      </c>
      <c r="AH36">
        <v>833.24432000000002</v>
      </c>
      <c r="AI36">
        <v>22.067544999999999</v>
      </c>
      <c r="AJ36">
        <v>21.254532000000001</v>
      </c>
      <c r="AK36" s="13">
        <v>3623000000</v>
      </c>
      <c r="AL36">
        <v>1.8844399000000001</v>
      </c>
      <c r="AM36">
        <v>6.8350147999999997</v>
      </c>
      <c r="AN36">
        <v>575.58600000000001</v>
      </c>
      <c r="AO36">
        <v>2.6887876999999998</v>
      </c>
      <c r="AP36">
        <v>4.8949999999999996</v>
      </c>
      <c r="AR36">
        <v>46.299741418502229</v>
      </c>
      <c r="AS36">
        <v>56.732703999999998</v>
      </c>
      <c r="AT36">
        <v>46.29974</v>
      </c>
    </row>
    <row r="37" spans="1:46" x14ac:dyDescent="0.25">
      <c r="A37" s="1">
        <f t="shared" si="0"/>
        <v>2</v>
      </c>
      <c r="B37" s="2" t="s">
        <v>26</v>
      </c>
      <c r="C37" s="2">
        <v>2021</v>
      </c>
      <c r="D37" t="s">
        <v>2782</v>
      </c>
      <c r="E37" t="s">
        <v>2783</v>
      </c>
      <c r="F37" t="s">
        <v>2784</v>
      </c>
      <c r="G37" t="s">
        <v>2514</v>
      </c>
      <c r="H37" t="s">
        <v>2514</v>
      </c>
      <c r="I37" t="s">
        <v>1396</v>
      </c>
      <c r="J37" t="s">
        <v>2785</v>
      </c>
      <c r="K37" t="s">
        <v>2786</v>
      </c>
      <c r="L37" t="s">
        <v>1503</v>
      </c>
      <c r="M37" t="s">
        <v>1504</v>
      </c>
      <c r="Q37" t="s">
        <v>1502</v>
      </c>
      <c r="R37" t="s">
        <v>2787</v>
      </c>
      <c r="S37" t="s">
        <v>2788</v>
      </c>
      <c r="T37" t="s">
        <v>2789</v>
      </c>
      <c r="U37" t="s">
        <v>1505</v>
      </c>
      <c r="Y37">
        <v>17.460657000000001</v>
      </c>
      <c r="Z37">
        <v>-5.8346758000000003</v>
      </c>
      <c r="AA37" s="13">
        <v>3446000000</v>
      </c>
      <c r="AB37">
        <v>3.5</v>
      </c>
      <c r="AC37">
        <v>3.5</v>
      </c>
      <c r="AD37">
        <v>4</v>
      </c>
      <c r="AE37">
        <v>0.69599283000000001</v>
      </c>
      <c r="AF37" s="13">
        <v>137400000</v>
      </c>
      <c r="AG37">
        <v>6.9063416000000002</v>
      </c>
      <c r="AH37">
        <v>893.07714999999996</v>
      </c>
      <c r="AI37">
        <v>23.891613</v>
      </c>
      <c r="AJ37">
        <v>27.914743999999999</v>
      </c>
      <c r="AK37" s="13">
        <v>3971000000</v>
      </c>
      <c r="AL37">
        <v>3.6535329999999999</v>
      </c>
      <c r="AM37">
        <v>-0.81661010000000001</v>
      </c>
      <c r="AN37">
        <v>554.53070000000002</v>
      </c>
      <c r="AO37">
        <v>2.6503757999999999</v>
      </c>
      <c r="AP37">
        <v>4.7579998999999997</v>
      </c>
      <c r="AS37">
        <v>54.801242999999999</v>
      </c>
      <c r="AT37">
        <v>49.805667999999997</v>
      </c>
    </row>
    <row r="38" spans="1:46" x14ac:dyDescent="0.25">
      <c r="A38" s="1">
        <f t="shared" si="0"/>
        <v>3</v>
      </c>
      <c r="B38" s="10" t="s">
        <v>42</v>
      </c>
      <c r="C38" s="10">
        <v>2004</v>
      </c>
      <c r="D38" t="s">
        <v>2790</v>
      </c>
      <c r="F38" t="s">
        <v>2791</v>
      </c>
      <c r="J38" t="s">
        <v>2792</v>
      </c>
      <c r="K38" t="s">
        <v>2793</v>
      </c>
      <c r="L38" t="s">
        <v>1507</v>
      </c>
      <c r="M38" t="s">
        <v>1508</v>
      </c>
      <c r="Q38" t="s">
        <v>1506</v>
      </c>
      <c r="R38" t="s">
        <v>2794</v>
      </c>
      <c r="S38" t="s">
        <v>2653</v>
      </c>
      <c r="T38" t="s">
        <v>2795</v>
      </c>
      <c r="U38" t="s">
        <v>1509</v>
      </c>
      <c r="Y38">
        <v>16.640018000000001</v>
      </c>
      <c r="Z38">
        <v>2.6063881000000002</v>
      </c>
      <c r="AA38" s="13">
        <v>3912000000</v>
      </c>
      <c r="AB38">
        <v>3</v>
      </c>
      <c r="AC38">
        <v>2.1666666000000001</v>
      </c>
      <c r="AD38">
        <v>2.5</v>
      </c>
      <c r="AE38">
        <v>1.2036277</v>
      </c>
      <c r="AF38" s="13">
        <v>283000000</v>
      </c>
      <c r="AG38">
        <v>3.1850383</v>
      </c>
      <c r="AH38">
        <v>1267.7648999999999</v>
      </c>
      <c r="AI38">
        <v>0.2202673</v>
      </c>
      <c r="AJ38">
        <v>7.7852736</v>
      </c>
      <c r="AK38" s="13">
        <v>-2149000000</v>
      </c>
      <c r="AL38">
        <v>1.4579884000000001</v>
      </c>
      <c r="AM38">
        <v>-2.5033574000000001</v>
      </c>
      <c r="AN38">
        <v>527.33801000000005</v>
      </c>
      <c r="AO38">
        <v>2.337456</v>
      </c>
      <c r="AP38">
        <v>5.4640002000000001</v>
      </c>
      <c r="AQ38">
        <v>58.118296303125781</v>
      </c>
      <c r="AR38">
        <v>14.016836357772828</v>
      </c>
      <c r="AS38">
        <v>58.118298000000003</v>
      </c>
      <c r="AT38">
        <v>14.016836</v>
      </c>
    </row>
    <row r="39" spans="1:46" x14ac:dyDescent="0.25">
      <c r="A39" s="1">
        <f t="shared" si="0"/>
        <v>3</v>
      </c>
      <c r="B39" s="10" t="s">
        <v>42</v>
      </c>
      <c r="C39" s="10">
        <v>2005</v>
      </c>
      <c r="D39" t="s">
        <v>2796</v>
      </c>
      <c r="F39" t="s">
        <v>2797</v>
      </c>
      <c r="G39" t="s">
        <v>2599</v>
      </c>
      <c r="H39" t="s">
        <v>2798</v>
      </c>
      <c r="I39" t="s">
        <v>2799</v>
      </c>
      <c r="J39" t="s">
        <v>2800</v>
      </c>
      <c r="K39" t="s">
        <v>2801</v>
      </c>
      <c r="L39" t="s">
        <v>1511</v>
      </c>
      <c r="M39" t="s">
        <v>1512</v>
      </c>
      <c r="Q39" t="s">
        <v>1510</v>
      </c>
      <c r="R39" t="s">
        <v>2802</v>
      </c>
      <c r="S39" t="s">
        <v>2661</v>
      </c>
      <c r="T39" t="s">
        <v>2803</v>
      </c>
      <c r="U39" t="s">
        <v>1513</v>
      </c>
      <c r="Y39">
        <v>16.065186000000001</v>
      </c>
      <c r="Z39">
        <v>1.4969189000000001</v>
      </c>
      <c r="AA39" s="13">
        <v>3862000000</v>
      </c>
      <c r="AB39">
        <v>3</v>
      </c>
      <c r="AC39">
        <v>2</v>
      </c>
      <c r="AD39">
        <v>2.5</v>
      </c>
      <c r="AE39">
        <v>1.4521812000000001</v>
      </c>
      <c r="AF39" s="13">
        <v>349100000</v>
      </c>
      <c r="AG39">
        <v>0.99606556000000002</v>
      </c>
      <c r="AH39">
        <v>1267.0872999999999</v>
      </c>
      <c r="AI39">
        <v>0.99500847000000003</v>
      </c>
      <c r="AJ39">
        <v>7.1721363</v>
      </c>
      <c r="AK39" s="13">
        <v>-1590000000</v>
      </c>
      <c r="AL39">
        <v>3.8858304000000001</v>
      </c>
      <c r="AM39">
        <v>1.2151350000000001</v>
      </c>
      <c r="AN39">
        <v>527.25836000000004</v>
      </c>
      <c r="AO39">
        <v>2.2675138000000001</v>
      </c>
      <c r="AP39">
        <v>5.6880002000000003</v>
      </c>
      <c r="AQ39">
        <v>62.820936039784939</v>
      </c>
      <c r="AR39">
        <v>13.687735653962459</v>
      </c>
      <c r="AS39">
        <v>62.820934000000001</v>
      </c>
      <c r="AT39">
        <v>13.687735999999999</v>
      </c>
    </row>
    <row r="40" spans="1:46" x14ac:dyDescent="0.25">
      <c r="A40" s="1">
        <f t="shared" si="0"/>
        <v>3</v>
      </c>
      <c r="B40" s="10" t="s">
        <v>42</v>
      </c>
      <c r="C40" s="10">
        <v>2006</v>
      </c>
      <c r="D40" t="s">
        <v>2804</v>
      </c>
      <c r="F40" t="s">
        <v>2805</v>
      </c>
      <c r="G40" t="s">
        <v>2599</v>
      </c>
      <c r="H40" t="s">
        <v>2806</v>
      </c>
      <c r="I40" t="s">
        <v>2799</v>
      </c>
      <c r="J40" t="s">
        <v>2807</v>
      </c>
      <c r="K40" t="s">
        <v>2808</v>
      </c>
      <c r="L40" t="s">
        <v>1515</v>
      </c>
      <c r="M40" t="s">
        <v>1516</v>
      </c>
      <c r="Q40" t="s">
        <v>1514</v>
      </c>
      <c r="R40" t="s">
        <v>2809</v>
      </c>
      <c r="S40" t="s">
        <v>2670</v>
      </c>
      <c r="T40" t="s">
        <v>2810</v>
      </c>
      <c r="U40" t="s">
        <v>1517</v>
      </c>
      <c r="Y40">
        <v>15.944794999999999</v>
      </c>
      <c r="Z40">
        <v>0.38744973999999999</v>
      </c>
      <c r="AA40" s="13">
        <v>4031000000</v>
      </c>
      <c r="AB40">
        <v>3</v>
      </c>
      <c r="AC40">
        <v>1.8333333999999999</v>
      </c>
      <c r="AD40">
        <v>2.5</v>
      </c>
      <c r="AE40">
        <v>1.3882318</v>
      </c>
      <c r="AF40" s="13">
        <v>351000000</v>
      </c>
      <c r="AG40">
        <v>2.8155787000000001</v>
      </c>
      <c r="AH40">
        <v>1303.5651</v>
      </c>
      <c r="AI40">
        <v>1.7697495999999999</v>
      </c>
      <c r="AJ40">
        <v>6.5589991000000003</v>
      </c>
      <c r="AK40" s="13">
        <v>-1030000000</v>
      </c>
      <c r="AL40">
        <v>2.4671915000000002</v>
      </c>
      <c r="AM40">
        <v>1.3595382</v>
      </c>
      <c r="AN40">
        <v>522.42560000000003</v>
      </c>
      <c r="AO40">
        <v>2.2096562</v>
      </c>
      <c r="AP40">
        <v>5.9180001999999998</v>
      </c>
      <c r="AQ40">
        <v>63.690377061934214</v>
      </c>
      <c r="AR40">
        <v>14.863562482408618</v>
      </c>
      <c r="AS40">
        <v>63.690376000000001</v>
      </c>
      <c r="AT40">
        <v>14.863562999999999</v>
      </c>
    </row>
    <row r="41" spans="1:46" x14ac:dyDescent="0.25">
      <c r="A41" s="1">
        <f t="shared" si="0"/>
        <v>3</v>
      </c>
      <c r="B41" s="10" t="s">
        <v>42</v>
      </c>
      <c r="C41" s="10">
        <v>2007</v>
      </c>
      <c r="D41" t="s">
        <v>2811</v>
      </c>
      <c r="F41" t="s">
        <v>2812</v>
      </c>
      <c r="G41" t="s">
        <v>2599</v>
      </c>
      <c r="H41" t="s">
        <v>2813</v>
      </c>
      <c r="I41" t="s">
        <v>2599</v>
      </c>
      <c r="J41" t="s">
        <v>2814</v>
      </c>
      <c r="K41" t="s">
        <v>2815</v>
      </c>
      <c r="L41" t="s">
        <v>1519</v>
      </c>
      <c r="M41" t="s">
        <v>1520</v>
      </c>
      <c r="Q41" t="s">
        <v>1518</v>
      </c>
      <c r="R41" t="s">
        <v>2816</v>
      </c>
      <c r="S41" t="s">
        <v>2678</v>
      </c>
      <c r="T41" t="s">
        <v>2817</v>
      </c>
      <c r="U41" t="s">
        <v>1521</v>
      </c>
      <c r="Y41">
        <v>15.578747</v>
      </c>
      <c r="Z41">
        <v>-0.72201943000000002</v>
      </c>
      <c r="AA41" s="13">
        <v>4480000000</v>
      </c>
      <c r="AB41">
        <v>3</v>
      </c>
      <c r="AC41">
        <v>2.3333333000000001</v>
      </c>
      <c r="AD41">
        <v>3</v>
      </c>
      <c r="AE41">
        <v>1.5431166000000001</v>
      </c>
      <c r="AF41" s="13">
        <v>443800000</v>
      </c>
      <c r="AG41">
        <v>1.1014298</v>
      </c>
      <c r="AH41">
        <v>1451.2325000000001</v>
      </c>
      <c r="AI41">
        <v>2.5444908000000002</v>
      </c>
      <c r="AJ41">
        <v>5.9458618000000003</v>
      </c>
      <c r="AK41" s="13">
        <v>-470900000</v>
      </c>
      <c r="AL41">
        <v>1.8920063</v>
      </c>
      <c r="AM41">
        <v>3.0885493999999998</v>
      </c>
      <c r="AN41">
        <v>478.63373000000001</v>
      </c>
      <c r="AO41">
        <v>2.1608798999999999</v>
      </c>
      <c r="AP41">
        <v>6.1449999999999996</v>
      </c>
      <c r="AQ41">
        <v>61.430942349335169</v>
      </c>
      <c r="AR41">
        <v>18.846526647048499</v>
      </c>
      <c r="AS41">
        <v>61.430942999999999</v>
      </c>
      <c r="AT41">
        <v>18.846526999999998</v>
      </c>
    </row>
    <row r="42" spans="1:46" x14ac:dyDescent="0.25">
      <c r="A42" s="1">
        <f t="shared" si="0"/>
        <v>3</v>
      </c>
      <c r="B42" s="10" t="s">
        <v>42</v>
      </c>
      <c r="C42" s="10">
        <v>2008</v>
      </c>
      <c r="D42" t="s">
        <v>2818</v>
      </c>
      <c r="F42" t="s">
        <v>2819</v>
      </c>
      <c r="G42" t="s">
        <v>2599</v>
      </c>
      <c r="H42" t="s">
        <v>2799</v>
      </c>
      <c r="I42" t="s">
        <v>2599</v>
      </c>
      <c r="J42" t="s">
        <v>2820</v>
      </c>
      <c r="K42" t="s">
        <v>2821</v>
      </c>
      <c r="L42" t="s">
        <v>1523</v>
      </c>
      <c r="M42" t="s">
        <v>1524</v>
      </c>
      <c r="Q42" t="s">
        <v>1522</v>
      </c>
      <c r="R42" t="s">
        <v>2822</v>
      </c>
      <c r="S42" t="s">
        <v>2534</v>
      </c>
      <c r="T42" t="s">
        <v>2823</v>
      </c>
      <c r="U42" t="s">
        <v>1525</v>
      </c>
      <c r="Y42">
        <v>16.185483999999999</v>
      </c>
      <c r="Z42">
        <v>-1.8314885999999999</v>
      </c>
      <c r="AA42" s="13">
        <v>5516000000</v>
      </c>
      <c r="AB42">
        <v>3</v>
      </c>
      <c r="AC42">
        <v>2.5</v>
      </c>
      <c r="AD42">
        <v>3</v>
      </c>
      <c r="AE42">
        <v>1.3744187000000001</v>
      </c>
      <c r="AF42" s="13">
        <v>468400000</v>
      </c>
      <c r="AG42">
        <v>4.7826662000000004</v>
      </c>
      <c r="AH42">
        <v>1683.3376000000001</v>
      </c>
      <c r="AI42">
        <v>3.319232</v>
      </c>
      <c r="AJ42">
        <v>5.3327245999999997</v>
      </c>
      <c r="AK42">
        <v>88628736</v>
      </c>
      <c r="AL42">
        <v>6.3085275000000003</v>
      </c>
      <c r="AM42">
        <v>5.3729334</v>
      </c>
      <c r="AN42">
        <v>446.00002999999998</v>
      </c>
      <c r="AO42">
        <v>2.1305155999999998</v>
      </c>
      <c r="AP42">
        <v>6.3680000000000003</v>
      </c>
      <c r="AQ42">
        <v>61.940621296949928</v>
      </c>
      <c r="AR42">
        <v>18.437606465267251</v>
      </c>
      <c r="AS42">
        <v>61.940620000000003</v>
      </c>
      <c r="AT42">
        <v>18.437607</v>
      </c>
    </row>
    <row r="43" spans="1:46" x14ac:dyDescent="0.25">
      <c r="A43" s="1">
        <f t="shared" si="0"/>
        <v>3</v>
      </c>
      <c r="B43" s="10" t="s">
        <v>42</v>
      </c>
      <c r="C43" s="10">
        <v>2009</v>
      </c>
      <c r="D43" t="s">
        <v>2824</v>
      </c>
      <c r="E43" t="s">
        <v>2825</v>
      </c>
      <c r="F43" t="s">
        <v>2826</v>
      </c>
      <c r="G43" t="s">
        <v>2599</v>
      </c>
      <c r="H43" t="s">
        <v>2827</v>
      </c>
      <c r="I43" t="s">
        <v>2514</v>
      </c>
      <c r="J43" t="s">
        <v>2828</v>
      </c>
      <c r="K43" t="s">
        <v>2829</v>
      </c>
      <c r="L43" t="s">
        <v>1527</v>
      </c>
      <c r="M43" t="s">
        <v>1528</v>
      </c>
      <c r="O43" t="s">
        <v>1530</v>
      </c>
      <c r="Q43" t="s">
        <v>1526</v>
      </c>
      <c r="R43" t="s">
        <v>2830</v>
      </c>
      <c r="S43" t="s">
        <v>2543</v>
      </c>
      <c r="T43" t="s">
        <v>2831</v>
      </c>
      <c r="U43" t="s">
        <v>1529</v>
      </c>
      <c r="Y43">
        <v>15.249580999999999</v>
      </c>
      <c r="Z43">
        <v>-2.9409578000000001</v>
      </c>
      <c r="AA43" s="13">
        <v>5168000000</v>
      </c>
      <c r="AB43">
        <v>3</v>
      </c>
      <c r="AC43">
        <v>2.8333333000000001</v>
      </c>
      <c r="AD43">
        <v>3.5</v>
      </c>
      <c r="AE43">
        <v>1.1733906999999999</v>
      </c>
      <c r="AF43" s="13">
        <v>397600000</v>
      </c>
      <c r="AG43">
        <v>3.6033216000000001</v>
      </c>
      <c r="AH43">
        <v>1638.8047999999999</v>
      </c>
      <c r="AI43">
        <v>4.0939731999999998</v>
      </c>
      <c r="AJ43">
        <v>4.7195872999999997</v>
      </c>
      <c r="AK43" s="13">
        <v>648200000</v>
      </c>
      <c r="AL43">
        <v>1.0195045</v>
      </c>
      <c r="AM43">
        <v>1.2077792999999999</v>
      </c>
      <c r="AN43">
        <v>470.29343</v>
      </c>
      <c r="AO43">
        <v>2.1178191000000002</v>
      </c>
      <c r="AP43">
        <v>6.5929998999999997</v>
      </c>
      <c r="AQ43">
        <v>66.6729037477552</v>
      </c>
      <c r="AR43">
        <v>21.30646019394187</v>
      </c>
      <c r="AS43">
        <v>66.672905</v>
      </c>
      <c r="AT43">
        <v>21.306459</v>
      </c>
    </row>
    <row r="44" spans="1:46" x14ac:dyDescent="0.25">
      <c r="A44" s="1">
        <f t="shared" si="0"/>
        <v>3</v>
      </c>
      <c r="B44" s="10" t="s">
        <v>42</v>
      </c>
      <c r="C44" s="10">
        <v>2010</v>
      </c>
      <c r="D44" t="s">
        <v>2832</v>
      </c>
      <c r="E44" t="s">
        <v>2833</v>
      </c>
      <c r="F44" t="s">
        <v>2834</v>
      </c>
      <c r="G44" t="s">
        <v>2599</v>
      </c>
      <c r="H44" t="s">
        <v>2835</v>
      </c>
      <c r="I44" t="s">
        <v>2514</v>
      </c>
      <c r="J44" t="s">
        <v>2836</v>
      </c>
      <c r="K44" t="s">
        <v>2837</v>
      </c>
      <c r="L44" t="s">
        <v>1532</v>
      </c>
      <c r="M44" t="s">
        <v>1533</v>
      </c>
      <c r="O44" t="s">
        <v>1535</v>
      </c>
      <c r="Q44" t="s">
        <v>1531</v>
      </c>
      <c r="R44" t="s">
        <v>2838</v>
      </c>
      <c r="S44" t="s">
        <v>2701</v>
      </c>
      <c r="T44" t="s">
        <v>2839</v>
      </c>
      <c r="U44" t="s">
        <v>1534</v>
      </c>
      <c r="Y44">
        <v>17.488916</v>
      </c>
      <c r="Z44">
        <v>-4.050427</v>
      </c>
      <c r="AA44" s="13">
        <v>6110000000</v>
      </c>
      <c r="AB44">
        <v>3</v>
      </c>
      <c r="AC44">
        <v>2.6666666999999999</v>
      </c>
      <c r="AD44">
        <v>3.5</v>
      </c>
      <c r="AE44">
        <v>1.0260625000000001</v>
      </c>
      <c r="AF44" s="13">
        <v>358500000</v>
      </c>
      <c r="AG44">
        <v>6.8480492000000002</v>
      </c>
      <c r="AH44">
        <v>1654.1778999999999</v>
      </c>
      <c r="AI44">
        <v>4.8687142999999997</v>
      </c>
      <c r="AJ44">
        <v>4.1064501</v>
      </c>
      <c r="AK44" s="13">
        <v>1208000000</v>
      </c>
      <c r="AL44">
        <v>1.2264562000000001</v>
      </c>
      <c r="AM44">
        <v>1.5162179</v>
      </c>
      <c r="AN44">
        <v>494.79424999999998</v>
      </c>
      <c r="AO44">
        <v>2.1163623</v>
      </c>
      <c r="AP44">
        <v>6.835</v>
      </c>
      <c r="AQ44">
        <v>67.472940081256993</v>
      </c>
      <c r="AR44">
        <v>23.398901166723775</v>
      </c>
      <c r="AS44">
        <v>67.472938999999997</v>
      </c>
      <c r="AT44">
        <v>23.398900999999999</v>
      </c>
    </row>
    <row r="45" spans="1:46" x14ac:dyDescent="0.25">
      <c r="A45" s="1">
        <f t="shared" si="0"/>
        <v>3</v>
      </c>
      <c r="B45" s="10" t="s">
        <v>42</v>
      </c>
      <c r="C45" s="10">
        <v>2011</v>
      </c>
      <c r="D45" t="s">
        <v>2840</v>
      </c>
      <c r="E45" t="s">
        <v>2841</v>
      </c>
      <c r="F45" t="s">
        <v>2842</v>
      </c>
      <c r="G45" t="s">
        <v>2599</v>
      </c>
      <c r="H45" t="s">
        <v>2827</v>
      </c>
      <c r="I45" t="s">
        <v>2514</v>
      </c>
      <c r="J45" t="s">
        <v>2843</v>
      </c>
      <c r="K45" t="s">
        <v>2844</v>
      </c>
      <c r="L45" t="s">
        <v>1537</v>
      </c>
      <c r="M45" t="s">
        <v>1538</v>
      </c>
      <c r="O45" t="s">
        <v>1540</v>
      </c>
      <c r="Q45" t="s">
        <v>1536</v>
      </c>
      <c r="R45" t="s">
        <v>2845</v>
      </c>
      <c r="S45" t="s">
        <v>2710</v>
      </c>
      <c r="T45" t="s">
        <v>2846</v>
      </c>
      <c r="U45" t="s">
        <v>1539</v>
      </c>
      <c r="Y45">
        <v>18.486671000000001</v>
      </c>
      <c r="Z45">
        <v>7.1559324000000002</v>
      </c>
      <c r="AA45" s="13">
        <v>6783000000</v>
      </c>
      <c r="AB45">
        <v>3</v>
      </c>
      <c r="AC45">
        <v>2.8333333000000001</v>
      </c>
      <c r="AD45">
        <v>3.5</v>
      </c>
      <c r="AE45">
        <v>0.82295423999999995</v>
      </c>
      <c r="AF45" s="13">
        <v>302000000</v>
      </c>
      <c r="AG45">
        <v>-5.3704472000000001</v>
      </c>
      <c r="AH45">
        <v>1701.7047</v>
      </c>
      <c r="AI45">
        <v>5.6434555</v>
      </c>
      <c r="AJ45">
        <v>-10.550592999999999</v>
      </c>
      <c r="AK45" s="13">
        <v>1767000000</v>
      </c>
      <c r="AL45">
        <v>4.9124340999999996</v>
      </c>
      <c r="AM45">
        <v>5.7093204999999996</v>
      </c>
      <c r="AN45">
        <v>471.24862999999999</v>
      </c>
      <c r="AO45">
        <v>2.0752446999999998</v>
      </c>
      <c r="AP45">
        <v>7.125</v>
      </c>
      <c r="AQ45">
        <v>64.715903063005783</v>
      </c>
      <c r="AR45">
        <v>25.968099903253922</v>
      </c>
      <c r="AS45">
        <v>64.715903999999995</v>
      </c>
      <c r="AT45">
        <v>25.9681</v>
      </c>
    </row>
    <row r="46" spans="1:46" x14ac:dyDescent="0.25">
      <c r="A46" s="1">
        <f t="shared" si="0"/>
        <v>3</v>
      </c>
      <c r="B46" s="10" t="s">
        <v>42</v>
      </c>
      <c r="C46" s="10">
        <v>2012</v>
      </c>
      <c r="D46" t="s">
        <v>2847</v>
      </c>
      <c r="E46" t="s">
        <v>2848</v>
      </c>
      <c r="F46" t="s">
        <v>2849</v>
      </c>
      <c r="G46" t="s">
        <v>2599</v>
      </c>
      <c r="H46" t="s">
        <v>2850</v>
      </c>
      <c r="I46" t="s">
        <v>1396</v>
      </c>
      <c r="J46" t="s">
        <v>2851</v>
      </c>
      <c r="K46" t="s">
        <v>2852</v>
      </c>
      <c r="L46" t="s">
        <v>1542</v>
      </c>
      <c r="M46" t="s">
        <v>1543</v>
      </c>
      <c r="O46" t="s">
        <v>1545</v>
      </c>
      <c r="Q46" t="s">
        <v>1541</v>
      </c>
      <c r="R46" t="s">
        <v>2853</v>
      </c>
      <c r="S46" t="s">
        <v>2568</v>
      </c>
      <c r="T46" t="s">
        <v>2854</v>
      </c>
      <c r="U46" t="s">
        <v>1544</v>
      </c>
      <c r="Y46">
        <v>16.375150999999999</v>
      </c>
      <c r="Z46">
        <v>-2.6572646999999998</v>
      </c>
      <c r="AA46" s="13">
        <v>5945000000</v>
      </c>
      <c r="AB46">
        <v>3</v>
      </c>
      <c r="AC46">
        <v>3.3333333000000001</v>
      </c>
      <c r="AD46">
        <v>4</v>
      </c>
      <c r="AE46">
        <v>0.90973705000000005</v>
      </c>
      <c r="AF46" s="13">
        <v>330300000</v>
      </c>
      <c r="AG46">
        <v>7.6204118999999997</v>
      </c>
      <c r="AH46">
        <v>1649.3018</v>
      </c>
      <c r="AI46">
        <v>6.4181967000000002</v>
      </c>
      <c r="AJ46">
        <v>35.606372999999998</v>
      </c>
      <c r="AK46" s="13">
        <v>2327000000</v>
      </c>
      <c r="AL46">
        <v>1.3045112000000001</v>
      </c>
      <c r="AM46">
        <v>-0.40409835999999999</v>
      </c>
      <c r="AN46">
        <v>510.55633999999998</v>
      </c>
      <c r="AO46">
        <v>2.0554348999999998</v>
      </c>
      <c r="AP46">
        <v>7.2199998000000001</v>
      </c>
      <c r="AQ46">
        <v>70.301089321021408</v>
      </c>
      <c r="AR46">
        <v>25.403695602967019</v>
      </c>
      <c r="AS46">
        <v>70.301085999999998</v>
      </c>
      <c r="AT46">
        <v>25.403696</v>
      </c>
    </row>
    <row r="47" spans="1:46" x14ac:dyDescent="0.25">
      <c r="A47" s="1">
        <f t="shared" si="0"/>
        <v>3</v>
      </c>
      <c r="B47" s="10" t="s">
        <v>42</v>
      </c>
      <c r="C47" s="10">
        <v>2013</v>
      </c>
      <c r="D47" t="s">
        <v>2855</v>
      </c>
      <c r="E47" t="s">
        <v>2856</v>
      </c>
      <c r="F47" t="s">
        <v>2857</v>
      </c>
      <c r="G47" t="s">
        <v>2599</v>
      </c>
      <c r="H47" t="s">
        <v>2514</v>
      </c>
      <c r="I47" t="s">
        <v>1396</v>
      </c>
      <c r="J47" t="s">
        <v>2858</v>
      </c>
      <c r="K47" t="s">
        <v>2859</v>
      </c>
      <c r="L47" t="s">
        <v>1547</v>
      </c>
      <c r="M47" t="s">
        <v>1548</v>
      </c>
      <c r="O47" t="s">
        <v>1550</v>
      </c>
      <c r="Q47" t="s">
        <v>1546</v>
      </c>
      <c r="R47" t="s">
        <v>2860</v>
      </c>
      <c r="S47" t="s">
        <v>2725</v>
      </c>
      <c r="T47" t="s">
        <v>2861</v>
      </c>
      <c r="U47" t="s">
        <v>1549</v>
      </c>
      <c r="Y47">
        <v>15.342902</v>
      </c>
      <c r="Z47">
        <v>4.1572513999999998</v>
      </c>
      <c r="AA47" s="13">
        <v>6561000000</v>
      </c>
      <c r="AB47">
        <v>3</v>
      </c>
      <c r="AC47">
        <v>3.5</v>
      </c>
      <c r="AD47">
        <v>4</v>
      </c>
      <c r="AE47">
        <v>0.95320362000000003</v>
      </c>
      <c r="AF47" s="13">
        <v>407600000</v>
      </c>
      <c r="AG47">
        <v>10.760213</v>
      </c>
      <c r="AH47">
        <v>1903.0543</v>
      </c>
      <c r="AI47">
        <v>7.1929379000000004</v>
      </c>
      <c r="AJ47">
        <v>-17.179818999999998</v>
      </c>
      <c r="AK47" s="13">
        <v>2886000000</v>
      </c>
      <c r="AL47">
        <v>2.5811703000000001</v>
      </c>
      <c r="AM47">
        <v>2.8767304</v>
      </c>
      <c r="AN47">
        <v>493.89963</v>
      </c>
      <c r="AO47">
        <v>2.0619266000000001</v>
      </c>
      <c r="AP47">
        <v>4.25</v>
      </c>
      <c r="AQ47">
        <v>58.352679254104942</v>
      </c>
      <c r="AR47">
        <v>24.822631634916885</v>
      </c>
      <c r="AS47">
        <v>58.352679999999999</v>
      </c>
      <c r="AT47">
        <v>24.822631999999999</v>
      </c>
    </row>
    <row r="48" spans="1:46" x14ac:dyDescent="0.25">
      <c r="A48" s="1">
        <f t="shared" si="0"/>
        <v>3</v>
      </c>
      <c r="B48" s="10" t="s">
        <v>42</v>
      </c>
      <c r="C48" s="10">
        <v>2014</v>
      </c>
      <c r="D48" t="s">
        <v>2862</v>
      </c>
      <c r="E48" t="s">
        <v>2863</v>
      </c>
      <c r="F48" t="s">
        <v>2864</v>
      </c>
      <c r="G48" t="s">
        <v>2599</v>
      </c>
      <c r="H48" t="s">
        <v>2865</v>
      </c>
      <c r="I48" t="s">
        <v>1396</v>
      </c>
      <c r="J48" t="s">
        <v>2866</v>
      </c>
      <c r="K48" t="s">
        <v>2867</v>
      </c>
      <c r="L48" t="s">
        <v>1552</v>
      </c>
      <c r="M48" t="s">
        <v>1553</v>
      </c>
      <c r="O48" t="s">
        <v>1555</v>
      </c>
      <c r="Q48" t="s">
        <v>1551</v>
      </c>
      <c r="R48" t="s">
        <v>2868</v>
      </c>
      <c r="S48" t="s">
        <v>2733</v>
      </c>
      <c r="T48" t="s">
        <v>2869</v>
      </c>
      <c r="U48" t="s">
        <v>1554</v>
      </c>
      <c r="Y48">
        <v>15.241754999999999</v>
      </c>
      <c r="Z48">
        <v>16.18272</v>
      </c>
      <c r="AA48" s="13">
        <v>7445000000</v>
      </c>
      <c r="AB48">
        <v>3</v>
      </c>
      <c r="AC48">
        <v>3.6666701000000002</v>
      </c>
      <c r="AD48">
        <v>4</v>
      </c>
      <c r="AE48">
        <v>0.89952885999999999</v>
      </c>
      <c r="AF48" s="13">
        <v>439400000</v>
      </c>
      <c r="AG48">
        <v>9.3719996999999999</v>
      </c>
      <c r="AH48">
        <v>2124.0194999999999</v>
      </c>
      <c r="AI48">
        <v>7.9676790000000004</v>
      </c>
      <c r="AJ48">
        <v>10.170423</v>
      </c>
      <c r="AK48" s="13">
        <v>3446000000</v>
      </c>
      <c r="AL48">
        <v>0.44868206999999999</v>
      </c>
      <c r="AM48">
        <v>4.4073323999999996</v>
      </c>
      <c r="AN48">
        <v>493.75731999999999</v>
      </c>
      <c r="AO48">
        <v>2.3152428</v>
      </c>
      <c r="AP48">
        <v>3.7010000000000001</v>
      </c>
      <c r="AQ48">
        <v>53.680417562147383</v>
      </c>
      <c r="AR48">
        <v>24.819459056153207</v>
      </c>
      <c r="AS48">
        <v>53.680416000000001</v>
      </c>
      <c r="AT48">
        <v>24.819459999999999</v>
      </c>
    </row>
    <row r="49" spans="1:46" x14ac:dyDescent="0.25">
      <c r="A49" s="1">
        <f t="shared" si="0"/>
        <v>3</v>
      </c>
      <c r="B49" s="10" t="s">
        <v>42</v>
      </c>
      <c r="C49" s="10">
        <v>2015</v>
      </c>
      <c r="D49" t="s">
        <v>2870</v>
      </c>
      <c r="E49" t="s">
        <v>2871</v>
      </c>
      <c r="F49" t="s">
        <v>2872</v>
      </c>
      <c r="G49" t="s">
        <v>2599</v>
      </c>
      <c r="H49" t="s">
        <v>2865</v>
      </c>
      <c r="I49" t="s">
        <v>1396</v>
      </c>
      <c r="J49" t="s">
        <v>2873</v>
      </c>
      <c r="K49" t="s">
        <v>2874</v>
      </c>
      <c r="L49" t="s">
        <v>1557</v>
      </c>
      <c r="M49" t="s">
        <v>1558</v>
      </c>
      <c r="N49" t="s">
        <v>1560</v>
      </c>
      <c r="O49" t="s">
        <v>1561</v>
      </c>
      <c r="P49" t="s">
        <v>1562</v>
      </c>
      <c r="Q49" t="s">
        <v>1556</v>
      </c>
      <c r="R49" t="s">
        <v>2875</v>
      </c>
      <c r="S49" t="s">
        <v>2594</v>
      </c>
      <c r="T49" t="s">
        <v>2876</v>
      </c>
      <c r="U49" t="s">
        <v>1559</v>
      </c>
      <c r="Y49">
        <v>18.362207000000001</v>
      </c>
      <c r="Z49">
        <v>2.8783698000000002</v>
      </c>
      <c r="AA49" s="13">
        <v>8413000000</v>
      </c>
      <c r="AB49">
        <v>3</v>
      </c>
      <c r="AC49">
        <v>3.6666701000000002</v>
      </c>
      <c r="AD49">
        <v>4</v>
      </c>
      <c r="AE49">
        <v>1.0791501999999999</v>
      </c>
      <c r="AF49" s="13">
        <v>494400000</v>
      </c>
      <c r="AG49">
        <v>7.1940907999999997</v>
      </c>
      <c r="AH49">
        <v>1941.5663</v>
      </c>
      <c r="AI49">
        <v>8.7424201999999998</v>
      </c>
      <c r="AJ49">
        <v>5.3533195999999998</v>
      </c>
      <c r="AK49" s="13">
        <v>4005000000</v>
      </c>
      <c r="AL49">
        <v>1.2514995</v>
      </c>
      <c r="AM49">
        <v>4.7756824</v>
      </c>
      <c r="AN49">
        <v>591.21167000000003</v>
      </c>
      <c r="AO49">
        <v>2.5807674</v>
      </c>
      <c r="AP49">
        <v>3.1489999000000002</v>
      </c>
      <c r="AQ49">
        <v>52.715782789359132</v>
      </c>
      <c r="AR49">
        <v>26.110304709552008</v>
      </c>
      <c r="AS49">
        <v>52.715781999999997</v>
      </c>
      <c r="AT49">
        <v>26.110303999999999</v>
      </c>
    </row>
    <row r="50" spans="1:46" x14ac:dyDescent="0.25">
      <c r="A50" s="1">
        <f t="shared" si="0"/>
        <v>3</v>
      </c>
      <c r="B50" s="10" t="s">
        <v>42</v>
      </c>
      <c r="C50" s="10">
        <v>2016</v>
      </c>
      <c r="D50" t="s">
        <v>2877</v>
      </c>
      <c r="E50" t="s">
        <v>2878</v>
      </c>
      <c r="F50" t="s">
        <v>2879</v>
      </c>
      <c r="G50" t="s">
        <v>2599</v>
      </c>
      <c r="H50" t="s">
        <v>2564</v>
      </c>
      <c r="I50" t="s">
        <v>1396</v>
      </c>
      <c r="J50" t="s">
        <v>2880</v>
      </c>
      <c r="K50" t="s">
        <v>2881</v>
      </c>
      <c r="L50" t="s">
        <v>1564</v>
      </c>
      <c r="M50" t="s">
        <v>1565</v>
      </c>
      <c r="N50" t="s">
        <v>1567</v>
      </c>
      <c r="O50" t="s">
        <v>1568</v>
      </c>
      <c r="P50" t="s">
        <v>1569</v>
      </c>
      <c r="Q50" t="s">
        <v>1563</v>
      </c>
      <c r="R50" t="s">
        <v>2882</v>
      </c>
      <c r="S50" t="s">
        <v>2748</v>
      </c>
      <c r="T50" t="s">
        <v>2883</v>
      </c>
      <c r="U50" t="s">
        <v>1566</v>
      </c>
      <c r="Y50">
        <v>19.740369999999999</v>
      </c>
      <c r="Z50">
        <v>-4.0315947999999997</v>
      </c>
      <c r="AA50" s="13">
        <v>9468000000</v>
      </c>
      <c r="AB50">
        <v>3</v>
      </c>
      <c r="AC50">
        <v>3.6666666999999999</v>
      </c>
      <c r="AD50">
        <v>4</v>
      </c>
      <c r="AE50">
        <v>1.2047966999999999</v>
      </c>
      <c r="AF50" s="13">
        <v>577900000</v>
      </c>
      <c r="AG50">
        <v>7.1792078000000004</v>
      </c>
      <c r="AH50">
        <v>1980.8782000000001</v>
      </c>
      <c r="AI50">
        <v>9.5171614000000009</v>
      </c>
      <c r="AJ50">
        <v>7.8337069000000001</v>
      </c>
      <c r="AK50" s="13">
        <v>4565000000</v>
      </c>
      <c r="AL50">
        <v>0.72317845000000003</v>
      </c>
      <c r="AM50">
        <v>-2.0903613999999999</v>
      </c>
      <c r="AN50">
        <v>592.60559000000001</v>
      </c>
      <c r="AO50">
        <v>2.5806757999999999</v>
      </c>
      <c r="AP50">
        <v>2.5999998999999998</v>
      </c>
      <c r="AQ50">
        <v>47.515602552980639</v>
      </c>
      <c r="AR50">
        <v>27.627997786335033</v>
      </c>
      <c r="AS50">
        <v>47.515602000000001</v>
      </c>
      <c r="AT50">
        <v>27.627998000000002</v>
      </c>
    </row>
    <row r="51" spans="1:46" x14ac:dyDescent="0.25">
      <c r="A51" s="1">
        <f t="shared" si="0"/>
        <v>3</v>
      </c>
      <c r="B51" s="10" t="s">
        <v>42</v>
      </c>
      <c r="C51" s="10">
        <v>2017</v>
      </c>
      <c r="D51" t="s">
        <v>2884</v>
      </c>
      <c r="E51" t="s">
        <v>2885</v>
      </c>
      <c r="F51" t="s">
        <v>2886</v>
      </c>
      <c r="G51" t="s">
        <v>2599</v>
      </c>
      <c r="H51" t="s">
        <v>2564</v>
      </c>
      <c r="I51" t="s">
        <v>1396</v>
      </c>
      <c r="J51" t="s">
        <v>2887</v>
      </c>
      <c r="K51" t="s">
        <v>2888</v>
      </c>
      <c r="L51" t="s">
        <v>1571</v>
      </c>
      <c r="M51" t="s">
        <v>1572</v>
      </c>
      <c r="N51" t="s">
        <v>1574</v>
      </c>
      <c r="O51" t="s">
        <v>1575</v>
      </c>
      <c r="P51" t="s">
        <v>1576</v>
      </c>
      <c r="Q51" t="s">
        <v>1570</v>
      </c>
      <c r="R51" t="s">
        <v>2889</v>
      </c>
      <c r="S51" t="s">
        <v>2756</v>
      </c>
      <c r="T51" t="s">
        <v>2890</v>
      </c>
      <c r="U51" t="s">
        <v>1573</v>
      </c>
      <c r="Y51">
        <v>18.737486000000001</v>
      </c>
      <c r="Z51">
        <v>3.252564</v>
      </c>
      <c r="AA51" s="13">
        <v>9666000000</v>
      </c>
      <c r="AB51">
        <v>3</v>
      </c>
      <c r="AC51">
        <v>3.6666666999999999</v>
      </c>
      <c r="AD51">
        <v>4</v>
      </c>
      <c r="AE51">
        <v>1.8899976999999999</v>
      </c>
      <c r="AF51" s="13">
        <v>975000000</v>
      </c>
      <c r="AG51">
        <v>7.3596382</v>
      </c>
      <c r="AH51">
        <v>2076.1478999999999</v>
      </c>
      <c r="AI51">
        <v>10.165271000000001</v>
      </c>
      <c r="AJ51">
        <v>16.284075000000001</v>
      </c>
      <c r="AK51" s="13">
        <v>5244000000</v>
      </c>
      <c r="AL51">
        <v>0.68588108000000003</v>
      </c>
      <c r="AM51">
        <v>-1.8376017</v>
      </c>
      <c r="AN51">
        <v>580.65674000000001</v>
      </c>
      <c r="AO51">
        <v>2.5862544000000001</v>
      </c>
      <c r="AP51">
        <v>3.27</v>
      </c>
      <c r="AQ51">
        <v>48.540778320554722</v>
      </c>
      <c r="AR51">
        <v>28.625931021788009</v>
      </c>
      <c r="AS51">
        <v>48.540779000000001</v>
      </c>
      <c r="AT51">
        <v>28.625931000000001</v>
      </c>
    </row>
    <row r="52" spans="1:46" x14ac:dyDescent="0.25">
      <c r="A52" s="1">
        <f t="shared" si="0"/>
        <v>3</v>
      </c>
      <c r="B52" s="10" t="s">
        <v>42</v>
      </c>
      <c r="C52" s="10">
        <v>2018</v>
      </c>
      <c r="D52" t="s">
        <v>2891</v>
      </c>
      <c r="E52" t="s">
        <v>2892</v>
      </c>
      <c r="F52" t="s">
        <v>2893</v>
      </c>
      <c r="G52" t="s">
        <v>2514</v>
      </c>
      <c r="H52" t="s">
        <v>2564</v>
      </c>
      <c r="I52" t="s">
        <v>1396</v>
      </c>
      <c r="J52" t="s">
        <v>2894</v>
      </c>
      <c r="K52" t="s">
        <v>2895</v>
      </c>
      <c r="L52" t="s">
        <v>1578</v>
      </c>
      <c r="M52" t="s">
        <v>1579</v>
      </c>
      <c r="N52" t="s">
        <v>1581</v>
      </c>
      <c r="P52" t="s">
        <v>1582</v>
      </c>
      <c r="Q52" t="s">
        <v>1577</v>
      </c>
      <c r="R52" t="s">
        <v>2896</v>
      </c>
      <c r="S52" t="s">
        <v>2764</v>
      </c>
      <c r="T52" t="s">
        <v>2897</v>
      </c>
      <c r="U52" t="s">
        <v>1580</v>
      </c>
      <c r="Y52">
        <v>20.548570999999999</v>
      </c>
      <c r="Z52">
        <v>5.2661667000000003</v>
      </c>
      <c r="AA52" s="13">
        <v>11920000000</v>
      </c>
      <c r="AB52">
        <v>3.5</v>
      </c>
      <c r="AC52">
        <v>3.6666666999999999</v>
      </c>
      <c r="AD52">
        <v>4</v>
      </c>
      <c r="AE52">
        <v>1.0693242999999999</v>
      </c>
      <c r="AF52" s="13">
        <v>620300000</v>
      </c>
      <c r="AG52">
        <v>6.8902844999999999</v>
      </c>
      <c r="AH52">
        <v>2275.4958000000001</v>
      </c>
      <c r="AI52">
        <v>10.240978</v>
      </c>
      <c r="AJ52">
        <v>12.535816000000001</v>
      </c>
      <c r="AK52" s="13">
        <v>5941000000</v>
      </c>
      <c r="AL52">
        <v>0.35940903000000002</v>
      </c>
      <c r="AM52">
        <v>0.63484388999999997</v>
      </c>
      <c r="AN52">
        <v>555.44646999999998</v>
      </c>
      <c r="AO52">
        <v>2.5664748999999998</v>
      </c>
      <c r="AP52">
        <v>3.2930000000000001</v>
      </c>
      <c r="AQ52">
        <v>46.067486377277127</v>
      </c>
      <c r="AR52">
        <v>30.176818244396593</v>
      </c>
      <c r="AS52">
        <v>46.067486000000002</v>
      </c>
      <c r="AT52">
        <v>30.176818999999998</v>
      </c>
    </row>
    <row r="53" spans="1:46" x14ac:dyDescent="0.25">
      <c r="A53" s="1">
        <f t="shared" si="0"/>
        <v>3</v>
      </c>
      <c r="B53" s="10" t="s">
        <v>42</v>
      </c>
      <c r="C53" s="10">
        <v>2019</v>
      </c>
      <c r="D53" t="s">
        <v>2898</v>
      </c>
      <c r="E53" t="s">
        <v>2899</v>
      </c>
      <c r="F53" t="s">
        <v>2900</v>
      </c>
      <c r="G53" t="s">
        <v>2599</v>
      </c>
      <c r="H53" t="s">
        <v>2564</v>
      </c>
      <c r="I53" t="s">
        <v>1396</v>
      </c>
      <c r="J53" t="s">
        <v>2901</v>
      </c>
      <c r="K53" t="s">
        <v>2902</v>
      </c>
      <c r="L53" t="s">
        <v>1584</v>
      </c>
      <c r="M53" t="s">
        <v>1585</v>
      </c>
      <c r="N53" t="s">
        <v>1587</v>
      </c>
      <c r="P53" t="s">
        <v>1588</v>
      </c>
      <c r="Q53" t="s">
        <v>1583</v>
      </c>
      <c r="R53" t="s">
        <v>2903</v>
      </c>
      <c r="S53" t="s">
        <v>2772</v>
      </c>
      <c r="T53" t="s">
        <v>2904</v>
      </c>
      <c r="U53" t="s">
        <v>1586</v>
      </c>
      <c r="Y53">
        <v>20.671220999999999</v>
      </c>
      <c r="Z53">
        <v>3.6164187999999999</v>
      </c>
      <c r="AA53" s="13">
        <v>12100000000</v>
      </c>
      <c r="AB53">
        <v>3</v>
      </c>
      <c r="AC53">
        <v>3.6666666999999999</v>
      </c>
      <c r="AD53">
        <v>4</v>
      </c>
      <c r="AE53">
        <v>1.4501016</v>
      </c>
      <c r="AF53" s="13">
        <v>848900000</v>
      </c>
      <c r="AG53">
        <v>6.2317095</v>
      </c>
      <c r="AH53">
        <v>2238.8110000000001</v>
      </c>
      <c r="AI53">
        <v>10.113219000000001</v>
      </c>
      <c r="AJ53">
        <v>8.7875575999999995</v>
      </c>
      <c r="AK53" s="13">
        <v>5920000000</v>
      </c>
      <c r="AL53">
        <v>-1.1068635</v>
      </c>
      <c r="AM53">
        <v>0.20049212999999999</v>
      </c>
      <c r="AN53">
        <v>585.91101000000003</v>
      </c>
      <c r="AO53">
        <v>2.5312874000000001</v>
      </c>
      <c r="AP53">
        <v>3.3180000999999999</v>
      </c>
      <c r="AQ53">
        <v>46.400914455169151</v>
      </c>
      <c r="AR53">
        <v>31.400474966671375</v>
      </c>
      <c r="AS53">
        <v>46.400913000000003</v>
      </c>
      <c r="AT53">
        <v>31.400475</v>
      </c>
    </row>
    <row r="54" spans="1:46" x14ac:dyDescent="0.25">
      <c r="A54" s="1">
        <f t="shared" si="0"/>
        <v>3</v>
      </c>
      <c r="B54" s="10" t="s">
        <v>42</v>
      </c>
      <c r="C54" s="10">
        <v>2020</v>
      </c>
      <c r="D54" t="s">
        <v>2905</v>
      </c>
      <c r="E54" t="s">
        <v>2906</v>
      </c>
      <c r="F54" t="s">
        <v>2907</v>
      </c>
      <c r="G54" t="s">
        <v>2514</v>
      </c>
      <c r="H54" t="s">
        <v>2573</v>
      </c>
      <c r="I54" t="s">
        <v>1396</v>
      </c>
      <c r="J54" t="s">
        <v>2908</v>
      </c>
      <c r="K54" t="s">
        <v>2909</v>
      </c>
      <c r="L54" t="s">
        <v>1590</v>
      </c>
      <c r="M54" t="s">
        <v>1591</v>
      </c>
      <c r="N54" t="s">
        <v>1593</v>
      </c>
      <c r="P54" t="s">
        <v>1594</v>
      </c>
      <c r="Q54" t="s">
        <v>1589</v>
      </c>
      <c r="R54" t="s">
        <v>2910</v>
      </c>
      <c r="S54" t="s">
        <v>2780</v>
      </c>
      <c r="T54" t="s">
        <v>2911</v>
      </c>
      <c r="U54" t="s">
        <v>1592</v>
      </c>
      <c r="Y54">
        <v>21.082436000000001</v>
      </c>
      <c r="Z54">
        <v>4.3817005</v>
      </c>
      <c r="AA54" s="13">
        <v>12930000000</v>
      </c>
      <c r="AB54">
        <v>3.5</v>
      </c>
      <c r="AC54">
        <v>3.8333333000000001</v>
      </c>
      <c r="AD54">
        <v>4</v>
      </c>
      <c r="AE54">
        <v>1.1620740000000001</v>
      </c>
      <c r="AF54" s="13">
        <v>712900000</v>
      </c>
      <c r="AG54">
        <v>1.9788212000000001</v>
      </c>
      <c r="AH54">
        <v>2288.1194</v>
      </c>
      <c r="AI54">
        <v>10.691134</v>
      </c>
      <c r="AJ54">
        <v>5.0392989999999998</v>
      </c>
      <c r="AK54" s="13">
        <v>6559000000</v>
      </c>
      <c r="AL54">
        <v>2.4250066000000001</v>
      </c>
      <c r="AM54">
        <v>0.95425826000000002</v>
      </c>
      <c r="AN54">
        <v>575.58600000000001</v>
      </c>
      <c r="AO54">
        <v>2.5086181000000001</v>
      </c>
      <c r="AP54">
        <v>3.4879999000000002</v>
      </c>
      <c r="AQ54">
        <v>42.204521041725279</v>
      </c>
      <c r="AR54">
        <v>36.935872893451055</v>
      </c>
      <c r="AS54">
        <v>42.204521</v>
      </c>
      <c r="AT54">
        <v>36.935870999999999</v>
      </c>
    </row>
    <row r="55" spans="1:46" x14ac:dyDescent="0.25">
      <c r="A55" s="1">
        <f t="shared" si="0"/>
        <v>3</v>
      </c>
      <c r="B55" s="10" t="s">
        <v>42</v>
      </c>
      <c r="C55" s="10">
        <v>2021</v>
      </c>
      <c r="D55" t="s">
        <v>2912</v>
      </c>
      <c r="E55" t="s">
        <v>2913</v>
      </c>
      <c r="F55" t="s">
        <v>2914</v>
      </c>
      <c r="G55" t="s">
        <v>2514</v>
      </c>
      <c r="H55" t="s">
        <v>2915</v>
      </c>
      <c r="I55" t="s">
        <v>1396</v>
      </c>
      <c r="J55" t="s">
        <v>2916</v>
      </c>
      <c r="K55" t="s">
        <v>2917</v>
      </c>
      <c r="L55" t="s">
        <v>1596</v>
      </c>
      <c r="M55" t="s">
        <v>1597</v>
      </c>
      <c r="N55" t="s">
        <v>1599</v>
      </c>
      <c r="O55" t="s">
        <v>1600</v>
      </c>
      <c r="P55" t="s">
        <v>1601</v>
      </c>
      <c r="Q55" t="s">
        <v>1595</v>
      </c>
      <c r="R55" t="s">
        <v>2918</v>
      </c>
      <c r="S55" t="s">
        <v>2788</v>
      </c>
      <c r="T55" t="s">
        <v>2919</v>
      </c>
      <c r="U55" t="s">
        <v>1598</v>
      </c>
      <c r="Y55">
        <v>19.852685999999999</v>
      </c>
      <c r="Z55">
        <v>1.9296541</v>
      </c>
      <c r="AA55" s="13">
        <v>13910000000</v>
      </c>
      <c r="AB55">
        <v>3.5</v>
      </c>
      <c r="AC55">
        <v>3.8333330000000001</v>
      </c>
      <c r="AD55">
        <v>4</v>
      </c>
      <c r="AE55">
        <v>1.9735579000000001</v>
      </c>
      <c r="AF55" s="13">
        <v>1382000000</v>
      </c>
      <c r="AG55">
        <v>7.0379601000000003</v>
      </c>
      <c r="AH55">
        <v>2549.0412999999999</v>
      </c>
      <c r="AI55">
        <v>9.9740485999999997</v>
      </c>
      <c r="AJ55">
        <v>1.2910404</v>
      </c>
      <c r="AK55" s="13">
        <v>6986000000</v>
      </c>
      <c r="AL55">
        <v>4.0919518000000004</v>
      </c>
      <c r="AM55">
        <v>2.7635181000000002</v>
      </c>
      <c r="AN55">
        <v>554.53070000000002</v>
      </c>
      <c r="AO55">
        <v>2.4553029999999998</v>
      </c>
      <c r="AP55">
        <v>3.4679999000000001</v>
      </c>
      <c r="AQ55">
        <v>45.720805990561544</v>
      </c>
      <c r="AS55">
        <v>45.720806000000003</v>
      </c>
      <c r="AT55">
        <v>42.471268000000002</v>
      </c>
    </row>
    <row r="56" spans="1:46" x14ac:dyDescent="0.25">
      <c r="A56" s="1">
        <f t="shared" si="0"/>
        <v>4</v>
      </c>
      <c r="B56" s="2" t="s">
        <v>62</v>
      </c>
      <c r="C56" s="2">
        <v>2004</v>
      </c>
      <c r="D56" t="s">
        <v>2920</v>
      </c>
      <c r="F56" t="s">
        <v>2921</v>
      </c>
      <c r="J56" t="s">
        <v>2922</v>
      </c>
      <c r="K56" t="s">
        <v>2923</v>
      </c>
      <c r="L56" t="s">
        <v>1603</v>
      </c>
      <c r="M56" t="s">
        <v>1604</v>
      </c>
      <c r="N56" t="s">
        <v>1605</v>
      </c>
      <c r="P56" t="s">
        <v>1606</v>
      </c>
      <c r="Q56" t="s">
        <v>1602</v>
      </c>
      <c r="R56" t="s">
        <v>2924</v>
      </c>
      <c r="S56" t="s">
        <v>2925</v>
      </c>
      <c r="T56" t="s">
        <v>2926</v>
      </c>
      <c r="U56" t="s">
        <v>1529</v>
      </c>
      <c r="Y56">
        <v>37.952427</v>
      </c>
      <c r="Z56">
        <v>-29.083345999999999</v>
      </c>
      <c r="AA56" s="13">
        <v>3371000000</v>
      </c>
      <c r="AB56">
        <v>4</v>
      </c>
      <c r="AC56">
        <v>4.1666664999999998</v>
      </c>
      <c r="AD56">
        <v>4</v>
      </c>
      <c r="AE56">
        <v>1.5681141999999999</v>
      </c>
      <c r="AF56" s="13">
        <v>139300000</v>
      </c>
      <c r="AG56">
        <v>5.5999999000000003</v>
      </c>
      <c r="AH56">
        <v>405.42264</v>
      </c>
      <c r="AI56">
        <v>12.172812</v>
      </c>
      <c r="AJ56">
        <v>-37.486311000000001</v>
      </c>
      <c r="AK56" s="13">
        <v>1081000000</v>
      </c>
      <c r="AL56">
        <v>18.042738</v>
      </c>
      <c r="AM56">
        <v>14.350151</v>
      </c>
      <c r="AN56">
        <v>0.89949482999999997</v>
      </c>
      <c r="AO56">
        <v>2.6689093000000002</v>
      </c>
      <c r="AP56">
        <v>6.5929998999999997</v>
      </c>
      <c r="AQ56">
        <v>99.670334347212247</v>
      </c>
      <c r="AR56">
        <v>32.722590430312671</v>
      </c>
      <c r="AS56">
        <v>99.670333999999997</v>
      </c>
      <c r="AT56">
        <v>32.722591000000001</v>
      </c>
    </row>
    <row r="57" spans="1:46" x14ac:dyDescent="0.25">
      <c r="A57" s="1">
        <f t="shared" si="0"/>
        <v>4</v>
      </c>
      <c r="B57" s="2" t="s">
        <v>62</v>
      </c>
      <c r="C57" s="2">
        <v>2005</v>
      </c>
      <c r="D57" t="s">
        <v>2927</v>
      </c>
      <c r="F57" t="s">
        <v>2928</v>
      </c>
      <c r="G57" t="s">
        <v>1396</v>
      </c>
      <c r="H57" t="s">
        <v>2706</v>
      </c>
      <c r="I57" t="s">
        <v>1396</v>
      </c>
      <c r="J57" t="s">
        <v>2929</v>
      </c>
      <c r="K57" t="s">
        <v>2930</v>
      </c>
      <c r="L57" t="s">
        <v>1608</v>
      </c>
      <c r="M57" t="s">
        <v>1609</v>
      </c>
      <c r="N57" t="s">
        <v>1611</v>
      </c>
      <c r="P57" t="s">
        <v>1612</v>
      </c>
      <c r="Q57" t="s">
        <v>1607</v>
      </c>
      <c r="R57" t="s">
        <v>2931</v>
      </c>
      <c r="S57" t="s">
        <v>2932</v>
      </c>
      <c r="T57" t="s">
        <v>2933</v>
      </c>
      <c r="U57" t="s">
        <v>1610</v>
      </c>
      <c r="Y57">
        <v>37.453014000000003</v>
      </c>
      <c r="Z57">
        <v>-19.961449999999999</v>
      </c>
      <c r="AA57" s="13">
        <v>4024000000</v>
      </c>
      <c r="AB57">
        <v>4</v>
      </c>
      <c r="AC57">
        <v>4.1666664999999998</v>
      </c>
      <c r="AD57">
        <v>4</v>
      </c>
      <c r="AE57">
        <v>1.3492265000000001</v>
      </c>
      <c r="AF57" s="13">
        <v>145000000</v>
      </c>
      <c r="AG57">
        <v>5.9000038999999997</v>
      </c>
      <c r="AH57">
        <v>477.60583000000003</v>
      </c>
      <c r="AI57">
        <v>15.308166</v>
      </c>
      <c r="AJ57">
        <v>-24.932124999999999</v>
      </c>
      <c r="AK57" s="13">
        <v>1645000000</v>
      </c>
      <c r="AL57">
        <v>15.438992000000001</v>
      </c>
      <c r="AM57">
        <v>14.963718</v>
      </c>
      <c r="AN57">
        <v>0.90520948000000001</v>
      </c>
      <c r="AO57">
        <v>2.6598948999999998</v>
      </c>
      <c r="AP57">
        <v>5.6189999999999998</v>
      </c>
      <c r="AQ57">
        <v>98.171514114627882</v>
      </c>
      <c r="AR57">
        <v>32.110029524388345</v>
      </c>
      <c r="AS57">
        <v>98.171515999999997</v>
      </c>
      <c r="AT57">
        <v>32.110030999999999</v>
      </c>
    </row>
    <row r="58" spans="1:46" x14ac:dyDescent="0.25">
      <c r="A58" s="1">
        <f t="shared" si="0"/>
        <v>4</v>
      </c>
      <c r="B58" s="2" t="s">
        <v>62</v>
      </c>
      <c r="C58" s="2">
        <v>2006</v>
      </c>
      <c r="D58" t="s">
        <v>2934</v>
      </c>
      <c r="F58" t="s">
        <v>2935</v>
      </c>
      <c r="G58" t="s">
        <v>1396</v>
      </c>
      <c r="H58" t="s">
        <v>2706</v>
      </c>
      <c r="I58" t="s">
        <v>1396</v>
      </c>
      <c r="J58" t="s">
        <v>2936</v>
      </c>
      <c r="K58" t="s">
        <v>2937</v>
      </c>
      <c r="L58" t="s">
        <v>1614</v>
      </c>
      <c r="M58" t="s">
        <v>1615</v>
      </c>
      <c r="N58" t="s">
        <v>1617</v>
      </c>
      <c r="P58" t="s">
        <v>1618</v>
      </c>
      <c r="Q58" t="s">
        <v>1613</v>
      </c>
      <c r="R58" t="s">
        <v>2938</v>
      </c>
      <c r="S58" t="s">
        <v>2939</v>
      </c>
      <c r="T58" t="s">
        <v>2940</v>
      </c>
      <c r="U58" t="s">
        <v>1616</v>
      </c>
      <c r="Y58">
        <v>28.948945999999999</v>
      </c>
      <c r="Z58">
        <v>-10.839553</v>
      </c>
      <c r="AA58" s="13">
        <v>5917000000</v>
      </c>
      <c r="AB58">
        <v>4</v>
      </c>
      <c r="AC58">
        <v>4.1666664999999998</v>
      </c>
      <c r="AD58">
        <v>4</v>
      </c>
      <c r="AE58">
        <v>3.111459</v>
      </c>
      <c r="AF58" s="13">
        <v>636000000</v>
      </c>
      <c r="AG58">
        <v>6.3999128000000001</v>
      </c>
      <c r="AH58">
        <v>884.94128000000001</v>
      </c>
      <c r="AI58">
        <v>8.8707218000000001</v>
      </c>
      <c r="AJ58">
        <v>-12.377939</v>
      </c>
      <c r="AK58" s="13">
        <v>1813000000</v>
      </c>
      <c r="AL58">
        <v>11.679183999999999</v>
      </c>
      <c r="AM58">
        <v>80.754577999999995</v>
      </c>
      <c r="AN58">
        <v>0.91510676999999996</v>
      </c>
      <c r="AO58">
        <v>2.6391613</v>
      </c>
      <c r="AP58">
        <v>4.6399999000000003</v>
      </c>
      <c r="AQ58">
        <v>65.921443840155092</v>
      </c>
      <c r="AR58">
        <v>23.26416843440353</v>
      </c>
      <c r="AS58">
        <v>65.921440000000004</v>
      </c>
      <c r="AT58">
        <v>23.264168000000002</v>
      </c>
    </row>
    <row r="59" spans="1:46" x14ac:dyDescent="0.25">
      <c r="A59" s="1">
        <f t="shared" si="0"/>
        <v>4</v>
      </c>
      <c r="B59" s="2" t="s">
        <v>62</v>
      </c>
      <c r="C59" s="2">
        <v>2007</v>
      </c>
      <c r="D59" t="s">
        <v>2941</v>
      </c>
      <c r="E59" t="s">
        <v>2942</v>
      </c>
      <c r="F59" t="s">
        <v>2943</v>
      </c>
      <c r="G59" t="s">
        <v>1396</v>
      </c>
      <c r="H59" t="s">
        <v>1396</v>
      </c>
      <c r="I59" t="s">
        <v>1396</v>
      </c>
      <c r="J59" t="s">
        <v>2944</v>
      </c>
      <c r="K59" t="s">
        <v>2945</v>
      </c>
      <c r="L59" t="s">
        <v>1620</v>
      </c>
      <c r="M59" t="s">
        <v>1621</v>
      </c>
      <c r="N59" t="s">
        <v>1623</v>
      </c>
      <c r="O59" t="s">
        <v>1624</v>
      </c>
      <c r="P59" t="s">
        <v>1625</v>
      </c>
      <c r="Q59" t="s">
        <v>1619</v>
      </c>
      <c r="R59" t="s">
        <v>2946</v>
      </c>
      <c r="S59" t="s">
        <v>2947</v>
      </c>
      <c r="T59" t="s">
        <v>2948</v>
      </c>
      <c r="U59" t="s">
        <v>1622</v>
      </c>
      <c r="Y59">
        <v>27.294115000000001</v>
      </c>
      <c r="Z59">
        <v>-1.7176567</v>
      </c>
      <c r="AA59" s="13">
        <v>6777000000</v>
      </c>
      <c r="AB59">
        <v>4</v>
      </c>
      <c r="AC59">
        <v>4</v>
      </c>
      <c r="AD59">
        <v>4</v>
      </c>
      <c r="AE59">
        <v>5.5710753999999998</v>
      </c>
      <c r="AF59" s="13">
        <v>1383000000</v>
      </c>
      <c r="AG59">
        <v>4.3468188999999997</v>
      </c>
      <c r="AH59">
        <v>1047.2207000000001</v>
      </c>
      <c r="AI59">
        <v>8.5249404999999996</v>
      </c>
      <c r="AJ59">
        <v>0.1762473</v>
      </c>
      <c r="AK59" s="13">
        <v>2117000000</v>
      </c>
      <c r="AL59">
        <v>10.734266</v>
      </c>
      <c r="AM59">
        <v>18.627887999999999</v>
      </c>
      <c r="AN59">
        <v>0.93261921000000003</v>
      </c>
      <c r="AO59">
        <v>2.6054637</v>
      </c>
      <c r="AP59">
        <v>4.8429998999999997</v>
      </c>
      <c r="AQ59">
        <v>65.354322285253161</v>
      </c>
      <c r="AR59">
        <v>25.716811688284718</v>
      </c>
      <c r="AS59">
        <v>65.354324000000005</v>
      </c>
      <c r="AT59">
        <v>25.716812000000001</v>
      </c>
    </row>
    <row r="60" spans="1:46" x14ac:dyDescent="0.25">
      <c r="A60" s="1">
        <f t="shared" si="0"/>
        <v>4</v>
      </c>
      <c r="B60" s="2" t="s">
        <v>62</v>
      </c>
      <c r="C60" s="2">
        <v>2008</v>
      </c>
      <c r="D60" t="s">
        <v>2949</v>
      </c>
      <c r="E60" t="s">
        <v>2950</v>
      </c>
      <c r="F60" t="s">
        <v>2951</v>
      </c>
      <c r="G60" t="s">
        <v>1396</v>
      </c>
      <c r="H60" t="s">
        <v>2952</v>
      </c>
      <c r="I60" t="s">
        <v>2514</v>
      </c>
      <c r="J60" t="s">
        <v>2953</v>
      </c>
      <c r="K60" t="s">
        <v>2954</v>
      </c>
      <c r="L60" t="s">
        <v>1627</v>
      </c>
      <c r="M60" t="s">
        <v>1628</v>
      </c>
      <c r="N60" t="s">
        <v>1630</v>
      </c>
      <c r="O60" t="s">
        <v>1631</v>
      </c>
      <c r="P60" t="s">
        <v>1632</v>
      </c>
      <c r="Q60" t="s">
        <v>1626</v>
      </c>
      <c r="R60" t="s">
        <v>2955</v>
      </c>
      <c r="S60" t="s">
        <v>2956</v>
      </c>
      <c r="T60" t="s">
        <v>2957</v>
      </c>
      <c r="U60" t="s">
        <v>1629</v>
      </c>
      <c r="Y60">
        <v>29.408096</v>
      </c>
      <c r="Z60">
        <v>7.4042396999999998</v>
      </c>
      <c r="AA60" s="13">
        <v>8434000000</v>
      </c>
      <c r="AB60">
        <v>4</v>
      </c>
      <c r="AC60">
        <v>3.7</v>
      </c>
      <c r="AD60">
        <v>3.5</v>
      </c>
      <c r="AE60">
        <v>9.4666642999999997</v>
      </c>
      <c r="AF60" s="13">
        <v>2715000000</v>
      </c>
      <c r="AG60">
        <v>9.1497992999999997</v>
      </c>
      <c r="AH60">
        <v>1178.9278999999999</v>
      </c>
      <c r="AI60">
        <v>8.7316599000000004</v>
      </c>
      <c r="AJ60">
        <v>12.730433</v>
      </c>
      <c r="AK60" s="13">
        <v>2504000000</v>
      </c>
      <c r="AL60">
        <v>16.49464</v>
      </c>
      <c r="AM60">
        <v>19.410271000000002</v>
      </c>
      <c r="AN60">
        <v>1.0522749</v>
      </c>
      <c r="AO60">
        <v>2.5723270999999999</v>
      </c>
      <c r="AP60">
        <v>4.9920001000000003</v>
      </c>
      <c r="AQ60">
        <v>69.51422561114336</v>
      </c>
      <c r="AR60">
        <v>27.461460329864028</v>
      </c>
      <c r="AS60">
        <v>69.514229</v>
      </c>
      <c r="AT60">
        <v>27.461459999999999</v>
      </c>
    </row>
    <row r="61" spans="1:46" x14ac:dyDescent="0.25">
      <c r="A61" s="1">
        <f t="shared" si="0"/>
        <v>4</v>
      </c>
      <c r="B61" s="2" t="s">
        <v>62</v>
      </c>
      <c r="C61" s="2">
        <v>2009</v>
      </c>
      <c r="D61" t="s">
        <v>2958</v>
      </c>
      <c r="E61" t="s">
        <v>2959</v>
      </c>
      <c r="F61" t="s">
        <v>2960</v>
      </c>
      <c r="G61" t="s">
        <v>1396</v>
      </c>
      <c r="H61" t="s">
        <v>2539</v>
      </c>
      <c r="I61" t="s">
        <v>2514</v>
      </c>
      <c r="J61" t="s">
        <v>2961</v>
      </c>
      <c r="K61" t="s">
        <v>2962</v>
      </c>
      <c r="L61" t="s">
        <v>1634</v>
      </c>
      <c r="M61" t="s">
        <v>1635</v>
      </c>
      <c r="N61" t="s">
        <v>1637</v>
      </c>
      <c r="O61" t="s">
        <v>1638</v>
      </c>
      <c r="P61" t="s">
        <v>1639</v>
      </c>
      <c r="Q61" t="s">
        <v>1633</v>
      </c>
      <c r="R61" t="s">
        <v>2963</v>
      </c>
      <c r="S61" t="s">
        <v>2964</v>
      </c>
      <c r="T61" t="s">
        <v>2965</v>
      </c>
      <c r="U61" t="s">
        <v>1636</v>
      </c>
      <c r="Y61">
        <v>30.993383000000001</v>
      </c>
      <c r="Z61">
        <v>7.2255425000000004</v>
      </c>
      <c r="AA61" s="13">
        <v>8073000000</v>
      </c>
      <c r="AB61">
        <v>4</v>
      </c>
      <c r="AC61">
        <v>3.6666666999999999</v>
      </c>
      <c r="AD61">
        <v>3.5</v>
      </c>
      <c r="AE61">
        <v>9.1083002000000004</v>
      </c>
      <c r="AF61" s="13">
        <v>2373000000</v>
      </c>
      <c r="AG61">
        <v>4.8444871999999997</v>
      </c>
      <c r="AH61">
        <v>1043.9804999999999</v>
      </c>
      <c r="AI61">
        <v>7.5742440000000002</v>
      </c>
      <c r="AJ61">
        <v>-10.683318999999999</v>
      </c>
      <c r="AK61" s="13">
        <v>1973000000</v>
      </c>
      <c r="AL61">
        <v>19.246948</v>
      </c>
      <c r="AM61">
        <v>15.666569000000001</v>
      </c>
      <c r="AN61">
        <v>1.4049666999999999</v>
      </c>
      <c r="AO61">
        <v>2.5355048</v>
      </c>
      <c r="AP61">
        <v>5.2169999999999996</v>
      </c>
      <c r="AQ61">
        <v>71.594738528152348</v>
      </c>
      <c r="AR61">
        <v>28.247021571746032</v>
      </c>
      <c r="AS61">
        <v>71.594741999999997</v>
      </c>
      <c r="AT61">
        <v>28.247021</v>
      </c>
    </row>
    <row r="62" spans="1:46" x14ac:dyDescent="0.25">
      <c r="A62" s="1">
        <f t="shared" si="0"/>
        <v>4</v>
      </c>
      <c r="B62" s="2" t="s">
        <v>62</v>
      </c>
      <c r="C62" s="2">
        <v>2010</v>
      </c>
      <c r="D62" t="s">
        <v>2966</v>
      </c>
      <c r="E62" t="s">
        <v>2967</v>
      </c>
      <c r="F62" t="s">
        <v>2968</v>
      </c>
      <c r="G62" t="s">
        <v>2505</v>
      </c>
      <c r="H62" t="s">
        <v>2539</v>
      </c>
      <c r="I62" t="s">
        <v>2514</v>
      </c>
      <c r="J62" t="s">
        <v>2969</v>
      </c>
      <c r="K62" t="s">
        <v>2970</v>
      </c>
      <c r="L62" t="s">
        <v>1641</v>
      </c>
      <c r="M62" t="s">
        <v>1642</v>
      </c>
      <c r="N62" t="s">
        <v>1644</v>
      </c>
      <c r="O62" t="s">
        <v>1645</v>
      </c>
      <c r="P62" t="s">
        <v>1646</v>
      </c>
      <c r="Q62" t="s">
        <v>1640</v>
      </c>
      <c r="R62" t="s">
        <v>2971</v>
      </c>
      <c r="S62" t="s">
        <v>2972</v>
      </c>
      <c r="T62" t="s">
        <v>2973</v>
      </c>
      <c r="U62" t="s">
        <v>1643</v>
      </c>
      <c r="Y62">
        <v>28.038737999999999</v>
      </c>
      <c r="Z62">
        <v>5.2765737000000001</v>
      </c>
      <c r="AA62" s="13">
        <v>9028000000</v>
      </c>
      <c r="AB62">
        <v>4.5</v>
      </c>
      <c r="AC62">
        <v>3.6666666999999999</v>
      </c>
      <c r="AD62">
        <v>3.5</v>
      </c>
      <c r="AE62">
        <v>7.8495778999999999</v>
      </c>
      <c r="AF62" s="13">
        <v>2527000000</v>
      </c>
      <c r="AG62">
        <v>7.8997121000000003</v>
      </c>
      <c r="AH62">
        <v>1258.9492</v>
      </c>
      <c r="AI62">
        <v>7.0694995</v>
      </c>
      <c r="AJ62">
        <v>17.422678000000001</v>
      </c>
      <c r="AK62" s="13">
        <v>2276000000</v>
      </c>
      <c r="AL62">
        <v>10.73339</v>
      </c>
      <c r="AM62">
        <v>16.595644</v>
      </c>
      <c r="AN62">
        <v>1.4299834</v>
      </c>
      <c r="AO62">
        <v>2.4699962000000002</v>
      </c>
      <c r="AP62">
        <v>5.3800001000000002</v>
      </c>
      <c r="AQ62">
        <v>75.377815791682352</v>
      </c>
      <c r="AR62">
        <v>29.619193066523042</v>
      </c>
      <c r="AS62">
        <v>75.377814999999998</v>
      </c>
      <c r="AT62">
        <v>29.619192000000002</v>
      </c>
    </row>
    <row r="63" spans="1:46" x14ac:dyDescent="0.25">
      <c r="A63" s="1">
        <f t="shared" si="0"/>
        <v>4</v>
      </c>
      <c r="B63" s="2" t="s">
        <v>62</v>
      </c>
      <c r="C63" s="2">
        <v>2011</v>
      </c>
      <c r="D63" t="s">
        <v>2974</v>
      </c>
      <c r="E63" t="s">
        <v>2975</v>
      </c>
      <c r="F63" t="s">
        <v>2976</v>
      </c>
      <c r="G63" t="s">
        <v>2505</v>
      </c>
      <c r="H63" t="s">
        <v>2977</v>
      </c>
      <c r="I63" t="s">
        <v>1396</v>
      </c>
      <c r="J63" t="s">
        <v>2978</v>
      </c>
      <c r="K63" t="s">
        <v>2979</v>
      </c>
      <c r="L63" t="s">
        <v>1648</v>
      </c>
      <c r="M63" t="s">
        <v>1649</v>
      </c>
      <c r="N63" t="s">
        <v>1651</v>
      </c>
      <c r="O63" t="s">
        <v>1652</v>
      </c>
      <c r="P63" t="s">
        <v>1653</v>
      </c>
      <c r="Q63" t="s">
        <v>1647</v>
      </c>
      <c r="R63" t="s">
        <v>2980</v>
      </c>
      <c r="S63" t="s">
        <v>2981</v>
      </c>
      <c r="T63" t="s">
        <v>2982</v>
      </c>
      <c r="U63" t="s">
        <v>1650</v>
      </c>
      <c r="Y63">
        <v>23.663706000000001</v>
      </c>
      <c r="Z63">
        <v>0.84611380000000003</v>
      </c>
      <c r="AA63" s="13">
        <v>9309000000</v>
      </c>
      <c r="AB63">
        <v>4.5</v>
      </c>
      <c r="AC63">
        <v>3.8333333000000001</v>
      </c>
      <c r="AD63">
        <v>4</v>
      </c>
      <c r="AE63">
        <v>8.255744</v>
      </c>
      <c r="AF63" s="13">
        <v>3248000000</v>
      </c>
      <c r="AG63">
        <v>14.047124</v>
      </c>
      <c r="AH63">
        <v>1501.0839000000001</v>
      </c>
      <c r="AI63">
        <v>13.788598</v>
      </c>
      <c r="AJ63">
        <v>80.025108000000003</v>
      </c>
      <c r="AK63" s="13">
        <v>5424000000</v>
      </c>
      <c r="AL63">
        <v>8.7284594000000002</v>
      </c>
      <c r="AM63">
        <v>13.914823</v>
      </c>
      <c r="AN63">
        <v>1.5206249999999999</v>
      </c>
      <c r="AO63">
        <v>2.4381816000000001</v>
      </c>
      <c r="AP63">
        <v>5.5960001999999998</v>
      </c>
      <c r="AQ63">
        <v>86.295453854969537</v>
      </c>
      <c r="AR63">
        <v>30.549005888102361</v>
      </c>
      <c r="AS63">
        <v>86.295456000000001</v>
      </c>
      <c r="AT63">
        <v>30.549005999999999</v>
      </c>
    </row>
    <row r="64" spans="1:46" x14ac:dyDescent="0.25">
      <c r="A64" s="1">
        <f t="shared" si="0"/>
        <v>4</v>
      </c>
      <c r="B64" s="2" t="s">
        <v>62</v>
      </c>
      <c r="C64" s="2">
        <v>2012</v>
      </c>
      <c r="D64" t="s">
        <v>2983</v>
      </c>
      <c r="E64" t="s">
        <v>2984</v>
      </c>
      <c r="F64" t="s">
        <v>2985</v>
      </c>
      <c r="G64" t="s">
        <v>2505</v>
      </c>
      <c r="H64" t="s">
        <v>2514</v>
      </c>
      <c r="I64" t="s">
        <v>2514</v>
      </c>
      <c r="J64" t="s">
        <v>2986</v>
      </c>
      <c r="K64" t="s">
        <v>2987</v>
      </c>
      <c r="L64" t="s">
        <v>1655</v>
      </c>
      <c r="M64" t="s">
        <v>1656</v>
      </c>
      <c r="N64" t="s">
        <v>1658</v>
      </c>
      <c r="O64" t="s">
        <v>1659</v>
      </c>
      <c r="P64" t="s">
        <v>1660</v>
      </c>
      <c r="Q64" t="s">
        <v>1654</v>
      </c>
      <c r="R64" t="s">
        <v>2988</v>
      </c>
      <c r="S64" t="s">
        <v>2989</v>
      </c>
      <c r="T64" t="s">
        <v>2990</v>
      </c>
      <c r="U64" t="s">
        <v>1657</v>
      </c>
      <c r="Y64">
        <v>22.131155</v>
      </c>
      <c r="Z64">
        <v>2.3019497000000002</v>
      </c>
      <c r="AA64" s="13">
        <v>9134000000</v>
      </c>
      <c r="AB64">
        <v>4.5</v>
      </c>
      <c r="AC64">
        <v>3.5</v>
      </c>
      <c r="AD64">
        <v>3.5</v>
      </c>
      <c r="AE64">
        <v>7.9826598000000004</v>
      </c>
      <c r="AF64" s="13">
        <v>3295000000</v>
      </c>
      <c r="AG64">
        <v>9.2927894999999996</v>
      </c>
      <c r="AH64">
        <v>1536.5917999999999</v>
      </c>
      <c r="AI64">
        <v>11.764346</v>
      </c>
      <c r="AJ64">
        <v>-10.557817999999999</v>
      </c>
      <c r="AK64" s="13">
        <v>4855000000</v>
      </c>
      <c r="AL64">
        <v>11.186341000000001</v>
      </c>
      <c r="AM64">
        <v>15.205278</v>
      </c>
      <c r="AN64">
        <v>1.8248667000000001</v>
      </c>
      <c r="AO64">
        <v>2.4605958000000001</v>
      </c>
      <c r="AP64">
        <v>5.9109997999999999</v>
      </c>
      <c r="AQ64">
        <v>93.168035128683101</v>
      </c>
      <c r="AR64">
        <v>30.361741840741757</v>
      </c>
      <c r="AS64">
        <v>93.168036999999998</v>
      </c>
      <c r="AT64">
        <v>30.361742</v>
      </c>
    </row>
    <row r="65" spans="1:46" x14ac:dyDescent="0.25">
      <c r="A65" s="1">
        <f t="shared" si="0"/>
        <v>4</v>
      </c>
      <c r="B65" s="2" t="s">
        <v>62</v>
      </c>
      <c r="C65" s="2">
        <v>2013</v>
      </c>
      <c r="D65" t="s">
        <v>2991</v>
      </c>
      <c r="E65" t="s">
        <v>2992</v>
      </c>
      <c r="F65" t="s">
        <v>2993</v>
      </c>
      <c r="G65" t="s">
        <v>2505</v>
      </c>
      <c r="H65" t="s">
        <v>2599</v>
      </c>
      <c r="I65" t="s">
        <v>2599</v>
      </c>
      <c r="J65" t="s">
        <v>2994</v>
      </c>
      <c r="K65" t="s">
        <v>2995</v>
      </c>
      <c r="L65" t="s">
        <v>1662</v>
      </c>
      <c r="M65" t="s">
        <v>1663</v>
      </c>
      <c r="N65" t="s">
        <v>1665</v>
      </c>
      <c r="O65" t="s">
        <v>1666</v>
      </c>
      <c r="P65" t="s">
        <v>1667</v>
      </c>
      <c r="Q65" t="s">
        <v>1661</v>
      </c>
      <c r="R65" t="s">
        <v>2996</v>
      </c>
      <c r="S65" t="s">
        <v>2997</v>
      </c>
      <c r="T65" t="s">
        <v>2998</v>
      </c>
      <c r="U65" t="s">
        <v>1664</v>
      </c>
      <c r="Y65">
        <v>20.369842999999999</v>
      </c>
      <c r="Z65">
        <v>5.9554229000000003</v>
      </c>
      <c r="AA65" s="13">
        <v>12800000000</v>
      </c>
      <c r="AB65">
        <v>4.5</v>
      </c>
      <c r="AC65">
        <v>3</v>
      </c>
      <c r="AD65">
        <v>3</v>
      </c>
      <c r="AE65">
        <v>5.1366500999999998</v>
      </c>
      <c r="AF65" s="13">
        <v>3227000000</v>
      </c>
      <c r="AG65">
        <v>7.3125248000000003</v>
      </c>
      <c r="AH65">
        <v>2282.3499000000002</v>
      </c>
      <c r="AI65">
        <v>8.7831726000000003</v>
      </c>
      <c r="AJ65">
        <v>-16.10998</v>
      </c>
      <c r="AK65" s="13">
        <v>5518000000</v>
      </c>
      <c r="AL65">
        <v>11.666192000000001</v>
      </c>
      <c r="AM65">
        <v>54.012912999999998</v>
      </c>
      <c r="AN65">
        <v>1.9813499000000001</v>
      </c>
      <c r="AO65">
        <v>2.4524271</v>
      </c>
      <c r="AP65">
        <v>6.2030000999999997</v>
      </c>
      <c r="AQ65">
        <v>60.759321902877502</v>
      </c>
      <c r="AR65">
        <v>21.952756342854652</v>
      </c>
      <c r="AS65">
        <v>60.759323000000002</v>
      </c>
      <c r="AT65">
        <v>21.952756999999998</v>
      </c>
    </row>
    <row r="66" spans="1:46" x14ac:dyDescent="0.25">
      <c r="A66" s="1">
        <f t="shared" si="0"/>
        <v>4</v>
      </c>
      <c r="B66" s="2" t="s">
        <v>62</v>
      </c>
      <c r="C66" s="2">
        <v>2014</v>
      </c>
      <c r="D66" t="s">
        <v>2999</v>
      </c>
      <c r="E66" t="s">
        <v>3000</v>
      </c>
      <c r="F66" t="s">
        <v>3001</v>
      </c>
      <c r="G66" t="s">
        <v>1396</v>
      </c>
      <c r="H66" t="s">
        <v>2799</v>
      </c>
      <c r="I66" t="s">
        <v>2798</v>
      </c>
      <c r="J66" t="s">
        <v>3002</v>
      </c>
      <c r="K66" t="s">
        <v>3003</v>
      </c>
      <c r="L66" t="s">
        <v>1669</v>
      </c>
      <c r="M66" t="s">
        <v>1670</v>
      </c>
      <c r="N66" t="s">
        <v>1672</v>
      </c>
      <c r="O66" t="s">
        <v>1673</v>
      </c>
      <c r="P66" t="s">
        <v>1674</v>
      </c>
      <c r="Q66" t="s">
        <v>1668</v>
      </c>
      <c r="R66" t="s">
        <v>3004</v>
      </c>
      <c r="S66" t="s">
        <v>3005</v>
      </c>
      <c r="T66" t="s">
        <v>3006</v>
      </c>
      <c r="U66" t="s">
        <v>1671</v>
      </c>
      <c r="Y66">
        <v>19.583773000000001</v>
      </c>
      <c r="Z66">
        <v>0.90046704</v>
      </c>
      <c r="AA66" s="13">
        <v>10730000000</v>
      </c>
      <c r="AB66">
        <v>4</v>
      </c>
      <c r="AC66">
        <v>2.5</v>
      </c>
      <c r="AD66">
        <v>2</v>
      </c>
      <c r="AE66">
        <v>6.1394935000000004</v>
      </c>
      <c r="AF66" s="13">
        <v>3363000000</v>
      </c>
      <c r="AG66">
        <v>2.8562403000000001</v>
      </c>
      <c r="AH66">
        <v>1942.9051999999999</v>
      </c>
      <c r="AI66">
        <v>8.2677937000000004</v>
      </c>
      <c r="AJ66">
        <v>7.6488623999999996</v>
      </c>
      <c r="AK66" s="13">
        <v>4529000000</v>
      </c>
      <c r="AL66">
        <v>15.489616</v>
      </c>
      <c r="AM66">
        <v>23.939959999999999</v>
      </c>
      <c r="AN66">
        <v>2.8965749999999999</v>
      </c>
      <c r="AO66">
        <v>2.407645</v>
      </c>
      <c r="AP66">
        <v>6.5240001999999997</v>
      </c>
      <c r="AQ66">
        <v>63.836561558046157</v>
      </c>
      <c r="AR66">
        <v>23.642550228744931</v>
      </c>
      <c r="AS66">
        <v>63.836562999999998</v>
      </c>
      <c r="AT66">
        <v>23.64255</v>
      </c>
    </row>
    <row r="67" spans="1:46" x14ac:dyDescent="0.25">
      <c r="A67" s="1">
        <f t="shared" si="0"/>
        <v>4</v>
      </c>
      <c r="B67" s="2" t="s">
        <v>62</v>
      </c>
      <c r="C67" s="2">
        <v>2015</v>
      </c>
      <c r="D67" t="s">
        <v>3007</v>
      </c>
      <c r="E67" t="s">
        <v>3008</v>
      </c>
      <c r="F67" t="s">
        <v>3009</v>
      </c>
      <c r="G67" t="s">
        <v>1396</v>
      </c>
      <c r="H67" t="s">
        <v>2599</v>
      </c>
      <c r="I67" t="s">
        <v>2599</v>
      </c>
      <c r="J67" t="s">
        <v>3010</v>
      </c>
      <c r="K67" t="s">
        <v>3011</v>
      </c>
      <c r="L67" t="s">
        <v>1676</v>
      </c>
      <c r="M67" t="s">
        <v>1677</v>
      </c>
      <c r="N67" t="s">
        <v>1679</v>
      </c>
      <c r="O67" t="s">
        <v>1680</v>
      </c>
      <c r="P67" t="s">
        <v>1681</v>
      </c>
      <c r="Q67" t="s">
        <v>1675</v>
      </c>
      <c r="R67" t="s">
        <v>3012</v>
      </c>
      <c r="S67" t="s">
        <v>3013</v>
      </c>
      <c r="T67" t="s">
        <v>3014</v>
      </c>
      <c r="U67" t="s">
        <v>1678</v>
      </c>
      <c r="Y67">
        <v>19.982651000000001</v>
      </c>
      <c r="Z67">
        <v>2.0572499999999998</v>
      </c>
      <c r="AA67" s="13">
        <v>9873000000</v>
      </c>
      <c r="AB67">
        <v>4</v>
      </c>
      <c r="AC67">
        <v>3</v>
      </c>
      <c r="AD67">
        <v>3</v>
      </c>
      <c r="AE67">
        <v>6.461328</v>
      </c>
      <c r="AF67" s="13">
        <v>3192000000</v>
      </c>
      <c r="AG67">
        <v>2.1207592000000002</v>
      </c>
      <c r="AH67">
        <v>1711.2906</v>
      </c>
      <c r="AI67">
        <v>7.680491</v>
      </c>
      <c r="AJ67">
        <v>-8.5026398000000007</v>
      </c>
      <c r="AK67" s="13">
        <v>3795000000</v>
      </c>
      <c r="AL67">
        <v>17.149968999999999</v>
      </c>
      <c r="AM67">
        <v>13.252965</v>
      </c>
      <c r="AN67">
        <v>3.7146416000000002</v>
      </c>
      <c r="AO67">
        <v>2.3642696999999999</v>
      </c>
      <c r="AP67">
        <v>6.8099999000000002</v>
      </c>
      <c r="AQ67">
        <v>76.521271299580505</v>
      </c>
      <c r="AR67">
        <v>25.670273335514572</v>
      </c>
      <c r="AS67">
        <v>76.521270999999999</v>
      </c>
      <c r="AT67">
        <v>25.670273000000002</v>
      </c>
    </row>
    <row r="68" spans="1:46" x14ac:dyDescent="0.25">
      <c r="A68" s="1">
        <f t="shared" ref="A68:A131" si="1">IF(B68=B67, A67, A67+1)</f>
        <v>4</v>
      </c>
      <c r="B68" s="2" t="s">
        <v>62</v>
      </c>
      <c r="C68" s="2">
        <v>2016</v>
      </c>
      <c r="D68" t="s">
        <v>3015</v>
      </c>
      <c r="E68" t="s">
        <v>3016</v>
      </c>
      <c r="F68" t="s">
        <v>3017</v>
      </c>
      <c r="G68" t="s">
        <v>1396</v>
      </c>
      <c r="H68" t="s">
        <v>2599</v>
      </c>
      <c r="I68" t="s">
        <v>2599</v>
      </c>
      <c r="J68" t="s">
        <v>3018</v>
      </c>
      <c r="K68" t="s">
        <v>3019</v>
      </c>
      <c r="L68" t="s">
        <v>1683</v>
      </c>
      <c r="M68" t="s">
        <v>1684</v>
      </c>
      <c r="N68" t="s">
        <v>1686</v>
      </c>
      <c r="O68" t="s">
        <v>1687</v>
      </c>
      <c r="P68" t="s">
        <v>1688</v>
      </c>
      <c r="Q68" t="s">
        <v>1682</v>
      </c>
      <c r="R68" t="s">
        <v>3020</v>
      </c>
      <c r="S68" t="s">
        <v>3021</v>
      </c>
      <c r="T68" t="s">
        <v>3022</v>
      </c>
      <c r="U68" t="s">
        <v>1685</v>
      </c>
      <c r="Y68">
        <v>20.844294000000001</v>
      </c>
      <c r="Z68">
        <v>2.7330344000000002</v>
      </c>
      <c r="AA68" s="13">
        <v>11710000000</v>
      </c>
      <c r="AB68">
        <v>4</v>
      </c>
      <c r="AC68">
        <v>3</v>
      </c>
      <c r="AD68">
        <v>3</v>
      </c>
      <c r="AE68">
        <v>6.2055062999999997</v>
      </c>
      <c r="AF68" s="13">
        <v>3485000000</v>
      </c>
      <c r="AG68">
        <v>3.3734658</v>
      </c>
      <c r="AH68">
        <v>1900.4059</v>
      </c>
      <c r="AI68">
        <v>7.8869313999999999</v>
      </c>
      <c r="AJ68">
        <v>6.1244221000000003</v>
      </c>
      <c r="AK68" s="13">
        <v>4430000000</v>
      </c>
      <c r="AL68">
        <v>17.454636000000001</v>
      </c>
      <c r="AM68">
        <v>15.748620000000001</v>
      </c>
      <c r="AN68">
        <v>3.9098166999999999</v>
      </c>
      <c r="AO68">
        <v>2.3393834</v>
      </c>
      <c r="AP68">
        <v>5.5270000000000001</v>
      </c>
      <c r="AQ68">
        <v>67.87700018642991</v>
      </c>
      <c r="AR68">
        <v>26.280776120812771</v>
      </c>
      <c r="AS68">
        <v>67.876998999999998</v>
      </c>
      <c r="AT68">
        <v>26.280777</v>
      </c>
    </row>
    <row r="69" spans="1:46" x14ac:dyDescent="0.25">
      <c r="A69" s="1">
        <f t="shared" si="1"/>
        <v>4</v>
      </c>
      <c r="B69" s="2" t="s">
        <v>62</v>
      </c>
      <c r="C69" s="2">
        <v>2017</v>
      </c>
      <c r="D69" t="s">
        <v>3023</v>
      </c>
      <c r="E69" t="s">
        <v>3024</v>
      </c>
      <c r="F69" t="s">
        <v>3025</v>
      </c>
      <c r="G69" t="s">
        <v>2514</v>
      </c>
      <c r="H69" t="s">
        <v>2850</v>
      </c>
      <c r="I69" t="s">
        <v>2514</v>
      </c>
      <c r="J69" t="s">
        <v>3026</v>
      </c>
      <c r="K69" t="s">
        <v>3027</v>
      </c>
      <c r="L69" t="s">
        <v>1690</v>
      </c>
      <c r="M69" t="s">
        <v>1691</v>
      </c>
      <c r="N69" t="s">
        <v>1693</v>
      </c>
      <c r="O69" t="s">
        <v>1694</v>
      </c>
      <c r="P69" t="s">
        <v>1695</v>
      </c>
      <c r="Q69" t="s">
        <v>1689</v>
      </c>
      <c r="R69" t="s">
        <v>3028</v>
      </c>
      <c r="S69" t="s">
        <v>3029</v>
      </c>
      <c r="T69" t="s">
        <v>3030</v>
      </c>
      <c r="U69" t="s">
        <v>1692</v>
      </c>
      <c r="Y69">
        <v>19.561710000000001</v>
      </c>
      <c r="Z69">
        <v>6.2138391000000004</v>
      </c>
      <c r="AA69" s="13">
        <v>11820000000</v>
      </c>
      <c r="AB69">
        <v>3.5</v>
      </c>
      <c r="AC69">
        <v>3.3333333000000001</v>
      </c>
      <c r="AD69">
        <v>3.5</v>
      </c>
      <c r="AE69">
        <v>5.3884869000000002</v>
      </c>
      <c r="AF69" s="13">
        <v>3255000000</v>
      </c>
      <c r="AG69">
        <v>8.1288947999999994</v>
      </c>
      <c r="AH69">
        <v>1998.7380000000001</v>
      </c>
      <c r="AI69">
        <v>6.9570521999999997</v>
      </c>
      <c r="AJ69">
        <v>-10.822609999999999</v>
      </c>
      <c r="AK69" s="13">
        <v>4203000000</v>
      </c>
      <c r="AL69">
        <v>12.371922</v>
      </c>
      <c r="AM69">
        <v>10.677311</v>
      </c>
      <c r="AN69">
        <v>4.3505335000000001</v>
      </c>
      <c r="AO69">
        <v>2.2349454999999998</v>
      </c>
      <c r="AP69">
        <v>4.2199998000000001</v>
      </c>
      <c r="AQ69">
        <v>70.548364565594014</v>
      </c>
      <c r="AR69">
        <v>25.488334734800276</v>
      </c>
      <c r="AS69">
        <v>70.548362999999995</v>
      </c>
      <c r="AT69">
        <v>25.488334999999999</v>
      </c>
    </row>
    <row r="70" spans="1:46" x14ac:dyDescent="0.25">
      <c r="A70" s="1">
        <f t="shared" si="1"/>
        <v>4</v>
      </c>
      <c r="B70" s="2" t="s">
        <v>62</v>
      </c>
      <c r="C70" s="2">
        <v>2018</v>
      </c>
      <c r="D70" t="s">
        <v>3031</v>
      </c>
      <c r="E70" t="s">
        <v>3032</v>
      </c>
      <c r="F70" t="s">
        <v>3033</v>
      </c>
      <c r="G70" t="s">
        <v>2514</v>
      </c>
      <c r="H70" t="s">
        <v>2850</v>
      </c>
      <c r="I70" t="s">
        <v>2514</v>
      </c>
      <c r="J70" t="s">
        <v>3034</v>
      </c>
      <c r="K70" t="s">
        <v>3035</v>
      </c>
      <c r="L70" t="s">
        <v>1697</v>
      </c>
      <c r="M70" t="s">
        <v>1698</v>
      </c>
      <c r="N70" t="s">
        <v>1700</v>
      </c>
      <c r="O70" t="s">
        <v>1701</v>
      </c>
      <c r="P70" t="s">
        <v>1702</v>
      </c>
      <c r="Q70" t="s">
        <v>1696</v>
      </c>
      <c r="R70" t="s">
        <v>3036</v>
      </c>
      <c r="S70" t="s">
        <v>3037</v>
      </c>
      <c r="T70" t="s">
        <v>3038</v>
      </c>
      <c r="U70" t="s">
        <v>1699</v>
      </c>
      <c r="Y70">
        <v>18.136551000000001</v>
      </c>
      <c r="Z70">
        <v>4.8757242999999999</v>
      </c>
      <c r="AA70" s="13">
        <v>12210000000</v>
      </c>
      <c r="AB70">
        <v>3.5</v>
      </c>
      <c r="AC70">
        <v>3.3333333000000001</v>
      </c>
      <c r="AD70">
        <v>3.5</v>
      </c>
      <c r="AE70">
        <v>4.4414072000000004</v>
      </c>
      <c r="AF70" s="13">
        <v>2989000000</v>
      </c>
      <c r="AG70">
        <v>6.2000774999999999</v>
      </c>
      <c r="AH70">
        <v>2180.0414999999998</v>
      </c>
      <c r="AI70">
        <v>7.1047807000000001</v>
      </c>
      <c r="AJ70">
        <v>1.8313045999999999</v>
      </c>
      <c r="AK70" s="13">
        <v>4781000000</v>
      </c>
      <c r="AL70">
        <v>7.8087648999999999</v>
      </c>
      <c r="AM70">
        <v>10.568479999999999</v>
      </c>
      <c r="AN70">
        <v>4.5853248000000004</v>
      </c>
      <c r="AO70">
        <v>2.1226796999999999</v>
      </c>
      <c r="AP70">
        <v>4.2759999999999998</v>
      </c>
      <c r="AQ70">
        <v>67.958518345388384</v>
      </c>
      <c r="AR70">
        <v>25.127380658251958</v>
      </c>
      <c r="AS70">
        <v>67.958518999999995</v>
      </c>
      <c r="AT70">
        <v>25.127379999999999</v>
      </c>
    </row>
    <row r="71" spans="1:46" x14ac:dyDescent="0.25">
      <c r="A71" s="1">
        <f t="shared" si="1"/>
        <v>4</v>
      </c>
      <c r="B71" s="2" t="s">
        <v>62</v>
      </c>
      <c r="C71" s="2">
        <v>2019</v>
      </c>
      <c r="D71" t="s">
        <v>3039</v>
      </c>
      <c r="E71" t="s">
        <v>3040</v>
      </c>
      <c r="F71" t="s">
        <v>3041</v>
      </c>
      <c r="G71" t="s">
        <v>2514</v>
      </c>
      <c r="H71" t="s">
        <v>2850</v>
      </c>
      <c r="I71" t="s">
        <v>2514</v>
      </c>
      <c r="J71" t="s">
        <v>3042</v>
      </c>
      <c r="K71" t="s">
        <v>3043</v>
      </c>
      <c r="L71" t="s">
        <v>1704</v>
      </c>
      <c r="M71" t="s">
        <v>1705</v>
      </c>
      <c r="N71" t="s">
        <v>1707</v>
      </c>
      <c r="O71" t="s">
        <v>1708</v>
      </c>
      <c r="P71" t="s">
        <v>1709</v>
      </c>
      <c r="Q71" t="s">
        <v>1703</v>
      </c>
      <c r="R71" t="s">
        <v>3044</v>
      </c>
      <c r="S71" t="s">
        <v>3045</v>
      </c>
      <c r="T71" t="s">
        <v>3046</v>
      </c>
      <c r="U71" t="s">
        <v>1706</v>
      </c>
      <c r="Y71">
        <v>17.323231</v>
      </c>
      <c r="Z71">
        <v>4.6551080000000002</v>
      </c>
      <c r="AA71" s="13">
        <v>11840000000</v>
      </c>
      <c r="AB71">
        <v>3.5</v>
      </c>
      <c r="AC71">
        <v>3.3333333000000001</v>
      </c>
      <c r="AD71">
        <v>3.5</v>
      </c>
      <c r="AE71">
        <v>5.6774529999999999</v>
      </c>
      <c r="AF71" s="13">
        <v>3880000000</v>
      </c>
      <c r="AG71">
        <v>6.5077748</v>
      </c>
      <c r="AH71">
        <v>2167.9115999999999</v>
      </c>
      <c r="AI71">
        <v>7.0432037999999997</v>
      </c>
      <c r="AJ71">
        <v>5.3830729000000002</v>
      </c>
      <c r="AK71" s="13">
        <v>4813000000</v>
      </c>
      <c r="AL71">
        <v>7.1436400000000004</v>
      </c>
      <c r="AM71">
        <v>8.4810733999999997</v>
      </c>
      <c r="AN71">
        <v>5.2173667000000004</v>
      </c>
      <c r="AO71">
        <v>2.0889310999999999</v>
      </c>
      <c r="AP71">
        <v>4.3159999999999998</v>
      </c>
      <c r="AQ71">
        <v>76.82480182717552</v>
      </c>
      <c r="AR71">
        <v>26.391747117692706</v>
      </c>
      <c r="AS71">
        <v>76.824798999999999</v>
      </c>
      <c r="AT71">
        <v>26.391746999999999</v>
      </c>
    </row>
    <row r="72" spans="1:46" x14ac:dyDescent="0.25">
      <c r="A72" s="1">
        <f t="shared" si="1"/>
        <v>4</v>
      </c>
      <c r="B72" s="2" t="s">
        <v>62</v>
      </c>
      <c r="C72" s="2">
        <v>2020</v>
      </c>
      <c r="D72" t="s">
        <v>3047</v>
      </c>
      <c r="E72" t="s">
        <v>3048</v>
      </c>
      <c r="F72" t="s">
        <v>3049</v>
      </c>
      <c r="G72" t="s">
        <v>2514</v>
      </c>
      <c r="H72" t="s">
        <v>2850</v>
      </c>
      <c r="I72" t="s">
        <v>2514</v>
      </c>
      <c r="J72" t="s">
        <v>3050</v>
      </c>
      <c r="K72" t="s">
        <v>3051</v>
      </c>
      <c r="L72" t="s">
        <v>1711</v>
      </c>
      <c r="M72" t="s">
        <v>1712</v>
      </c>
      <c r="N72" t="s">
        <v>1714</v>
      </c>
      <c r="O72" t="s">
        <v>1715</v>
      </c>
      <c r="P72" t="s">
        <v>1716</v>
      </c>
      <c r="Q72" t="s">
        <v>1710</v>
      </c>
      <c r="R72" t="s">
        <v>3052</v>
      </c>
      <c r="S72" t="s">
        <v>3053</v>
      </c>
      <c r="T72" t="s">
        <v>3054</v>
      </c>
      <c r="U72" t="s">
        <v>1713</v>
      </c>
      <c r="Y72">
        <v>18.853783</v>
      </c>
      <c r="Z72">
        <v>7.2837110000000003</v>
      </c>
      <c r="AA72" s="13">
        <v>13210000000</v>
      </c>
      <c r="AB72">
        <v>3.5</v>
      </c>
      <c r="AC72">
        <v>3.3333333000000001</v>
      </c>
      <c r="AD72">
        <v>3.5</v>
      </c>
      <c r="AE72">
        <v>2.6780371999999999</v>
      </c>
      <c r="AF72" s="13">
        <v>1876000000</v>
      </c>
      <c r="AG72">
        <v>0.51394165000000003</v>
      </c>
      <c r="AH72">
        <v>2176.5792999999999</v>
      </c>
      <c r="AI72">
        <v>7.8334102999999997</v>
      </c>
      <c r="AJ72">
        <v>10.103063000000001</v>
      </c>
      <c r="AK72" s="13">
        <v>5487000000</v>
      </c>
      <c r="AL72">
        <v>9.8872900000000001</v>
      </c>
      <c r="AM72">
        <v>9.3655738999999993</v>
      </c>
      <c r="AN72">
        <v>5.5957084000000004</v>
      </c>
      <c r="AO72">
        <v>2.0662687000000002</v>
      </c>
      <c r="AP72">
        <v>4.6509999999999998</v>
      </c>
      <c r="AQ72">
        <v>38.516861661312902</v>
      </c>
      <c r="AR72">
        <v>30.817315625487453</v>
      </c>
      <c r="AS72">
        <v>38.516860999999999</v>
      </c>
      <c r="AT72">
        <v>30.817316000000002</v>
      </c>
    </row>
    <row r="73" spans="1:46" x14ac:dyDescent="0.25">
      <c r="A73" s="1">
        <f t="shared" si="1"/>
        <v>4</v>
      </c>
      <c r="B73" s="2" t="s">
        <v>62</v>
      </c>
      <c r="C73" s="2">
        <v>2021</v>
      </c>
      <c r="D73" t="s">
        <v>3055</v>
      </c>
      <c r="E73" t="s">
        <v>3056</v>
      </c>
      <c r="F73" t="s">
        <v>3057</v>
      </c>
      <c r="G73" t="s">
        <v>2514</v>
      </c>
      <c r="H73" t="s">
        <v>3058</v>
      </c>
      <c r="I73" t="s">
        <v>2514</v>
      </c>
      <c r="J73" t="s">
        <v>3059</v>
      </c>
      <c r="K73" t="s">
        <v>3060</v>
      </c>
      <c r="L73" t="s">
        <v>1718</v>
      </c>
      <c r="M73" t="s">
        <v>1719</v>
      </c>
      <c r="N73" t="s">
        <v>1721</v>
      </c>
      <c r="O73" t="s">
        <v>1722</v>
      </c>
      <c r="P73" t="s">
        <v>1723</v>
      </c>
      <c r="Q73" t="s">
        <v>1717</v>
      </c>
      <c r="R73" t="s">
        <v>3061</v>
      </c>
      <c r="S73" t="s">
        <v>3062</v>
      </c>
      <c r="T73" t="s">
        <v>3063</v>
      </c>
      <c r="U73" t="s">
        <v>1720</v>
      </c>
      <c r="Y73">
        <v>19.708774999999999</v>
      </c>
      <c r="Z73">
        <v>8.4190272999999998</v>
      </c>
      <c r="AA73" s="13">
        <v>15290000000</v>
      </c>
      <c r="AB73">
        <v>3.5</v>
      </c>
      <c r="AC73">
        <v>3.3333330000000001</v>
      </c>
      <c r="AD73">
        <v>3.5</v>
      </c>
      <c r="AE73">
        <v>3.3685534000000001</v>
      </c>
      <c r="AF73" s="13">
        <v>2614000000</v>
      </c>
      <c r="AG73">
        <v>5.3564777000000001</v>
      </c>
      <c r="AH73">
        <v>2363.2993000000001</v>
      </c>
      <c r="AI73">
        <v>9.9495401000000001</v>
      </c>
      <c r="AJ73">
        <v>82.084923000000003</v>
      </c>
      <c r="AK73" s="13">
        <v>7720000000</v>
      </c>
      <c r="AL73">
        <v>9.9710883999999993</v>
      </c>
      <c r="AM73">
        <v>11.187227</v>
      </c>
      <c r="AN73">
        <v>5.8056998000000002</v>
      </c>
      <c r="AO73">
        <v>2.0077448000000002</v>
      </c>
      <c r="AP73">
        <v>4.7039999999999997</v>
      </c>
      <c r="AQ73">
        <v>58.430013627387545</v>
      </c>
      <c r="AS73">
        <v>58.430011999999998</v>
      </c>
      <c r="AT73">
        <v>35.242885999999999</v>
      </c>
    </row>
    <row r="74" spans="1:46" x14ac:dyDescent="0.25">
      <c r="A74" s="1">
        <f t="shared" si="1"/>
        <v>5</v>
      </c>
      <c r="B74" s="2" t="s">
        <v>83</v>
      </c>
      <c r="C74" s="2">
        <v>2004</v>
      </c>
      <c r="D74" t="s">
        <v>3064</v>
      </c>
      <c r="E74" t="s">
        <v>3065</v>
      </c>
      <c r="F74" t="s">
        <v>3066</v>
      </c>
      <c r="J74" t="s">
        <v>3067</v>
      </c>
      <c r="K74" t="s">
        <v>3068</v>
      </c>
      <c r="L74" t="s">
        <v>1724</v>
      </c>
      <c r="M74" t="s">
        <v>1725</v>
      </c>
      <c r="N74" t="s">
        <v>1727</v>
      </c>
      <c r="P74" t="s">
        <v>1728</v>
      </c>
      <c r="R74" t="s">
        <v>3069</v>
      </c>
      <c r="S74" t="s">
        <v>3070</v>
      </c>
      <c r="T74" t="s">
        <v>3071</v>
      </c>
      <c r="U74" t="s">
        <v>1726</v>
      </c>
      <c r="Y74">
        <v>23.314195999999999</v>
      </c>
      <c r="Z74">
        <v>3.2072438999999999</v>
      </c>
      <c r="AA74" s="13">
        <v>847600000</v>
      </c>
      <c r="AB74">
        <v>3</v>
      </c>
      <c r="AC74">
        <v>2.6666666999999999</v>
      </c>
      <c r="AD74">
        <v>2.5</v>
      </c>
      <c r="AE74">
        <v>2.6929207000000002</v>
      </c>
      <c r="AF74">
        <v>97900000</v>
      </c>
      <c r="AG74">
        <v>2.3401171999999999</v>
      </c>
      <c r="AH74">
        <v>405.69603999999998</v>
      </c>
      <c r="AI74">
        <v>6.9486103000000004</v>
      </c>
      <c r="AJ74">
        <v>103.39385</v>
      </c>
      <c r="AK74" s="13">
        <v>252600000</v>
      </c>
      <c r="AL74">
        <v>28.051334000000001</v>
      </c>
      <c r="AM74">
        <v>16.521584000000001</v>
      </c>
      <c r="AN74">
        <v>2243.9312</v>
      </c>
      <c r="AO74">
        <v>2.1292393000000001</v>
      </c>
      <c r="AP74">
        <v>4.6319999999999997</v>
      </c>
      <c r="AQ74">
        <v>50.442218084165269</v>
      </c>
      <c r="AR74">
        <v>18.389725484374139</v>
      </c>
      <c r="AS74">
        <v>50.442219000000001</v>
      </c>
      <c r="AT74">
        <v>18.389724999999999</v>
      </c>
    </row>
    <row r="75" spans="1:46" x14ac:dyDescent="0.25">
      <c r="A75" s="1">
        <f t="shared" si="1"/>
        <v>5</v>
      </c>
      <c r="B75" s="2" t="s">
        <v>83</v>
      </c>
      <c r="C75" s="2">
        <v>2005</v>
      </c>
      <c r="D75" t="s">
        <v>3072</v>
      </c>
      <c r="E75" t="s">
        <v>3073</v>
      </c>
      <c r="F75" t="s">
        <v>3074</v>
      </c>
      <c r="G75" t="s">
        <v>2599</v>
      </c>
      <c r="H75" t="s">
        <v>2835</v>
      </c>
      <c r="I75" t="s">
        <v>2799</v>
      </c>
      <c r="J75" t="s">
        <v>3075</v>
      </c>
      <c r="K75" t="s">
        <v>3076</v>
      </c>
      <c r="L75" t="s">
        <v>1730</v>
      </c>
      <c r="M75" t="s">
        <v>1731</v>
      </c>
      <c r="N75" t="s">
        <v>1733</v>
      </c>
      <c r="P75" t="s">
        <v>1734</v>
      </c>
      <c r="Q75" t="s">
        <v>1729</v>
      </c>
      <c r="R75" t="s">
        <v>3077</v>
      </c>
      <c r="S75" t="s">
        <v>3078</v>
      </c>
      <c r="T75" t="s">
        <v>3079</v>
      </c>
      <c r="U75" t="s">
        <v>1732</v>
      </c>
      <c r="Y75">
        <v>22.281065000000002</v>
      </c>
      <c r="Z75">
        <v>1.3397752999999999</v>
      </c>
      <c r="AA75" s="13">
        <v>654400000</v>
      </c>
      <c r="AB75">
        <v>3</v>
      </c>
      <c r="AC75">
        <v>2.6666666999999999</v>
      </c>
      <c r="AD75">
        <v>2.5</v>
      </c>
      <c r="AE75">
        <v>3.5749892999999999</v>
      </c>
      <c r="AF75" s="13">
        <v>105000000</v>
      </c>
      <c r="AG75">
        <v>2.9972724999999998</v>
      </c>
      <c r="AH75">
        <v>321.33861999999999</v>
      </c>
      <c r="AI75">
        <v>6.9877805999999998</v>
      </c>
      <c r="AJ75">
        <v>79.299615000000003</v>
      </c>
      <c r="AK75" s="13">
        <v>205200000</v>
      </c>
      <c r="AL75">
        <v>31.373301999999999</v>
      </c>
      <c r="AM75">
        <v>27.390846</v>
      </c>
      <c r="AN75">
        <v>3644.3332999999998</v>
      </c>
      <c r="AO75">
        <v>1.9786676999999999</v>
      </c>
      <c r="AP75">
        <v>4.6529999000000002</v>
      </c>
      <c r="AQ75">
        <v>69.89672591611118</v>
      </c>
      <c r="AR75">
        <v>18.690124886727926</v>
      </c>
      <c r="AS75">
        <v>69.896728999999993</v>
      </c>
      <c r="AT75">
        <v>18.690124999999998</v>
      </c>
    </row>
    <row r="76" spans="1:46" x14ac:dyDescent="0.25">
      <c r="A76" s="1">
        <f t="shared" si="1"/>
        <v>5</v>
      </c>
      <c r="B76" s="2" t="s">
        <v>83</v>
      </c>
      <c r="C76" s="2">
        <v>2006</v>
      </c>
      <c r="D76" t="s">
        <v>3080</v>
      </c>
      <c r="E76" t="s">
        <v>3081</v>
      </c>
      <c r="F76" t="s">
        <v>3082</v>
      </c>
      <c r="G76" t="s">
        <v>2599</v>
      </c>
      <c r="H76" t="s">
        <v>2835</v>
      </c>
      <c r="I76" t="s">
        <v>2799</v>
      </c>
      <c r="J76" t="s">
        <v>3083</v>
      </c>
      <c r="K76" t="s">
        <v>3084</v>
      </c>
      <c r="L76" t="s">
        <v>1736</v>
      </c>
      <c r="M76" t="s">
        <v>1737</v>
      </c>
      <c r="N76" t="s">
        <v>1739</v>
      </c>
      <c r="P76" t="s">
        <v>1740</v>
      </c>
      <c r="Q76" t="s">
        <v>1735</v>
      </c>
      <c r="R76" t="s">
        <v>3085</v>
      </c>
      <c r="S76" t="s">
        <v>3086</v>
      </c>
      <c r="T76" t="s">
        <v>3087</v>
      </c>
      <c r="U76" t="s">
        <v>1738</v>
      </c>
      <c r="Y76">
        <v>15.584566000000001</v>
      </c>
      <c r="Z76">
        <v>2.9996296999999998</v>
      </c>
      <c r="AA76" s="13">
        <v>657700000</v>
      </c>
      <c r="AB76">
        <v>3</v>
      </c>
      <c r="AC76">
        <v>2.6666666999999999</v>
      </c>
      <c r="AD76">
        <v>2.5</v>
      </c>
      <c r="AE76">
        <v>2.9620719000000002</v>
      </c>
      <c r="AF76" s="13">
        <v>125000000</v>
      </c>
      <c r="AG76">
        <v>1.1896021000000001</v>
      </c>
      <c r="AH76">
        <v>452.27614999999997</v>
      </c>
      <c r="AI76">
        <v>6.2744388999999998</v>
      </c>
      <c r="AJ76">
        <v>55.205382999999998</v>
      </c>
      <c r="AK76" s="13">
        <v>264800000</v>
      </c>
      <c r="AL76">
        <v>34.695270999999998</v>
      </c>
      <c r="AM76">
        <v>100.60775</v>
      </c>
      <c r="AN76">
        <v>5148.75</v>
      </c>
      <c r="AO76">
        <v>2.0629143999999999</v>
      </c>
      <c r="AP76">
        <v>4.6989998999999996</v>
      </c>
      <c r="AQ76">
        <v>69.38630362155466</v>
      </c>
      <c r="AR76">
        <v>17.896871628067682</v>
      </c>
      <c r="AS76">
        <v>69.386307000000002</v>
      </c>
      <c r="AT76">
        <v>17.896871999999998</v>
      </c>
    </row>
    <row r="77" spans="1:46" x14ac:dyDescent="0.25">
      <c r="A77" s="1">
        <f t="shared" si="1"/>
        <v>5</v>
      </c>
      <c r="B77" s="2" t="s">
        <v>83</v>
      </c>
      <c r="C77" s="2">
        <v>2007</v>
      </c>
      <c r="D77" t="s">
        <v>3088</v>
      </c>
      <c r="E77" t="s">
        <v>3089</v>
      </c>
      <c r="F77" t="s">
        <v>3090</v>
      </c>
      <c r="G77" t="s">
        <v>2599</v>
      </c>
      <c r="H77" t="s">
        <v>2599</v>
      </c>
      <c r="I77" t="s">
        <v>2599</v>
      </c>
      <c r="J77" t="s">
        <v>3091</v>
      </c>
      <c r="K77" t="s">
        <v>3092</v>
      </c>
      <c r="L77" t="s">
        <v>1742</v>
      </c>
      <c r="M77" t="s">
        <v>1743</v>
      </c>
      <c r="N77" t="s">
        <v>1745</v>
      </c>
      <c r="O77" t="s">
        <v>1746</v>
      </c>
      <c r="P77" t="s">
        <v>1747</v>
      </c>
      <c r="Q77" t="s">
        <v>1741</v>
      </c>
      <c r="R77" t="s">
        <v>3093</v>
      </c>
      <c r="S77" t="s">
        <v>3094</v>
      </c>
      <c r="T77" t="s">
        <v>3095</v>
      </c>
      <c r="U77" t="s">
        <v>1744</v>
      </c>
      <c r="Y77">
        <v>16.819710000000001</v>
      </c>
      <c r="Z77">
        <v>1.6581773</v>
      </c>
      <c r="AA77" s="13">
        <v>1057000000</v>
      </c>
      <c r="AB77">
        <v>3</v>
      </c>
      <c r="AC77">
        <v>3</v>
      </c>
      <c r="AD77">
        <v>3</v>
      </c>
      <c r="AE77">
        <v>6.1430287000000003</v>
      </c>
      <c r="AF77" s="13">
        <v>385900000</v>
      </c>
      <c r="AG77">
        <v>6.8174710000000003</v>
      </c>
      <c r="AH77">
        <v>657.99347</v>
      </c>
      <c r="AI77">
        <v>6.7783145999999999</v>
      </c>
      <c r="AJ77">
        <v>31.111151</v>
      </c>
      <c r="AK77" s="13">
        <v>425800000</v>
      </c>
      <c r="AL77">
        <v>18.175566</v>
      </c>
      <c r="AM77">
        <v>13.618876</v>
      </c>
      <c r="AN77">
        <v>4197.7520000000004</v>
      </c>
      <c r="AO77">
        <v>2.2933557000000002</v>
      </c>
      <c r="AP77">
        <v>4.6710000000000003</v>
      </c>
      <c r="AQ77">
        <v>71.121038750657846</v>
      </c>
      <c r="AR77">
        <v>12.934163171140961</v>
      </c>
      <c r="AS77">
        <v>71.121039999999994</v>
      </c>
      <c r="AT77">
        <v>12.934163</v>
      </c>
    </row>
    <row r="78" spans="1:46" x14ac:dyDescent="0.25">
      <c r="A78" s="1">
        <f t="shared" si="1"/>
        <v>5</v>
      </c>
      <c r="B78" s="2" t="s">
        <v>83</v>
      </c>
      <c r="C78" s="2">
        <v>2008</v>
      </c>
      <c r="D78" t="s">
        <v>3096</v>
      </c>
      <c r="E78" t="s">
        <v>3097</v>
      </c>
      <c r="F78" t="s">
        <v>3098</v>
      </c>
      <c r="G78" t="s">
        <v>2599</v>
      </c>
      <c r="H78" t="s">
        <v>2599</v>
      </c>
      <c r="I78" t="s">
        <v>2599</v>
      </c>
      <c r="J78" t="s">
        <v>3099</v>
      </c>
      <c r="K78" t="s">
        <v>3100</v>
      </c>
      <c r="L78" t="s">
        <v>1749</v>
      </c>
      <c r="M78" t="s">
        <v>1750</v>
      </c>
      <c r="N78" t="s">
        <v>1752</v>
      </c>
      <c r="O78" t="s">
        <v>1753</v>
      </c>
      <c r="P78" t="s">
        <v>1754</v>
      </c>
      <c r="Q78" t="s">
        <v>1748</v>
      </c>
      <c r="R78" t="s">
        <v>3101</v>
      </c>
      <c r="S78" t="s">
        <v>3102</v>
      </c>
      <c r="T78" t="s">
        <v>3103</v>
      </c>
      <c r="U78" t="s">
        <v>1751</v>
      </c>
      <c r="Y78">
        <v>15.980007000000001</v>
      </c>
      <c r="Z78">
        <v>4.3102355000000001</v>
      </c>
      <c r="AA78" s="13">
        <v>1113000000</v>
      </c>
      <c r="AB78">
        <v>3</v>
      </c>
      <c r="AC78">
        <v>3</v>
      </c>
      <c r="AD78">
        <v>3</v>
      </c>
      <c r="AE78">
        <v>5.4834889999999996</v>
      </c>
      <c r="AF78" s="13">
        <v>381900000</v>
      </c>
      <c r="AG78">
        <v>4.1330160999999999</v>
      </c>
      <c r="AH78">
        <v>712.09942999999998</v>
      </c>
      <c r="AI78">
        <v>5.9689207</v>
      </c>
      <c r="AJ78">
        <v>7.0169186999999997</v>
      </c>
      <c r="AK78" s="13">
        <v>415700000</v>
      </c>
      <c r="AL78">
        <v>23.065612999999999</v>
      </c>
      <c r="AM78">
        <v>16.705124000000001</v>
      </c>
      <c r="AN78">
        <v>4601.6908999999996</v>
      </c>
      <c r="AO78">
        <v>2.4081942999999999</v>
      </c>
      <c r="AP78">
        <v>4.7249999000000003</v>
      </c>
      <c r="AQ78">
        <v>64.184250720840609</v>
      </c>
      <c r="AR78">
        <v>14.732000586613761</v>
      </c>
      <c r="AS78">
        <v>64.184250000000006</v>
      </c>
      <c r="AT78">
        <v>14.731999999999999</v>
      </c>
    </row>
    <row r="79" spans="1:46" x14ac:dyDescent="0.25">
      <c r="A79" s="1">
        <f t="shared" si="1"/>
        <v>5</v>
      </c>
      <c r="B79" s="2" t="s">
        <v>83</v>
      </c>
      <c r="C79" s="2">
        <v>2009</v>
      </c>
      <c r="D79" t="s">
        <v>3104</v>
      </c>
      <c r="E79" t="s">
        <v>3105</v>
      </c>
      <c r="F79" t="s">
        <v>3106</v>
      </c>
      <c r="G79" t="s">
        <v>2599</v>
      </c>
      <c r="H79" t="s">
        <v>2813</v>
      </c>
      <c r="I79" t="s">
        <v>2799</v>
      </c>
      <c r="J79" t="s">
        <v>3107</v>
      </c>
      <c r="K79" t="s">
        <v>3108</v>
      </c>
      <c r="L79" t="s">
        <v>1756</v>
      </c>
      <c r="M79" t="s">
        <v>1757</v>
      </c>
      <c r="N79" t="s">
        <v>1759</v>
      </c>
      <c r="O79" t="s">
        <v>1760</v>
      </c>
      <c r="P79" t="s">
        <v>1761</v>
      </c>
      <c r="Q79" t="s">
        <v>1755</v>
      </c>
      <c r="R79" t="s">
        <v>3109</v>
      </c>
      <c r="S79" t="s">
        <v>3110</v>
      </c>
      <c r="T79" t="s">
        <v>3111</v>
      </c>
      <c r="U79" t="s">
        <v>1758</v>
      </c>
      <c r="Y79">
        <v>16.360619</v>
      </c>
      <c r="Z79">
        <v>-6.5860995999999998</v>
      </c>
      <c r="AA79" s="13">
        <v>1099000000</v>
      </c>
      <c r="AB79">
        <v>3</v>
      </c>
      <c r="AC79">
        <v>2.3333333000000001</v>
      </c>
      <c r="AD79">
        <v>2.5</v>
      </c>
      <c r="AE79">
        <v>1.3552374</v>
      </c>
      <c r="AF79">
        <v>91030000</v>
      </c>
      <c r="AG79">
        <v>-1.1226419999999999</v>
      </c>
      <c r="AH79">
        <v>670.26122999999995</v>
      </c>
      <c r="AI79">
        <v>9.9646968999999999</v>
      </c>
      <c r="AJ79">
        <v>67.992271000000002</v>
      </c>
      <c r="AK79" s="13">
        <v>669300000</v>
      </c>
      <c r="AL79">
        <v>4.6843886000000001</v>
      </c>
      <c r="AM79">
        <v>1.7710292000000001</v>
      </c>
      <c r="AN79">
        <v>4801.0829999999996</v>
      </c>
      <c r="AO79">
        <v>2.4397624000000002</v>
      </c>
      <c r="AP79">
        <v>4.8060001999999997</v>
      </c>
      <c r="AQ79">
        <v>69.815353967878863</v>
      </c>
      <c r="AR79">
        <v>17.368570355092679</v>
      </c>
      <c r="AS79">
        <v>69.815353000000002</v>
      </c>
      <c r="AT79">
        <v>17.368569999999998</v>
      </c>
    </row>
    <row r="80" spans="1:46" x14ac:dyDescent="0.25">
      <c r="A80" s="1">
        <f t="shared" si="1"/>
        <v>5</v>
      </c>
      <c r="B80" s="2" t="s">
        <v>83</v>
      </c>
      <c r="C80" s="2">
        <v>2010</v>
      </c>
      <c r="D80" t="s">
        <v>3112</v>
      </c>
      <c r="E80" t="s">
        <v>3113</v>
      </c>
      <c r="F80" t="s">
        <v>3114</v>
      </c>
      <c r="G80" t="s">
        <v>2799</v>
      </c>
      <c r="H80" t="s">
        <v>2813</v>
      </c>
      <c r="I80" t="s">
        <v>2799</v>
      </c>
      <c r="J80" t="s">
        <v>3115</v>
      </c>
      <c r="K80" t="s">
        <v>3115</v>
      </c>
      <c r="L80" t="s">
        <v>1763</v>
      </c>
      <c r="M80" t="s">
        <v>1764</v>
      </c>
      <c r="N80" t="s">
        <v>1766</v>
      </c>
      <c r="O80" t="s">
        <v>1767</v>
      </c>
      <c r="P80" t="s">
        <v>1768</v>
      </c>
      <c r="Q80" t="s">
        <v>1762</v>
      </c>
      <c r="R80" t="s">
        <v>3116</v>
      </c>
      <c r="S80" t="s">
        <v>3117</v>
      </c>
      <c r="T80" t="s">
        <v>3118</v>
      </c>
      <c r="U80" t="s">
        <v>1765</v>
      </c>
      <c r="Y80">
        <v>17.484949</v>
      </c>
      <c r="Z80">
        <v>19.147614000000001</v>
      </c>
      <c r="AA80" s="13">
        <v>1198000000</v>
      </c>
      <c r="AB80">
        <v>2.5</v>
      </c>
      <c r="AC80">
        <v>2.3333333000000001</v>
      </c>
      <c r="AD80">
        <v>2.5</v>
      </c>
      <c r="AE80">
        <v>0</v>
      </c>
      <c r="AF80">
        <v>0</v>
      </c>
      <c r="AG80">
        <v>4.8133602</v>
      </c>
      <c r="AH80">
        <v>667.28161999999998</v>
      </c>
      <c r="AI80">
        <v>12.568199</v>
      </c>
      <c r="AJ80">
        <v>53.485607000000002</v>
      </c>
      <c r="AK80" s="13">
        <v>861400000</v>
      </c>
      <c r="AL80">
        <v>15.461981</v>
      </c>
      <c r="AM80">
        <v>16.102629</v>
      </c>
      <c r="AN80">
        <v>5726.0708000000004</v>
      </c>
      <c r="AO80">
        <v>2.4582784000000002</v>
      </c>
      <c r="AP80">
        <v>4.7729998</v>
      </c>
      <c r="AQ80">
        <v>73.546566559674432</v>
      </c>
      <c r="AR80">
        <v>26.441416280307173</v>
      </c>
      <c r="AS80">
        <v>73.546570000000003</v>
      </c>
      <c r="AT80">
        <v>26.441416</v>
      </c>
    </row>
    <row r="81" spans="1:46" x14ac:dyDescent="0.25">
      <c r="A81" s="1">
        <f t="shared" si="1"/>
        <v>5</v>
      </c>
      <c r="B81" s="2" t="s">
        <v>83</v>
      </c>
      <c r="C81" s="2">
        <v>2011</v>
      </c>
      <c r="D81" t="s">
        <v>3119</v>
      </c>
      <c r="E81" t="s">
        <v>3120</v>
      </c>
      <c r="F81" t="s">
        <v>3121</v>
      </c>
      <c r="G81" t="s">
        <v>2799</v>
      </c>
      <c r="H81" t="s">
        <v>2827</v>
      </c>
      <c r="I81" t="s">
        <v>2599</v>
      </c>
      <c r="J81" t="s">
        <v>3122</v>
      </c>
      <c r="K81" t="s">
        <v>3123</v>
      </c>
      <c r="L81" t="s">
        <v>1770</v>
      </c>
      <c r="M81" t="s">
        <v>1771</v>
      </c>
      <c r="N81" t="s">
        <v>1773</v>
      </c>
      <c r="O81" t="s">
        <v>1774</v>
      </c>
      <c r="P81" t="s">
        <v>1775</v>
      </c>
      <c r="Q81" t="s">
        <v>1769</v>
      </c>
      <c r="R81" t="s">
        <v>3124</v>
      </c>
      <c r="S81" t="s">
        <v>3125</v>
      </c>
      <c r="T81" t="s">
        <v>3126</v>
      </c>
      <c r="U81" t="s">
        <v>1772</v>
      </c>
      <c r="Y81">
        <v>16.069749999999999</v>
      </c>
      <c r="Z81">
        <v>6.3691502</v>
      </c>
      <c r="AA81" s="13">
        <v>1090000000</v>
      </c>
      <c r="AB81">
        <v>2.5</v>
      </c>
      <c r="AC81">
        <v>2.8333333000000001</v>
      </c>
      <c r="AD81">
        <v>3</v>
      </c>
      <c r="AE81">
        <v>14.090503999999999</v>
      </c>
      <c r="AF81" s="13">
        <v>956100000</v>
      </c>
      <c r="AG81">
        <v>5.6121116000000004</v>
      </c>
      <c r="AH81">
        <v>644.50256000000002</v>
      </c>
      <c r="AI81">
        <v>14.981583000000001</v>
      </c>
      <c r="AJ81">
        <v>40.117603000000003</v>
      </c>
      <c r="AK81" s="13">
        <v>1017000000</v>
      </c>
      <c r="AL81">
        <v>21.350466000000001</v>
      </c>
      <c r="AM81">
        <v>8.9992800000000006</v>
      </c>
      <c r="AN81">
        <v>6658.0312999999996</v>
      </c>
      <c r="AO81">
        <v>2.4713110999999999</v>
      </c>
      <c r="AP81">
        <v>4.7930001999999998</v>
      </c>
      <c r="AQ81">
        <v>85.954673115106331</v>
      </c>
      <c r="AR81">
        <v>27.158227197923612</v>
      </c>
      <c r="AS81">
        <v>85.954673999999997</v>
      </c>
      <c r="AT81">
        <v>27.158228000000001</v>
      </c>
    </row>
    <row r="82" spans="1:46" x14ac:dyDescent="0.25">
      <c r="A82" s="1">
        <f t="shared" si="1"/>
        <v>5</v>
      </c>
      <c r="B82" s="2" t="s">
        <v>83</v>
      </c>
      <c r="C82" s="2">
        <v>2012</v>
      </c>
      <c r="D82" t="s">
        <v>3127</v>
      </c>
      <c r="E82" t="s">
        <v>3128</v>
      </c>
      <c r="F82" t="s">
        <v>3129</v>
      </c>
      <c r="G82" t="s">
        <v>2799</v>
      </c>
      <c r="H82" t="s">
        <v>2850</v>
      </c>
      <c r="I82" t="s">
        <v>2514</v>
      </c>
      <c r="J82" t="s">
        <v>3130</v>
      </c>
      <c r="K82" t="s">
        <v>3131</v>
      </c>
      <c r="L82" t="s">
        <v>1777</v>
      </c>
      <c r="M82" t="s">
        <v>1778</v>
      </c>
      <c r="N82" t="s">
        <v>1780</v>
      </c>
      <c r="O82" t="s">
        <v>1781</v>
      </c>
      <c r="P82" t="s">
        <v>1782</v>
      </c>
      <c r="Q82" t="s">
        <v>1776</v>
      </c>
      <c r="R82" t="s">
        <v>3132</v>
      </c>
      <c r="S82" t="s">
        <v>3133</v>
      </c>
      <c r="T82" t="s">
        <v>3134</v>
      </c>
      <c r="U82" t="s">
        <v>1779</v>
      </c>
      <c r="Y82">
        <v>16.831672999999999</v>
      </c>
      <c r="Z82">
        <v>4.7162785999999999</v>
      </c>
      <c r="AA82" s="13">
        <v>1286000000</v>
      </c>
      <c r="AB82">
        <v>2.5</v>
      </c>
      <c r="AC82">
        <v>3.3333333000000001</v>
      </c>
      <c r="AD82">
        <v>3.5</v>
      </c>
      <c r="AE82">
        <v>7.9282063999999997</v>
      </c>
      <c r="AF82" s="13">
        <v>605600000</v>
      </c>
      <c r="AG82">
        <v>5.9152861000000003</v>
      </c>
      <c r="AH82">
        <v>707.96765000000005</v>
      </c>
      <c r="AI82">
        <v>14.475495</v>
      </c>
      <c r="AJ82">
        <v>14.447295</v>
      </c>
      <c r="AK82" s="13">
        <v>1106000000</v>
      </c>
      <c r="AL82">
        <v>15.225101</v>
      </c>
      <c r="AM82">
        <v>11.515969999999999</v>
      </c>
      <c r="AN82">
        <v>6985.8290999999999</v>
      </c>
      <c r="AO82">
        <v>2.4487529000000001</v>
      </c>
      <c r="AP82">
        <v>4.8179997999999999</v>
      </c>
      <c r="AQ82">
        <v>86.674324238884324</v>
      </c>
      <c r="AR82">
        <v>20.85625271218904</v>
      </c>
      <c r="AS82">
        <v>86.674323999999999</v>
      </c>
      <c r="AT82">
        <v>20.856252999999999</v>
      </c>
    </row>
    <row r="83" spans="1:46" x14ac:dyDescent="0.25">
      <c r="A83" s="1">
        <f t="shared" si="1"/>
        <v>5</v>
      </c>
      <c r="B83" s="2" t="s">
        <v>83</v>
      </c>
      <c r="C83" s="2">
        <v>2013</v>
      </c>
      <c r="D83" t="s">
        <v>3135</v>
      </c>
      <c r="E83" t="s">
        <v>3136</v>
      </c>
      <c r="F83" t="s">
        <v>3137</v>
      </c>
      <c r="G83" t="s">
        <v>2799</v>
      </c>
      <c r="H83" t="s">
        <v>2850</v>
      </c>
      <c r="I83" t="s">
        <v>2514</v>
      </c>
      <c r="J83" t="s">
        <v>3138</v>
      </c>
      <c r="K83" t="s">
        <v>3139</v>
      </c>
      <c r="L83" t="s">
        <v>1784</v>
      </c>
      <c r="M83" t="s">
        <v>1785</v>
      </c>
      <c r="N83" t="s">
        <v>1787</v>
      </c>
      <c r="O83" t="s">
        <v>1788</v>
      </c>
      <c r="P83" t="s">
        <v>1789</v>
      </c>
      <c r="Q83" t="s">
        <v>1783</v>
      </c>
      <c r="R83" t="s">
        <v>3140</v>
      </c>
      <c r="S83" t="s">
        <v>3141</v>
      </c>
      <c r="T83" t="s">
        <v>3142</v>
      </c>
      <c r="U83" t="s">
        <v>1786</v>
      </c>
      <c r="Y83">
        <v>17.545273000000002</v>
      </c>
      <c r="Z83">
        <v>6.4427357000000001</v>
      </c>
      <c r="AA83" s="13">
        <v>1470000000</v>
      </c>
      <c r="AB83">
        <v>2.5</v>
      </c>
      <c r="AC83">
        <v>3.3333333000000001</v>
      </c>
      <c r="AD83">
        <v>3.5</v>
      </c>
      <c r="AE83">
        <v>2.26822E-3</v>
      </c>
      <c r="AF83">
        <v>190000</v>
      </c>
      <c r="AG83">
        <v>3.9456870999999998</v>
      </c>
      <c r="AH83">
        <v>757.69226000000003</v>
      </c>
      <c r="AI83">
        <v>18.873418999999998</v>
      </c>
      <c r="AJ83">
        <v>41.384655000000002</v>
      </c>
      <c r="AK83" s="13">
        <v>1581000000</v>
      </c>
      <c r="AL83">
        <v>11.887896</v>
      </c>
      <c r="AM83">
        <v>4.3293514000000002</v>
      </c>
      <c r="AN83">
        <v>6907.8779000000004</v>
      </c>
      <c r="AO83">
        <v>2.4423161000000002</v>
      </c>
      <c r="AP83">
        <v>4.8660002000000002</v>
      </c>
      <c r="AQ83">
        <v>80.426444438421683</v>
      </c>
      <c r="AR83">
        <v>21.812106718545763</v>
      </c>
      <c r="AS83">
        <v>80.426445000000001</v>
      </c>
      <c r="AT83">
        <v>21.812107000000001</v>
      </c>
    </row>
    <row r="84" spans="1:46" x14ac:dyDescent="0.25">
      <c r="A84" s="1">
        <f t="shared" si="1"/>
        <v>5</v>
      </c>
      <c r="B84" s="2" t="s">
        <v>83</v>
      </c>
      <c r="C84" s="2">
        <v>2014</v>
      </c>
      <c r="D84" t="s">
        <v>3143</v>
      </c>
      <c r="E84" t="s">
        <v>3144</v>
      </c>
      <c r="F84" t="s">
        <v>3145</v>
      </c>
      <c r="G84" t="s">
        <v>2599</v>
      </c>
      <c r="H84" t="s">
        <v>3146</v>
      </c>
      <c r="I84" t="s">
        <v>2514</v>
      </c>
      <c r="J84" t="s">
        <v>3147</v>
      </c>
      <c r="K84" t="s">
        <v>3148</v>
      </c>
      <c r="L84" t="s">
        <v>1791</v>
      </c>
      <c r="M84" t="s">
        <v>1792</v>
      </c>
      <c r="N84" t="s">
        <v>1794</v>
      </c>
      <c r="O84" t="s">
        <v>1795</v>
      </c>
      <c r="P84" t="s">
        <v>1796</v>
      </c>
      <c r="Q84" t="s">
        <v>1790</v>
      </c>
      <c r="R84" t="s">
        <v>3149</v>
      </c>
      <c r="S84" t="s">
        <v>3150</v>
      </c>
      <c r="T84" t="s">
        <v>3151</v>
      </c>
      <c r="U84" t="s">
        <v>1793</v>
      </c>
      <c r="Y84">
        <v>17.523817000000001</v>
      </c>
      <c r="Z84">
        <v>3.3207366</v>
      </c>
      <c r="AA84" s="13">
        <v>1538000000</v>
      </c>
      <c r="AB84">
        <v>3</v>
      </c>
      <c r="AC84">
        <v>3.3333298999999998</v>
      </c>
      <c r="AD84">
        <v>3.5</v>
      </c>
      <c r="AE84">
        <v>-0.84022129000000001</v>
      </c>
      <c r="AF84">
        <v>-73758600</v>
      </c>
      <c r="AG84">
        <v>3.6965531999999999</v>
      </c>
      <c r="AH84">
        <v>774.56903</v>
      </c>
      <c r="AI84">
        <v>17.793146</v>
      </c>
      <c r="AJ84">
        <v>0.36724377000000002</v>
      </c>
      <c r="AK84" s="13">
        <v>1562000000</v>
      </c>
      <c r="AL84">
        <v>7.0720210000000003</v>
      </c>
      <c r="AM84">
        <v>2.6158967</v>
      </c>
      <c r="AN84">
        <v>7014.1187</v>
      </c>
      <c r="AO84">
        <v>2.4829321000000002</v>
      </c>
      <c r="AP84">
        <v>4.8959998999999996</v>
      </c>
      <c r="AQ84">
        <v>76.771963529477347</v>
      </c>
      <c r="AR84">
        <v>23.399827753096254</v>
      </c>
      <c r="AS84">
        <v>76.771964999999994</v>
      </c>
      <c r="AT84">
        <v>23.399827999999999</v>
      </c>
    </row>
    <row r="85" spans="1:46" x14ac:dyDescent="0.25">
      <c r="A85" s="1">
        <f t="shared" si="1"/>
        <v>5</v>
      </c>
      <c r="B85" s="2" t="s">
        <v>83</v>
      </c>
      <c r="C85" s="2">
        <v>2015</v>
      </c>
      <c r="D85" t="s">
        <v>3152</v>
      </c>
      <c r="E85" t="s">
        <v>3153</v>
      </c>
      <c r="F85" t="s">
        <v>3154</v>
      </c>
      <c r="G85" t="s">
        <v>2599</v>
      </c>
      <c r="H85" t="s">
        <v>3146</v>
      </c>
      <c r="I85" t="s">
        <v>2514</v>
      </c>
      <c r="J85" t="s">
        <v>3155</v>
      </c>
      <c r="K85" t="s">
        <v>3156</v>
      </c>
      <c r="L85" t="s">
        <v>1798</v>
      </c>
      <c r="M85" t="s">
        <v>1799</v>
      </c>
      <c r="N85" t="s">
        <v>1801</v>
      </c>
      <c r="O85" t="s">
        <v>1802</v>
      </c>
      <c r="P85" t="s">
        <v>1803</v>
      </c>
      <c r="Q85" t="s">
        <v>1797</v>
      </c>
      <c r="R85" t="s">
        <v>3157</v>
      </c>
      <c r="S85" t="s">
        <v>3158</v>
      </c>
      <c r="T85" t="s">
        <v>3159</v>
      </c>
      <c r="U85" t="s">
        <v>1800</v>
      </c>
      <c r="Y85">
        <v>18.478241000000001</v>
      </c>
      <c r="Z85">
        <v>7.6039995999999999</v>
      </c>
      <c r="AA85" s="13">
        <v>1625000000</v>
      </c>
      <c r="AB85">
        <v>3</v>
      </c>
      <c r="AC85">
        <v>3.3333298999999998</v>
      </c>
      <c r="AD85">
        <v>3.5</v>
      </c>
      <c r="AE85">
        <v>0.60576790999999997</v>
      </c>
      <c r="AF85">
        <v>53272460</v>
      </c>
      <c r="AG85">
        <v>3.8259105999999998</v>
      </c>
      <c r="AH85">
        <v>756.42560000000003</v>
      </c>
      <c r="AI85">
        <v>19.501894</v>
      </c>
      <c r="AJ85">
        <v>17.252583999999999</v>
      </c>
      <c r="AK85" s="13">
        <v>1715000000</v>
      </c>
      <c r="AL85">
        <v>10.820683000000001</v>
      </c>
      <c r="AM85">
        <v>2.9722892999999999</v>
      </c>
      <c r="AN85">
        <v>7485.5165999999999</v>
      </c>
      <c r="AO85">
        <v>2.5492767999999999</v>
      </c>
      <c r="AP85">
        <v>4.9229998999999998</v>
      </c>
      <c r="AQ85">
        <v>72.442725380292742</v>
      </c>
      <c r="AR85">
        <v>24.864754059000948</v>
      </c>
      <c r="AS85">
        <v>72.442725999999993</v>
      </c>
      <c r="AT85">
        <v>24.864754000000001</v>
      </c>
    </row>
    <row r="86" spans="1:46" x14ac:dyDescent="0.25">
      <c r="A86" s="1">
        <f t="shared" si="1"/>
        <v>5</v>
      </c>
      <c r="B86" s="2" t="s">
        <v>83</v>
      </c>
      <c r="C86" s="2">
        <v>2016</v>
      </c>
      <c r="D86" t="s">
        <v>3160</v>
      </c>
      <c r="E86" t="s">
        <v>3161</v>
      </c>
      <c r="F86" t="s">
        <v>3162</v>
      </c>
      <c r="G86" t="s">
        <v>2599</v>
      </c>
      <c r="H86" t="s">
        <v>2514</v>
      </c>
      <c r="I86" t="s">
        <v>1396</v>
      </c>
      <c r="J86" t="s">
        <v>3163</v>
      </c>
      <c r="K86" t="s">
        <v>3164</v>
      </c>
      <c r="L86" t="s">
        <v>1805</v>
      </c>
      <c r="M86" t="s">
        <v>1806</v>
      </c>
      <c r="N86" t="s">
        <v>1808</v>
      </c>
      <c r="O86" t="s">
        <v>1809</v>
      </c>
      <c r="P86" t="s">
        <v>1810</v>
      </c>
      <c r="Q86" t="s">
        <v>1804</v>
      </c>
      <c r="R86" t="s">
        <v>3165</v>
      </c>
      <c r="S86" t="s">
        <v>3166</v>
      </c>
      <c r="T86" t="s">
        <v>3167</v>
      </c>
      <c r="U86" t="s">
        <v>1807</v>
      </c>
      <c r="Y86">
        <v>17.589946999999999</v>
      </c>
      <c r="Z86">
        <v>4.8287239</v>
      </c>
      <c r="AA86" s="13">
        <v>1512000000</v>
      </c>
      <c r="AB86">
        <v>3</v>
      </c>
      <c r="AC86">
        <v>3.5</v>
      </c>
      <c r="AD86">
        <v>4</v>
      </c>
      <c r="AE86">
        <v>18.828009000000002</v>
      </c>
      <c r="AF86" s="13">
        <v>1618000000</v>
      </c>
      <c r="AG86">
        <v>10.820627</v>
      </c>
      <c r="AH86">
        <v>720.47326999999996</v>
      </c>
      <c r="AI86">
        <v>16.883545000000002</v>
      </c>
      <c r="AJ86">
        <v>1.4798150999999999</v>
      </c>
      <c r="AK86" s="13">
        <v>1451000000</v>
      </c>
      <c r="AL86">
        <v>8.1721172000000006</v>
      </c>
      <c r="AM86">
        <v>5.6689486999999996</v>
      </c>
      <c r="AN86">
        <v>8967.9267999999993</v>
      </c>
      <c r="AO86">
        <v>2.5895000000000001</v>
      </c>
      <c r="AP86">
        <v>4.8800001000000002</v>
      </c>
      <c r="AQ86">
        <v>111.83946249873675</v>
      </c>
      <c r="AR86">
        <v>23.966414886698136</v>
      </c>
      <c r="AS86">
        <v>111.83946</v>
      </c>
      <c r="AT86">
        <v>23.966415000000001</v>
      </c>
    </row>
    <row r="87" spans="1:46" x14ac:dyDescent="0.25">
      <c r="A87" s="1">
        <f t="shared" si="1"/>
        <v>5</v>
      </c>
      <c r="B87" s="2" t="s">
        <v>83</v>
      </c>
      <c r="C87" s="2">
        <v>2017</v>
      </c>
      <c r="D87" t="s">
        <v>3168</v>
      </c>
      <c r="E87" t="s">
        <v>3169</v>
      </c>
      <c r="F87" t="s">
        <v>3170</v>
      </c>
      <c r="G87" t="s">
        <v>2599</v>
      </c>
      <c r="H87" t="s">
        <v>2514</v>
      </c>
      <c r="I87" t="s">
        <v>1396</v>
      </c>
      <c r="J87" t="s">
        <v>3171</v>
      </c>
      <c r="K87" t="s">
        <v>3172</v>
      </c>
      <c r="L87" t="s">
        <v>1812</v>
      </c>
      <c r="M87" t="s">
        <v>1813</v>
      </c>
      <c r="N87" t="s">
        <v>1815</v>
      </c>
      <c r="O87" t="s">
        <v>1816</v>
      </c>
      <c r="P87" t="s">
        <v>1817</v>
      </c>
      <c r="Q87" t="s">
        <v>1811</v>
      </c>
      <c r="R87" t="s">
        <v>3173</v>
      </c>
      <c r="S87" t="s">
        <v>3174</v>
      </c>
      <c r="T87" t="s">
        <v>3175</v>
      </c>
      <c r="U87" t="s">
        <v>1814</v>
      </c>
      <c r="Y87">
        <v>20.528473000000002</v>
      </c>
      <c r="Z87">
        <v>18.497931000000001</v>
      </c>
      <c r="AA87" s="13">
        <v>2119000000</v>
      </c>
      <c r="AB87">
        <v>3</v>
      </c>
      <c r="AC87">
        <v>3.5</v>
      </c>
      <c r="AD87">
        <v>4</v>
      </c>
      <c r="AE87">
        <v>5.5942717000000002</v>
      </c>
      <c r="AF87" s="13">
        <v>577600000</v>
      </c>
      <c r="AG87">
        <v>10.300005000000001</v>
      </c>
      <c r="AH87">
        <v>843.46429000000001</v>
      </c>
      <c r="AI87">
        <v>15.276021999999999</v>
      </c>
      <c r="AJ87">
        <v>1.8808164999999999</v>
      </c>
      <c r="AK87" s="13">
        <v>1577000000</v>
      </c>
      <c r="AL87">
        <v>8.9145260000000004</v>
      </c>
      <c r="AM87">
        <v>10.356503</v>
      </c>
      <c r="AN87">
        <v>9088.3192999999992</v>
      </c>
      <c r="AO87">
        <v>2.5634937</v>
      </c>
      <c r="AP87">
        <v>4.9139999999999997</v>
      </c>
      <c r="AQ87">
        <v>101.25163376842875</v>
      </c>
      <c r="AR87">
        <v>23.018610145247191</v>
      </c>
      <c r="AS87">
        <v>101.25163000000001</v>
      </c>
      <c r="AT87">
        <v>23.018609999999999</v>
      </c>
    </row>
    <row r="88" spans="1:46" x14ac:dyDescent="0.25">
      <c r="A88" s="1">
        <f t="shared" si="1"/>
        <v>5</v>
      </c>
      <c r="B88" s="2" t="s">
        <v>83</v>
      </c>
      <c r="C88" s="2">
        <v>2018</v>
      </c>
      <c r="D88" t="s">
        <v>3176</v>
      </c>
      <c r="E88" t="s">
        <v>3177</v>
      </c>
      <c r="F88" t="s">
        <v>3178</v>
      </c>
      <c r="G88" t="s">
        <v>2599</v>
      </c>
      <c r="H88" t="s">
        <v>2514</v>
      </c>
      <c r="I88" t="s">
        <v>1396</v>
      </c>
      <c r="J88" t="s">
        <v>3179</v>
      </c>
      <c r="K88" t="s">
        <v>3180</v>
      </c>
      <c r="L88" t="s">
        <v>1819</v>
      </c>
      <c r="M88" t="s">
        <v>1820</v>
      </c>
      <c r="N88" t="s">
        <v>1822</v>
      </c>
      <c r="O88" t="s">
        <v>1823</v>
      </c>
      <c r="P88" t="s">
        <v>1824</v>
      </c>
      <c r="Q88" t="s">
        <v>1818</v>
      </c>
      <c r="R88" t="s">
        <v>3181</v>
      </c>
      <c r="S88" t="s">
        <v>3182</v>
      </c>
      <c r="T88" t="s">
        <v>3183</v>
      </c>
      <c r="U88" t="s">
        <v>1821</v>
      </c>
      <c r="Y88">
        <v>22.940010000000001</v>
      </c>
      <c r="Z88">
        <v>5.6340747000000002</v>
      </c>
      <c r="AA88" s="13">
        <v>2720000000</v>
      </c>
      <c r="AB88">
        <v>3</v>
      </c>
      <c r="AC88">
        <v>3.5</v>
      </c>
      <c r="AD88">
        <v>4</v>
      </c>
      <c r="AE88">
        <v>2.9751126999999999</v>
      </c>
      <c r="AF88" s="13">
        <v>352800000</v>
      </c>
      <c r="AG88">
        <v>6.3584918999999998</v>
      </c>
      <c r="AH88">
        <v>944.41723999999999</v>
      </c>
      <c r="AI88">
        <v>15.481904999999999</v>
      </c>
      <c r="AJ88">
        <v>8.6820582999999996</v>
      </c>
      <c r="AK88" s="13">
        <v>1836000000</v>
      </c>
      <c r="AL88">
        <v>9.8260021000000002</v>
      </c>
      <c r="AM88">
        <v>7.0590843999999997</v>
      </c>
      <c r="AN88">
        <v>9011.1337999999996</v>
      </c>
      <c r="AO88">
        <v>2.5334425</v>
      </c>
      <c r="AP88">
        <v>4.9829998</v>
      </c>
      <c r="AQ88">
        <v>88.98411154370902</v>
      </c>
      <c r="AR88">
        <v>22.202510272917735</v>
      </c>
      <c r="AS88">
        <v>88.984108000000006</v>
      </c>
      <c r="AT88">
        <v>22.202511000000001</v>
      </c>
    </row>
    <row r="89" spans="1:46" x14ac:dyDescent="0.25">
      <c r="A89" s="1">
        <f t="shared" si="1"/>
        <v>5</v>
      </c>
      <c r="B89" s="2" t="s">
        <v>83</v>
      </c>
      <c r="C89" s="2">
        <v>2019</v>
      </c>
      <c r="D89" t="s">
        <v>3184</v>
      </c>
      <c r="E89" t="s">
        <v>3185</v>
      </c>
      <c r="F89" t="s">
        <v>3186</v>
      </c>
      <c r="G89" t="s">
        <v>2599</v>
      </c>
      <c r="H89" t="s">
        <v>2514</v>
      </c>
      <c r="I89" t="s">
        <v>1396</v>
      </c>
      <c r="J89" t="s">
        <v>3187</v>
      </c>
      <c r="K89" t="s">
        <v>3188</v>
      </c>
      <c r="L89" t="s">
        <v>1826</v>
      </c>
      <c r="M89" t="s">
        <v>1827</v>
      </c>
      <c r="N89" t="s">
        <v>1829</v>
      </c>
      <c r="O89" t="s">
        <v>1830</v>
      </c>
      <c r="P89" t="s">
        <v>1831</v>
      </c>
      <c r="Q89" t="s">
        <v>1825</v>
      </c>
      <c r="R89" t="s">
        <v>3189</v>
      </c>
      <c r="S89" t="s">
        <v>3190</v>
      </c>
      <c r="T89" t="s">
        <v>3191</v>
      </c>
      <c r="U89" t="s">
        <v>1828</v>
      </c>
      <c r="Y89">
        <v>26.427277</v>
      </c>
      <c r="Z89">
        <v>16.130953000000002</v>
      </c>
      <c r="AA89" s="13">
        <v>3553000000</v>
      </c>
      <c r="AB89">
        <v>3</v>
      </c>
      <c r="AC89">
        <v>3.5</v>
      </c>
      <c r="AD89">
        <v>4</v>
      </c>
      <c r="AE89">
        <v>0.33028682999999998</v>
      </c>
      <c r="AF89">
        <v>44400000</v>
      </c>
      <c r="AG89">
        <v>5.6169143000000004</v>
      </c>
      <c r="AH89">
        <v>1043.8998999999999</v>
      </c>
      <c r="AI89">
        <v>15.402326</v>
      </c>
      <c r="AJ89">
        <v>-29.375216000000002</v>
      </c>
      <c r="AK89" s="13">
        <v>2071000000</v>
      </c>
      <c r="AL89">
        <v>9.4707793999999996</v>
      </c>
      <c r="AM89">
        <v>9.4029074000000001</v>
      </c>
      <c r="AN89">
        <v>9183.8760000000002</v>
      </c>
      <c r="AO89">
        <v>2.5376470000000002</v>
      </c>
      <c r="AP89">
        <v>5.0199999999999996</v>
      </c>
      <c r="AQ89">
        <v>78.415313228597384</v>
      </c>
      <c r="AR89">
        <v>23.712365038965729</v>
      </c>
      <c r="AS89">
        <v>78.415313999999995</v>
      </c>
      <c r="AT89">
        <v>23.712364000000001</v>
      </c>
    </row>
    <row r="90" spans="1:46" x14ac:dyDescent="0.25">
      <c r="A90" s="1">
        <f t="shared" si="1"/>
        <v>5</v>
      </c>
      <c r="B90" s="2" t="s">
        <v>83</v>
      </c>
      <c r="C90" s="2">
        <v>2020</v>
      </c>
      <c r="D90" t="s">
        <v>3192</v>
      </c>
      <c r="E90" t="s">
        <v>3193</v>
      </c>
      <c r="F90" t="s">
        <v>3194</v>
      </c>
      <c r="G90" t="s">
        <v>2599</v>
      </c>
      <c r="H90" t="s">
        <v>2514</v>
      </c>
      <c r="I90" t="s">
        <v>1396</v>
      </c>
      <c r="J90" t="s">
        <v>3195</v>
      </c>
      <c r="K90" t="s">
        <v>3196</v>
      </c>
      <c r="L90" t="s">
        <v>1833</v>
      </c>
      <c r="M90" t="s">
        <v>1834</v>
      </c>
      <c r="N90" t="s">
        <v>1836</v>
      </c>
      <c r="O90" t="s">
        <v>1837</v>
      </c>
      <c r="P90" t="s">
        <v>1838</v>
      </c>
      <c r="Q90" t="s">
        <v>1832</v>
      </c>
      <c r="R90" t="s">
        <v>3197</v>
      </c>
      <c r="S90" t="s">
        <v>3198</v>
      </c>
      <c r="T90" t="s">
        <v>3199</v>
      </c>
      <c r="U90" t="s">
        <v>1835</v>
      </c>
      <c r="Y90">
        <v>25.821985000000002</v>
      </c>
      <c r="Z90">
        <v>-1.1451666</v>
      </c>
      <c r="AA90" s="13">
        <v>3661000000</v>
      </c>
      <c r="AB90">
        <v>3</v>
      </c>
      <c r="AC90">
        <v>3.5</v>
      </c>
      <c r="AD90">
        <v>4</v>
      </c>
      <c r="AE90">
        <v>1.2438427999999999</v>
      </c>
      <c r="AF90" s="13">
        <v>176400000</v>
      </c>
      <c r="AG90">
        <v>4.9202662000000004</v>
      </c>
      <c r="AH90">
        <v>1073.6593</v>
      </c>
      <c r="AI90">
        <v>17.314544999999999</v>
      </c>
      <c r="AJ90">
        <v>4.3809589999999998</v>
      </c>
      <c r="AK90" s="13">
        <v>2455000000</v>
      </c>
      <c r="AL90">
        <v>10.60186</v>
      </c>
      <c r="AM90">
        <v>4.6939383000000001</v>
      </c>
      <c r="AN90">
        <v>9565.0820000000003</v>
      </c>
      <c r="AO90">
        <v>2.5122502</v>
      </c>
      <c r="AP90">
        <v>6.1030002000000003</v>
      </c>
      <c r="AQ90">
        <v>132.38251235362324</v>
      </c>
      <c r="AR90">
        <v>26.508641871117849</v>
      </c>
      <c r="AS90">
        <v>132.38251</v>
      </c>
      <c r="AT90">
        <v>26.508641999999998</v>
      </c>
    </row>
    <row r="91" spans="1:46" x14ac:dyDescent="0.25">
      <c r="A91" s="1">
        <f t="shared" si="1"/>
        <v>5</v>
      </c>
      <c r="B91" s="2" t="s">
        <v>83</v>
      </c>
      <c r="C91" s="2">
        <v>2021</v>
      </c>
      <c r="D91" t="s">
        <v>3200</v>
      </c>
      <c r="E91" t="s">
        <v>3201</v>
      </c>
      <c r="F91" t="s">
        <v>3202</v>
      </c>
      <c r="G91" t="s">
        <v>2599</v>
      </c>
      <c r="H91" t="s">
        <v>2514</v>
      </c>
      <c r="I91" t="s">
        <v>1396</v>
      </c>
      <c r="J91" t="s">
        <v>3203</v>
      </c>
      <c r="K91" t="s">
        <v>3204</v>
      </c>
      <c r="L91" t="s">
        <v>1840</v>
      </c>
      <c r="M91" t="s">
        <v>1841</v>
      </c>
      <c r="N91" t="s">
        <v>1843</v>
      </c>
      <c r="O91" t="s">
        <v>1844</v>
      </c>
      <c r="P91" t="s">
        <v>1845</v>
      </c>
      <c r="Q91" t="s">
        <v>1839</v>
      </c>
      <c r="R91" t="s">
        <v>3205</v>
      </c>
      <c r="T91" t="s">
        <v>3206</v>
      </c>
      <c r="U91" t="s">
        <v>1842</v>
      </c>
      <c r="Y91">
        <v>25.821985000000002</v>
      </c>
      <c r="Z91">
        <v>3.9000001000000002</v>
      </c>
      <c r="AA91" s="13">
        <v>4155000000</v>
      </c>
      <c r="AB91">
        <v>3</v>
      </c>
      <c r="AC91">
        <v>3.5</v>
      </c>
      <c r="AD91">
        <v>4</v>
      </c>
      <c r="AE91">
        <v>1.2280154000000001</v>
      </c>
      <c r="AF91" s="13">
        <v>197600000</v>
      </c>
      <c r="AG91">
        <v>3.9000001000000002</v>
      </c>
      <c r="AH91">
        <v>1189.1759999999999</v>
      </c>
      <c r="AI91">
        <v>17.314544999999999</v>
      </c>
      <c r="AJ91">
        <v>16.799330000000001</v>
      </c>
      <c r="AK91" s="13">
        <v>2786000000</v>
      </c>
      <c r="AL91">
        <v>12.59707</v>
      </c>
      <c r="AM91">
        <v>11.5</v>
      </c>
      <c r="AN91">
        <v>9946.2880999999998</v>
      </c>
      <c r="AO91">
        <v>2.4443171000000001</v>
      </c>
      <c r="AP91">
        <v>6.3419999999999996</v>
      </c>
      <c r="AQ91">
        <v>132.3825123535585</v>
      </c>
      <c r="AS91">
        <v>132.38251</v>
      </c>
      <c r="AT91">
        <v>29.304919999999999</v>
      </c>
    </row>
    <row r="92" spans="1:46" x14ac:dyDescent="0.25">
      <c r="A92" s="1">
        <f t="shared" si="1"/>
        <v>6</v>
      </c>
      <c r="B92" s="2" t="s">
        <v>131</v>
      </c>
      <c r="C92" s="2">
        <v>2004</v>
      </c>
      <c r="D92" t="s">
        <v>3207</v>
      </c>
      <c r="E92" t="s">
        <v>3208</v>
      </c>
      <c r="F92" t="s">
        <v>3209</v>
      </c>
      <c r="J92" t="s">
        <v>3210</v>
      </c>
      <c r="K92" t="s">
        <v>3211</v>
      </c>
      <c r="L92" t="s">
        <v>1847</v>
      </c>
      <c r="M92" t="s">
        <v>1848</v>
      </c>
      <c r="N92" t="s">
        <v>1850</v>
      </c>
      <c r="O92" t="s">
        <v>1851</v>
      </c>
      <c r="P92" t="s">
        <v>1852</v>
      </c>
      <c r="Q92" t="s">
        <v>1846</v>
      </c>
      <c r="R92" t="s">
        <v>3212</v>
      </c>
      <c r="S92" t="s">
        <v>2653</v>
      </c>
      <c r="T92" t="s">
        <v>3213</v>
      </c>
      <c r="U92" t="s">
        <v>1849</v>
      </c>
      <c r="Y92">
        <v>30.015511</v>
      </c>
      <c r="Z92">
        <v>-2.2574556000000001</v>
      </c>
      <c r="AA92" s="13">
        <v>1637000000</v>
      </c>
      <c r="AB92">
        <v>3.5</v>
      </c>
      <c r="AC92">
        <v>4.3333335000000002</v>
      </c>
      <c r="AD92">
        <v>4.5</v>
      </c>
      <c r="AE92">
        <v>1.5582881</v>
      </c>
      <c r="AF92">
        <v>84992920</v>
      </c>
      <c r="AG92">
        <v>1.5599985999999999</v>
      </c>
      <c r="AH92">
        <v>427.71735000000001</v>
      </c>
      <c r="AI92">
        <v>15.460917</v>
      </c>
      <c r="AJ92">
        <v>6.1887388000000003</v>
      </c>
      <c r="AK92" s="13">
        <v>843300000</v>
      </c>
      <c r="AL92">
        <v>-3.0997813000000001</v>
      </c>
      <c r="AM92">
        <v>3.5986242000000002</v>
      </c>
      <c r="AN92">
        <v>527.33801000000005</v>
      </c>
      <c r="AO92">
        <v>3.2666279999999999</v>
      </c>
      <c r="AP92">
        <v>8.75</v>
      </c>
      <c r="AQ92">
        <v>55.311617661017031</v>
      </c>
      <c r="AR92">
        <v>25.177676785816729</v>
      </c>
      <c r="AS92">
        <v>55.311619</v>
      </c>
      <c r="AT92">
        <v>25.177676999999999</v>
      </c>
    </row>
    <row r="93" spans="1:46" x14ac:dyDescent="0.25">
      <c r="A93" s="1">
        <f t="shared" si="1"/>
        <v>6</v>
      </c>
      <c r="B93" s="2" t="s">
        <v>131</v>
      </c>
      <c r="C93" s="2">
        <v>2005</v>
      </c>
      <c r="D93" t="s">
        <v>3221</v>
      </c>
      <c r="E93" t="s">
        <v>3222</v>
      </c>
      <c r="F93" t="s">
        <v>3223</v>
      </c>
      <c r="G93" t="s">
        <v>2514</v>
      </c>
      <c r="H93" t="s">
        <v>2666</v>
      </c>
      <c r="I93" t="s">
        <v>2505</v>
      </c>
      <c r="J93" t="s">
        <v>3224</v>
      </c>
      <c r="K93" t="s">
        <v>3225</v>
      </c>
      <c r="L93" t="s">
        <v>1854</v>
      </c>
      <c r="M93" t="s">
        <v>1855</v>
      </c>
      <c r="N93" t="s">
        <v>1857</v>
      </c>
      <c r="O93" t="s">
        <v>1858</v>
      </c>
      <c r="P93" t="s">
        <v>1859</v>
      </c>
      <c r="Q93" t="s">
        <v>1853</v>
      </c>
      <c r="R93" t="s">
        <v>3226</v>
      </c>
      <c r="S93" t="s">
        <v>2661</v>
      </c>
      <c r="T93" t="s">
        <v>3227</v>
      </c>
      <c r="U93" t="s">
        <v>1856</v>
      </c>
      <c r="Y93">
        <v>32.378483000000003</v>
      </c>
      <c r="Z93">
        <v>10.045764999999999</v>
      </c>
      <c r="AA93" s="13">
        <v>2023000000</v>
      </c>
      <c r="AB93">
        <v>3.5</v>
      </c>
      <c r="AC93">
        <v>4.3333335000000002</v>
      </c>
      <c r="AD93">
        <v>4.5</v>
      </c>
      <c r="AE93">
        <v>2.565531</v>
      </c>
      <c r="AF93" s="13">
        <v>160300000</v>
      </c>
      <c r="AG93">
        <v>6.5347786000000001</v>
      </c>
      <c r="AH93">
        <v>473.99502999999999</v>
      </c>
      <c r="AI93">
        <v>13.84643</v>
      </c>
      <c r="AJ93">
        <v>2.2390778</v>
      </c>
      <c r="AK93" s="13">
        <v>865100000</v>
      </c>
      <c r="AL93">
        <v>6.3978828999999999</v>
      </c>
      <c r="AM93">
        <v>7.5017098999999998</v>
      </c>
      <c r="AN93">
        <v>527.25836000000004</v>
      </c>
      <c r="AO93">
        <v>3.3054605000000001</v>
      </c>
      <c r="AP93">
        <v>9.6890000999999994</v>
      </c>
      <c r="AQ93">
        <v>54.125325776284846</v>
      </c>
      <c r="AR93">
        <v>24.56823558380173</v>
      </c>
      <c r="AS93">
        <v>54.125323999999999</v>
      </c>
      <c r="AT93">
        <v>24.568235000000001</v>
      </c>
    </row>
    <row r="94" spans="1:46" x14ac:dyDescent="0.25">
      <c r="A94" s="1">
        <f t="shared" si="1"/>
        <v>6</v>
      </c>
      <c r="B94" s="2" t="s">
        <v>131</v>
      </c>
      <c r="C94" s="2">
        <v>2006</v>
      </c>
      <c r="D94" t="s">
        <v>3236</v>
      </c>
      <c r="E94" t="s">
        <v>3237</v>
      </c>
      <c r="F94" t="s">
        <v>3238</v>
      </c>
      <c r="G94" t="s">
        <v>2514</v>
      </c>
      <c r="H94" t="s">
        <v>2666</v>
      </c>
      <c r="I94" t="s">
        <v>2505</v>
      </c>
      <c r="J94" t="s">
        <v>3239</v>
      </c>
      <c r="K94" t="s">
        <v>3240</v>
      </c>
      <c r="L94" t="s">
        <v>1861</v>
      </c>
      <c r="M94" t="s">
        <v>1862</v>
      </c>
      <c r="N94" t="s">
        <v>1864</v>
      </c>
      <c r="O94" t="s">
        <v>1865</v>
      </c>
      <c r="P94" t="s">
        <v>1866</v>
      </c>
      <c r="Q94" t="s">
        <v>1860</v>
      </c>
      <c r="R94" t="s">
        <v>3241</v>
      </c>
      <c r="S94" t="s">
        <v>2670</v>
      </c>
      <c r="T94" t="s">
        <v>3242</v>
      </c>
      <c r="U94" t="s">
        <v>1863</v>
      </c>
      <c r="Y94">
        <v>29.790507999999999</v>
      </c>
      <c r="Z94">
        <v>5.3162650999999999</v>
      </c>
      <c r="AA94" s="13">
        <v>2057000000</v>
      </c>
      <c r="AB94">
        <v>3.5</v>
      </c>
      <c r="AC94">
        <v>4.3333335000000002</v>
      </c>
      <c r="AD94">
        <v>4.5</v>
      </c>
      <c r="AE94">
        <v>2.1478242999999999</v>
      </c>
      <c r="AF94" s="13">
        <v>148300000</v>
      </c>
      <c r="AG94">
        <v>4.6621870999999997</v>
      </c>
      <c r="AH94">
        <v>506.91187000000002</v>
      </c>
      <c r="AI94">
        <v>13.26224</v>
      </c>
      <c r="AJ94">
        <v>-0.4937416</v>
      </c>
      <c r="AK94" s="13">
        <v>915900000</v>
      </c>
      <c r="AL94">
        <v>1.5435258999999999</v>
      </c>
      <c r="AM94">
        <v>4.6468734999999999</v>
      </c>
      <c r="AN94">
        <v>522.42560000000003</v>
      </c>
      <c r="AO94">
        <v>3.3056917000000001</v>
      </c>
      <c r="AP94">
        <v>10.699</v>
      </c>
      <c r="AQ94">
        <v>60.976673835320163</v>
      </c>
      <c r="AR94">
        <v>24.637572709188358</v>
      </c>
      <c r="AS94">
        <v>60.976672999999998</v>
      </c>
      <c r="AT94">
        <v>24.637573</v>
      </c>
    </row>
    <row r="95" spans="1:46" x14ac:dyDescent="0.25">
      <c r="A95" s="1">
        <f t="shared" si="1"/>
        <v>6</v>
      </c>
      <c r="B95" s="2" t="s">
        <v>131</v>
      </c>
      <c r="C95" s="2">
        <v>2007</v>
      </c>
      <c r="D95" t="s">
        <v>3250</v>
      </c>
      <c r="E95" t="s">
        <v>3251</v>
      </c>
      <c r="F95" t="s">
        <v>3252</v>
      </c>
      <c r="G95" t="s">
        <v>2514</v>
      </c>
      <c r="H95" t="s">
        <v>2666</v>
      </c>
      <c r="I95" t="s">
        <v>2505</v>
      </c>
      <c r="J95" t="s">
        <v>3253</v>
      </c>
      <c r="K95" t="s">
        <v>3254</v>
      </c>
      <c r="L95" t="s">
        <v>1868</v>
      </c>
      <c r="M95" t="s">
        <v>1869</v>
      </c>
      <c r="N95" t="s">
        <v>1871</v>
      </c>
      <c r="O95" t="s">
        <v>1872</v>
      </c>
      <c r="P95" t="s">
        <v>1873</v>
      </c>
      <c r="Q95" t="s">
        <v>1867</v>
      </c>
      <c r="R95" t="s">
        <v>3255</v>
      </c>
      <c r="S95" t="s">
        <v>2678</v>
      </c>
      <c r="T95" t="s">
        <v>3256</v>
      </c>
      <c r="U95" t="s">
        <v>1870</v>
      </c>
      <c r="Y95">
        <v>31.352875000000001</v>
      </c>
      <c r="Z95">
        <v>2.5454316000000001</v>
      </c>
      <c r="AA95" s="13">
        <v>2557000000</v>
      </c>
      <c r="AB95">
        <v>3.5</v>
      </c>
      <c r="AC95">
        <v>4.3333335000000002</v>
      </c>
      <c r="AD95">
        <v>4.5</v>
      </c>
      <c r="AE95">
        <v>2.5297382000000002</v>
      </c>
      <c r="AF95" s="13">
        <v>206300000</v>
      </c>
      <c r="AG95">
        <v>3.4936167999999999</v>
      </c>
      <c r="AH95">
        <v>579.25714000000005</v>
      </c>
      <c r="AI95">
        <v>13.945759000000001</v>
      </c>
      <c r="AJ95">
        <v>6.5329794999999997</v>
      </c>
      <c r="AK95" s="13">
        <v>1137000000</v>
      </c>
      <c r="AL95">
        <v>1.412002</v>
      </c>
      <c r="AM95">
        <v>4.5550461000000002</v>
      </c>
      <c r="AN95">
        <v>478.63373000000001</v>
      </c>
      <c r="AO95">
        <v>3.3020868000000001</v>
      </c>
      <c r="AP95">
        <v>11.71</v>
      </c>
      <c r="AQ95">
        <v>56.649746244903575</v>
      </c>
      <c r="AR95">
        <v>22.484111338279249</v>
      </c>
      <c r="AS95">
        <v>56.649746</v>
      </c>
      <c r="AT95">
        <v>22.484112</v>
      </c>
    </row>
    <row r="96" spans="1:46" x14ac:dyDescent="0.25">
      <c r="A96" s="1">
        <f t="shared" si="1"/>
        <v>6</v>
      </c>
      <c r="B96" s="2" t="s">
        <v>131</v>
      </c>
      <c r="C96" s="2">
        <v>2008</v>
      </c>
      <c r="D96" t="s">
        <v>3264</v>
      </c>
      <c r="E96" t="s">
        <v>3265</v>
      </c>
      <c r="F96" t="s">
        <v>3266</v>
      </c>
      <c r="G96" t="s">
        <v>2514</v>
      </c>
      <c r="H96" t="s">
        <v>2683</v>
      </c>
      <c r="I96" t="s">
        <v>2505</v>
      </c>
      <c r="J96" t="s">
        <v>3267</v>
      </c>
      <c r="K96" t="s">
        <v>3268</v>
      </c>
      <c r="L96" t="s">
        <v>1875</v>
      </c>
      <c r="M96" t="s">
        <v>1876</v>
      </c>
      <c r="N96" t="s">
        <v>1878</v>
      </c>
      <c r="O96" t="s">
        <v>1879</v>
      </c>
      <c r="P96" t="s">
        <v>1880</v>
      </c>
      <c r="Q96" t="s">
        <v>1874</v>
      </c>
      <c r="R96" t="s">
        <v>3269</v>
      </c>
      <c r="S96" t="s">
        <v>2534</v>
      </c>
      <c r="T96" t="s">
        <v>3270</v>
      </c>
      <c r="U96" t="s">
        <v>1877</v>
      </c>
      <c r="Y96">
        <v>32.970322000000003</v>
      </c>
      <c r="Z96">
        <v>10.959058000000001</v>
      </c>
      <c r="AA96" s="13">
        <v>3244000000</v>
      </c>
      <c r="AB96">
        <v>3.5</v>
      </c>
      <c r="AC96">
        <v>4.3000002000000004</v>
      </c>
      <c r="AD96">
        <v>4.5</v>
      </c>
      <c r="AE96">
        <v>2.7190506000000001</v>
      </c>
      <c r="AF96" s="13">
        <v>267500000</v>
      </c>
      <c r="AG96">
        <v>4.7731452000000001</v>
      </c>
      <c r="AH96">
        <v>676.12707999999998</v>
      </c>
      <c r="AI96">
        <v>15.491160000000001</v>
      </c>
      <c r="AJ96">
        <v>7.8152293999999998</v>
      </c>
      <c r="AK96" s="13">
        <v>1524000000</v>
      </c>
      <c r="AL96">
        <v>9.1709881000000006</v>
      </c>
      <c r="AM96">
        <v>7.2763676999999998</v>
      </c>
      <c r="AN96">
        <v>446.00002999999998</v>
      </c>
      <c r="AO96">
        <v>3.2847637999999999</v>
      </c>
      <c r="AP96">
        <v>10.494</v>
      </c>
      <c r="AQ96">
        <v>63.476016056044173</v>
      </c>
      <c r="AR96">
        <v>17.39375253408517</v>
      </c>
      <c r="AS96">
        <v>63.476016999999999</v>
      </c>
      <c r="AT96">
        <v>17.393753</v>
      </c>
    </row>
    <row r="97" spans="1:46" x14ac:dyDescent="0.25">
      <c r="A97" s="1">
        <f t="shared" si="1"/>
        <v>6</v>
      </c>
      <c r="B97" s="2" t="s">
        <v>131</v>
      </c>
      <c r="C97" s="2">
        <v>2009</v>
      </c>
      <c r="D97" t="s">
        <v>3278</v>
      </c>
      <c r="E97" t="s">
        <v>3279</v>
      </c>
      <c r="F97" t="s">
        <v>3280</v>
      </c>
      <c r="G97" t="s">
        <v>2514</v>
      </c>
      <c r="H97" t="s">
        <v>2666</v>
      </c>
      <c r="I97" t="s">
        <v>2505</v>
      </c>
      <c r="J97" t="s">
        <v>3281</v>
      </c>
      <c r="K97" t="s">
        <v>3282</v>
      </c>
      <c r="L97" t="s">
        <v>1882</v>
      </c>
      <c r="M97" t="s">
        <v>1883</v>
      </c>
      <c r="N97" t="s">
        <v>1885</v>
      </c>
      <c r="O97" t="s">
        <v>1886</v>
      </c>
      <c r="P97" t="s">
        <v>1887</v>
      </c>
      <c r="Q97" t="s">
        <v>1881</v>
      </c>
      <c r="R97" t="s">
        <v>3283</v>
      </c>
      <c r="S97" t="s">
        <v>2543</v>
      </c>
      <c r="T97" t="s">
        <v>3284</v>
      </c>
      <c r="U97" t="s">
        <v>1884</v>
      </c>
      <c r="Y97">
        <v>31.735706</v>
      </c>
      <c r="Z97">
        <v>2.5909390000000001</v>
      </c>
      <c r="AA97" s="13">
        <v>3247000000</v>
      </c>
      <c r="AB97">
        <v>3.5</v>
      </c>
      <c r="AC97">
        <v>4.3333335000000002</v>
      </c>
      <c r="AD97">
        <v>4.5</v>
      </c>
      <c r="AE97">
        <v>6.3449382999999999</v>
      </c>
      <c r="AF97" s="13">
        <v>649200000</v>
      </c>
      <c r="AG97">
        <v>4.8063221</v>
      </c>
      <c r="AH97">
        <v>680.64995999999996</v>
      </c>
      <c r="AI97">
        <v>14.555723</v>
      </c>
      <c r="AJ97">
        <v>2.7642882000000002</v>
      </c>
      <c r="AK97" s="13">
        <v>1489000000</v>
      </c>
      <c r="AL97">
        <v>2.4637517999999998</v>
      </c>
      <c r="AM97">
        <v>4.6359320000000004</v>
      </c>
      <c r="AN97">
        <v>470.29343</v>
      </c>
      <c r="AO97">
        <v>3.2555744999999998</v>
      </c>
      <c r="AP97">
        <v>9.2869997000000009</v>
      </c>
      <c r="AQ97">
        <v>50.519192933143628</v>
      </c>
      <c r="AR97">
        <v>22.542970123664993</v>
      </c>
      <c r="AS97">
        <v>50.519191999999997</v>
      </c>
      <c r="AT97">
        <v>22.542971000000001</v>
      </c>
    </row>
    <row r="98" spans="1:46" x14ac:dyDescent="0.25">
      <c r="A98" s="1">
        <f t="shared" si="1"/>
        <v>6</v>
      </c>
      <c r="B98" s="2" t="s">
        <v>131</v>
      </c>
      <c r="C98" s="2">
        <v>2010</v>
      </c>
      <c r="D98" t="s">
        <v>3292</v>
      </c>
      <c r="E98" t="s">
        <v>3293</v>
      </c>
      <c r="F98" t="s">
        <v>3294</v>
      </c>
      <c r="G98" t="s">
        <v>2514</v>
      </c>
      <c r="H98" t="s">
        <v>2706</v>
      </c>
      <c r="I98" t="s">
        <v>2505</v>
      </c>
      <c r="J98" t="s">
        <v>3295</v>
      </c>
      <c r="K98" t="s">
        <v>3296</v>
      </c>
      <c r="L98" t="s">
        <v>1889</v>
      </c>
      <c r="M98" t="s">
        <v>1890</v>
      </c>
      <c r="N98" t="s">
        <v>1892</v>
      </c>
      <c r="O98" t="s">
        <v>1893</v>
      </c>
      <c r="P98" t="s">
        <v>1894</v>
      </c>
      <c r="Q98" t="s">
        <v>1888</v>
      </c>
      <c r="R98" t="s">
        <v>3297</v>
      </c>
      <c r="S98" t="s">
        <v>2701</v>
      </c>
      <c r="T98" t="s">
        <v>3298</v>
      </c>
      <c r="U98" t="s">
        <v>1891</v>
      </c>
      <c r="Y98">
        <v>33.016829999999999</v>
      </c>
      <c r="Z98">
        <v>8.4901037000000006</v>
      </c>
      <c r="AA98" s="13">
        <v>3529000000</v>
      </c>
      <c r="AB98">
        <v>3.5</v>
      </c>
      <c r="AC98">
        <v>4.1666664999999998</v>
      </c>
      <c r="AD98">
        <v>4.5</v>
      </c>
      <c r="AE98">
        <v>3.4795259999999999</v>
      </c>
      <c r="AF98" s="13">
        <v>371900000</v>
      </c>
      <c r="AG98">
        <v>5.3139352999999998</v>
      </c>
      <c r="AH98">
        <v>688.32781999999997</v>
      </c>
      <c r="AI98">
        <v>15.687646000000001</v>
      </c>
      <c r="AJ98">
        <v>7.4164972000000002</v>
      </c>
      <c r="AK98" s="13">
        <v>1677000000</v>
      </c>
      <c r="AL98">
        <v>1.1089268999999999</v>
      </c>
      <c r="AM98">
        <v>4.3649997999999997</v>
      </c>
      <c r="AN98">
        <v>494.79424999999998</v>
      </c>
      <c r="AO98">
        <v>3.2497394000000002</v>
      </c>
      <c r="AP98">
        <v>8.0699997000000003</v>
      </c>
      <c r="AQ98">
        <v>57.985297240145897</v>
      </c>
      <c r="AR98">
        <v>23.859890039835967</v>
      </c>
      <c r="AS98">
        <v>57.985298</v>
      </c>
      <c r="AT98">
        <v>23.85989</v>
      </c>
    </row>
    <row r="99" spans="1:46" x14ac:dyDescent="0.25">
      <c r="A99" s="1">
        <f t="shared" si="1"/>
        <v>6</v>
      </c>
      <c r="B99" s="2" t="s">
        <v>131</v>
      </c>
      <c r="C99" s="2">
        <v>2011</v>
      </c>
      <c r="D99" t="s">
        <v>3306</v>
      </c>
      <c r="E99" t="s">
        <v>3307</v>
      </c>
      <c r="F99" t="s">
        <v>3308</v>
      </c>
      <c r="G99" t="s">
        <v>2514</v>
      </c>
      <c r="H99" t="s">
        <v>2706</v>
      </c>
      <c r="I99" t="s">
        <v>2505</v>
      </c>
      <c r="J99" t="s">
        <v>3309</v>
      </c>
      <c r="K99" t="s">
        <v>3310</v>
      </c>
      <c r="L99" t="s">
        <v>1896</v>
      </c>
      <c r="M99" t="s">
        <v>1897</v>
      </c>
      <c r="N99" t="s">
        <v>1899</v>
      </c>
      <c r="O99" t="s">
        <v>1900</v>
      </c>
      <c r="P99" t="s">
        <v>1901</v>
      </c>
      <c r="Q99" t="s">
        <v>1895</v>
      </c>
      <c r="R99" t="s">
        <v>3311</v>
      </c>
      <c r="S99" t="s">
        <v>2710</v>
      </c>
      <c r="T99" t="s">
        <v>3312</v>
      </c>
      <c r="U99" t="s">
        <v>1898</v>
      </c>
      <c r="Y99">
        <v>34.558632000000003</v>
      </c>
      <c r="Z99">
        <v>-3.4597733000000002</v>
      </c>
      <c r="AA99" s="13">
        <v>4491000000</v>
      </c>
      <c r="AB99">
        <v>3.5</v>
      </c>
      <c r="AC99">
        <v>4.1666664999999998</v>
      </c>
      <c r="AD99">
        <v>4.5</v>
      </c>
      <c r="AE99">
        <v>4.2852715999999997</v>
      </c>
      <c r="AF99" s="13">
        <v>556900000</v>
      </c>
      <c r="AG99">
        <v>3.2131338</v>
      </c>
      <c r="AH99">
        <v>810.18262000000004</v>
      </c>
      <c r="AI99">
        <v>18.793163</v>
      </c>
      <c r="AJ99">
        <v>12.203782</v>
      </c>
      <c r="AK99" s="13">
        <v>2442000000</v>
      </c>
      <c r="AL99">
        <v>2.9556439000000001</v>
      </c>
      <c r="AM99">
        <v>12.18289</v>
      </c>
      <c r="AN99">
        <v>471.24862999999999</v>
      </c>
      <c r="AO99">
        <v>3.2348119999999998</v>
      </c>
      <c r="AP99">
        <v>6.9000000999999997</v>
      </c>
      <c r="AQ99">
        <v>53.913557782920087</v>
      </c>
      <c r="AR99">
        <v>23.26871709802645</v>
      </c>
      <c r="AS99">
        <v>53.913558999999999</v>
      </c>
      <c r="AT99">
        <v>23.268716999999999</v>
      </c>
    </row>
    <row r="100" spans="1:46" x14ac:dyDescent="0.25">
      <c r="A100" s="1">
        <f t="shared" si="1"/>
        <v>6</v>
      </c>
      <c r="B100" s="2" t="s">
        <v>131</v>
      </c>
      <c r="C100" s="2">
        <v>2012</v>
      </c>
      <c r="D100" t="s">
        <v>3320</v>
      </c>
      <c r="E100" t="s">
        <v>3321</v>
      </c>
      <c r="F100" t="s">
        <v>3322</v>
      </c>
      <c r="G100" t="s">
        <v>2514</v>
      </c>
      <c r="H100" t="s">
        <v>2573</v>
      </c>
      <c r="I100" t="s">
        <v>1396</v>
      </c>
      <c r="J100" t="s">
        <v>3323</v>
      </c>
      <c r="K100" t="s">
        <v>3324</v>
      </c>
      <c r="L100" t="s">
        <v>1903</v>
      </c>
      <c r="M100" t="s">
        <v>1904</v>
      </c>
      <c r="N100" t="s">
        <v>1906</v>
      </c>
      <c r="O100" t="s">
        <v>1907</v>
      </c>
      <c r="P100" t="s">
        <v>1908</v>
      </c>
      <c r="Q100" t="s">
        <v>1902</v>
      </c>
      <c r="R100" t="s">
        <v>3325</v>
      </c>
      <c r="S100" t="s">
        <v>2568</v>
      </c>
      <c r="T100" t="s">
        <v>3326</v>
      </c>
      <c r="U100" t="s">
        <v>1905</v>
      </c>
      <c r="Y100">
        <v>38.114100999999998</v>
      </c>
      <c r="Z100">
        <v>9.0740107999999999</v>
      </c>
      <c r="AA100" s="13">
        <v>4742000000</v>
      </c>
      <c r="AB100">
        <v>3.5</v>
      </c>
      <c r="AC100">
        <v>3.8333333000000001</v>
      </c>
      <c r="AD100">
        <v>4</v>
      </c>
      <c r="AE100">
        <v>3.1975671999999999</v>
      </c>
      <c r="AF100" s="13">
        <v>397800000</v>
      </c>
      <c r="AG100">
        <v>-0.83673465000000002</v>
      </c>
      <c r="AH100">
        <v>753.39220999999998</v>
      </c>
      <c r="AI100">
        <v>15.484434</v>
      </c>
      <c r="AJ100">
        <v>-14.483525</v>
      </c>
      <c r="AK100" s="13">
        <v>1927000000</v>
      </c>
      <c r="AL100">
        <v>5.3231286999999998</v>
      </c>
      <c r="AM100">
        <v>4.6054076999999998</v>
      </c>
      <c r="AN100">
        <v>510.55633999999998</v>
      </c>
      <c r="AO100">
        <v>2.9181086999999999</v>
      </c>
      <c r="AP100">
        <v>6.6500000999999997</v>
      </c>
      <c r="AQ100">
        <v>59.120594550686675</v>
      </c>
      <c r="AR100">
        <v>25.905775605239629</v>
      </c>
      <c r="AS100">
        <v>59.120593999999997</v>
      </c>
      <c r="AT100">
        <v>25.905774999999998</v>
      </c>
    </row>
    <row r="101" spans="1:46" x14ac:dyDescent="0.25">
      <c r="A101" s="1">
        <f t="shared" si="1"/>
        <v>6</v>
      </c>
      <c r="B101" s="2" t="s">
        <v>131</v>
      </c>
      <c r="C101" s="2">
        <v>2013</v>
      </c>
      <c r="D101" t="s">
        <v>3334</v>
      </c>
      <c r="E101" t="s">
        <v>3335</v>
      </c>
      <c r="F101" t="s">
        <v>3336</v>
      </c>
      <c r="G101" t="s">
        <v>2514</v>
      </c>
      <c r="H101" t="s">
        <v>2573</v>
      </c>
      <c r="I101" t="s">
        <v>1396</v>
      </c>
      <c r="J101" t="s">
        <v>3337</v>
      </c>
      <c r="K101" t="s">
        <v>3338</v>
      </c>
      <c r="L101" t="s">
        <v>1910</v>
      </c>
      <c r="M101" t="s">
        <v>1911</v>
      </c>
      <c r="N101" t="s">
        <v>1913</v>
      </c>
      <c r="O101" t="s">
        <v>1914</v>
      </c>
      <c r="P101" t="s">
        <v>1915</v>
      </c>
      <c r="Q101" t="s">
        <v>1909</v>
      </c>
      <c r="R101" t="s">
        <v>3339</v>
      </c>
      <c r="S101" t="s">
        <v>2725</v>
      </c>
      <c r="T101" t="s">
        <v>3340</v>
      </c>
      <c r="U101" t="s">
        <v>1912</v>
      </c>
      <c r="Y101">
        <v>36.752814999999998</v>
      </c>
      <c r="Z101">
        <v>-3.3618831999999998</v>
      </c>
      <c r="AA101" s="13">
        <v>4867000000</v>
      </c>
      <c r="AB101">
        <v>3.5</v>
      </c>
      <c r="AC101">
        <v>3.8333333000000001</v>
      </c>
      <c r="AD101">
        <v>4</v>
      </c>
      <c r="AE101">
        <v>2.3253651</v>
      </c>
      <c r="AF101" s="13">
        <v>307900000</v>
      </c>
      <c r="AG101">
        <v>2.2950683000000001</v>
      </c>
      <c r="AH101">
        <v>778.79711999999995</v>
      </c>
      <c r="AI101">
        <v>16.878050000000002</v>
      </c>
      <c r="AJ101">
        <v>7.5079273999999998</v>
      </c>
      <c r="AK101" s="13">
        <v>2235000000</v>
      </c>
      <c r="AL101">
        <v>-0.60673635999999997</v>
      </c>
      <c r="AM101">
        <v>0.65263181999999997</v>
      </c>
      <c r="AN101">
        <v>493.89963</v>
      </c>
      <c r="AO101">
        <v>2.9200444000000001</v>
      </c>
      <c r="AP101">
        <v>6.3499999000000003</v>
      </c>
      <c r="AQ101">
        <v>64.817660873075084</v>
      </c>
      <c r="AR101">
        <v>27.222821093790134</v>
      </c>
      <c r="AS101">
        <v>64.817656999999997</v>
      </c>
      <c r="AT101">
        <v>27.222819999999999</v>
      </c>
    </row>
    <row r="102" spans="1:46" x14ac:dyDescent="0.25">
      <c r="A102" s="1">
        <f t="shared" si="1"/>
        <v>6</v>
      </c>
      <c r="B102" s="2" t="s">
        <v>131</v>
      </c>
      <c r="C102" s="2">
        <v>2014</v>
      </c>
      <c r="D102" t="s">
        <v>3348</v>
      </c>
      <c r="E102" t="s">
        <v>3349</v>
      </c>
      <c r="F102" t="s">
        <v>3350</v>
      </c>
      <c r="G102" t="s">
        <v>2514</v>
      </c>
      <c r="H102" t="s">
        <v>2564</v>
      </c>
      <c r="I102" t="s">
        <v>1396</v>
      </c>
      <c r="J102" t="s">
        <v>3351</v>
      </c>
      <c r="K102" t="s">
        <v>3352</v>
      </c>
      <c r="L102" t="s">
        <v>1917</v>
      </c>
      <c r="M102" t="s">
        <v>1918</v>
      </c>
      <c r="N102" t="s">
        <v>1920</v>
      </c>
      <c r="O102" t="s">
        <v>1921</v>
      </c>
      <c r="P102" t="s">
        <v>1922</v>
      </c>
      <c r="Q102" t="s">
        <v>1916</v>
      </c>
      <c r="R102" t="s">
        <v>3353</v>
      </c>
      <c r="S102" t="s">
        <v>2733</v>
      </c>
      <c r="T102" t="s">
        <v>3354</v>
      </c>
      <c r="U102" t="s">
        <v>1919</v>
      </c>
      <c r="Y102">
        <v>37.456767999999997</v>
      </c>
      <c r="Z102">
        <v>10.115221999999999</v>
      </c>
      <c r="AA102" s="13">
        <v>5381000000</v>
      </c>
      <c r="AB102">
        <v>3.5</v>
      </c>
      <c r="AC102">
        <v>3.6666666999999999</v>
      </c>
      <c r="AD102">
        <v>4</v>
      </c>
      <c r="AE102">
        <v>1.0039362999999999</v>
      </c>
      <c r="AF102" s="13">
        <v>144200000</v>
      </c>
      <c r="AG102">
        <v>7.0846838999999999</v>
      </c>
      <c r="AH102">
        <v>818.43042000000003</v>
      </c>
      <c r="AI102">
        <v>16.256529</v>
      </c>
      <c r="AJ102">
        <v>6.4887009000000004</v>
      </c>
      <c r="AK102" s="13">
        <v>2335000000</v>
      </c>
      <c r="AL102">
        <v>0.88381456999999997</v>
      </c>
      <c r="AM102">
        <v>1.2686435</v>
      </c>
      <c r="AN102">
        <v>493.75731999999999</v>
      </c>
      <c r="AO102">
        <v>3.1706755000000002</v>
      </c>
      <c r="AP102">
        <v>6.3800001000000002</v>
      </c>
      <c r="AQ102">
        <v>60.638707488009302</v>
      </c>
      <c r="AR102">
        <v>26.557382709660356</v>
      </c>
      <c r="AS102">
        <v>60.638705999999999</v>
      </c>
      <c r="AT102">
        <v>26.557383000000002</v>
      </c>
    </row>
    <row r="103" spans="1:46" x14ac:dyDescent="0.25">
      <c r="A103" s="1">
        <f t="shared" si="1"/>
        <v>6</v>
      </c>
      <c r="B103" s="2" t="s">
        <v>131</v>
      </c>
      <c r="C103" s="2">
        <v>2015</v>
      </c>
      <c r="D103" t="s">
        <v>3362</v>
      </c>
      <c r="E103" t="s">
        <v>3363</v>
      </c>
      <c r="F103" t="s">
        <v>3364</v>
      </c>
      <c r="G103" t="s">
        <v>2514</v>
      </c>
      <c r="H103" t="s">
        <v>2582</v>
      </c>
      <c r="I103" t="s">
        <v>1396</v>
      </c>
      <c r="J103" t="s">
        <v>3365</v>
      </c>
      <c r="K103" t="s">
        <v>3366</v>
      </c>
      <c r="L103" t="s">
        <v>1924</v>
      </c>
      <c r="M103" t="s">
        <v>1925</v>
      </c>
      <c r="N103" t="s">
        <v>1927</v>
      </c>
      <c r="O103" t="s">
        <v>1928</v>
      </c>
      <c r="P103" t="s">
        <v>1929</v>
      </c>
      <c r="Q103" t="s">
        <v>1923</v>
      </c>
      <c r="R103" t="s">
        <v>3367</v>
      </c>
      <c r="S103" t="s">
        <v>2594</v>
      </c>
      <c r="T103" t="s">
        <v>3368</v>
      </c>
      <c r="U103" t="s">
        <v>1926</v>
      </c>
      <c r="Y103">
        <v>37.723255000000002</v>
      </c>
      <c r="Z103">
        <v>6.3892278999999998</v>
      </c>
      <c r="AA103" s="13">
        <v>4944000000</v>
      </c>
      <c r="AB103">
        <v>3.5</v>
      </c>
      <c r="AC103">
        <v>3.8333298999999998</v>
      </c>
      <c r="AD103">
        <v>4</v>
      </c>
      <c r="AE103">
        <v>2.1024837000000001</v>
      </c>
      <c r="AF103" s="13">
        <v>275500000</v>
      </c>
      <c r="AG103">
        <v>6.1718000999999996</v>
      </c>
      <c r="AH103">
        <v>723.50420999999994</v>
      </c>
      <c r="AI103">
        <v>16.371552000000001</v>
      </c>
      <c r="AJ103">
        <v>8.6778277999999993</v>
      </c>
      <c r="AK103" s="13">
        <v>2145000000</v>
      </c>
      <c r="AL103">
        <v>1.4506905999999999</v>
      </c>
      <c r="AM103">
        <v>2.8835093999999999</v>
      </c>
      <c r="AN103">
        <v>591.21167000000003</v>
      </c>
      <c r="AO103">
        <v>3.1467470999999998</v>
      </c>
      <c r="AP103">
        <v>7.73</v>
      </c>
      <c r="AQ103">
        <v>63.639639686151618</v>
      </c>
      <c r="AR103">
        <v>26.839329834686211</v>
      </c>
      <c r="AS103">
        <v>63.639640999999997</v>
      </c>
      <c r="AT103">
        <v>26.839331000000001</v>
      </c>
    </row>
    <row r="104" spans="1:46" x14ac:dyDescent="0.25">
      <c r="A104" s="1">
        <f t="shared" si="1"/>
        <v>6</v>
      </c>
      <c r="B104" s="2" t="s">
        <v>131</v>
      </c>
      <c r="C104" s="2">
        <v>2016</v>
      </c>
      <c r="D104" t="s">
        <v>3376</v>
      </c>
      <c r="E104" t="s">
        <v>3377</v>
      </c>
      <c r="F104" t="s">
        <v>3378</v>
      </c>
      <c r="G104" t="s">
        <v>2514</v>
      </c>
      <c r="H104" t="s">
        <v>2573</v>
      </c>
      <c r="I104" t="s">
        <v>1396</v>
      </c>
      <c r="J104" t="s">
        <v>3379</v>
      </c>
      <c r="K104" t="s">
        <v>3380</v>
      </c>
      <c r="L104" t="s">
        <v>1931</v>
      </c>
      <c r="M104" t="s">
        <v>1932</v>
      </c>
      <c r="N104" t="s">
        <v>1934</v>
      </c>
      <c r="O104" t="s">
        <v>1935</v>
      </c>
      <c r="P104" t="s">
        <v>1936</v>
      </c>
      <c r="Q104" t="s">
        <v>1930</v>
      </c>
      <c r="R104" t="s">
        <v>3381</v>
      </c>
      <c r="S104" t="s">
        <v>2748</v>
      </c>
      <c r="T104" t="s">
        <v>3382</v>
      </c>
      <c r="U104" t="s">
        <v>1933</v>
      </c>
      <c r="Y104">
        <v>37.403702000000003</v>
      </c>
      <c r="Z104">
        <v>7.5378579999999999</v>
      </c>
      <c r="AA104" s="13">
        <v>5246000000</v>
      </c>
      <c r="AB104">
        <v>3.5</v>
      </c>
      <c r="AC104">
        <v>3.8333333000000001</v>
      </c>
      <c r="AD104">
        <v>4</v>
      </c>
      <c r="AE104">
        <v>2.5415325000000002</v>
      </c>
      <c r="AF104" s="13">
        <v>356500000</v>
      </c>
      <c r="AG104">
        <v>5.8522992</v>
      </c>
      <c r="AH104">
        <v>750.05182000000002</v>
      </c>
      <c r="AI104">
        <v>16.240601999999999</v>
      </c>
      <c r="AJ104">
        <v>6.3855186000000002</v>
      </c>
      <c r="AK104" s="13">
        <v>2278000000</v>
      </c>
      <c r="AL104">
        <v>-1.7996471000000001</v>
      </c>
      <c r="AM104">
        <v>1.3511223000000001</v>
      </c>
      <c r="AN104">
        <v>592.60559000000001</v>
      </c>
      <c r="AO104">
        <v>3.1904414000000001</v>
      </c>
      <c r="AP104">
        <v>7.5700002</v>
      </c>
      <c r="AQ104">
        <v>63.76329642447017</v>
      </c>
      <c r="AR104">
        <v>27.70543888156941</v>
      </c>
      <c r="AS104">
        <v>63.763297999999999</v>
      </c>
      <c r="AT104">
        <v>27.705438999999998</v>
      </c>
    </row>
    <row r="105" spans="1:46" x14ac:dyDescent="0.25">
      <c r="A105" s="1">
        <f t="shared" si="1"/>
        <v>6</v>
      </c>
      <c r="B105" s="2" t="s">
        <v>131</v>
      </c>
      <c r="C105" s="2">
        <v>2017</v>
      </c>
      <c r="D105" t="s">
        <v>3390</v>
      </c>
      <c r="E105" t="s">
        <v>3391</v>
      </c>
      <c r="F105" t="s">
        <v>3392</v>
      </c>
      <c r="G105" t="s">
        <v>2514</v>
      </c>
      <c r="H105" t="s">
        <v>1396</v>
      </c>
      <c r="I105" t="s">
        <v>1396</v>
      </c>
      <c r="J105" t="s">
        <v>3393</v>
      </c>
      <c r="K105" t="s">
        <v>3394</v>
      </c>
      <c r="L105" t="s">
        <v>1938</v>
      </c>
      <c r="M105" t="s">
        <v>1939</v>
      </c>
      <c r="N105" t="s">
        <v>1941</v>
      </c>
      <c r="O105" t="s">
        <v>1942</v>
      </c>
      <c r="P105" t="s">
        <v>1943</v>
      </c>
      <c r="Q105" t="s">
        <v>1937</v>
      </c>
      <c r="R105" t="s">
        <v>3395</v>
      </c>
      <c r="S105" t="s">
        <v>2756</v>
      </c>
      <c r="T105" t="s">
        <v>3396</v>
      </c>
      <c r="U105" t="s">
        <v>1940</v>
      </c>
      <c r="Y105">
        <v>37.432437999999998</v>
      </c>
      <c r="Z105">
        <v>5.1529078000000004</v>
      </c>
      <c r="AA105" s="13">
        <v>5752000000</v>
      </c>
      <c r="AB105">
        <v>3.5</v>
      </c>
      <c r="AC105">
        <v>4</v>
      </c>
      <c r="AD105">
        <v>4</v>
      </c>
      <c r="AE105">
        <v>3.6493424999999999</v>
      </c>
      <c r="AF105" s="13">
        <v>560700000</v>
      </c>
      <c r="AG105">
        <v>5.3054562000000001</v>
      </c>
      <c r="AH105">
        <v>795.68273999999997</v>
      </c>
      <c r="AI105">
        <v>16.184249999999999</v>
      </c>
      <c r="AJ105">
        <v>4.8629346</v>
      </c>
      <c r="AK105" s="13">
        <v>2487000000</v>
      </c>
      <c r="AL105">
        <v>1.7598574</v>
      </c>
      <c r="AM105">
        <v>1.9342732</v>
      </c>
      <c r="AN105">
        <v>580.65674000000001</v>
      </c>
      <c r="AO105">
        <v>3.2164073000000002</v>
      </c>
      <c r="AP105">
        <v>7.4099997999999996</v>
      </c>
      <c r="AQ105">
        <v>58.068448326394652</v>
      </c>
      <c r="AR105">
        <v>26.92704185323505</v>
      </c>
      <c r="AS105">
        <v>58.068446999999999</v>
      </c>
      <c r="AT105">
        <v>26.927042</v>
      </c>
    </row>
    <row r="106" spans="1:46" x14ac:dyDescent="0.25">
      <c r="A106" s="1">
        <f t="shared" si="1"/>
        <v>6</v>
      </c>
      <c r="B106" s="2" t="s">
        <v>131</v>
      </c>
      <c r="C106" s="2">
        <v>2018</v>
      </c>
      <c r="D106" t="s">
        <v>3404</v>
      </c>
      <c r="E106" t="s">
        <v>3405</v>
      </c>
      <c r="F106" t="s">
        <v>3406</v>
      </c>
      <c r="G106" t="s">
        <v>2514</v>
      </c>
      <c r="H106" t="s">
        <v>1396</v>
      </c>
      <c r="I106" t="s">
        <v>1396</v>
      </c>
      <c r="J106" t="s">
        <v>3407</v>
      </c>
      <c r="K106" t="s">
        <v>3408</v>
      </c>
      <c r="L106" t="s">
        <v>1945</v>
      </c>
      <c r="M106" t="s">
        <v>1946</v>
      </c>
      <c r="N106" t="s">
        <v>1948</v>
      </c>
      <c r="O106" t="s">
        <v>1949</v>
      </c>
      <c r="P106" t="s">
        <v>1950</v>
      </c>
      <c r="Q106" t="s">
        <v>1944</v>
      </c>
      <c r="R106" t="s">
        <v>3409</v>
      </c>
      <c r="S106" t="s">
        <v>2764</v>
      </c>
      <c r="T106" t="s">
        <v>3410</v>
      </c>
      <c r="U106" t="s">
        <v>1947</v>
      </c>
      <c r="Y106">
        <v>37.612442000000001</v>
      </c>
      <c r="Z106">
        <v>5.8801969999999999</v>
      </c>
      <c r="AA106" s="13">
        <v>6421000000</v>
      </c>
      <c r="AB106">
        <v>3.5</v>
      </c>
      <c r="AC106">
        <v>4</v>
      </c>
      <c r="AD106">
        <v>4</v>
      </c>
      <c r="AE106">
        <v>2.7373853000000001</v>
      </c>
      <c r="AF106" s="13">
        <v>467300000</v>
      </c>
      <c r="AG106">
        <v>4.7464842999999997</v>
      </c>
      <c r="AH106">
        <v>856.35650999999996</v>
      </c>
      <c r="AI106">
        <v>15.877219999999999</v>
      </c>
      <c r="AJ106">
        <v>2</v>
      </c>
      <c r="AK106" s="13">
        <v>2710000000</v>
      </c>
      <c r="AL106">
        <v>0.29954650999999999</v>
      </c>
      <c r="AM106">
        <v>1.4579639</v>
      </c>
      <c r="AN106">
        <v>555.44646999999998</v>
      </c>
      <c r="AO106">
        <v>3.1748500000000002</v>
      </c>
      <c r="AP106">
        <v>7.4279999999999999</v>
      </c>
      <c r="AQ106">
        <v>60.144782803817478</v>
      </c>
      <c r="AR106">
        <v>28.943728751734998</v>
      </c>
      <c r="AS106">
        <v>60.144782999999997</v>
      </c>
      <c r="AT106">
        <v>28.943729000000001</v>
      </c>
    </row>
    <row r="107" spans="1:46" x14ac:dyDescent="0.25">
      <c r="A107" s="1">
        <f t="shared" si="1"/>
        <v>6</v>
      </c>
      <c r="B107" s="2" t="s">
        <v>131</v>
      </c>
      <c r="C107" s="2">
        <v>2019</v>
      </c>
      <c r="D107" t="s">
        <v>3418</v>
      </c>
      <c r="E107" t="s">
        <v>3419</v>
      </c>
      <c r="F107" t="s">
        <v>3420</v>
      </c>
      <c r="G107" t="s">
        <v>2599</v>
      </c>
      <c r="H107" t="s">
        <v>1396</v>
      </c>
      <c r="I107" t="s">
        <v>1396</v>
      </c>
      <c r="J107" t="s">
        <v>3421</v>
      </c>
      <c r="K107" t="s">
        <v>3422</v>
      </c>
      <c r="L107" t="s">
        <v>1952</v>
      </c>
      <c r="M107" t="s">
        <v>1953</v>
      </c>
      <c r="N107" t="s">
        <v>1955</v>
      </c>
      <c r="O107" t="s">
        <v>1956</v>
      </c>
      <c r="P107" t="s">
        <v>1957</v>
      </c>
      <c r="Q107" t="s">
        <v>1951</v>
      </c>
      <c r="R107" t="s">
        <v>3423</v>
      </c>
      <c r="S107" t="s">
        <v>2772</v>
      </c>
      <c r="T107" t="s">
        <v>3424</v>
      </c>
      <c r="U107" t="s">
        <v>1954</v>
      </c>
      <c r="Y107">
        <v>37.307796000000003</v>
      </c>
      <c r="Z107">
        <v>4.0141187</v>
      </c>
      <c r="AA107" s="13">
        <v>6447000000</v>
      </c>
      <c r="AB107">
        <v>3</v>
      </c>
      <c r="AC107">
        <v>4</v>
      </c>
      <c r="AD107">
        <v>4</v>
      </c>
      <c r="AE107">
        <v>4.9715223000000002</v>
      </c>
      <c r="AF107" s="13">
        <v>859100000</v>
      </c>
      <c r="AG107">
        <v>4.7561606999999997</v>
      </c>
      <c r="AH107">
        <v>840.17578000000003</v>
      </c>
      <c r="AI107">
        <v>15.74311</v>
      </c>
      <c r="AJ107">
        <v>4</v>
      </c>
      <c r="AK107" s="13">
        <v>2720000000</v>
      </c>
      <c r="AL107">
        <v>-1.6582669000000001</v>
      </c>
      <c r="AM107">
        <v>1.9305421</v>
      </c>
      <c r="AN107">
        <v>585.91101000000003</v>
      </c>
      <c r="AO107">
        <v>3.1266699</v>
      </c>
      <c r="AP107">
        <v>7.4419998999999999</v>
      </c>
      <c r="AQ107">
        <v>63.658702764165476</v>
      </c>
      <c r="AR107">
        <v>29.549100000263469</v>
      </c>
      <c r="AS107">
        <v>63.658703000000003</v>
      </c>
      <c r="AT107">
        <v>29.549101</v>
      </c>
    </row>
    <row r="108" spans="1:46" x14ac:dyDescent="0.25">
      <c r="A108" s="1">
        <f t="shared" si="1"/>
        <v>6</v>
      </c>
      <c r="B108" s="2" t="s">
        <v>131</v>
      </c>
      <c r="C108" s="2">
        <v>2020</v>
      </c>
      <c r="D108" t="s">
        <v>3432</v>
      </c>
      <c r="E108" t="s">
        <v>3433</v>
      </c>
      <c r="F108" t="s">
        <v>3434</v>
      </c>
      <c r="G108" t="s">
        <v>2599</v>
      </c>
      <c r="H108" t="s">
        <v>2573</v>
      </c>
      <c r="I108" t="s">
        <v>1396</v>
      </c>
      <c r="J108" t="s">
        <v>3435</v>
      </c>
      <c r="K108" t="s">
        <v>3436</v>
      </c>
      <c r="L108" t="s">
        <v>1959</v>
      </c>
      <c r="M108" t="s">
        <v>1960</v>
      </c>
      <c r="N108" t="s">
        <v>1962</v>
      </c>
      <c r="O108" t="s">
        <v>1963</v>
      </c>
      <c r="P108" t="s">
        <v>1964</v>
      </c>
      <c r="Q108" t="s">
        <v>1958</v>
      </c>
      <c r="R108" t="s">
        <v>3437</v>
      </c>
      <c r="S108" t="s">
        <v>2780</v>
      </c>
      <c r="T108" t="s">
        <v>3438</v>
      </c>
      <c r="U108" t="s">
        <v>1961</v>
      </c>
      <c r="Y108">
        <v>36.188046</v>
      </c>
      <c r="Z108">
        <v>-4.7979602999999997</v>
      </c>
      <c r="AA108" s="13">
        <v>6320000000</v>
      </c>
      <c r="AB108">
        <v>3</v>
      </c>
      <c r="AC108">
        <v>3.8333333000000001</v>
      </c>
      <c r="AD108">
        <v>4</v>
      </c>
      <c r="AE108">
        <v>3.0738032</v>
      </c>
      <c r="AF108" s="13">
        <v>536900000</v>
      </c>
      <c r="AG108">
        <v>-1.2354505</v>
      </c>
      <c r="AH108">
        <v>822.90612999999996</v>
      </c>
      <c r="AI108">
        <v>15.805425</v>
      </c>
      <c r="AJ108">
        <v>4.5</v>
      </c>
      <c r="AK108" s="13">
        <v>2760000000</v>
      </c>
      <c r="AL108">
        <v>0.43808894999999998</v>
      </c>
      <c r="AM108">
        <v>0.53234017</v>
      </c>
      <c r="AN108">
        <v>575.58600000000001</v>
      </c>
      <c r="AO108">
        <v>3.1426036000000002</v>
      </c>
      <c r="AP108">
        <v>7.6960001</v>
      </c>
      <c r="AQ108">
        <v>66.990574280170463</v>
      </c>
      <c r="AR108">
        <v>36.37854016876954</v>
      </c>
      <c r="AS108">
        <v>66.990577999999999</v>
      </c>
      <c r="AT108">
        <v>36.378540000000001</v>
      </c>
    </row>
    <row r="109" spans="1:46" x14ac:dyDescent="0.25">
      <c r="A109" s="1">
        <f t="shared" si="1"/>
        <v>6</v>
      </c>
      <c r="B109" s="2" t="s">
        <v>131</v>
      </c>
      <c r="C109" s="2">
        <v>2021</v>
      </c>
      <c r="D109" t="s">
        <v>3446</v>
      </c>
      <c r="E109" t="s">
        <v>3447</v>
      </c>
      <c r="F109" t="s">
        <v>3448</v>
      </c>
      <c r="G109" t="s">
        <v>2599</v>
      </c>
      <c r="H109" t="s">
        <v>2915</v>
      </c>
      <c r="I109" t="s">
        <v>1396</v>
      </c>
      <c r="J109" t="s">
        <v>3449</v>
      </c>
      <c r="K109" t="s">
        <v>3450</v>
      </c>
      <c r="L109" t="s">
        <v>1966</v>
      </c>
      <c r="M109" t="s">
        <v>1967</v>
      </c>
      <c r="N109" t="s">
        <v>1969</v>
      </c>
      <c r="O109" t="s">
        <v>1970</v>
      </c>
      <c r="P109" t="s">
        <v>1971</v>
      </c>
      <c r="Q109" t="s">
        <v>1965</v>
      </c>
      <c r="R109" t="s">
        <v>3451</v>
      </c>
      <c r="S109" t="s">
        <v>2788</v>
      </c>
      <c r="T109" t="s">
        <v>3452</v>
      </c>
      <c r="U109" t="s">
        <v>1968</v>
      </c>
      <c r="Y109">
        <v>35.690418000000001</v>
      </c>
      <c r="Z109">
        <v>1.4084656</v>
      </c>
      <c r="AA109" s="13">
        <v>6831000000</v>
      </c>
      <c r="AB109">
        <v>3</v>
      </c>
      <c r="AC109">
        <v>3.8333330000000001</v>
      </c>
      <c r="AD109">
        <v>4</v>
      </c>
      <c r="AE109">
        <v>3.4464766999999998</v>
      </c>
      <c r="AF109" s="13">
        <v>659700000</v>
      </c>
      <c r="AG109">
        <v>3.0526135000000001</v>
      </c>
      <c r="AH109">
        <v>873.79485999999997</v>
      </c>
      <c r="AI109">
        <v>16.165621000000002</v>
      </c>
      <c r="AJ109">
        <v>5.8000002000000004</v>
      </c>
      <c r="AK109" s="13">
        <v>3094000000</v>
      </c>
      <c r="AL109">
        <v>3.9256028999999999</v>
      </c>
      <c r="AM109">
        <v>2.4543517000000001</v>
      </c>
      <c r="AN109">
        <v>554.53070000000002</v>
      </c>
      <c r="AO109">
        <v>3.1579644999999998</v>
      </c>
      <c r="AP109">
        <v>7.7199998000000001</v>
      </c>
      <c r="AQ109">
        <v>69.803595169354722</v>
      </c>
      <c r="AS109">
        <v>69.803595999999999</v>
      </c>
      <c r="AT109">
        <v>43.207979000000002</v>
      </c>
    </row>
    <row r="110" spans="1:46" x14ac:dyDescent="0.25">
      <c r="A110" s="1">
        <f t="shared" si="1"/>
        <v>7</v>
      </c>
      <c r="B110" s="2" t="s">
        <v>146</v>
      </c>
      <c r="C110" s="2">
        <v>2004</v>
      </c>
      <c r="D110" t="s">
        <v>3214</v>
      </c>
      <c r="E110" t="s">
        <v>3215</v>
      </c>
      <c r="F110" t="s">
        <v>3216</v>
      </c>
      <c r="J110" t="s">
        <v>3217</v>
      </c>
      <c r="K110" t="s">
        <v>3218</v>
      </c>
      <c r="L110" t="s">
        <v>1973</v>
      </c>
      <c r="M110" t="s">
        <v>1974</v>
      </c>
      <c r="N110" t="s">
        <v>1976</v>
      </c>
      <c r="O110" t="s">
        <v>1977</v>
      </c>
      <c r="P110" t="s">
        <v>1978</v>
      </c>
      <c r="Q110" t="s">
        <v>1972</v>
      </c>
      <c r="R110" t="s">
        <v>3219</v>
      </c>
      <c r="S110" t="s">
        <v>2653</v>
      </c>
      <c r="T110" t="s">
        <v>3220</v>
      </c>
      <c r="U110" t="s">
        <v>1975</v>
      </c>
      <c r="Y110">
        <v>37.371727</v>
      </c>
      <c r="Z110">
        <v>-7.7351532000000001</v>
      </c>
      <c r="AA110" s="13">
        <v>1405000000</v>
      </c>
      <c r="AB110">
        <v>4</v>
      </c>
      <c r="AC110">
        <v>2.9999997999999999</v>
      </c>
      <c r="AD110">
        <v>3</v>
      </c>
      <c r="AE110">
        <v>0.64915973000000005</v>
      </c>
      <c r="AF110">
        <v>24411286</v>
      </c>
      <c r="AG110">
        <v>0.36380157000000002</v>
      </c>
      <c r="AH110">
        <v>281.32538</v>
      </c>
      <c r="AI110">
        <v>19.470222</v>
      </c>
      <c r="AJ110">
        <v>-8.4795265000000004</v>
      </c>
      <c r="AK110" s="13">
        <v>732200000</v>
      </c>
      <c r="AL110">
        <v>0.26254377000000001</v>
      </c>
      <c r="AM110">
        <v>0.38694202999999999</v>
      </c>
      <c r="AN110">
        <v>527.33801000000005</v>
      </c>
      <c r="AO110">
        <v>3.5491828999999999</v>
      </c>
      <c r="AP110">
        <v>2.7479998999999999</v>
      </c>
      <c r="AQ110">
        <v>36.964104446489578</v>
      </c>
      <c r="AR110">
        <v>10.049992001260701</v>
      </c>
      <c r="AS110">
        <v>36.964103999999999</v>
      </c>
      <c r="AT110">
        <v>10.049992</v>
      </c>
    </row>
    <row r="111" spans="1:46" x14ac:dyDescent="0.25">
      <c r="A111" s="1">
        <f t="shared" si="1"/>
        <v>7</v>
      </c>
      <c r="B111" s="2" t="s">
        <v>146</v>
      </c>
      <c r="C111" s="2">
        <v>2005</v>
      </c>
      <c r="D111" t="s">
        <v>3228</v>
      </c>
      <c r="E111" t="s">
        <v>3229</v>
      </c>
      <c r="F111" t="s">
        <v>3230</v>
      </c>
      <c r="G111" t="s">
        <v>2514</v>
      </c>
      <c r="H111" t="s">
        <v>3231</v>
      </c>
      <c r="I111" t="s">
        <v>2514</v>
      </c>
      <c r="J111" t="s">
        <v>3232</v>
      </c>
      <c r="K111" t="s">
        <v>3233</v>
      </c>
      <c r="L111" t="s">
        <v>1980</v>
      </c>
      <c r="M111" t="s">
        <v>1981</v>
      </c>
      <c r="N111" t="s">
        <v>1983</v>
      </c>
      <c r="O111" t="s">
        <v>1984</v>
      </c>
      <c r="P111" t="s">
        <v>1985</v>
      </c>
      <c r="Q111" t="s">
        <v>1979</v>
      </c>
      <c r="R111" t="s">
        <v>3234</v>
      </c>
      <c r="S111" t="s">
        <v>2661</v>
      </c>
      <c r="T111" t="s">
        <v>3235</v>
      </c>
      <c r="U111" t="s">
        <v>1982</v>
      </c>
      <c r="Y111">
        <v>39.280521</v>
      </c>
      <c r="Z111">
        <v>13.403852000000001</v>
      </c>
      <c r="AA111" s="13">
        <v>1722000000</v>
      </c>
      <c r="AB111">
        <v>3.5</v>
      </c>
      <c r="AC111">
        <v>3.3333333000000001</v>
      </c>
      <c r="AD111">
        <v>3.5</v>
      </c>
      <c r="AE111">
        <v>1.1350676</v>
      </c>
      <c r="AF111">
        <v>49753596</v>
      </c>
      <c r="AG111">
        <v>7.3318686</v>
      </c>
      <c r="AH111">
        <v>316.36563000000001</v>
      </c>
      <c r="AI111">
        <v>17.77957</v>
      </c>
      <c r="AJ111">
        <v>4.9402837999999996</v>
      </c>
      <c r="AK111" s="13">
        <v>779300000</v>
      </c>
      <c r="AL111">
        <v>7.7974977000000001</v>
      </c>
      <c r="AM111">
        <v>8.5848846000000005</v>
      </c>
      <c r="AN111">
        <v>527.25836000000004</v>
      </c>
      <c r="AO111">
        <v>3.5881751</v>
      </c>
      <c r="AP111">
        <v>3.0999998999999998</v>
      </c>
      <c r="AQ111">
        <v>38.347741807073568</v>
      </c>
      <c r="AR111">
        <v>9.0343172167415222</v>
      </c>
      <c r="AS111">
        <v>38.347740000000002</v>
      </c>
      <c r="AT111">
        <v>9.0343169999999997</v>
      </c>
    </row>
    <row r="112" spans="1:46" x14ac:dyDescent="0.25">
      <c r="A112" s="1">
        <f t="shared" si="1"/>
        <v>7</v>
      </c>
      <c r="B112" s="2" t="s">
        <v>146</v>
      </c>
      <c r="C112" s="2">
        <v>2006</v>
      </c>
      <c r="D112" t="s">
        <v>3243</v>
      </c>
      <c r="E112" t="s">
        <v>3244</v>
      </c>
      <c r="F112" t="s">
        <v>3245</v>
      </c>
      <c r="G112" t="s">
        <v>2599</v>
      </c>
      <c r="H112" t="s">
        <v>2539</v>
      </c>
      <c r="I112" t="s">
        <v>1396</v>
      </c>
      <c r="J112" t="s">
        <v>3246</v>
      </c>
      <c r="K112" t="s">
        <v>3247</v>
      </c>
      <c r="L112" t="s">
        <v>1987</v>
      </c>
      <c r="M112" t="s">
        <v>1988</v>
      </c>
      <c r="N112" t="s">
        <v>1990</v>
      </c>
      <c r="O112" t="s">
        <v>1991</v>
      </c>
      <c r="P112" t="s">
        <v>1992</v>
      </c>
      <c r="Q112" t="s">
        <v>1986</v>
      </c>
      <c r="R112" t="s">
        <v>3248</v>
      </c>
      <c r="S112" t="s">
        <v>2670</v>
      </c>
      <c r="T112" t="s">
        <v>3249</v>
      </c>
      <c r="U112" t="s">
        <v>1989</v>
      </c>
      <c r="Y112">
        <v>39.745078999999997</v>
      </c>
      <c r="Z112">
        <v>10.378042000000001</v>
      </c>
      <c r="AA112" s="13">
        <v>1890000000</v>
      </c>
      <c r="AB112">
        <v>3</v>
      </c>
      <c r="AC112">
        <v>3.6666666999999999</v>
      </c>
      <c r="AD112">
        <v>4</v>
      </c>
      <c r="AE112">
        <v>0.84749746000000004</v>
      </c>
      <c r="AF112">
        <v>40310044</v>
      </c>
      <c r="AG112">
        <v>5.9310498000000003</v>
      </c>
      <c r="AH112">
        <v>331.10379</v>
      </c>
      <c r="AI112">
        <v>16.905923999999999</v>
      </c>
      <c r="AJ112">
        <v>5.6572151000000002</v>
      </c>
      <c r="AK112" s="13">
        <v>804100000</v>
      </c>
      <c r="AL112">
        <v>4.048583E-2</v>
      </c>
      <c r="AM112">
        <v>1.4961975999999999</v>
      </c>
      <c r="AN112">
        <v>522.42560000000003</v>
      </c>
      <c r="AO112">
        <v>3.6144259000000001</v>
      </c>
      <c r="AP112">
        <v>2.6489999000000002</v>
      </c>
      <c r="AQ112">
        <v>36.531373184242881</v>
      </c>
      <c r="AR112">
        <v>9.3844709595568325</v>
      </c>
      <c r="AS112">
        <v>36.531371999999998</v>
      </c>
      <c r="AT112">
        <v>9.3844709000000002</v>
      </c>
    </row>
    <row r="113" spans="1:46" x14ac:dyDescent="0.25">
      <c r="A113" s="1">
        <f t="shared" si="1"/>
        <v>7</v>
      </c>
      <c r="B113" s="2" t="s">
        <v>146</v>
      </c>
      <c r="C113" s="2">
        <v>2007</v>
      </c>
      <c r="D113" t="s">
        <v>3257</v>
      </c>
      <c r="E113" t="s">
        <v>3258</v>
      </c>
      <c r="F113" t="s">
        <v>3259</v>
      </c>
      <c r="G113" t="s">
        <v>2599</v>
      </c>
      <c r="H113" t="s">
        <v>2539</v>
      </c>
      <c r="I113" t="s">
        <v>1396</v>
      </c>
      <c r="J113" t="s">
        <v>3260</v>
      </c>
      <c r="K113" t="s">
        <v>3261</v>
      </c>
      <c r="L113" t="s">
        <v>1994</v>
      </c>
      <c r="M113" t="s">
        <v>1995</v>
      </c>
      <c r="N113" t="s">
        <v>1997</v>
      </c>
      <c r="O113" t="s">
        <v>1998</v>
      </c>
      <c r="P113" t="s">
        <v>1999</v>
      </c>
      <c r="Q113" t="s">
        <v>1993</v>
      </c>
      <c r="R113" t="s">
        <v>3262</v>
      </c>
      <c r="S113" t="s">
        <v>2678</v>
      </c>
      <c r="T113" t="s">
        <v>3263</v>
      </c>
      <c r="U113" t="s">
        <v>1996</v>
      </c>
      <c r="Y113">
        <v>37.094504999999998</v>
      </c>
      <c r="Z113">
        <v>4.6304445000000003</v>
      </c>
      <c r="AA113" s="13">
        <v>2126000000</v>
      </c>
      <c r="AB113">
        <v>3</v>
      </c>
      <c r="AC113">
        <v>3.6666666999999999</v>
      </c>
      <c r="AD113">
        <v>4</v>
      </c>
      <c r="AE113">
        <v>1.7285862999999999</v>
      </c>
      <c r="AF113">
        <v>99073672</v>
      </c>
      <c r="AG113">
        <v>3.1427239999999999</v>
      </c>
      <c r="AH113">
        <v>384.71834999999999</v>
      </c>
      <c r="AI113">
        <v>17.212592999999998</v>
      </c>
      <c r="AJ113">
        <v>3.7371907000000002</v>
      </c>
      <c r="AK113" s="13">
        <v>986500000</v>
      </c>
      <c r="AL113">
        <v>5.3959260000000002E-2</v>
      </c>
      <c r="AM113">
        <v>7.0366610999999999</v>
      </c>
      <c r="AN113">
        <v>478.63373000000001</v>
      </c>
      <c r="AO113">
        <v>3.6412062999999999</v>
      </c>
      <c r="AP113">
        <v>2.2030001000000001</v>
      </c>
      <c r="AQ113">
        <v>35.502802847100661</v>
      </c>
      <c r="AR113">
        <v>12.427591543632772</v>
      </c>
      <c r="AS113">
        <v>35.502803999999998</v>
      </c>
      <c r="AT113">
        <v>12.427591</v>
      </c>
    </row>
    <row r="114" spans="1:46" x14ac:dyDescent="0.25">
      <c r="A114" s="1">
        <f t="shared" si="1"/>
        <v>7</v>
      </c>
      <c r="B114" s="2" t="s">
        <v>146</v>
      </c>
      <c r="C114" s="2">
        <v>2008</v>
      </c>
      <c r="D114" t="s">
        <v>3271</v>
      </c>
      <c r="E114" t="s">
        <v>3272</v>
      </c>
      <c r="F114" t="s">
        <v>3273</v>
      </c>
      <c r="G114" t="s">
        <v>2599</v>
      </c>
      <c r="H114" t="s">
        <v>2952</v>
      </c>
      <c r="I114" t="s">
        <v>1396</v>
      </c>
      <c r="J114" t="s">
        <v>3274</v>
      </c>
      <c r="K114" t="s">
        <v>3275</v>
      </c>
      <c r="L114" t="s">
        <v>2001</v>
      </c>
      <c r="M114" t="s">
        <v>2002</v>
      </c>
      <c r="N114" t="s">
        <v>2004</v>
      </c>
      <c r="O114" t="s">
        <v>2005</v>
      </c>
      <c r="P114" t="s">
        <v>2006</v>
      </c>
      <c r="Q114" t="s">
        <v>2000</v>
      </c>
      <c r="R114" t="s">
        <v>3276</v>
      </c>
      <c r="S114" t="s">
        <v>2534</v>
      </c>
      <c r="T114" t="s">
        <v>3277</v>
      </c>
      <c r="U114" t="s">
        <v>2003</v>
      </c>
      <c r="Y114">
        <v>38.775005</v>
      </c>
      <c r="Z114">
        <v>15.930364000000001</v>
      </c>
      <c r="AA114" s="13">
        <v>2830000000</v>
      </c>
      <c r="AB114">
        <v>3</v>
      </c>
      <c r="AC114">
        <v>3.7</v>
      </c>
      <c r="AD114">
        <v>4</v>
      </c>
      <c r="AE114">
        <v>3.8790312</v>
      </c>
      <c r="AF114" s="13">
        <v>283100000</v>
      </c>
      <c r="AG114">
        <v>7.7314143</v>
      </c>
      <c r="AH114">
        <v>472.17847</v>
      </c>
      <c r="AI114">
        <v>17.142685</v>
      </c>
      <c r="AJ114">
        <v>14.001023999999999</v>
      </c>
      <c r="AK114" s="13">
        <v>1251000000</v>
      </c>
      <c r="AL114">
        <v>11.305110000000001</v>
      </c>
      <c r="AM114">
        <v>10.129116</v>
      </c>
      <c r="AN114">
        <v>446.00002999999998</v>
      </c>
      <c r="AO114">
        <v>3.6725447</v>
      </c>
      <c r="AP114">
        <v>1.71</v>
      </c>
      <c r="AQ114">
        <v>39.711244054038275</v>
      </c>
      <c r="AR114">
        <v>11.457517729827051</v>
      </c>
      <c r="AS114">
        <v>39.711243000000003</v>
      </c>
      <c r="AT114">
        <v>11.457518</v>
      </c>
    </row>
    <row r="115" spans="1:46" x14ac:dyDescent="0.25">
      <c r="A115" s="1">
        <f t="shared" si="1"/>
        <v>7</v>
      </c>
      <c r="B115" s="2" t="s">
        <v>146</v>
      </c>
      <c r="C115" s="2">
        <v>2009</v>
      </c>
      <c r="D115" t="s">
        <v>3285</v>
      </c>
      <c r="E115" t="s">
        <v>3286</v>
      </c>
      <c r="F115" t="s">
        <v>3287</v>
      </c>
      <c r="G115" t="s">
        <v>2599</v>
      </c>
      <c r="H115" t="s">
        <v>2977</v>
      </c>
      <c r="I115" t="s">
        <v>1396</v>
      </c>
      <c r="J115" t="s">
        <v>3288</v>
      </c>
      <c r="K115" t="s">
        <v>3289</v>
      </c>
      <c r="L115" t="s">
        <v>2008</v>
      </c>
      <c r="M115" t="s">
        <v>2009</v>
      </c>
      <c r="N115" t="s">
        <v>2011</v>
      </c>
      <c r="O115" t="s">
        <v>2012</v>
      </c>
      <c r="P115" t="s">
        <v>2013</v>
      </c>
      <c r="Q115" t="s">
        <v>2007</v>
      </c>
      <c r="R115" t="s">
        <v>3290</v>
      </c>
      <c r="S115" t="s">
        <v>2543</v>
      </c>
      <c r="T115" t="s">
        <v>3291</v>
      </c>
      <c r="U115" t="s">
        <v>2010</v>
      </c>
      <c r="Y115">
        <v>34.784809000000003</v>
      </c>
      <c r="Z115">
        <v>-9.3637276000000007</v>
      </c>
      <c r="AA115" s="13">
        <v>2557000000</v>
      </c>
      <c r="AB115">
        <v>3</v>
      </c>
      <c r="AC115">
        <v>3.8333333000000001</v>
      </c>
      <c r="AD115">
        <v>4</v>
      </c>
      <c r="AE115">
        <v>8.6208905999999992</v>
      </c>
      <c r="AF115" s="13">
        <v>633800000</v>
      </c>
      <c r="AG115">
        <v>1.9626009</v>
      </c>
      <c r="AH115">
        <v>458.42191000000003</v>
      </c>
      <c r="AI115">
        <v>18.346841999999999</v>
      </c>
      <c r="AJ115">
        <v>10.339302999999999</v>
      </c>
      <c r="AK115" s="13">
        <v>1349000000</v>
      </c>
      <c r="AL115">
        <v>0.58290660000000005</v>
      </c>
      <c r="AM115">
        <v>4.1900601000000002</v>
      </c>
      <c r="AN115">
        <v>470.29343</v>
      </c>
      <c r="AO115">
        <v>3.7011707</v>
      </c>
      <c r="AP115">
        <v>1.2669999999999999</v>
      </c>
      <c r="AQ115">
        <v>49.512256703162457</v>
      </c>
      <c r="AR115">
        <v>13.016874911840642</v>
      </c>
      <c r="AS115">
        <v>49.512256999999998</v>
      </c>
      <c r="AT115">
        <v>13.016875000000001</v>
      </c>
    </row>
    <row r="116" spans="1:46" x14ac:dyDescent="0.25">
      <c r="A116" s="1">
        <f t="shared" si="1"/>
        <v>7</v>
      </c>
      <c r="B116" s="2" t="s">
        <v>146</v>
      </c>
      <c r="C116" s="2">
        <v>2010</v>
      </c>
      <c r="D116" t="s">
        <v>3299</v>
      </c>
      <c r="E116" t="s">
        <v>3300</v>
      </c>
      <c r="F116" t="s">
        <v>3301</v>
      </c>
      <c r="G116" t="s">
        <v>2599</v>
      </c>
      <c r="H116" t="s">
        <v>2977</v>
      </c>
      <c r="I116" t="s">
        <v>1396</v>
      </c>
      <c r="J116" t="s">
        <v>3302</v>
      </c>
      <c r="K116" t="s">
        <v>3303</v>
      </c>
      <c r="L116" t="s">
        <v>2015</v>
      </c>
      <c r="M116" t="s">
        <v>2016</v>
      </c>
      <c r="N116" t="s">
        <v>2018</v>
      </c>
      <c r="O116" t="s">
        <v>2019</v>
      </c>
      <c r="P116" t="s">
        <v>2020</v>
      </c>
      <c r="Q116" t="s">
        <v>2014</v>
      </c>
      <c r="R116" t="s">
        <v>3304</v>
      </c>
      <c r="S116" t="s">
        <v>2701</v>
      </c>
      <c r="T116" t="s">
        <v>3305</v>
      </c>
      <c r="U116" t="s">
        <v>2017</v>
      </c>
      <c r="Y116">
        <v>35.821387999999999</v>
      </c>
      <c r="Z116">
        <v>15.32601</v>
      </c>
      <c r="AA116" s="13">
        <v>2812000000</v>
      </c>
      <c r="AB116">
        <v>3</v>
      </c>
      <c r="AC116">
        <v>3.8333333000000001</v>
      </c>
      <c r="AD116">
        <v>4</v>
      </c>
      <c r="AE116">
        <v>10.14669</v>
      </c>
      <c r="AF116" s="13">
        <v>796600000</v>
      </c>
      <c r="AG116">
        <v>8.5781670000000005</v>
      </c>
      <c r="AH116">
        <v>471.61264</v>
      </c>
      <c r="AI116">
        <v>15.480684</v>
      </c>
      <c r="AJ116">
        <v>-6.3956708999999998</v>
      </c>
      <c r="AK116" s="13">
        <v>1215000000</v>
      </c>
      <c r="AL116">
        <v>0.80407309999999999</v>
      </c>
      <c r="AM116">
        <v>3.4750431000000002</v>
      </c>
      <c r="AN116">
        <v>494.79424999999998</v>
      </c>
      <c r="AO116">
        <v>3.7307030999999999</v>
      </c>
      <c r="AP116">
        <v>0.77899998000000004</v>
      </c>
      <c r="AQ116">
        <v>51.945986302762748</v>
      </c>
      <c r="AR116">
        <v>14.205804307023021</v>
      </c>
      <c r="AS116">
        <v>51.945988</v>
      </c>
      <c r="AT116">
        <v>14.205804000000001</v>
      </c>
    </row>
    <row r="117" spans="1:46" x14ac:dyDescent="0.25">
      <c r="A117" s="1">
        <f t="shared" si="1"/>
        <v>7</v>
      </c>
      <c r="B117" s="2" t="s">
        <v>146</v>
      </c>
      <c r="C117" s="2">
        <v>2011</v>
      </c>
      <c r="D117" t="s">
        <v>3313</v>
      </c>
      <c r="E117" t="s">
        <v>3314</v>
      </c>
      <c r="F117" t="s">
        <v>3315</v>
      </c>
      <c r="G117" t="s">
        <v>2599</v>
      </c>
      <c r="H117" t="s">
        <v>2977</v>
      </c>
      <c r="I117" t="s">
        <v>1396</v>
      </c>
      <c r="J117" t="s">
        <v>3316</v>
      </c>
      <c r="K117" t="s">
        <v>3317</v>
      </c>
      <c r="L117" t="s">
        <v>2022</v>
      </c>
      <c r="M117" t="s">
        <v>2023</v>
      </c>
      <c r="N117" t="s">
        <v>2025</v>
      </c>
      <c r="O117" t="s">
        <v>2026</v>
      </c>
      <c r="P117" t="s">
        <v>2027</v>
      </c>
      <c r="Q117" t="s">
        <v>2021</v>
      </c>
      <c r="R117" t="s">
        <v>3318</v>
      </c>
      <c r="S117" t="s">
        <v>2710</v>
      </c>
      <c r="T117" t="s">
        <v>3319</v>
      </c>
      <c r="U117" t="s">
        <v>2024</v>
      </c>
      <c r="Y117">
        <v>33.646763</v>
      </c>
      <c r="Z117">
        <v>-2.8568753999999998</v>
      </c>
      <c r="AA117" s="13">
        <v>2952000000</v>
      </c>
      <c r="AB117">
        <v>3</v>
      </c>
      <c r="AC117">
        <v>3.8333333000000001</v>
      </c>
      <c r="AD117">
        <v>4</v>
      </c>
      <c r="AE117">
        <v>12.164505</v>
      </c>
      <c r="AF117" s="13">
        <v>1067000000</v>
      </c>
      <c r="AG117">
        <v>2.3577569</v>
      </c>
      <c r="AH117">
        <v>507.60251</v>
      </c>
      <c r="AI117">
        <v>16.386451999999998</v>
      </c>
      <c r="AJ117">
        <v>6.2063122000000002</v>
      </c>
      <c r="AK117" s="13">
        <v>1438000000</v>
      </c>
      <c r="AL117">
        <v>2.9423851999999999</v>
      </c>
      <c r="AM117">
        <v>3.9716052999999998</v>
      </c>
      <c r="AN117">
        <v>471.24862999999999</v>
      </c>
      <c r="AO117">
        <v>3.7467201000000001</v>
      </c>
      <c r="AP117">
        <v>0.31999999000000001</v>
      </c>
      <c r="AQ117">
        <v>50.24639515693449</v>
      </c>
      <c r="AR117">
        <v>14.261474866462793</v>
      </c>
      <c r="AS117">
        <v>50.246395</v>
      </c>
      <c r="AT117">
        <v>14.261475000000001</v>
      </c>
    </row>
    <row r="118" spans="1:46" x14ac:dyDescent="0.25">
      <c r="A118" s="1">
        <f t="shared" si="1"/>
        <v>7</v>
      </c>
      <c r="B118" s="2" t="s">
        <v>146</v>
      </c>
      <c r="C118" s="2">
        <v>2012</v>
      </c>
      <c r="D118" t="s">
        <v>3327</v>
      </c>
      <c r="E118" t="s">
        <v>3328</v>
      </c>
      <c r="F118" t="s">
        <v>3329</v>
      </c>
      <c r="G118" t="s">
        <v>2599</v>
      </c>
      <c r="H118" t="s">
        <v>1396</v>
      </c>
      <c r="I118" t="s">
        <v>1396</v>
      </c>
      <c r="J118" t="s">
        <v>3330</v>
      </c>
      <c r="K118" t="s">
        <v>3331</v>
      </c>
      <c r="L118" t="s">
        <v>2029</v>
      </c>
      <c r="M118" t="s">
        <v>2030</v>
      </c>
      <c r="N118" t="s">
        <v>2032</v>
      </c>
      <c r="O118" t="s">
        <v>2033</v>
      </c>
      <c r="P118" t="s">
        <v>2034</v>
      </c>
      <c r="Q118" t="s">
        <v>2028</v>
      </c>
      <c r="R118" t="s">
        <v>3332</v>
      </c>
      <c r="S118" t="s">
        <v>2568</v>
      </c>
      <c r="T118" t="s">
        <v>3333</v>
      </c>
      <c r="U118" t="s">
        <v>2031</v>
      </c>
      <c r="Y118">
        <v>33.680992000000003</v>
      </c>
      <c r="Z118">
        <v>14.670325</v>
      </c>
      <c r="AA118" s="13">
        <v>3175000000</v>
      </c>
      <c r="AB118">
        <v>3</v>
      </c>
      <c r="AC118">
        <v>4</v>
      </c>
      <c r="AD118">
        <v>4</v>
      </c>
      <c r="AE118">
        <v>8.9236784</v>
      </c>
      <c r="AF118" s="13">
        <v>841200000</v>
      </c>
      <c r="AG118">
        <v>10.548944000000001</v>
      </c>
      <c r="AH118">
        <v>525.04729999999995</v>
      </c>
      <c r="AI118">
        <v>15.101198</v>
      </c>
      <c r="AJ118">
        <v>4.1367126000000001</v>
      </c>
      <c r="AK118" s="13">
        <v>1424000000</v>
      </c>
      <c r="AL118">
        <v>0.45508980999999998</v>
      </c>
      <c r="AM118">
        <v>5.3083396</v>
      </c>
      <c r="AN118">
        <v>510.55633999999998</v>
      </c>
      <c r="AO118">
        <v>3.8105760000000002</v>
      </c>
      <c r="AP118">
        <v>2.1800001</v>
      </c>
      <c r="AQ118">
        <v>45.085964473080033</v>
      </c>
      <c r="AR118">
        <v>16.135665787798388</v>
      </c>
      <c r="AS118">
        <v>45.085963999999997</v>
      </c>
      <c r="AT118">
        <v>16.135666000000001</v>
      </c>
    </row>
    <row r="119" spans="1:46" x14ac:dyDescent="0.25">
      <c r="A119" s="1">
        <f t="shared" si="1"/>
        <v>7</v>
      </c>
      <c r="B119" s="2" t="s">
        <v>146</v>
      </c>
      <c r="C119" s="2">
        <v>2013</v>
      </c>
      <c r="D119" t="s">
        <v>3341</v>
      </c>
      <c r="E119" t="s">
        <v>3342</v>
      </c>
      <c r="F119" t="s">
        <v>3343</v>
      </c>
      <c r="G119" t="s">
        <v>2599</v>
      </c>
      <c r="H119" t="s">
        <v>1396</v>
      </c>
      <c r="I119" t="s">
        <v>1396</v>
      </c>
      <c r="J119" t="s">
        <v>3344</v>
      </c>
      <c r="K119" t="s">
        <v>3345</v>
      </c>
      <c r="L119" t="s">
        <v>2036</v>
      </c>
      <c r="M119" t="s">
        <v>2037</v>
      </c>
      <c r="N119" t="s">
        <v>2039</v>
      </c>
      <c r="O119" t="s">
        <v>2040</v>
      </c>
      <c r="P119" t="s">
        <v>2041</v>
      </c>
      <c r="Q119" t="s">
        <v>2035</v>
      </c>
      <c r="R119" t="s">
        <v>3346</v>
      </c>
      <c r="S119" t="s">
        <v>2725</v>
      </c>
      <c r="T119" t="s">
        <v>3347</v>
      </c>
      <c r="U119" t="s">
        <v>2038</v>
      </c>
      <c r="Y119">
        <v>32.235011999999998</v>
      </c>
      <c r="Z119">
        <v>-0.36818921999999998</v>
      </c>
      <c r="AA119" s="13">
        <v>3296000000</v>
      </c>
      <c r="AB119">
        <v>3</v>
      </c>
      <c r="AC119">
        <v>4</v>
      </c>
      <c r="AD119">
        <v>4</v>
      </c>
      <c r="AE119">
        <v>7.0351653000000001</v>
      </c>
      <c r="AF119" s="13">
        <v>719300000</v>
      </c>
      <c r="AG119">
        <v>5.3151307000000001</v>
      </c>
      <c r="AH119">
        <v>548.15790000000004</v>
      </c>
      <c r="AI119">
        <v>15.296288000000001</v>
      </c>
      <c r="AJ119">
        <v>5.1220274000000003</v>
      </c>
      <c r="AK119" s="13">
        <v>1564000000</v>
      </c>
      <c r="AL119">
        <v>2.2972312000000001</v>
      </c>
      <c r="AM119">
        <v>-0.36917409000000001</v>
      </c>
      <c r="AN119">
        <v>493.89963</v>
      </c>
      <c r="AO119">
        <v>3.8182057999999999</v>
      </c>
      <c r="AP119">
        <v>1.369</v>
      </c>
      <c r="AQ119">
        <v>46.295149149329127</v>
      </c>
      <c r="AR119">
        <v>16.876364217131119</v>
      </c>
      <c r="AS119">
        <v>46.295150999999997</v>
      </c>
      <c r="AT119">
        <v>16.876363999999999</v>
      </c>
    </row>
    <row r="120" spans="1:46" x14ac:dyDescent="0.25">
      <c r="A120" s="1">
        <f t="shared" si="1"/>
        <v>7</v>
      </c>
      <c r="B120" s="2" t="s">
        <v>146</v>
      </c>
      <c r="C120" s="2">
        <v>2014</v>
      </c>
      <c r="D120" t="s">
        <v>3355</v>
      </c>
      <c r="E120" t="s">
        <v>3356</v>
      </c>
      <c r="F120" t="s">
        <v>3357</v>
      </c>
      <c r="G120" t="s">
        <v>2599</v>
      </c>
      <c r="H120" t="s">
        <v>2573</v>
      </c>
      <c r="I120" t="s">
        <v>1396</v>
      </c>
      <c r="J120" t="s">
        <v>3358</v>
      </c>
      <c r="K120" t="s">
        <v>3359</v>
      </c>
      <c r="L120" t="s">
        <v>2043</v>
      </c>
      <c r="M120" t="s">
        <v>2044</v>
      </c>
      <c r="N120" t="s">
        <v>2046</v>
      </c>
      <c r="O120" t="s">
        <v>2047</v>
      </c>
      <c r="P120" t="s">
        <v>2048</v>
      </c>
      <c r="Q120" t="s">
        <v>2042</v>
      </c>
      <c r="R120" t="s">
        <v>3360</v>
      </c>
      <c r="S120" t="s">
        <v>2733</v>
      </c>
      <c r="T120" t="s">
        <v>3361</v>
      </c>
      <c r="U120" t="s">
        <v>2045</v>
      </c>
      <c r="Y120">
        <v>33.429043</v>
      </c>
      <c r="Z120">
        <v>8.2831135000000007</v>
      </c>
      <c r="AA120" s="13">
        <v>3631000000</v>
      </c>
      <c r="AB120">
        <v>3</v>
      </c>
      <c r="AC120">
        <v>3.8333333000000001</v>
      </c>
      <c r="AD120">
        <v>4</v>
      </c>
      <c r="AE120">
        <v>7.5759115000000001</v>
      </c>
      <c r="AF120" s="13">
        <v>823000000</v>
      </c>
      <c r="AG120">
        <v>6.6421365999999997</v>
      </c>
      <c r="AH120">
        <v>560.75451999999996</v>
      </c>
      <c r="AI120">
        <v>17.939104</v>
      </c>
      <c r="AJ120">
        <v>24.086293999999999</v>
      </c>
      <c r="AK120" s="13">
        <v>1949000000</v>
      </c>
      <c r="AL120">
        <v>-0.93028723999999996</v>
      </c>
      <c r="AM120">
        <v>-0.40567683999999998</v>
      </c>
      <c r="AN120">
        <v>493.75731999999999</v>
      </c>
      <c r="AO120">
        <v>3.7811786999999999</v>
      </c>
      <c r="AP120">
        <v>0.51999998000000003</v>
      </c>
      <c r="AQ120">
        <v>45.741600836593236</v>
      </c>
      <c r="AR120">
        <v>19.848348792894697</v>
      </c>
      <c r="AS120">
        <v>45.741599999999998</v>
      </c>
      <c r="AT120">
        <v>19.848348999999999</v>
      </c>
    </row>
    <row r="121" spans="1:46" x14ac:dyDescent="0.25">
      <c r="A121" s="1">
        <f t="shared" si="1"/>
        <v>7</v>
      </c>
      <c r="B121" s="2" t="s">
        <v>146</v>
      </c>
      <c r="C121" s="2">
        <v>2015</v>
      </c>
      <c r="D121" t="s">
        <v>3369</v>
      </c>
      <c r="E121" t="s">
        <v>3370</v>
      </c>
      <c r="F121" t="s">
        <v>3371</v>
      </c>
      <c r="G121" t="s">
        <v>2514</v>
      </c>
      <c r="H121" t="s">
        <v>2573</v>
      </c>
      <c r="I121" t="s">
        <v>1396</v>
      </c>
      <c r="J121" t="s">
        <v>3372</v>
      </c>
      <c r="K121" t="s">
        <v>3373</v>
      </c>
      <c r="L121" t="s">
        <v>2050</v>
      </c>
      <c r="M121" t="s">
        <v>2051</v>
      </c>
      <c r="N121" t="s">
        <v>2053</v>
      </c>
      <c r="O121" t="s">
        <v>2054</v>
      </c>
      <c r="P121" t="s">
        <v>2055</v>
      </c>
      <c r="Q121" t="s">
        <v>2049</v>
      </c>
      <c r="R121" t="s">
        <v>3374</v>
      </c>
      <c r="S121" t="s">
        <v>2594</v>
      </c>
      <c r="T121" t="s">
        <v>3375</v>
      </c>
      <c r="U121" t="s">
        <v>2052</v>
      </c>
      <c r="Y121">
        <v>32.416995999999997</v>
      </c>
      <c r="Z121">
        <v>2.0019474000000002</v>
      </c>
      <c r="AA121" s="13">
        <v>3139000000</v>
      </c>
      <c r="AB121">
        <v>3.5</v>
      </c>
      <c r="AC121">
        <v>3.8333333000000001</v>
      </c>
      <c r="AD121">
        <v>4</v>
      </c>
      <c r="AE121">
        <v>5.4676175000000002</v>
      </c>
      <c r="AF121" s="13">
        <v>529500000</v>
      </c>
      <c r="AG121">
        <v>4.3926486999999996</v>
      </c>
      <c r="AH121">
        <v>481.11130000000003</v>
      </c>
      <c r="AI121">
        <v>16.497561000000001</v>
      </c>
      <c r="AJ121">
        <v>-2.2441523000000001</v>
      </c>
      <c r="AK121" s="13">
        <v>1598000000</v>
      </c>
      <c r="AL121">
        <v>-0.5760904</v>
      </c>
      <c r="AM121">
        <v>2.2494263999999999</v>
      </c>
      <c r="AN121">
        <v>591.21167000000003</v>
      </c>
      <c r="AO121">
        <v>3.8288593</v>
      </c>
      <c r="AP121">
        <v>0.52999996999999999</v>
      </c>
      <c r="AQ121">
        <v>44.727430371185996</v>
      </c>
      <c r="AR121">
        <v>19.447508795301346</v>
      </c>
      <c r="AS121">
        <v>44.727432</v>
      </c>
      <c r="AT121">
        <v>19.447507999999999</v>
      </c>
    </row>
    <row r="122" spans="1:46" x14ac:dyDescent="0.25">
      <c r="A122" s="1">
        <f t="shared" si="1"/>
        <v>7</v>
      </c>
      <c r="B122" s="2" t="s">
        <v>146</v>
      </c>
      <c r="C122" s="2">
        <v>2016</v>
      </c>
      <c r="D122" t="s">
        <v>3383</v>
      </c>
      <c r="E122" t="s">
        <v>3384</v>
      </c>
      <c r="F122" t="s">
        <v>3385</v>
      </c>
      <c r="G122" t="s">
        <v>2514</v>
      </c>
      <c r="H122" t="s">
        <v>2564</v>
      </c>
      <c r="I122" t="s">
        <v>1396</v>
      </c>
      <c r="J122" t="s">
        <v>3386</v>
      </c>
      <c r="K122" t="s">
        <v>3387</v>
      </c>
      <c r="L122" t="s">
        <v>2057</v>
      </c>
      <c r="M122" t="s">
        <v>2058</v>
      </c>
      <c r="N122" t="s">
        <v>2060</v>
      </c>
      <c r="O122" t="s">
        <v>2061</v>
      </c>
      <c r="P122" t="s">
        <v>2062</v>
      </c>
      <c r="Q122" t="s">
        <v>2056</v>
      </c>
      <c r="R122" t="s">
        <v>3388</v>
      </c>
      <c r="S122" t="s">
        <v>2748</v>
      </c>
      <c r="T122" t="s">
        <v>3389</v>
      </c>
      <c r="U122" t="s">
        <v>2059</v>
      </c>
      <c r="Y122">
        <v>35.262959000000002</v>
      </c>
      <c r="Z122">
        <v>17.246220000000001</v>
      </c>
      <c r="AA122" s="13">
        <v>3667000000</v>
      </c>
      <c r="AB122">
        <v>3.5</v>
      </c>
      <c r="AC122">
        <v>3.6666666999999999</v>
      </c>
      <c r="AD122">
        <v>4</v>
      </c>
      <c r="AE122">
        <v>2.8977447000000001</v>
      </c>
      <c r="AF122" s="13">
        <v>301300000</v>
      </c>
      <c r="AG122">
        <v>5.7408934</v>
      </c>
      <c r="AH122">
        <v>497.03613000000001</v>
      </c>
      <c r="AI122">
        <v>15.269997999999999</v>
      </c>
      <c r="AJ122">
        <v>-0.81500918</v>
      </c>
      <c r="AK122" s="13">
        <v>1588000000</v>
      </c>
      <c r="AL122">
        <v>1.6538892000000001</v>
      </c>
      <c r="AM122">
        <v>1.7927215000000001</v>
      </c>
      <c r="AN122">
        <v>592.60559000000001</v>
      </c>
      <c r="AO122">
        <v>3.8670912</v>
      </c>
      <c r="AP122">
        <v>0.53399998000000004</v>
      </c>
      <c r="AQ122">
        <v>36.488109224551899</v>
      </c>
      <c r="AR122">
        <v>19.634327136659209</v>
      </c>
      <c r="AS122">
        <v>36.488109999999999</v>
      </c>
      <c r="AT122">
        <v>19.634326999999999</v>
      </c>
    </row>
    <row r="123" spans="1:46" x14ac:dyDescent="0.25">
      <c r="A123" s="1">
        <f t="shared" si="1"/>
        <v>7</v>
      </c>
      <c r="B123" s="2" t="s">
        <v>146</v>
      </c>
      <c r="C123" s="2">
        <v>2017</v>
      </c>
      <c r="D123" t="s">
        <v>3397</v>
      </c>
      <c r="E123" t="s">
        <v>3398</v>
      </c>
      <c r="F123" t="s">
        <v>3399</v>
      </c>
      <c r="G123" t="s">
        <v>2514</v>
      </c>
      <c r="H123" t="s">
        <v>2564</v>
      </c>
      <c r="I123" t="s">
        <v>1396</v>
      </c>
      <c r="J123" t="s">
        <v>3400</v>
      </c>
      <c r="K123" t="s">
        <v>3401</v>
      </c>
      <c r="L123" t="s">
        <v>2064</v>
      </c>
      <c r="M123" t="s">
        <v>2065</v>
      </c>
      <c r="N123" t="s">
        <v>2067</v>
      </c>
      <c r="O123" t="s">
        <v>2068</v>
      </c>
      <c r="P123" t="s">
        <v>2069</v>
      </c>
      <c r="Q123" t="s">
        <v>2063</v>
      </c>
      <c r="R123" t="s">
        <v>3402</v>
      </c>
      <c r="S123" t="s">
        <v>2756</v>
      </c>
      <c r="T123" t="s">
        <v>3403</v>
      </c>
      <c r="U123" t="s">
        <v>2066</v>
      </c>
      <c r="Y123">
        <v>35.816875000000003</v>
      </c>
      <c r="Z123">
        <v>5.4101562999999997</v>
      </c>
      <c r="AA123" s="13">
        <v>4006000000</v>
      </c>
      <c r="AB123">
        <v>3.5</v>
      </c>
      <c r="AC123">
        <v>3.6666666999999999</v>
      </c>
      <c r="AD123">
        <v>4</v>
      </c>
      <c r="AE123">
        <v>3.0282306999999999</v>
      </c>
      <c r="AF123" s="13">
        <v>338700000</v>
      </c>
      <c r="AG123">
        <v>5.0013598999999997</v>
      </c>
      <c r="AH123">
        <v>514.54332999999997</v>
      </c>
      <c r="AI123">
        <v>15.461929</v>
      </c>
      <c r="AJ123">
        <v>3.9354129000000002</v>
      </c>
      <c r="AK123" s="13">
        <v>1729000000</v>
      </c>
      <c r="AL123">
        <v>2.7963730999999998</v>
      </c>
      <c r="AM123">
        <v>0.37207576999999997</v>
      </c>
      <c r="AN123">
        <v>580.65674000000001</v>
      </c>
      <c r="AO123">
        <v>3.8269340999999999</v>
      </c>
      <c r="AP123">
        <v>0.54200000000000004</v>
      </c>
      <c r="AQ123">
        <v>39.559262627799228</v>
      </c>
      <c r="AR123">
        <v>17.713022038930369</v>
      </c>
      <c r="AS123">
        <v>39.559260999999999</v>
      </c>
      <c r="AT123">
        <v>17.713021999999999</v>
      </c>
    </row>
    <row r="124" spans="1:46" x14ac:dyDescent="0.25">
      <c r="A124" s="1">
        <f t="shared" si="1"/>
        <v>7</v>
      </c>
      <c r="B124" s="2" t="s">
        <v>146</v>
      </c>
      <c r="C124" s="2">
        <v>2018</v>
      </c>
      <c r="D124" t="s">
        <v>3411</v>
      </c>
      <c r="E124" t="s">
        <v>3412</v>
      </c>
      <c r="F124" t="s">
        <v>3413</v>
      </c>
      <c r="G124" t="s">
        <v>2514</v>
      </c>
      <c r="H124" t="s">
        <v>2573</v>
      </c>
      <c r="I124" t="s">
        <v>1396</v>
      </c>
      <c r="J124" t="s">
        <v>3414</v>
      </c>
      <c r="K124" t="s">
        <v>3415</v>
      </c>
      <c r="L124" t="s">
        <v>2071</v>
      </c>
      <c r="M124" t="s">
        <v>2072</v>
      </c>
      <c r="N124" t="s">
        <v>2074</v>
      </c>
      <c r="O124" t="s">
        <v>2075</v>
      </c>
      <c r="P124" t="s">
        <v>2076</v>
      </c>
      <c r="Q124" t="s">
        <v>2070</v>
      </c>
      <c r="R124" t="s">
        <v>3416</v>
      </c>
      <c r="S124" t="s">
        <v>2764</v>
      </c>
      <c r="T124" t="s">
        <v>3417</v>
      </c>
      <c r="U124" t="s">
        <v>2073</v>
      </c>
      <c r="Y124">
        <v>37.661662999999997</v>
      </c>
      <c r="Z124">
        <v>7.8976015999999998</v>
      </c>
      <c r="AA124" s="13">
        <v>4824000000</v>
      </c>
      <c r="AB124">
        <v>3.5</v>
      </c>
      <c r="AC124">
        <v>3.8333333000000001</v>
      </c>
      <c r="AD124">
        <v>4</v>
      </c>
      <c r="AE124">
        <v>3.6384935</v>
      </c>
      <c r="AF124" s="13">
        <v>466000000</v>
      </c>
      <c r="AG124">
        <v>7.2108030000000003</v>
      </c>
      <c r="AH124">
        <v>567.33081000000004</v>
      </c>
      <c r="AI124">
        <v>15.208831</v>
      </c>
      <c r="AJ124">
        <v>4.8104091000000002</v>
      </c>
      <c r="AK124" s="13">
        <v>1948000000</v>
      </c>
      <c r="AL124">
        <v>2.9676037000000002</v>
      </c>
      <c r="AM124">
        <v>2.1757879</v>
      </c>
      <c r="AN124">
        <v>555.44646999999998</v>
      </c>
      <c r="AO124">
        <v>3.7875964999999998</v>
      </c>
      <c r="AP124">
        <v>0.54500002000000003</v>
      </c>
      <c r="AQ124">
        <v>38.134113223508983</v>
      </c>
      <c r="AR124">
        <v>15.829638749085628</v>
      </c>
      <c r="AS124">
        <v>38.134112999999999</v>
      </c>
      <c r="AT124">
        <v>15.829637999999999</v>
      </c>
    </row>
    <row r="125" spans="1:46" x14ac:dyDescent="0.25">
      <c r="A125" s="1">
        <f t="shared" si="1"/>
        <v>7</v>
      </c>
      <c r="B125" s="2" t="s">
        <v>146</v>
      </c>
      <c r="C125" s="2">
        <v>2019</v>
      </c>
      <c r="D125" t="s">
        <v>3425</v>
      </c>
      <c r="E125" t="s">
        <v>3426</v>
      </c>
      <c r="F125" t="s">
        <v>3427</v>
      </c>
      <c r="G125" t="s">
        <v>2514</v>
      </c>
      <c r="H125" t="s">
        <v>2573</v>
      </c>
      <c r="I125" t="s">
        <v>1396</v>
      </c>
      <c r="J125" t="s">
        <v>3428</v>
      </c>
      <c r="K125" t="s">
        <v>3429</v>
      </c>
      <c r="L125" t="s">
        <v>2078</v>
      </c>
      <c r="M125" t="s">
        <v>2079</v>
      </c>
      <c r="N125" t="s">
        <v>2081</v>
      </c>
      <c r="O125" t="s">
        <v>2082</v>
      </c>
      <c r="P125" t="s">
        <v>2083</v>
      </c>
      <c r="Q125" t="s">
        <v>2077</v>
      </c>
      <c r="R125" t="s">
        <v>3430</v>
      </c>
      <c r="S125" t="s">
        <v>2772</v>
      </c>
      <c r="T125" t="s">
        <v>3431</v>
      </c>
      <c r="U125" t="s">
        <v>2080</v>
      </c>
      <c r="Y125">
        <v>36.914883000000003</v>
      </c>
      <c r="Z125">
        <v>3.3857913000000002</v>
      </c>
      <c r="AA125" s="13">
        <v>4768000000</v>
      </c>
      <c r="AB125">
        <v>3.5</v>
      </c>
      <c r="AC125">
        <v>3.8333333000000001</v>
      </c>
      <c r="AD125">
        <v>4</v>
      </c>
      <c r="AE125">
        <v>5.5522017000000004</v>
      </c>
      <c r="AF125" s="13">
        <v>717100000</v>
      </c>
      <c r="AG125">
        <v>5.9413967000000003</v>
      </c>
      <c r="AH125">
        <v>550.96356000000003</v>
      </c>
      <c r="AI125">
        <v>15.622502000000001</v>
      </c>
      <c r="AJ125">
        <v>8.1032437999999996</v>
      </c>
      <c r="AK125" s="13">
        <v>2018000000</v>
      </c>
      <c r="AL125">
        <v>-2.4897925999999999</v>
      </c>
      <c r="AM125">
        <v>0.40685111000000002</v>
      </c>
      <c r="AN125">
        <v>585.91101000000003</v>
      </c>
      <c r="AO125">
        <v>3.7654450000000002</v>
      </c>
      <c r="AP125">
        <v>0.55400002000000004</v>
      </c>
      <c r="AQ125">
        <v>37.714365532054032</v>
      </c>
      <c r="AR125">
        <v>17.122024474915975</v>
      </c>
      <c r="AS125">
        <v>37.714367000000003</v>
      </c>
      <c r="AT125">
        <v>17.122025000000001</v>
      </c>
    </row>
    <row r="126" spans="1:46" x14ac:dyDescent="0.25">
      <c r="A126" s="1">
        <f t="shared" si="1"/>
        <v>7</v>
      </c>
      <c r="B126" s="2" t="s">
        <v>146</v>
      </c>
      <c r="C126" s="2">
        <v>2020</v>
      </c>
      <c r="D126" t="s">
        <v>3439</v>
      </c>
      <c r="E126" t="s">
        <v>3440</v>
      </c>
      <c r="F126" t="s">
        <v>3441</v>
      </c>
      <c r="G126" t="s">
        <v>2514</v>
      </c>
      <c r="H126" t="s">
        <v>2573</v>
      </c>
      <c r="I126" t="s">
        <v>1396</v>
      </c>
      <c r="J126" t="s">
        <v>3442</v>
      </c>
      <c r="K126" t="s">
        <v>3443</v>
      </c>
      <c r="L126" t="s">
        <v>2085</v>
      </c>
      <c r="M126" t="s">
        <v>2086</v>
      </c>
      <c r="N126" t="s">
        <v>2088</v>
      </c>
      <c r="O126" t="s">
        <v>2089</v>
      </c>
      <c r="P126" t="s">
        <v>2090</v>
      </c>
      <c r="Q126" t="s">
        <v>2084</v>
      </c>
      <c r="R126" t="s">
        <v>3444</v>
      </c>
      <c r="S126" t="s">
        <v>2780</v>
      </c>
      <c r="T126" t="s">
        <v>3445</v>
      </c>
      <c r="U126" t="s">
        <v>2087</v>
      </c>
      <c r="Y126">
        <v>38.376914999999997</v>
      </c>
      <c r="Z126">
        <v>7.7378334999999998</v>
      </c>
      <c r="AA126" s="13">
        <v>5275000000</v>
      </c>
      <c r="AB126">
        <v>3.5</v>
      </c>
      <c r="AC126">
        <v>3.8333333000000001</v>
      </c>
      <c r="AD126">
        <v>4</v>
      </c>
      <c r="AE126">
        <v>2.6240467999999999</v>
      </c>
      <c r="AF126" s="13">
        <v>360700000</v>
      </c>
      <c r="AG126">
        <v>3.5502273999999998</v>
      </c>
      <c r="AH126">
        <v>564.82201999999995</v>
      </c>
      <c r="AI126">
        <v>15.762703999999999</v>
      </c>
      <c r="AJ126">
        <v>4.6838202000000004</v>
      </c>
      <c r="AK126" s="13">
        <v>2166000000</v>
      </c>
      <c r="AL126">
        <v>2.8981938</v>
      </c>
      <c r="AM126">
        <v>0.94919008000000005</v>
      </c>
      <c r="AN126">
        <v>575.58600000000001</v>
      </c>
      <c r="AO126">
        <v>3.7271006</v>
      </c>
      <c r="AP126">
        <v>0.62400001000000005</v>
      </c>
      <c r="AQ126">
        <v>36.061905639370181</v>
      </c>
      <c r="AR126">
        <v>19.166418825078129</v>
      </c>
      <c r="AS126">
        <v>36.061905000000003</v>
      </c>
      <c r="AT126">
        <v>19.166418</v>
      </c>
    </row>
    <row r="127" spans="1:46" x14ac:dyDescent="0.25">
      <c r="A127" s="1">
        <f t="shared" si="1"/>
        <v>7</v>
      </c>
      <c r="B127" s="2" t="s">
        <v>146</v>
      </c>
      <c r="C127" s="2">
        <v>2021</v>
      </c>
      <c r="D127" t="s">
        <v>3453</v>
      </c>
      <c r="E127" t="s">
        <v>3454</v>
      </c>
      <c r="F127" t="s">
        <v>3455</v>
      </c>
      <c r="G127" t="s">
        <v>2514</v>
      </c>
      <c r="H127" t="s">
        <v>2915</v>
      </c>
      <c r="I127" t="s">
        <v>1396</v>
      </c>
      <c r="J127" t="s">
        <v>3456</v>
      </c>
      <c r="K127" t="s">
        <v>3457</v>
      </c>
      <c r="L127" t="s">
        <v>2092</v>
      </c>
      <c r="M127" t="s">
        <v>2093</v>
      </c>
      <c r="N127" t="s">
        <v>2095</v>
      </c>
      <c r="O127" t="s">
        <v>2096</v>
      </c>
      <c r="P127" t="s">
        <v>2097</v>
      </c>
      <c r="Q127" t="s">
        <v>2091</v>
      </c>
      <c r="R127" t="s">
        <v>3458</v>
      </c>
      <c r="S127" t="s">
        <v>2788</v>
      </c>
      <c r="T127" t="s">
        <v>3459</v>
      </c>
      <c r="U127" t="s">
        <v>2094</v>
      </c>
      <c r="Y127">
        <v>36.481026</v>
      </c>
      <c r="Z127">
        <v>-5.0985518000000001</v>
      </c>
      <c r="AA127" s="13">
        <v>5441000000</v>
      </c>
      <c r="AB127">
        <v>3.5</v>
      </c>
      <c r="AC127">
        <v>3.8333330000000001</v>
      </c>
      <c r="AD127">
        <v>4</v>
      </c>
      <c r="AE127">
        <v>5.0590115000000004</v>
      </c>
      <c r="AF127" s="13">
        <v>754600000</v>
      </c>
      <c r="AG127">
        <v>1.3871292</v>
      </c>
      <c r="AH127">
        <v>590.62945999999999</v>
      </c>
      <c r="AI127">
        <v>17.338533000000002</v>
      </c>
      <c r="AJ127">
        <v>11.328611</v>
      </c>
      <c r="AK127" s="13">
        <v>2586000000</v>
      </c>
      <c r="AL127">
        <v>3.8378679999999998</v>
      </c>
      <c r="AM127">
        <v>3.1186406999999998</v>
      </c>
      <c r="AN127">
        <v>554.53070000000002</v>
      </c>
      <c r="AO127">
        <v>3.7074237000000001</v>
      </c>
      <c r="AP127">
        <v>0.75099998999999995</v>
      </c>
      <c r="AQ127">
        <v>37.511104574135786</v>
      </c>
      <c r="AS127">
        <v>37.511105000000001</v>
      </c>
      <c r="AT127">
        <v>21.210812000000001</v>
      </c>
    </row>
    <row r="128" spans="1:46" x14ac:dyDescent="0.25">
      <c r="A128" s="1">
        <f t="shared" si="1"/>
        <v>8</v>
      </c>
      <c r="B128" s="2" t="s">
        <v>161</v>
      </c>
      <c r="C128" s="2">
        <v>2004</v>
      </c>
      <c r="D128" t="s">
        <v>3460</v>
      </c>
      <c r="E128" t="s">
        <v>3461</v>
      </c>
      <c r="F128" t="s">
        <v>3462</v>
      </c>
      <c r="J128" t="s">
        <v>3463</v>
      </c>
      <c r="K128" t="s">
        <v>3464</v>
      </c>
      <c r="L128" t="s">
        <v>2099</v>
      </c>
      <c r="M128" t="s">
        <v>2100</v>
      </c>
      <c r="N128" t="s">
        <v>2102</v>
      </c>
      <c r="O128" t="s">
        <v>2103</v>
      </c>
      <c r="P128" t="s">
        <v>2104</v>
      </c>
      <c r="Q128" t="s">
        <v>2098</v>
      </c>
      <c r="R128" t="s">
        <v>3465</v>
      </c>
      <c r="S128" t="s">
        <v>3466</v>
      </c>
      <c r="T128" t="s">
        <v>3467</v>
      </c>
      <c r="U128" t="s">
        <v>2101</v>
      </c>
      <c r="Y128">
        <v>27.230453000000001</v>
      </c>
      <c r="Z128">
        <v>6.2612290000000002</v>
      </c>
      <c r="AA128" s="13">
        <v>36970000000</v>
      </c>
      <c r="AB128">
        <v>3</v>
      </c>
      <c r="AC128">
        <v>3.6666664999999998</v>
      </c>
      <c r="AD128">
        <v>4</v>
      </c>
      <c r="AE128">
        <v>1.3803741</v>
      </c>
      <c r="AF128" s="13">
        <v>1874000000</v>
      </c>
      <c r="AG128">
        <v>9.2505579000000004</v>
      </c>
      <c r="AH128">
        <v>992.74530000000004</v>
      </c>
      <c r="AI128">
        <v>4.7876371999999998</v>
      </c>
      <c r="AJ128">
        <v>565.53881999999999</v>
      </c>
      <c r="AK128" s="13">
        <v>6500000000</v>
      </c>
      <c r="AL128">
        <v>14.998034000000001</v>
      </c>
      <c r="AM128">
        <v>22.368341000000001</v>
      </c>
      <c r="AN128">
        <v>132.88802999999999</v>
      </c>
      <c r="AO128">
        <v>2.6955035000000001</v>
      </c>
      <c r="AP128">
        <v>3.8759999000000001</v>
      </c>
      <c r="AQ128">
        <v>31.895870440491997</v>
      </c>
      <c r="AR128">
        <v>11.758785958831549</v>
      </c>
      <c r="AS128">
        <v>31.895869999999999</v>
      </c>
      <c r="AT128">
        <v>11.758786000000001</v>
      </c>
    </row>
    <row r="129" spans="1:46" x14ac:dyDescent="0.25">
      <c r="A129" s="1">
        <f t="shared" si="1"/>
        <v>8</v>
      </c>
      <c r="B129" s="2" t="s">
        <v>161</v>
      </c>
      <c r="C129" s="2">
        <v>2005</v>
      </c>
      <c r="D129" t="s">
        <v>3482</v>
      </c>
      <c r="E129" t="s">
        <v>3483</v>
      </c>
      <c r="F129" t="s">
        <v>3484</v>
      </c>
      <c r="G129" t="s">
        <v>2599</v>
      </c>
      <c r="H129" t="s">
        <v>2977</v>
      </c>
      <c r="I129" t="s">
        <v>1396</v>
      </c>
      <c r="J129" t="s">
        <v>3485</v>
      </c>
      <c r="K129" t="s">
        <v>3486</v>
      </c>
      <c r="L129" t="s">
        <v>2106</v>
      </c>
      <c r="M129" t="s">
        <v>2107</v>
      </c>
      <c r="N129" t="s">
        <v>2109</v>
      </c>
      <c r="O129" t="s">
        <v>2110</v>
      </c>
      <c r="P129" t="s">
        <v>2111</v>
      </c>
      <c r="Q129" t="s">
        <v>2105</v>
      </c>
      <c r="R129" t="s">
        <v>3487</v>
      </c>
      <c r="S129" t="s">
        <v>3488</v>
      </c>
      <c r="T129" t="s">
        <v>3489</v>
      </c>
      <c r="U129" t="s">
        <v>2108</v>
      </c>
      <c r="Y129">
        <v>26.089283000000002</v>
      </c>
      <c r="Z129">
        <v>7.0699548999999999</v>
      </c>
      <c r="AA129" s="13">
        <v>45830000000</v>
      </c>
      <c r="AB129">
        <v>3</v>
      </c>
      <c r="AC129">
        <v>3.8333333000000001</v>
      </c>
      <c r="AD129">
        <v>4</v>
      </c>
      <c r="AE129">
        <v>2.8362946999999998</v>
      </c>
      <c r="AF129" s="13">
        <v>4983000000</v>
      </c>
      <c r="AG129">
        <v>6.4385165999999998</v>
      </c>
      <c r="AH129">
        <v>1250.4066</v>
      </c>
      <c r="AI129">
        <v>4.5445471</v>
      </c>
      <c r="AJ129">
        <v>10.468883</v>
      </c>
      <c r="AK129" s="13">
        <v>7983000000</v>
      </c>
      <c r="AL129">
        <v>17.863492999999998</v>
      </c>
      <c r="AM129">
        <v>19.858495999999999</v>
      </c>
      <c r="AN129">
        <v>131.27434</v>
      </c>
      <c r="AO129">
        <v>2.6936933999999999</v>
      </c>
      <c r="AP129">
        <v>3.8710000999999998</v>
      </c>
      <c r="AQ129">
        <v>33.059460069650491</v>
      </c>
      <c r="AR129">
        <v>11.300513813611845</v>
      </c>
      <c r="AS129">
        <v>33.059460000000001</v>
      </c>
      <c r="AT129">
        <v>11.300514</v>
      </c>
    </row>
    <row r="130" spans="1:46" x14ac:dyDescent="0.25">
      <c r="A130" s="1">
        <f t="shared" si="1"/>
        <v>8</v>
      </c>
      <c r="B130" s="2" t="s">
        <v>161</v>
      </c>
      <c r="C130" s="2">
        <v>2006</v>
      </c>
      <c r="D130" t="s">
        <v>3504</v>
      </c>
      <c r="E130" t="s">
        <v>3505</v>
      </c>
      <c r="F130" t="s">
        <v>3506</v>
      </c>
      <c r="G130" t="s">
        <v>2599</v>
      </c>
      <c r="H130" t="s">
        <v>1396</v>
      </c>
      <c r="I130" t="s">
        <v>1396</v>
      </c>
      <c r="J130" t="s">
        <v>3507</v>
      </c>
      <c r="K130" t="s">
        <v>3508</v>
      </c>
      <c r="L130" t="s">
        <v>2113</v>
      </c>
      <c r="M130" t="s">
        <v>2114</v>
      </c>
      <c r="N130" t="s">
        <v>2116</v>
      </c>
      <c r="O130" t="s">
        <v>2117</v>
      </c>
      <c r="P130" t="s">
        <v>2118</v>
      </c>
      <c r="Q130" t="s">
        <v>2112</v>
      </c>
      <c r="R130" t="s">
        <v>3509</v>
      </c>
      <c r="S130" t="s">
        <v>3510</v>
      </c>
      <c r="T130" t="s">
        <v>3511</v>
      </c>
      <c r="U130" t="s">
        <v>2115</v>
      </c>
      <c r="Y130">
        <v>24.734991000000001</v>
      </c>
      <c r="Z130">
        <v>7.4128828000000002</v>
      </c>
      <c r="AA130" s="13">
        <v>58980000000</v>
      </c>
      <c r="AB130">
        <v>3</v>
      </c>
      <c r="AC130">
        <v>4</v>
      </c>
      <c r="AD130">
        <v>4</v>
      </c>
      <c r="AE130">
        <v>2.0357530000000001</v>
      </c>
      <c r="AF130" s="13">
        <v>4854000000</v>
      </c>
      <c r="AG130">
        <v>6.0594282000000002</v>
      </c>
      <c r="AH130">
        <v>1652.1537000000001</v>
      </c>
      <c r="AI130">
        <v>5.1258416000000002</v>
      </c>
      <c r="AJ130">
        <v>35.750641000000002</v>
      </c>
      <c r="AK130" s="13">
        <v>12220000000</v>
      </c>
      <c r="AL130">
        <v>8.2252215999999994</v>
      </c>
      <c r="AM130">
        <v>23.864381999999999</v>
      </c>
      <c r="AN130">
        <v>128.65167</v>
      </c>
      <c r="AO130">
        <v>2.6959257000000001</v>
      </c>
      <c r="AP130">
        <v>3.8559999</v>
      </c>
      <c r="AQ130">
        <v>42.566565803722995</v>
      </c>
      <c r="AR130">
        <v>11.728970990557468</v>
      </c>
      <c r="AS130">
        <v>42.566566000000002</v>
      </c>
      <c r="AT130">
        <v>11.728971</v>
      </c>
    </row>
    <row r="131" spans="1:46" x14ac:dyDescent="0.25">
      <c r="A131" s="1">
        <f t="shared" si="1"/>
        <v>8</v>
      </c>
      <c r="B131" s="2" t="s">
        <v>161</v>
      </c>
      <c r="C131" s="2">
        <v>2007</v>
      </c>
      <c r="D131" t="s">
        <v>3526</v>
      </c>
      <c r="E131" t="s">
        <v>3527</v>
      </c>
      <c r="F131" t="s">
        <v>3528</v>
      </c>
      <c r="G131" t="s">
        <v>2599</v>
      </c>
      <c r="H131" t="s">
        <v>2666</v>
      </c>
      <c r="I131" t="s">
        <v>1396</v>
      </c>
      <c r="J131" t="s">
        <v>3529</v>
      </c>
      <c r="K131" t="s">
        <v>3530</v>
      </c>
      <c r="L131" t="s">
        <v>2120</v>
      </c>
      <c r="M131" t="s">
        <v>2121</v>
      </c>
      <c r="N131" t="s">
        <v>2123</v>
      </c>
      <c r="O131" t="s">
        <v>2124</v>
      </c>
      <c r="P131" t="s">
        <v>2125</v>
      </c>
      <c r="Q131" t="s">
        <v>2119</v>
      </c>
      <c r="R131" t="s">
        <v>3531</v>
      </c>
      <c r="S131" t="s">
        <v>3532</v>
      </c>
      <c r="T131" t="s">
        <v>3533</v>
      </c>
      <c r="U131" t="s">
        <v>2122</v>
      </c>
      <c r="Y131">
        <v>24.662576999999999</v>
      </c>
      <c r="Z131">
        <v>7.1997647000000002</v>
      </c>
      <c r="AA131" s="13">
        <v>68630000000</v>
      </c>
      <c r="AB131">
        <v>3</v>
      </c>
      <c r="AC131">
        <v>4.3333335000000002</v>
      </c>
      <c r="AD131">
        <v>4</v>
      </c>
      <c r="AE131">
        <v>2.1691956999999999</v>
      </c>
      <c r="AF131" s="13">
        <v>6036000000</v>
      </c>
      <c r="AG131">
        <v>6.5911302999999997</v>
      </c>
      <c r="AH131">
        <v>1876.4127000000001</v>
      </c>
      <c r="AI131">
        <v>9.4483403999999993</v>
      </c>
      <c r="AJ131">
        <v>90.750343000000001</v>
      </c>
      <c r="AK131" s="13">
        <v>26290000000</v>
      </c>
      <c r="AL131">
        <v>5.3880081000000004</v>
      </c>
      <c r="AM131">
        <v>7.0997310000000002</v>
      </c>
      <c r="AN131">
        <v>125.80811</v>
      </c>
      <c r="AO131">
        <v>2.7096268999999999</v>
      </c>
      <c r="AP131">
        <v>3.8369998999999999</v>
      </c>
      <c r="AQ131">
        <v>39.336931509685201</v>
      </c>
      <c r="AR131">
        <v>19.29108525609594</v>
      </c>
      <c r="AS131">
        <v>39.336933000000002</v>
      </c>
      <c r="AT131">
        <v>19.291086</v>
      </c>
    </row>
    <row r="132" spans="1:46" x14ac:dyDescent="0.25">
      <c r="A132" s="1">
        <f t="shared" ref="A132:A181" si="2">IF(B132=B131, A131, A131+1)</f>
        <v>8</v>
      </c>
      <c r="B132" s="2" t="s">
        <v>161</v>
      </c>
      <c r="C132" s="2">
        <v>2008</v>
      </c>
      <c r="D132" t="s">
        <v>3549</v>
      </c>
      <c r="E132" t="s">
        <v>3550</v>
      </c>
      <c r="F132" t="s">
        <v>3551</v>
      </c>
      <c r="G132" t="s">
        <v>2599</v>
      </c>
      <c r="H132" t="s">
        <v>2683</v>
      </c>
      <c r="I132" t="s">
        <v>1396</v>
      </c>
      <c r="J132" t="s">
        <v>3552</v>
      </c>
      <c r="K132" t="s">
        <v>3553</v>
      </c>
      <c r="L132" t="s">
        <v>2127</v>
      </c>
      <c r="M132" t="s">
        <v>2128</v>
      </c>
      <c r="N132" t="s">
        <v>2130</v>
      </c>
      <c r="O132" t="s">
        <v>2131</v>
      </c>
      <c r="P132" t="s">
        <v>2132</v>
      </c>
      <c r="Q132" t="s">
        <v>2126</v>
      </c>
      <c r="R132" t="s">
        <v>3554</v>
      </c>
      <c r="S132" t="s">
        <v>3555</v>
      </c>
      <c r="T132" t="s">
        <v>3556</v>
      </c>
      <c r="U132" t="s">
        <v>2129</v>
      </c>
      <c r="Y132">
        <v>25.279751000000001</v>
      </c>
      <c r="Z132">
        <v>6.2682281</v>
      </c>
      <c r="AA132" s="13">
        <v>85820000000</v>
      </c>
      <c r="AB132">
        <v>3</v>
      </c>
      <c r="AC132">
        <v>4.3000002000000004</v>
      </c>
      <c r="AD132">
        <v>4</v>
      </c>
      <c r="AE132">
        <v>2.4137396999999998</v>
      </c>
      <c r="AF132" s="13">
        <v>8194000000</v>
      </c>
      <c r="AG132">
        <v>6.7644729999999997</v>
      </c>
      <c r="AH132">
        <v>2227.79</v>
      </c>
      <c r="AI132">
        <v>9.4289570000000005</v>
      </c>
      <c r="AJ132">
        <v>4.4266772000000003</v>
      </c>
      <c r="AK132" s="13">
        <v>32010000000</v>
      </c>
      <c r="AL132">
        <v>11.581075</v>
      </c>
      <c r="AM132">
        <v>7.9213871999999999</v>
      </c>
      <c r="AN132">
        <v>118.56667</v>
      </c>
      <c r="AO132">
        <v>2.7196867</v>
      </c>
      <c r="AP132">
        <v>3.819</v>
      </c>
      <c r="AQ132">
        <v>40.796835349899993</v>
      </c>
      <c r="AR132">
        <v>23.811871405076033</v>
      </c>
      <c r="AS132">
        <v>40.796836999999996</v>
      </c>
      <c r="AT132">
        <v>23.811871</v>
      </c>
    </row>
    <row r="133" spans="1:46" x14ac:dyDescent="0.25">
      <c r="A133" s="1">
        <f t="shared" si="2"/>
        <v>8</v>
      </c>
      <c r="B133" s="2" t="s">
        <v>161</v>
      </c>
      <c r="C133" s="2">
        <v>2009</v>
      </c>
      <c r="D133" t="s">
        <v>3573</v>
      </c>
      <c r="E133" t="s">
        <v>3574</v>
      </c>
      <c r="F133" t="s">
        <v>3575</v>
      </c>
      <c r="G133" t="s">
        <v>2514</v>
      </c>
      <c r="H133" t="s">
        <v>2666</v>
      </c>
      <c r="I133" t="s">
        <v>1396</v>
      </c>
      <c r="J133" t="s">
        <v>3576</v>
      </c>
      <c r="K133" t="s">
        <v>3577</v>
      </c>
      <c r="L133" t="s">
        <v>2134</v>
      </c>
      <c r="M133" t="s">
        <v>2135</v>
      </c>
      <c r="N133" t="s">
        <v>2137</v>
      </c>
      <c r="O133" t="s">
        <v>2138</v>
      </c>
      <c r="P133" t="s">
        <v>2139</v>
      </c>
      <c r="Q133" t="s">
        <v>2133</v>
      </c>
      <c r="R133" t="s">
        <v>3578</v>
      </c>
      <c r="S133" t="s">
        <v>3579</v>
      </c>
      <c r="T133" t="s">
        <v>3580</v>
      </c>
      <c r="U133" t="s">
        <v>2136</v>
      </c>
      <c r="Y133">
        <v>26.748854000000001</v>
      </c>
      <c r="Z133">
        <v>5.8817754000000004</v>
      </c>
      <c r="AA133" s="13">
        <v>78910000000</v>
      </c>
      <c r="AB133">
        <v>3.5</v>
      </c>
      <c r="AC133">
        <v>4.3333335000000002</v>
      </c>
      <c r="AD133">
        <v>4</v>
      </c>
      <c r="AE133">
        <v>2.9002495000000001</v>
      </c>
      <c r="AF133" s="13">
        <v>8556000000</v>
      </c>
      <c r="AG133">
        <v>8.0369253</v>
      </c>
      <c r="AH133">
        <v>1883.8873000000001</v>
      </c>
      <c r="AI133">
        <v>8.6499480999999996</v>
      </c>
      <c r="AJ133">
        <v>-8.0750866000000006</v>
      </c>
      <c r="AK133" s="13">
        <v>25520000000</v>
      </c>
      <c r="AL133">
        <v>12.554959999999999</v>
      </c>
      <c r="AM133">
        <v>0.68609887000000003</v>
      </c>
      <c r="AN133">
        <v>148.88</v>
      </c>
      <c r="AO133">
        <v>2.7273847999999998</v>
      </c>
      <c r="AP133">
        <v>3.7959999999999998</v>
      </c>
      <c r="AQ133">
        <v>36.058710405627863</v>
      </c>
      <c r="AR133">
        <v>25.144156416036296</v>
      </c>
      <c r="AS133">
        <v>36.058712</v>
      </c>
      <c r="AT133">
        <v>25.144155999999999</v>
      </c>
    </row>
    <row r="134" spans="1:46" x14ac:dyDescent="0.25">
      <c r="A134" s="1">
        <f t="shared" si="2"/>
        <v>8</v>
      </c>
      <c r="B134" s="2" t="s">
        <v>161</v>
      </c>
      <c r="C134" s="2">
        <v>2010</v>
      </c>
      <c r="D134" t="s">
        <v>3595</v>
      </c>
      <c r="E134" t="s">
        <v>3596</v>
      </c>
      <c r="F134" t="s">
        <v>3597</v>
      </c>
      <c r="G134" t="s">
        <v>2514</v>
      </c>
      <c r="H134" t="s">
        <v>2706</v>
      </c>
      <c r="I134" t="s">
        <v>1396</v>
      </c>
      <c r="J134" t="s">
        <v>3598</v>
      </c>
      <c r="K134" t="s">
        <v>3599</v>
      </c>
      <c r="L134" t="s">
        <v>2141</v>
      </c>
      <c r="M134" t="s">
        <v>2142</v>
      </c>
      <c r="N134" t="s">
        <v>2144</v>
      </c>
      <c r="O134" t="s">
        <v>2145</v>
      </c>
      <c r="P134" t="s">
        <v>2146</v>
      </c>
      <c r="Q134" t="s">
        <v>2140</v>
      </c>
      <c r="R134" t="s">
        <v>3600</v>
      </c>
      <c r="S134" t="s">
        <v>3601</v>
      </c>
      <c r="T134" t="s">
        <v>3602</v>
      </c>
      <c r="U134" t="s">
        <v>2143</v>
      </c>
      <c r="Y134">
        <v>23.893702999999999</v>
      </c>
      <c r="Z134">
        <v>5.827642</v>
      </c>
      <c r="AA134" s="13">
        <v>87690000000</v>
      </c>
      <c r="AB134">
        <v>3.5</v>
      </c>
      <c r="AC134">
        <v>4.1666664999999998</v>
      </c>
      <c r="AD134">
        <v>4</v>
      </c>
      <c r="AE134">
        <v>1.6420732</v>
      </c>
      <c r="AF134" s="13">
        <v>6026000000</v>
      </c>
      <c r="AG134">
        <v>8.0056562000000007</v>
      </c>
      <c r="AH134">
        <v>2280.1120999999998</v>
      </c>
      <c r="AI134">
        <v>8.8481006999999998</v>
      </c>
      <c r="AJ134">
        <v>17.842469999999999</v>
      </c>
      <c r="AK134" s="13">
        <v>32470000000</v>
      </c>
      <c r="AL134">
        <v>13.720200999999999</v>
      </c>
      <c r="AM134">
        <v>16.342766000000001</v>
      </c>
      <c r="AN134">
        <v>150.29750000000001</v>
      </c>
      <c r="AO134">
        <v>2.7443787999999998</v>
      </c>
      <c r="AP134">
        <v>3.7780000999999999</v>
      </c>
      <c r="AQ134">
        <v>43.320756842264487</v>
      </c>
      <c r="AR134">
        <v>21.355847386635855</v>
      </c>
      <c r="AS134">
        <v>43.320754999999998</v>
      </c>
      <c r="AT134">
        <v>21.355848000000002</v>
      </c>
    </row>
    <row r="135" spans="1:46" x14ac:dyDescent="0.25">
      <c r="A135" s="1">
        <f t="shared" si="2"/>
        <v>8</v>
      </c>
      <c r="B135" s="2" t="s">
        <v>161</v>
      </c>
      <c r="C135" s="2">
        <v>2011</v>
      </c>
      <c r="D135" t="s">
        <v>3617</v>
      </c>
      <c r="E135" t="s">
        <v>3618</v>
      </c>
      <c r="F135" t="s">
        <v>3619</v>
      </c>
      <c r="G135" t="s">
        <v>2514</v>
      </c>
      <c r="H135" t="s">
        <v>1396</v>
      </c>
      <c r="I135" t="s">
        <v>1396</v>
      </c>
      <c r="J135" t="s">
        <v>3620</v>
      </c>
      <c r="K135" t="s">
        <v>3621</v>
      </c>
      <c r="L135" t="s">
        <v>2148</v>
      </c>
      <c r="M135" t="s">
        <v>2149</v>
      </c>
      <c r="N135" t="s">
        <v>2151</v>
      </c>
      <c r="O135" t="s">
        <v>2152</v>
      </c>
      <c r="P135" t="s">
        <v>2153</v>
      </c>
      <c r="Q135" t="s">
        <v>2147</v>
      </c>
      <c r="R135" t="s">
        <v>3622</v>
      </c>
      <c r="S135" t="s">
        <v>3623</v>
      </c>
      <c r="T135" t="s">
        <v>3624</v>
      </c>
      <c r="U135" t="s">
        <v>2150</v>
      </c>
      <c r="Y135">
        <v>22.234711000000001</v>
      </c>
      <c r="Z135">
        <v>2.9158487000000002</v>
      </c>
      <c r="AA135" s="13">
        <v>92160000000</v>
      </c>
      <c r="AB135">
        <v>3.5</v>
      </c>
      <c r="AC135">
        <v>4</v>
      </c>
      <c r="AD135">
        <v>4</v>
      </c>
      <c r="AE135">
        <v>2.1331183999999999</v>
      </c>
      <c r="AF135" s="13">
        <v>8841000000</v>
      </c>
      <c r="AG135">
        <v>5.3079242999999998</v>
      </c>
      <c r="AH135">
        <v>2504.8782000000001</v>
      </c>
      <c r="AI135">
        <v>8.5721521000000003</v>
      </c>
      <c r="AJ135">
        <v>4.5735783999999997</v>
      </c>
      <c r="AK135" s="13">
        <v>35530000000</v>
      </c>
      <c r="AL135">
        <v>10.840028</v>
      </c>
      <c r="AM135">
        <v>9.7784575999999994</v>
      </c>
      <c r="AN135">
        <v>153.86250000000001</v>
      </c>
      <c r="AO135">
        <v>2.7640623999999998</v>
      </c>
      <c r="AP135">
        <v>3.77</v>
      </c>
      <c r="AQ135">
        <v>53.277958334298312</v>
      </c>
      <c r="AR135">
        <v>22.479045981882877</v>
      </c>
      <c r="AS135">
        <v>53.277957999999998</v>
      </c>
      <c r="AT135">
        <v>22.479046</v>
      </c>
    </row>
    <row r="136" spans="1:46" x14ac:dyDescent="0.25">
      <c r="A136" s="1">
        <f t="shared" si="2"/>
        <v>8</v>
      </c>
      <c r="B136" s="2" t="s">
        <v>161</v>
      </c>
      <c r="C136" s="2">
        <v>2012</v>
      </c>
      <c r="D136" t="s">
        <v>3640</v>
      </c>
      <c r="E136" t="s">
        <v>3641</v>
      </c>
      <c r="F136" t="s">
        <v>3642</v>
      </c>
      <c r="G136" t="s">
        <v>2514</v>
      </c>
      <c r="H136" t="s">
        <v>3643</v>
      </c>
      <c r="I136" t="s">
        <v>2505</v>
      </c>
      <c r="J136" t="s">
        <v>3644</v>
      </c>
      <c r="K136" t="s">
        <v>3645</v>
      </c>
      <c r="L136" t="s">
        <v>2155</v>
      </c>
      <c r="M136" t="s">
        <v>2156</v>
      </c>
      <c r="N136" t="s">
        <v>2158</v>
      </c>
      <c r="O136" t="s">
        <v>2159</v>
      </c>
      <c r="P136" t="s">
        <v>2160</v>
      </c>
      <c r="Q136" t="s">
        <v>2154</v>
      </c>
      <c r="R136" t="s">
        <v>3646</v>
      </c>
      <c r="S136" t="s">
        <v>3647</v>
      </c>
      <c r="T136" t="s">
        <v>3648</v>
      </c>
      <c r="U136" t="s">
        <v>2157</v>
      </c>
      <c r="Y136">
        <v>21.859959</v>
      </c>
      <c r="Z136">
        <v>6.7041588000000001</v>
      </c>
      <c r="AA136" s="13">
        <v>101400000000</v>
      </c>
      <c r="AB136">
        <v>3.5</v>
      </c>
      <c r="AC136">
        <v>4.3333335000000002</v>
      </c>
      <c r="AD136">
        <v>4.5</v>
      </c>
      <c r="AE136">
        <v>1.5237824</v>
      </c>
      <c r="AF136" s="13">
        <v>7070000000</v>
      </c>
      <c r="AG136">
        <v>4.2300611000000004</v>
      </c>
      <c r="AH136">
        <v>2728.0227</v>
      </c>
      <c r="AI136">
        <v>8.2281779999999998</v>
      </c>
      <c r="AJ136">
        <v>-1.9819614999999999</v>
      </c>
      <c r="AK136" s="13">
        <v>38180000000</v>
      </c>
      <c r="AL136">
        <v>12.217782</v>
      </c>
      <c r="AM136">
        <v>9.9476365999999992</v>
      </c>
      <c r="AN136">
        <v>157.5</v>
      </c>
      <c r="AO136">
        <v>2.7492888</v>
      </c>
      <c r="AP136">
        <v>3.7420000999999998</v>
      </c>
      <c r="AQ136">
        <v>44.532368048401175</v>
      </c>
      <c r="AR136">
        <v>24.928230940290312</v>
      </c>
      <c r="AS136">
        <v>44.532367999999998</v>
      </c>
      <c r="AT136">
        <v>24.928229999999999</v>
      </c>
    </row>
    <row r="137" spans="1:46" x14ac:dyDescent="0.25">
      <c r="A137" s="1">
        <f t="shared" si="2"/>
        <v>8</v>
      </c>
      <c r="B137" s="2" t="s">
        <v>161</v>
      </c>
      <c r="C137" s="2">
        <v>2013</v>
      </c>
      <c r="D137" t="s">
        <v>3663</v>
      </c>
      <c r="E137" t="s">
        <v>3664</v>
      </c>
      <c r="F137" t="s">
        <v>3665</v>
      </c>
      <c r="G137" t="s">
        <v>2514</v>
      </c>
      <c r="H137" t="s">
        <v>2505</v>
      </c>
      <c r="I137" t="s">
        <v>2505</v>
      </c>
      <c r="J137" t="s">
        <v>3666</v>
      </c>
      <c r="K137" t="s">
        <v>3667</v>
      </c>
      <c r="L137" t="s">
        <v>2162</v>
      </c>
      <c r="M137" t="s">
        <v>2163</v>
      </c>
      <c r="N137" t="s">
        <v>2165</v>
      </c>
      <c r="O137" t="s">
        <v>2166</v>
      </c>
      <c r="P137" t="s">
        <v>2167</v>
      </c>
      <c r="Q137" t="s">
        <v>2161</v>
      </c>
      <c r="R137" t="s">
        <v>3668</v>
      </c>
      <c r="S137" t="s">
        <v>3669</v>
      </c>
      <c r="T137" t="s">
        <v>3670</v>
      </c>
      <c r="U137" t="s">
        <v>2164</v>
      </c>
      <c r="Y137">
        <v>20.758623</v>
      </c>
      <c r="Z137">
        <v>2.9366797999999998</v>
      </c>
      <c r="AA137" s="13">
        <v>108000000000</v>
      </c>
      <c r="AB137">
        <v>3.5</v>
      </c>
      <c r="AC137">
        <v>4.5</v>
      </c>
      <c r="AD137">
        <v>4.5</v>
      </c>
      <c r="AE137">
        <v>1.0695394</v>
      </c>
      <c r="AF137" s="13">
        <v>5563000000</v>
      </c>
      <c r="AG137">
        <v>6.6713351999999997</v>
      </c>
      <c r="AH137">
        <v>2976.7568000000001</v>
      </c>
      <c r="AI137">
        <v>7.1552186000000004</v>
      </c>
      <c r="AJ137">
        <v>-10.257405</v>
      </c>
      <c r="AK137" s="13">
        <v>37220000000</v>
      </c>
      <c r="AL137">
        <v>8.4758271999999995</v>
      </c>
      <c r="AM137">
        <v>4.9647455000000003</v>
      </c>
      <c r="AN137">
        <v>157.31165999999999</v>
      </c>
      <c r="AO137">
        <v>2.6974740000000001</v>
      </c>
      <c r="AP137">
        <v>3.7</v>
      </c>
      <c r="AQ137">
        <v>31.04885996180176</v>
      </c>
      <c r="AR137">
        <v>25.448045112855837</v>
      </c>
      <c r="AS137">
        <v>31.048860999999999</v>
      </c>
      <c r="AT137">
        <v>25.448046000000001</v>
      </c>
    </row>
    <row r="138" spans="1:46" x14ac:dyDescent="0.25">
      <c r="A138" s="1">
        <f t="shared" si="2"/>
        <v>8</v>
      </c>
      <c r="B138" s="2" t="s">
        <v>161</v>
      </c>
      <c r="C138" s="2">
        <v>2014</v>
      </c>
      <c r="D138" t="s">
        <v>3685</v>
      </c>
      <c r="E138" t="s">
        <v>3686</v>
      </c>
      <c r="F138" t="s">
        <v>3687</v>
      </c>
      <c r="G138" t="s">
        <v>2514</v>
      </c>
      <c r="H138" t="s">
        <v>3643</v>
      </c>
      <c r="I138" t="s">
        <v>2505</v>
      </c>
      <c r="J138" t="s">
        <v>3688</v>
      </c>
      <c r="K138" t="s">
        <v>3689</v>
      </c>
      <c r="L138" t="s">
        <v>2169</v>
      </c>
      <c r="M138" t="s">
        <v>2170</v>
      </c>
      <c r="N138" t="s">
        <v>2172</v>
      </c>
      <c r="O138" t="s">
        <v>2173</v>
      </c>
      <c r="P138" t="s">
        <v>2174</v>
      </c>
      <c r="Q138" t="s">
        <v>2168</v>
      </c>
      <c r="R138" t="s">
        <v>3690</v>
      </c>
      <c r="S138" t="s">
        <v>3691</v>
      </c>
      <c r="T138" t="s">
        <v>3692</v>
      </c>
      <c r="U138" t="s">
        <v>2171</v>
      </c>
      <c r="Y138">
        <v>19.990255000000001</v>
      </c>
      <c r="Z138">
        <v>4.2701273000000004</v>
      </c>
      <c r="AA138" s="13">
        <v>114800000000</v>
      </c>
      <c r="AB138">
        <v>3.5</v>
      </c>
      <c r="AC138">
        <v>4.3333335000000002</v>
      </c>
      <c r="AD138">
        <v>4.5</v>
      </c>
      <c r="AE138">
        <v>0.81747835999999996</v>
      </c>
      <c r="AF138" s="13">
        <v>4694000000</v>
      </c>
      <c r="AG138">
        <v>6.3097186000000001</v>
      </c>
      <c r="AH138">
        <v>3200.9531000000002</v>
      </c>
      <c r="AI138">
        <v>6.4644861000000002</v>
      </c>
      <c r="AJ138">
        <v>-7.0145382999999999</v>
      </c>
      <c r="AK138" s="13">
        <v>37120000000</v>
      </c>
      <c r="AL138">
        <v>8.0624856999999999</v>
      </c>
      <c r="AM138">
        <v>4.6626228999999997</v>
      </c>
      <c r="AN138">
        <v>158.55264</v>
      </c>
      <c r="AO138">
        <v>2.6281238</v>
      </c>
      <c r="AP138">
        <v>4.5599999000000002</v>
      </c>
      <c r="AQ138">
        <v>30.885193715080771</v>
      </c>
      <c r="AR138">
        <v>22.689611024102796</v>
      </c>
      <c r="AS138">
        <v>30.885193000000001</v>
      </c>
      <c r="AT138">
        <v>22.689610999999999</v>
      </c>
    </row>
    <row r="139" spans="1:46" x14ac:dyDescent="0.25">
      <c r="A139" s="1">
        <f t="shared" si="2"/>
        <v>8</v>
      </c>
      <c r="B139" s="2" t="s">
        <v>161</v>
      </c>
      <c r="C139" s="2">
        <v>2015</v>
      </c>
      <c r="D139" t="s">
        <v>3707</v>
      </c>
      <c r="E139" t="s">
        <v>3708</v>
      </c>
      <c r="F139" t="s">
        <v>3709</v>
      </c>
      <c r="G139" t="s">
        <v>2514</v>
      </c>
      <c r="H139" t="s">
        <v>2582</v>
      </c>
      <c r="I139" t="s">
        <v>2514</v>
      </c>
      <c r="J139" t="s">
        <v>3710</v>
      </c>
      <c r="K139" t="s">
        <v>3711</v>
      </c>
      <c r="L139" t="s">
        <v>2176</v>
      </c>
      <c r="M139" t="s">
        <v>2177</v>
      </c>
      <c r="N139" t="s">
        <v>2179</v>
      </c>
      <c r="O139" t="s">
        <v>2180</v>
      </c>
      <c r="P139" t="s">
        <v>2181</v>
      </c>
      <c r="Q139" t="s">
        <v>2175</v>
      </c>
      <c r="R139" t="s">
        <v>3712</v>
      </c>
      <c r="S139" t="s">
        <v>3713</v>
      </c>
      <c r="T139" t="s">
        <v>3714</v>
      </c>
      <c r="U139" t="s">
        <v>2178</v>
      </c>
      <c r="Y139">
        <v>20.631893000000002</v>
      </c>
      <c r="Z139">
        <v>3.7179215000000001</v>
      </c>
      <c r="AA139" s="13">
        <v>101700000000</v>
      </c>
      <c r="AB139">
        <v>3.5</v>
      </c>
      <c r="AC139">
        <v>3.8333298999999998</v>
      </c>
      <c r="AD139">
        <v>3.5</v>
      </c>
      <c r="AE139">
        <v>0.62150150999999998</v>
      </c>
      <c r="AF139" s="13">
        <v>3064000000</v>
      </c>
      <c r="AG139">
        <v>2.6526933000000001</v>
      </c>
      <c r="AH139">
        <v>2679.5547000000001</v>
      </c>
      <c r="AI139">
        <v>5.9351592000000002</v>
      </c>
      <c r="AJ139">
        <v>-11.897295</v>
      </c>
      <c r="AK139" s="13">
        <v>29260000000</v>
      </c>
      <c r="AL139">
        <v>9.0093870000000003</v>
      </c>
      <c r="AM139">
        <v>2.8636651</v>
      </c>
      <c r="AN139">
        <v>192.44033999999999</v>
      </c>
      <c r="AO139">
        <v>2.5411874999999999</v>
      </c>
      <c r="AP139">
        <v>4.3099999000000002</v>
      </c>
      <c r="AQ139">
        <v>21.332651870785387</v>
      </c>
      <c r="AR139">
        <v>22.366826542001451</v>
      </c>
      <c r="AS139">
        <v>21.332650999999998</v>
      </c>
      <c r="AT139">
        <v>22.366827000000001</v>
      </c>
    </row>
    <row r="140" spans="1:46" x14ac:dyDescent="0.25">
      <c r="A140" s="1">
        <f t="shared" si="2"/>
        <v>8</v>
      </c>
      <c r="B140" s="2" t="s">
        <v>161</v>
      </c>
      <c r="C140" s="2">
        <v>2016</v>
      </c>
      <c r="D140" t="s">
        <v>3731</v>
      </c>
      <c r="E140" t="s">
        <v>3732</v>
      </c>
      <c r="F140" t="s">
        <v>3733</v>
      </c>
      <c r="G140" t="s">
        <v>2514</v>
      </c>
      <c r="H140" t="s">
        <v>2514</v>
      </c>
      <c r="I140" t="s">
        <v>2599</v>
      </c>
      <c r="J140" t="s">
        <v>3734</v>
      </c>
      <c r="K140" t="s">
        <v>3735</v>
      </c>
      <c r="L140" t="s">
        <v>2183</v>
      </c>
      <c r="M140" t="s">
        <v>2184</v>
      </c>
      <c r="N140" t="s">
        <v>2186</v>
      </c>
      <c r="O140" t="s">
        <v>2187</v>
      </c>
      <c r="P140" t="s">
        <v>2188</v>
      </c>
      <c r="Q140" t="s">
        <v>2182</v>
      </c>
      <c r="R140" t="s">
        <v>3736</v>
      </c>
      <c r="S140" t="s">
        <v>3737</v>
      </c>
      <c r="T140" t="s">
        <v>3738</v>
      </c>
      <c r="U140" t="s">
        <v>2185</v>
      </c>
      <c r="Y140">
        <v>20.98311</v>
      </c>
      <c r="Z140">
        <v>4.1067461999999999</v>
      </c>
      <c r="AA140" s="13">
        <v>84910000000</v>
      </c>
      <c r="AB140">
        <v>3.5</v>
      </c>
      <c r="AC140">
        <v>3.5</v>
      </c>
      <c r="AD140">
        <v>3</v>
      </c>
      <c r="AE140">
        <v>0.85339588</v>
      </c>
      <c r="AF140" s="13">
        <v>3453000000</v>
      </c>
      <c r="AG140">
        <v>-1.6168689999999999</v>
      </c>
      <c r="AH140">
        <v>2144.7800000000002</v>
      </c>
      <c r="AI140">
        <v>5.3842815999999996</v>
      </c>
      <c r="AJ140">
        <v>-15.116027000000001</v>
      </c>
      <c r="AK140" s="13">
        <v>21790000000</v>
      </c>
      <c r="AL140">
        <v>15.675341</v>
      </c>
      <c r="AM140">
        <v>9.5436697000000006</v>
      </c>
      <c r="AN140">
        <v>253.49199999999999</v>
      </c>
      <c r="AO140">
        <v>2.5070340999999998</v>
      </c>
      <c r="AP140">
        <v>7.0599999000000002</v>
      </c>
      <c r="AQ140">
        <v>20.722518880722482</v>
      </c>
      <c r="AR140">
        <v>27.378788356190505</v>
      </c>
      <c r="AS140">
        <v>20.722518999999998</v>
      </c>
      <c r="AT140">
        <v>27.378788</v>
      </c>
    </row>
    <row r="141" spans="1:46" x14ac:dyDescent="0.25">
      <c r="A141" s="1">
        <f t="shared" si="2"/>
        <v>8</v>
      </c>
      <c r="B141" s="2" t="s">
        <v>161</v>
      </c>
      <c r="C141" s="2">
        <v>2017</v>
      </c>
      <c r="D141" t="s">
        <v>3753</v>
      </c>
      <c r="E141" t="s">
        <v>3754</v>
      </c>
      <c r="F141" t="s">
        <v>3755</v>
      </c>
      <c r="G141" t="s">
        <v>2514</v>
      </c>
      <c r="H141" t="s">
        <v>2850</v>
      </c>
      <c r="I141" t="s">
        <v>2599</v>
      </c>
      <c r="J141" t="s">
        <v>3756</v>
      </c>
      <c r="K141" t="s">
        <v>3757</v>
      </c>
      <c r="L141" t="s">
        <v>2190</v>
      </c>
      <c r="M141" t="s">
        <v>2191</v>
      </c>
      <c r="N141" t="s">
        <v>2193</v>
      </c>
      <c r="O141" t="s">
        <v>2194</v>
      </c>
      <c r="P141" t="s">
        <v>2195</v>
      </c>
      <c r="Q141" t="s">
        <v>2189</v>
      </c>
      <c r="R141" t="s">
        <v>3758</v>
      </c>
      <c r="S141" t="s">
        <v>3759</v>
      </c>
      <c r="T141" t="s">
        <v>3760</v>
      </c>
      <c r="U141" t="s">
        <v>2192</v>
      </c>
      <c r="Y141">
        <v>20.846571000000001</v>
      </c>
      <c r="Z141">
        <v>3.4452118999999999</v>
      </c>
      <c r="AA141" s="13">
        <v>78330000000</v>
      </c>
      <c r="AB141">
        <v>3.5</v>
      </c>
      <c r="AC141">
        <v>3.3333333000000001</v>
      </c>
      <c r="AD141">
        <v>3</v>
      </c>
      <c r="AE141">
        <v>0.64218295000000003</v>
      </c>
      <c r="AF141" s="13">
        <v>2413000000</v>
      </c>
      <c r="AG141">
        <v>0.80588663000000005</v>
      </c>
      <c r="AH141">
        <v>1941.8795</v>
      </c>
      <c r="AI141">
        <v>4.4033151000000004</v>
      </c>
      <c r="AJ141">
        <v>-7.9887842999999998</v>
      </c>
      <c r="AK141" s="13">
        <v>16550000000</v>
      </c>
      <c r="AL141">
        <v>16.523540000000001</v>
      </c>
      <c r="AM141">
        <v>11.118918000000001</v>
      </c>
      <c r="AN141">
        <v>305.7901</v>
      </c>
      <c r="AO141">
        <v>2.5273167999999999</v>
      </c>
      <c r="AP141">
        <v>8.3900003000000005</v>
      </c>
      <c r="AQ141">
        <v>26.347599000910442</v>
      </c>
      <c r="AR141">
        <v>24.781417864375779</v>
      </c>
      <c r="AS141">
        <v>26.347598999999999</v>
      </c>
      <c r="AT141">
        <v>24.781417999999999</v>
      </c>
    </row>
    <row r="142" spans="1:46" x14ac:dyDescent="0.25">
      <c r="A142" s="1">
        <f t="shared" si="2"/>
        <v>8</v>
      </c>
      <c r="B142" s="2" t="s">
        <v>161</v>
      </c>
      <c r="C142" s="2">
        <v>2018</v>
      </c>
      <c r="D142" t="s">
        <v>3776</v>
      </c>
      <c r="E142" t="s">
        <v>3777</v>
      </c>
      <c r="F142" t="s">
        <v>3778</v>
      </c>
      <c r="G142" t="s">
        <v>2599</v>
      </c>
      <c r="H142" t="s">
        <v>2850</v>
      </c>
      <c r="I142" t="s">
        <v>2599</v>
      </c>
      <c r="J142" t="s">
        <v>3779</v>
      </c>
      <c r="K142" t="s">
        <v>3780</v>
      </c>
      <c r="L142" t="s">
        <v>2197</v>
      </c>
      <c r="M142" t="s">
        <v>2198</v>
      </c>
      <c r="N142" t="s">
        <v>2200</v>
      </c>
      <c r="O142" t="s">
        <v>2201</v>
      </c>
      <c r="P142" t="s">
        <v>2202</v>
      </c>
      <c r="Q142" t="s">
        <v>2196</v>
      </c>
      <c r="R142" t="s">
        <v>3781</v>
      </c>
      <c r="S142" t="s">
        <v>3782</v>
      </c>
      <c r="T142" t="s">
        <v>3783</v>
      </c>
      <c r="U142" t="s">
        <v>2199</v>
      </c>
      <c r="Y142">
        <v>21.203773000000002</v>
      </c>
      <c r="Z142">
        <v>2.1226029</v>
      </c>
      <c r="AA142" s="13">
        <v>89420000000</v>
      </c>
      <c r="AB142">
        <v>3</v>
      </c>
      <c r="AC142">
        <v>3.3333333000000001</v>
      </c>
      <c r="AD142">
        <v>3</v>
      </c>
      <c r="AE142">
        <v>0.18382150999999999</v>
      </c>
      <c r="AF142" s="13">
        <v>775200000</v>
      </c>
      <c r="AG142">
        <v>1.9227574000000001</v>
      </c>
      <c r="AH142">
        <v>2125.8341999999998</v>
      </c>
      <c r="AI142">
        <v>5.6043295999999998</v>
      </c>
      <c r="AJ142">
        <v>33.164402000000003</v>
      </c>
      <c r="AK142" s="13">
        <v>23640000000</v>
      </c>
      <c r="AL142">
        <v>12.094730999999999</v>
      </c>
      <c r="AM142">
        <v>10.228484999999999</v>
      </c>
      <c r="AN142">
        <v>306.08368000000002</v>
      </c>
      <c r="AO142">
        <v>2.496645</v>
      </c>
      <c r="AP142">
        <v>8.4560002999999995</v>
      </c>
      <c r="AQ142">
        <v>33.00783349086494</v>
      </c>
      <c r="AR142">
        <v>25.362462731445994</v>
      </c>
      <c r="AS142">
        <v>33.007835</v>
      </c>
      <c r="AT142">
        <v>25.362463000000002</v>
      </c>
    </row>
    <row r="143" spans="1:46" x14ac:dyDescent="0.25">
      <c r="A143" s="1">
        <f t="shared" si="2"/>
        <v>8</v>
      </c>
      <c r="B143" s="2" t="s">
        <v>161</v>
      </c>
      <c r="C143" s="2">
        <v>2019</v>
      </c>
      <c r="D143" t="s">
        <v>3798</v>
      </c>
      <c r="E143" t="s">
        <v>3799</v>
      </c>
      <c r="F143" t="s">
        <v>3800</v>
      </c>
      <c r="G143" t="s">
        <v>2514</v>
      </c>
      <c r="H143" t="s">
        <v>2850</v>
      </c>
      <c r="I143" t="s">
        <v>2599</v>
      </c>
      <c r="J143" t="s">
        <v>3801</v>
      </c>
      <c r="K143" t="s">
        <v>3802</v>
      </c>
      <c r="L143" t="s">
        <v>2204</v>
      </c>
      <c r="M143" t="s">
        <v>2205</v>
      </c>
      <c r="N143" t="s">
        <v>2207</v>
      </c>
      <c r="O143" t="s">
        <v>2208</v>
      </c>
      <c r="P143" t="s">
        <v>2209</v>
      </c>
      <c r="Q143" t="s">
        <v>2203</v>
      </c>
      <c r="R143" t="s">
        <v>3803</v>
      </c>
      <c r="S143" t="s">
        <v>3804</v>
      </c>
      <c r="T143" t="s">
        <v>3805</v>
      </c>
      <c r="U143" t="s">
        <v>2206</v>
      </c>
      <c r="Y143">
        <v>21.906296000000001</v>
      </c>
      <c r="Z143">
        <v>2.3622462999999998</v>
      </c>
      <c r="AA143" s="13">
        <v>98170000000</v>
      </c>
      <c r="AB143">
        <v>3.5</v>
      </c>
      <c r="AC143">
        <v>3.3333333000000001</v>
      </c>
      <c r="AD143">
        <v>3</v>
      </c>
      <c r="AE143">
        <v>0.51439338999999995</v>
      </c>
      <c r="AF143" s="13">
        <v>2305000000</v>
      </c>
      <c r="AG143">
        <v>2.2084293000000002</v>
      </c>
      <c r="AH143">
        <v>2204.1815999999999</v>
      </c>
      <c r="AI143">
        <v>5.5720019000000001</v>
      </c>
      <c r="AJ143">
        <v>8.7831402000000001</v>
      </c>
      <c r="AK143" s="13">
        <v>24970000000</v>
      </c>
      <c r="AL143">
        <v>11.396794999999999</v>
      </c>
      <c r="AM143">
        <v>10.384779</v>
      </c>
      <c r="AN143">
        <v>306.92095999999998</v>
      </c>
      <c r="AO143">
        <v>2.4482007000000001</v>
      </c>
      <c r="AP143">
        <v>8.5299996999999994</v>
      </c>
      <c r="AQ143">
        <v>34.023877831710806</v>
      </c>
      <c r="AR143">
        <v>23.929608596685576</v>
      </c>
      <c r="AS143">
        <v>34.023876000000001</v>
      </c>
      <c r="AT143">
        <v>23.929608999999999</v>
      </c>
    </row>
    <row r="144" spans="1:46" x14ac:dyDescent="0.25">
      <c r="A144" s="1">
        <f t="shared" si="2"/>
        <v>8</v>
      </c>
      <c r="B144" s="2" t="s">
        <v>161</v>
      </c>
      <c r="C144" s="2">
        <v>2020</v>
      </c>
      <c r="D144" t="s">
        <v>3820</v>
      </c>
      <c r="E144" t="s">
        <v>3821</v>
      </c>
      <c r="F144" t="s">
        <v>3822</v>
      </c>
      <c r="G144" t="s">
        <v>2514</v>
      </c>
      <c r="H144" t="s">
        <v>2514</v>
      </c>
      <c r="I144" t="s">
        <v>2599</v>
      </c>
      <c r="J144" t="s">
        <v>3823</v>
      </c>
      <c r="K144" t="s">
        <v>3824</v>
      </c>
      <c r="L144" t="s">
        <v>2211</v>
      </c>
      <c r="M144" t="s">
        <v>2212</v>
      </c>
      <c r="N144" t="s">
        <v>2214</v>
      </c>
      <c r="O144" t="s">
        <v>2215</v>
      </c>
      <c r="P144" t="s">
        <v>2216</v>
      </c>
      <c r="Q144" t="s">
        <v>2210</v>
      </c>
      <c r="R144" t="s">
        <v>3825</v>
      </c>
      <c r="S144" t="s">
        <v>3826</v>
      </c>
      <c r="T144" t="s">
        <v>3827</v>
      </c>
      <c r="U144" t="s">
        <v>2213</v>
      </c>
      <c r="Y144">
        <v>24.143307</v>
      </c>
      <c r="Z144">
        <v>2.1693927999999998</v>
      </c>
      <c r="AA144" s="13">
        <v>104300000000</v>
      </c>
      <c r="AB144">
        <v>3.5</v>
      </c>
      <c r="AC144">
        <v>3.5</v>
      </c>
      <c r="AD144">
        <v>3</v>
      </c>
      <c r="AE144">
        <v>0.55189347</v>
      </c>
      <c r="AF144" s="13">
        <v>2385000000</v>
      </c>
      <c r="AG144">
        <v>-1.7942530999999999</v>
      </c>
      <c r="AH144">
        <v>2074.614</v>
      </c>
      <c r="AI144">
        <v>8.7076911999999993</v>
      </c>
      <c r="AJ144">
        <v>61.576622</v>
      </c>
      <c r="AK144" s="13">
        <v>37630000000</v>
      </c>
      <c r="AL144">
        <v>13.246022999999999</v>
      </c>
      <c r="AM144">
        <v>7.8491420999999999</v>
      </c>
      <c r="AN144">
        <v>358.81079</v>
      </c>
      <c r="AO144">
        <v>2.4406089999999998</v>
      </c>
      <c r="AP144">
        <v>9.7139997000000005</v>
      </c>
      <c r="AQ144">
        <v>16.352187397776227</v>
      </c>
      <c r="AR144">
        <v>25.221611159651005</v>
      </c>
      <c r="AS144">
        <v>16.352188000000002</v>
      </c>
      <c r="AT144">
        <v>25.221610999999999</v>
      </c>
    </row>
    <row r="145" spans="1:46" x14ac:dyDescent="0.25">
      <c r="A145" s="1">
        <f t="shared" si="2"/>
        <v>8</v>
      </c>
      <c r="B145" s="2" t="s">
        <v>161</v>
      </c>
      <c r="C145" s="2">
        <v>2021</v>
      </c>
      <c r="D145" t="s">
        <v>3842</v>
      </c>
      <c r="E145" t="s">
        <v>3843</v>
      </c>
      <c r="F145" t="s">
        <v>3844</v>
      </c>
      <c r="G145" t="s">
        <v>2514</v>
      </c>
      <c r="H145" t="s">
        <v>2514</v>
      </c>
      <c r="I145" t="s">
        <v>2599</v>
      </c>
      <c r="J145" t="s">
        <v>3845</v>
      </c>
      <c r="K145" t="s">
        <v>3846</v>
      </c>
      <c r="L145" t="s">
        <v>2218</v>
      </c>
      <c r="M145" t="s">
        <v>2219</v>
      </c>
      <c r="N145" t="s">
        <v>2221</v>
      </c>
      <c r="O145" t="s">
        <v>2222</v>
      </c>
      <c r="P145" t="s">
        <v>2223</v>
      </c>
      <c r="Q145" t="s">
        <v>2217</v>
      </c>
      <c r="R145" t="s">
        <v>3847</v>
      </c>
      <c r="T145" t="s">
        <v>3848</v>
      </c>
      <c r="U145" t="s">
        <v>2220</v>
      </c>
      <c r="Y145">
        <v>23.357059</v>
      </c>
      <c r="Z145">
        <v>2.1268516000000002</v>
      </c>
      <c r="AA145" s="13">
        <v>103000000000</v>
      </c>
      <c r="AB145">
        <v>3.5</v>
      </c>
      <c r="AC145">
        <v>3.5</v>
      </c>
      <c r="AD145">
        <v>3</v>
      </c>
      <c r="AE145">
        <v>0.75157839000000004</v>
      </c>
      <c r="AF145" s="13">
        <v>3313000000</v>
      </c>
      <c r="AG145">
        <v>3.6471865000000001</v>
      </c>
      <c r="AH145">
        <v>2065.7489999999998</v>
      </c>
      <c r="AI145">
        <v>5.1136984999999999</v>
      </c>
      <c r="AJ145">
        <v>-34.030914000000003</v>
      </c>
      <c r="AK145" s="13">
        <v>22540000000</v>
      </c>
      <c r="AL145">
        <v>16.952846999999998</v>
      </c>
      <c r="AM145">
        <v>10.131034</v>
      </c>
      <c r="AN145">
        <v>410.70062000000001</v>
      </c>
      <c r="AO145">
        <v>2.4063634999999999</v>
      </c>
      <c r="AP145">
        <v>9.7880000999999996</v>
      </c>
      <c r="AQ145">
        <v>22.576538612581547</v>
      </c>
      <c r="AS145">
        <v>22.576537999999999</v>
      </c>
      <c r="AT145">
        <v>26.513612999999999</v>
      </c>
    </row>
    <row r="146" spans="1:46" x14ac:dyDescent="0.25">
      <c r="A146" s="1">
        <f t="shared" si="2"/>
        <v>9</v>
      </c>
      <c r="B146" s="2" t="s">
        <v>182</v>
      </c>
      <c r="C146" s="2">
        <v>2004</v>
      </c>
      <c r="D146" t="s">
        <v>3468</v>
      </c>
      <c r="E146" t="s">
        <v>3469</v>
      </c>
      <c r="F146" t="s">
        <v>3470</v>
      </c>
      <c r="J146" t="s">
        <v>3471</v>
      </c>
      <c r="K146" t="s">
        <v>3472</v>
      </c>
      <c r="L146" t="s">
        <v>2225</v>
      </c>
      <c r="M146" t="s">
        <v>2226</v>
      </c>
      <c r="N146" t="s">
        <v>2228</v>
      </c>
      <c r="O146" t="s">
        <v>2229</v>
      </c>
      <c r="P146" t="s">
        <v>2230</v>
      </c>
      <c r="Q146" t="s">
        <v>2224</v>
      </c>
      <c r="R146" t="s">
        <v>3473</v>
      </c>
      <c r="S146" t="s">
        <v>2653</v>
      </c>
      <c r="T146" t="s">
        <v>3474</v>
      </c>
      <c r="U146" t="s">
        <v>2227</v>
      </c>
      <c r="Y146">
        <v>14.201798999999999</v>
      </c>
      <c r="Z146">
        <v>3.4309129999999999</v>
      </c>
      <c r="AA146" s="13">
        <v>1431000000</v>
      </c>
      <c r="AB146">
        <v>3.5</v>
      </c>
      <c r="AC146">
        <v>4.3333329999999997</v>
      </c>
      <c r="AD146">
        <v>5</v>
      </c>
      <c r="AE146">
        <v>1.3653466000000001</v>
      </c>
      <c r="AF146" s="13">
        <v>137600000</v>
      </c>
      <c r="AG146">
        <v>4.6432938999999998</v>
      </c>
      <c r="AH146">
        <v>941.87383999999997</v>
      </c>
      <c r="AI146">
        <v>12.679064</v>
      </c>
      <c r="AJ146">
        <v>6.2851143</v>
      </c>
      <c r="AK146" s="13">
        <v>1278000000</v>
      </c>
      <c r="AL146">
        <v>0.51478177000000003</v>
      </c>
      <c r="AM146">
        <v>-0.13493511</v>
      </c>
      <c r="AN146">
        <v>527.33801000000005</v>
      </c>
      <c r="AO146">
        <v>2.5003389999999999</v>
      </c>
      <c r="AP146">
        <v>7.7930001999999998</v>
      </c>
      <c r="AQ146">
        <v>53.659203127552892</v>
      </c>
      <c r="AR146">
        <v>22.262357493359467</v>
      </c>
      <c r="AS146">
        <v>53.659202999999998</v>
      </c>
      <c r="AT146">
        <v>22.262357999999999</v>
      </c>
    </row>
    <row r="147" spans="1:46" x14ac:dyDescent="0.25">
      <c r="A147" s="1">
        <f t="shared" si="2"/>
        <v>9</v>
      </c>
      <c r="B147" s="2" t="s">
        <v>182</v>
      </c>
      <c r="C147" s="2">
        <v>2005</v>
      </c>
      <c r="D147" t="s">
        <v>3490</v>
      </c>
      <c r="E147" t="s">
        <v>3491</v>
      </c>
      <c r="F147" t="s">
        <v>3492</v>
      </c>
      <c r="G147" t="s">
        <v>2514</v>
      </c>
      <c r="H147" t="s">
        <v>2706</v>
      </c>
      <c r="I147" t="s">
        <v>2505</v>
      </c>
      <c r="J147" t="s">
        <v>3493</v>
      </c>
      <c r="K147" t="s">
        <v>3494</v>
      </c>
      <c r="L147" t="s">
        <v>2232</v>
      </c>
      <c r="M147" t="s">
        <v>2233</v>
      </c>
      <c r="N147" t="s">
        <v>2235</v>
      </c>
      <c r="O147" t="s">
        <v>2236</v>
      </c>
      <c r="P147" t="s">
        <v>2237</v>
      </c>
      <c r="Q147" t="s">
        <v>2231</v>
      </c>
      <c r="R147" t="s">
        <v>3495</v>
      </c>
      <c r="S147" t="s">
        <v>2661</v>
      </c>
      <c r="T147" t="s">
        <v>3496</v>
      </c>
      <c r="U147" t="s">
        <v>2234</v>
      </c>
      <c r="Y147">
        <v>15.180396</v>
      </c>
      <c r="Z147">
        <v>11.57578</v>
      </c>
      <c r="AA147" s="13">
        <v>1671000000</v>
      </c>
      <c r="AB147">
        <v>3.5</v>
      </c>
      <c r="AC147">
        <v>4.1666664999999998</v>
      </c>
      <c r="AD147">
        <v>4.5</v>
      </c>
      <c r="AE147">
        <v>1.5255131</v>
      </c>
      <c r="AF147" s="13">
        <v>167900000</v>
      </c>
      <c r="AG147">
        <v>4.3102384000000002</v>
      </c>
      <c r="AH147">
        <v>1003.1871</v>
      </c>
      <c r="AI147">
        <v>12.448672999999999</v>
      </c>
      <c r="AJ147">
        <v>5.5502820000000002</v>
      </c>
      <c r="AK147" s="13">
        <v>1370000000</v>
      </c>
      <c r="AL147">
        <v>1.7113332999999999</v>
      </c>
      <c r="AM147">
        <v>4.7208785999999998</v>
      </c>
      <c r="AN147">
        <v>527.25836000000004</v>
      </c>
      <c r="AO147">
        <v>2.5412636000000002</v>
      </c>
      <c r="AP147">
        <v>8.8959998999999996</v>
      </c>
      <c r="AQ147">
        <v>54.903243568948511</v>
      </c>
      <c r="AR147">
        <v>22.280342908205053</v>
      </c>
      <c r="AS147">
        <v>54.903244000000001</v>
      </c>
      <c r="AT147">
        <v>22.280342000000001</v>
      </c>
    </row>
    <row r="148" spans="1:46" x14ac:dyDescent="0.25">
      <c r="A148" s="1">
        <f t="shared" si="2"/>
        <v>9</v>
      </c>
      <c r="B148" s="2" t="s">
        <v>182</v>
      </c>
      <c r="C148" s="2">
        <v>2006</v>
      </c>
      <c r="D148" t="s">
        <v>3512</v>
      </c>
      <c r="E148" t="s">
        <v>3513</v>
      </c>
      <c r="F148" t="s">
        <v>3514</v>
      </c>
      <c r="G148" t="s">
        <v>2514</v>
      </c>
      <c r="H148" t="s">
        <v>1396</v>
      </c>
      <c r="I148" t="s">
        <v>1396</v>
      </c>
      <c r="J148" t="s">
        <v>3515</v>
      </c>
      <c r="K148" t="s">
        <v>3516</v>
      </c>
      <c r="L148" t="s">
        <v>2239</v>
      </c>
      <c r="M148" t="s">
        <v>2240</v>
      </c>
      <c r="N148" t="s">
        <v>2242</v>
      </c>
      <c r="O148" t="s">
        <v>2243</v>
      </c>
      <c r="P148" t="s">
        <v>2244</v>
      </c>
      <c r="Q148" t="s">
        <v>2238</v>
      </c>
      <c r="R148" t="s">
        <v>3517</v>
      </c>
      <c r="S148" t="s">
        <v>2670</v>
      </c>
      <c r="T148" t="s">
        <v>3518</v>
      </c>
      <c r="U148" t="s">
        <v>2241</v>
      </c>
      <c r="Y148">
        <v>13.395151</v>
      </c>
      <c r="Z148">
        <v>-8.9712295999999991</v>
      </c>
      <c r="AA148" s="13">
        <v>1567000000</v>
      </c>
      <c r="AB148">
        <v>3.5</v>
      </c>
      <c r="AC148">
        <v>4</v>
      </c>
      <c r="AD148">
        <v>4</v>
      </c>
      <c r="AE148">
        <v>2.4777083000000002</v>
      </c>
      <c r="AF148" s="13">
        <v>289800000</v>
      </c>
      <c r="AG148">
        <v>2.3307709999999999</v>
      </c>
      <c r="AH148">
        <v>1038.5790999999999</v>
      </c>
      <c r="AI148">
        <v>12.869882</v>
      </c>
      <c r="AJ148">
        <v>4.0056772</v>
      </c>
      <c r="AK148" s="13">
        <v>1506000000</v>
      </c>
      <c r="AL148">
        <v>2.1122858999999998</v>
      </c>
      <c r="AM148">
        <v>2.8854921</v>
      </c>
      <c r="AN148">
        <v>522.42560000000003</v>
      </c>
      <c r="AO148">
        <v>2.6023345</v>
      </c>
      <c r="AP148">
        <v>10.029999999999999</v>
      </c>
      <c r="AQ148">
        <v>54.136237809261267</v>
      </c>
      <c r="AR148">
        <v>23.755373468504757</v>
      </c>
      <c r="AS148">
        <v>54.136237999999999</v>
      </c>
      <c r="AT148">
        <v>23.755372999999999</v>
      </c>
    </row>
    <row r="149" spans="1:46" x14ac:dyDescent="0.25">
      <c r="A149" s="1">
        <f t="shared" si="2"/>
        <v>9</v>
      </c>
      <c r="B149" s="2" t="s">
        <v>182</v>
      </c>
      <c r="C149" s="2">
        <v>2007</v>
      </c>
      <c r="D149" t="s">
        <v>3534</v>
      </c>
      <c r="E149" t="s">
        <v>3535</v>
      </c>
      <c r="F149" t="s">
        <v>3536</v>
      </c>
      <c r="G149" t="s">
        <v>1396</v>
      </c>
      <c r="H149" t="s">
        <v>2706</v>
      </c>
      <c r="I149" t="s">
        <v>2505</v>
      </c>
      <c r="J149" t="s">
        <v>3537</v>
      </c>
      <c r="K149" t="s">
        <v>3538</v>
      </c>
      <c r="L149" t="s">
        <v>2246</v>
      </c>
      <c r="M149" t="s">
        <v>2247</v>
      </c>
      <c r="N149" t="s">
        <v>2249</v>
      </c>
      <c r="O149" t="s">
        <v>2250</v>
      </c>
      <c r="P149" t="s">
        <v>2251</v>
      </c>
      <c r="Q149" t="s">
        <v>2245</v>
      </c>
      <c r="R149" t="s">
        <v>3539</v>
      </c>
      <c r="S149" t="s">
        <v>2678</v>
      </c>
      <c r="T149" t="s">
        <v>3540</v>
      </c>
      <c r="U149" t="s">
        <v>2248</v>
      </c>
      <c r="Y149">
        <v>12.245911</v>
      </c>
      <c r="Z149">
        <v>-7.0955782000000003</v>
      </c>
      <c r="AA149" s="13">
        <v>1714000000</v>
      </c>
      <c r="AB149">
        <v>4</v>
      </c>
      <c r="AC149">
        <v>4.1666664999999998</v>
      </c>
      <c r="AD149">
        <v>4.5</v>
      </c>
      <c r="AE149">
        <v>2.5114565</v>
      </c>
      <c r="AF149" s="13">
        <v>351500000</v>
      </c>
      <c r="AG149">
        <v>2.8271191</v>
      </c>
      <c r="AH149">
        <v>1210.1676</v>
      </c>
      <c r="AI149">
        <v>13.587305000000001</v>
      </c>
      <c r="AJ149">
        <v>6.5016479</v>
      </c>
      <c r="AK149" s="13">
        <v>1901000000</v>
      </c>
      <c r="AL149">
        <v>5.8533043999999999</v>
      </c>
      <c r="AM149">
        <v>6.5887121999999998</v>
      </c>
      <c r="AN149">
        <v>478.63373000000001</v>
      </c>
      <c r="AO149">
        <v>2.6328119999999999</v>
      </c>
      <c r="AP149">
        <v>10.084</v>
      </c>
      <c r="AQ149">
        <v>59.271304354979435</v>
      </c>
      <c r="AR149">
        <v>24.47664072459791</v>
      </c>
      <c r="AS149">
        <v>59.271304999999998</v>
      </c>
      <c r="AT149">
        <v>24.476641000000001</v>
      </c>
    </row>
    <row r="150" spans="1:46" x14ac:dyDescent="0.25">
      <c r="A150" s="1">
        <f t="shared" si="2"/>
        <v>9</v>
      </c>
      <c r="B150" s="2" t="s">
        <v>182</v>
      </c>
      <c r="C150" s="2">
        <v>2008</v>
      </c>
      <c r="D150" t="s">
        <v>3557</v>
      </c>
      <c r="E150" t="s">
        <v>3558</v>
      </c>
      <c r="F150" t="s">
        <v>3559</v>
      </c>
      <c r="G150" t="s">
        <v>1396</v>
      </c>
      <c r="H150" t="s">
        <v>3560</v>
      </c>
      <c r="I150" t="s">
        <v>1396</v>
      </c>
      <c r="J150" t="s">
        <v>3561</v>
      </c>
      <c r="K150" t="s">
        <v>3562</v>
      </c>
      <c r="L150" t="s">
        <v>2253</v>
      </c>
      <c r="M150" t="s">
        <v>2254</v>
      </c>
      <c r="N150" t="s">
        <v>2256</v>
      </c>
      <c r="O150" t="s">
        <v>2257</v>
      </c>
      <c r="P150" t="s">
        <v>2258</v>
      </c>
      <c r="Q150" t="s">
        <v>2252</v>
      </c>
      <c r="R150" t="s">
        <v>3563</v>
      </c>
      <c r="S150" t="s">
        <v>2534</v>
      </c>
      <c r="T150" t="s">
        <v>3564</v>
      </c>
      <c r="U150" t="s">
        <v>2255</v>
      </c>
      <c r="Y150">
        <v>14.686627</v>
      </c>
      <c r="Z150">
        <v>21.430819</v>
      </c>
      <c r="AA150" s="13">
        <v>2475000000</v>
      </c>
      <c r="AB150">
        <v>4</v>
      </c>
      <c r="AC150">
        <v>3.8</v>
      </c>
      <c r="AD150">
        <v>4</v>
      </c>
      <c r="AE150">
        <v>2.7040472000000002</v>
      </c>
      <c r="AF150" s="13">
        <v>455700000</v>
      </c>
      <c r="AG150">
        <v>3.7031691000000002</v>
      </c>
      <c r="AH150">
        <v>1419.5309999999999</v>
      </c>
      <c r="AI150">
        <v>12.788198</v>
      </c>
      <c r="AJ150">
        <v>1.2279378999999999</v>
      </c>
      <c r="AK150" s="13">
        <v>2155000000</v>
      </c>
      <c r="AL150">
        <v>7.3472023000000002</v>
      </c>
      <c r="AM150">
        <v>8.2165432000000003</v>
      </c>
      <c r="AN150">
        <v>446.00002999999998</v>
      </c>
      <c r="AO150">
        <v>2.6375438999999998</v>
      </c>
      <c r="AP150">
        <v>10.132999999999999</v>
      </c>
      <c r="AQ150">
        <v>62.761769817631929</v>
      </c>
      <c r="AR150">
        <v>23.867227972379084</v>
      </c>
      <c r="AS150">
        <v>62.761768000000004</v>
      </c>
      <c r="AT150">
        <v>23.867228000000001</v>
      </c>
    </row>
    <row r="151" spans="1:46" x14ac:dyDescent="0.25">
      <c r="A151" s="1">
        <f t="shared" si="2"/>
        <v>9</v>
      </c>
      <c r="B151" s="2" t="s">
        <v>182</v>
      </c>
      <c r="C151" s="2">
        <v>2009</v>
      </c>
      <c r="D151" t="s">
        <v>3581</v>
      </c>
      <c r="E151" t="s">
        <v>3582</v>
      </c>
      <c r="F151" t="s">
        <v>3583</v>
      </c>
      <c r="G151" t="s">
        <v>1396</v>
      </c>
      <c r="H151" t="s">
        <v>1396</v>
      </c>
      <c r="I151" t="s">
        <v>1396</v>
      </c>
      <c r="J151" t="s">
        <v>3584</v>
      </c>
      <c r="K151" t="s">
        <v>3585</v>
      </c>
      <c r="L151" t="s">
        <v>2260</v>
      </c>
      <c r="M151" t="s">
        <v>2261</v>
      </c>
      <c r="N151" t="s">
        <v>2263</v>
      </c>
      <c r="O151" t="s">
        <v>2264</v>
      </c>
      <c r="P151" t="s">
        <v>2265</v>
      </c>
      <c r="Q151" t="s">
        <v>2259</v>
      </c>
      <c r="R151" t="s">
        <v>3586</v>
      </c>
      <c r="S151" t="s">
        <v>2543</v>
      </c>
      <c r="T151" t="s">
        <v>3587</v>
      </c>
      <c r="U151" t="s">
        <v>2262</v>
      </c>
      <c r="Y151">
        <v>16.107733</v>
      </c>
      <c r="Z151">
        <v>13.984016</v>
      </c>
      <c r="AA151" s="13">
        <v>2601000000</v>
      </c>
      <c r="AB151">
        <v>4</v>
      </c>
      <c r="AC151">
        <v>4</v>
      </c>
      <c r="AD151">
        <v>4</v>
      </c>
      <c r="AE151">
        <v>2.0529951999999998</v>
      </c>
      <c r="AF151" s="13">
        <v>331500000</v>
      </c>
      <c r="AG151">
        <v>2.7521045000000002</v>
      </c>
      <c r="AH151">
        <v>1323.9712999999999</v>
      </c>
      <c r="AI151">
        <v>13.567655999999999</v>
      </c>
      <c r="AJ151">
        <v>1.7030988</v>
      </c>
      <c r="AK151" s="13">
        <v>2191000000</v>
      </c>
      <c r="AL151">
        <v>-2.2480213999999998</v>
      </c>
      <c r="AM151">
        <v>-1.6890385999999999</v>
      </c>
      <c r="AN151">
        <v>470.29343</v>
      </c>
      <c r="AO151">
        <v>2.6767476000000001</v>
      </c>
      <c r="AP151">
        <v>10.211</v>
      </c>
      <c r="AQ151">
        <v>52.307290877336477</v>
      </c>
      <c r="AR151">
        <v>26.748358612572471</v>
      </c>
      <c r="AS151">
        <v>52.307288999999997</v>
      </c>
      <c r="AT151">
        <v>26.748358</v>
      </c>
    </row>
    <row r="152" spans="1:46" x14ac:dyDescent="0.25">
      <c r="A152" s="1">
        <f t="shared" si="2"/>
        <v>9</v>
      </c>
      <c r="B152" s="2" t="s">
        <v>182</v>
      </c>
      <c r="C152" s="2">
        <v>2010</v>
      </c>
      <c r="D152" t="s">
        <v>3603</v>
      </c>
      <c r="E152" t="s">
        <v>3604</v>
      </c>
      <c r="F152" t="s">
        <v>3605</v>
      </c>
      <c r="G152" t="s">
        <v>1396</v>
      </c>
      <c r="H152" t="s">
        <v>1396</v>
      </c>
      <c r="I152" t="s">
        <v>1396</v>
      </c>
      <c r="J152" t="s">
        <v>3606</v>
      </c>
      <c r="K152" t="s">
        <v>3607</v>
      </c>
      <c r="L152" t="s">
        <v>2267</v>
      </c>
      <c r="M152" t="s">
        <v>2268</v>
      </c>
      <c r="N152" t="s">
        <v>2270</v>
      </c>
      <c r="O152" t="s">
        <v>2271</v>
      </c>
      <c r="P152" t="s">
        <v>2272</v>
      </c>
      <c r="Q152" t="s">
        <v>2266</v>
      </c>
      <c r="R152" t="s">
        <v>3608</v>
      </c>
      <c r="S152" t="s">
        <v>2701</v>
      </c>
      <c r="T152" t="s">
        <v>3609</v>
      </c>
      <c r="U152" t="s">
        <v>2269</v>
      </c>
      <c r="Y152">
        <v>15.945262</v>
      </c>
      <c r="Z152">
        <v>4.7573891000000001</v>
      </c>
      <c r="AA152" s="13">
        <v>2571000000</v>
      </c>
      <c r="AB152">
        <v>4</v>
      </c>
      <c r="AC152">
        <v>4</v>
      </c>
      <c r="AD152">
        <v>4</v>
      </c>
      <c r="AE152">
        <v>1.6877835000000001</v>
      </c>
      <c r="AF152" s="13">
        <v>272100000</v>
      </c>
      <c r="AG152">
        <v>3.3908892000000002</v>
      </c>
      <c r="AH152">
        <v>1286.6049</v>
      </c>
      <c r="AI152">
        <v>14.162824000000001</v>
      </c>
      <c r="AJ152">
        <v>2.5346536999999998</v>
      </c>
      <c r="AK152" s="13">
        <v>2283000000</v>
      </c>
      <c r="AL152">
        <v>1.2286812</v>
      </c>
      <c r="AM152">
        <v>1.6044157999999999</v>
      </c>
      <c r="AN152">
        <v>494.79424999999998</v>
      </c>
      <c r="AO152">
        <v>2.7107017</v>
      </c>
      <c r="AP152">
        <v>10.263999999999999</v>
      </c>
      <c r="AQ152">
        <v>52.457855196294801</v>
      </c>
      <c r="AR152">
        <v>28.37066979517644</v>
      </c>
      <c r="AS152">
        <v>52.457855000000002</v>
      </c>
      <c r="AT152">
        <v>28.37067</v>
      </c>
    </row>
    <row r="153" spans="1:46" x14ac:dyDescent="0.25">
      <c r="A153" s="1">
        <f t="shared" si="2"/>
        <v>9</v>
      </c>
      <c r="B153" s="2" t="s">
        <v>182</v>
      </c>
      <c r="C153" s="2">
        <v>2011</v>
      </c>
      <c r="D153" t="s">
        <v>3625</v>
      </c>
      <c r="E153" t="s">
        <v>3626</v>
      </c>
      <c r="F153" t="s">
        <v>3627</v>
      </c>
      <c r="G153" t="s">
        <v>1396</v>
      </c>
      <c r="H153" t="s">
        <v>1396</v>
      </c>
      <c r="I153" t="s">
        <v>1396</v>
      </c>
      <c r="J153" t="s">
        <v>3628</v>
      </c>
      <c r="K153" t="s">
        <v>3629</v>
      </c>
      <c r="L153" t="s">
        <v>2274</v>
      </c>
      <c r="M153" t="s">
        <v>2275</v>
      </c>
      <c r="N153" t="s">
        <v>2277</v>
      </c>
      <c r="O153" t="s">
        <v>2278</v>
      </c>
      <c r="P153" t="s">
        <v>2279</v>
      </c>
      <c r="Q153" t="s">
        <v>2273</v>
      </c>
      <c r="R153" t="s">
        <v>3630</v>
      </c>
      <c r="S153" t="s">
        <v>2710</v>
      </c>
      <c r="T153" t="s">
        <v>3631</v>
      </c>
      <c r="U153" t="s">
        <v>2276</v>
      </c>
      <c r="Y153">
        <v>12.947061</v>
      </c>
      <c r="Z153">
        <v>-15.693292</v>
      </c>
      <c r="AA153" s="13">
        <v>2306000000</v>
      </c>
      <c r="AB153">
        <v>4</v>
      </c>
      <c r="AC153">
        <v>4</v>
      </c>
      <c r="AD153">
        <v>4</v>
      </c>
      <c r="AE153">
        <v>1.9010699</v>
      </c>
      <c r="AF153" s="13">
        <v>338700000</v>
      </c>
      <c r="AG153">
        <v>1.3340911</v>
      </c>
      <c r="AH153">
        <v>1383.5391999999999</v>
      </c>
      <c r="AI153">
        <v>14.830717999999999</v>
      </c>
      <c r="AJ153">
        <v>5.4855909</v>
      </c>
      <c r="AK153" s="13">
        <v>2642000000</v>
      </c>
      <c r="AL153">
        <v>3.4032282999999999</v>
      </c>
      <c r="AM153">
        <v>3.8574703000000001</v>
      </c>
      <c r="AN153">
        <v>471.24862999999999</v>
      </c>
      <c r="AO153">
        <v>2.7220368000000001</v>
      </c>
      <c r="AP153">
        <v>10.36</v>
      </c>
      <c r="AQ153">
        <v>57.576878598957769</v>
      </c>
      <c r="AR153">
        <v>28.978554951730356</v>
      </c>
      <c r="AS153">
        <v>57.576878000000001</v>
      </c>
      <c r="AT153">
        <v>28.978556000000001</v>
      </c>
    </row>
    <row r="154" spans="1:46" x14ac:dyDescent="0.25">
      <c r="A154" s="1">
        <f t="shared" si="2"/>
        <v>9</v>
      </c>
      <c r="B154" s="2" t="s">
        <v>182</v>
      </c>
      <c r="C154" s="2">
        <v>2012</v>
      </c>
      <c r="D154" t="s">
        <v>3649</v>
      </c>
      <c r="E154" t="s">
        <v>3650</v>
      </c>
      <c r="F154" t="s">
        <v>3651</v>
      </c>
      <c r="G154" t="s">
        <v>1396</v>
      </c>
      <c r="H154" t="s">
        <v>2624</v>
      </c>
      <c r="I154" t="s">
        <v>1396</v>
      </c>
      <c r="J154" t="s">
        <v>3652</v>
      </c>
      <c r="K154" t="s">
        <v>3653</v>
      </c>
      <c r="L154" t="s">
        <v>2281</v>
      </c>
      <c r="M154" t="s">
        <v>2282</v>
      </c>
      <c r="N154" t="s">
        <v>2284</v>
      </c>
      <c r="O154" t="s">
        <v>2285</v>
      </c>
      <c r="P154" t="s">
        <v>2286</v>
      </c>
      <c r="Q154" t="s">
        <v>2280</v>
      </c>
      <c r="R154" t="s">
        <v>3654</v>
      </c>
      <c r="S154" t="s">
        <v>2568</v>
      </c>
      <c r="T154" t="s">
        <v>3655</v>
      </c>
      <c r="U154" t="s">
        <v>2283</v>
      </c>
      <c r="Y154">
        <v>14.097692</v>
      </c>
      <c r="Z154">
        <v>9.7603215999999993</v>
      </c>
      <c r="AA154" s="13">
        <v>2490000000</v>
      </c>
      <c r="AB154">
        <v>4</v>
      </c>
      <c r="AC154">
        <v>4.1666664999999998</v>
      </c>
      <c r="AD154">
        <v>4</v>
      </c>
      <c r="AE154">
        <v>1.5636801</v>
      </c>
      <c r="AF154" s="13">
        <v>276200000</v>
      </c>
      <c r="AG154">
        <v>4.0029954999999999</v>
      </c>
      <c r="AH154">
        <v>1334.7261000000001</v>
      </c>
      <c r="AI154">
        <v>14.574455</v>
      </c>
      <c r="AJ154">
        <v>2.9135591999999999</v>
      </c>
      <c r="AK154" s="13">
        <v>2574000000</v>
      </c>
      <c r="AL154">
        <v>1.4182287</v>
      </c>
      <c r="AM154">
        <v>3.2741115000000001</v>
      </c>
      <c r="AN154">
        <v>510.55633999999998</v>
      </c>
      <c r="AO154">
        <v>2.7269722999999999</v>
      </c>
      <c r="AP154">
        <v>9.4379997000000007</v>
      </c>
      <c r="AQ154">
        <v>61.975304004037511</v>
      </c>
      <c r="AR154">
        <v>28.651437848742763</v>
      </c>
      <c r="AS154">
        <v>61.975304000000001</v>
      </c>
      <c r="AT154">
        <v>28.651437999999999</v>
      </c>
    </row>
    <row r="155" spans="1:46" x14ac:dyDescent="0.25">
      <c r="A155" s="1">
        <f t="shared" si="2"/>
        <v>9</v>
      </c>
      <c r="B155" s="2" t="s">
        <v>182</v>
      </c>
      <c r="C155" s="2">
        <v>2013</v>
      </c>
      <c r="D155" t="s">
        <v>3671</v>
      </c>
      <c r="E155" t="s">
        <v>3672</v>
      </c>
      <c r="F155" t="s">
        <v>3673</v>
      </c>
      <c r="G155" t="s">
        <v>1396</v>
      </c>
      <c r="H155" t="s">
        <v>2624</v>
      </c>
      <c r="I155" t="s">
        <v>1396</v>
      </c>
      <c r="J155" t="s">
        <v>3674</v>
      </c>
      <c r="K155" t="s">
        <v>3675</v>
      </c>
      <c r="L155" t="s">
        <v>2288</v>
      </c>
      <c r="M155" t="s">
        <v>2289</v>
      </c>
      <c r="N155" t="s">
        <v>2291</v>
      </c>
      <c r="O155" t="s">
        <v>2292</v>
      </c>
      <c r="P155" t="s">
        <v>2293</v>
      </c>
      <c r="Q155" t="s">
        <v>2287</v>
      </c>
      <c r="R155" t="s">
        <v>3676</v>
      </c>
      <c r="S155" t="s">
        <v>2725</v>
      </c>
      <c r="T155" t="s">
        <v>3677</v>
      </c>
      <c r="U155" t="s">
        <v>2290</v>
      </c>
      <c r="Y155">
        <v>13.724880000000001</v>
      </c>
      <c r="Z155">
        <v>1.9498469</v>
      </c>
      <c r="AA155" s="13">
        <v>2597000000</v>
      </c>
      <c r="AB155">
        <v>4</v>
      </c>
      <c r="AC155">
        <v>4.1666664999999998</v>
      </c>
      <c r="AD155">
        <v>4</v>
      </c>
      <c r="AE155">
        <v>1.6458174999999999</v>
      </c>
      <c r="AF155" s="13">
        <v>311400000</v>
      </c>
      <c r="AG155">
        <v>2.4123852000000001</v>
      </c>
      <c r="AH155">
        <v>1391.5322000000001</v>
      </c>
      <c r="AI155">
        <v>14.599717</v>
      </c>
      <c r="AJ155">
        <v>1.6634622999999999</v>
      </c>
      <c r="AK155" s="13">
        <v>2762000000</v>
      </c>
      <c r="AL155">
        <v>0.71024549000000003</v>
      </c>
      <c r="AM155">
        <v>1.1861305</v>
      </c>
      <c r="AN155">
        <v>493.89963</v>
      </c>
      <c r="AO155">
        <v>2.7118191999999999</v>
      </c>
      <c r="AP155">
        <v>8.5780001000000006</v>
      </c>
      <c r="AQ155">
        <v>60.626766359673731</v>
      </c>
      <c r="AR155">
        <v>29.87129691164845</v>
      </c>
      <c r="AS155">
        <v>60.626766000000003</v>
      </c>
      <c r="AT155">
        <v>29.871297999999999</v>
      </c>
    </row>
    <row r="156" spans="1:46" x14ac:dyDescent="0.25">
      <c r="A156" s="1">
        <f t="shared" si="2"/>
        <v>9</v>
      </c>
      <c r="B156" s="2" t="s">
        <v>182</v>
      </c>
      <c r="C156" s="2">
        <v>2014</v>
      </c>
      <c r="D156" t="s">
        <v>3693</v>
      </c>
      <c r="E156" t="s">
        <v>3694</v>
      </c>
      <c r="F156" t="s">
        <v>3695</v>
      </c>
      <c r="G156" t="s">
        <v>1396</v>
      </c>
      <c r="H156" t="s">
        <v>2624</v>
      </c>
      <c r="I156" t="s">
        <v>1396</v>
      </c>
      <c r="J156" t="s">
        <v>3696</v>
      </c>
      <c r="K156" t="s">
        <v>3697</v>
      </c>
      <c r="L156" t="s">
        <v>2295</v>
      </c>
      <c r="M156" t="s">
        <v>2296</v>
      </c>
      <c r="N156" t="s">
        <v>2298</v>
      </c>
      <c r="O156" t="s">
        <v>2299</v>
      </c>
      <c r="P156" t="s">
        <v>2300</v>
      </c>
      <c r="Q156" t="s">
        <v>2294</v>
      </c>
      <c r="R156" t="s">
        <v>3698</v>
      </c>
      <c r="S156" t="s">
        <v>2733</v>
      </c>
      <c r="T156" t="s">
        <v>3699</v>
      </c>
      <c r="U156" t="s">
        <v>2297</v>
      </c>
      <c r="Y156">
        <v>13.368765</v>
      </c>
      <c r="Z156">
        <v>1.6422924000000001</v>
      </c>
      <c r="AA156" s="13">
        <v>2647000000</v>
      </c>
      <c r="AB156">
        <v>4</v>
      </c>
      <c r="AC156">
        <v>4.1666664999999998</v>
      </c>
      <c r="AD156">
        <v>4</v>
      </c>
      <c r="AE156">
        <v>2.0361311</v>
      </c>
      <c r="AF156" s="13">
        <v>403100000</v>
      </c>
      <c r="AG156">
        <v>6.2240744000000001</v>
      </c>
      <c r="AH156">
        <v>1417.0951</v>
      </c>
      <c r="AI156">
        <v>14.734621000000001</v>
      </c>
      <c r="AJ156">
        <v>2.2975941</v>
      </c>
      <c r="AK156" s="13">
        <v>2917000000</v>
      </c>
      <c r="AL156">
        <v>-1.090255</v>
      </c>
      <c r="AM156">
        <v>-1.5158597</v>
      </c>
      <c r="AN156">
        <v>493.75731999999999</v>
      </c>
      <c r="AO156">
        <v>2.7190511000000002</v>
      </c>
      <c r="AP156">
        <v>7.6459998999999996</v>
      </c>
      <c r="AQ156">
        <v>58.442528976099226</v>
      </c>
      <c r="AR156">
        <v>31.728974248263253</v>
      </c>
      <c r="AS156">
        <v>58.442528000000003</v>
      </c>
      <c r="AT156">
        <v>31.728973</v>
      </c>
    </row>
    <row r="157" spans="1:46" x14ac:dyDescent="0.25">
      <c r="A157" s="1">
        <f t="shared" si="2"/>
        <v>9</v>
      </c>
      <c r="B157" s="2" t="s">
        <v>182</v>
      </c>
      <c r="C157" s="2">
        <v>2015</v>
      </c>
      <c r="D157" t="s">
        <v>3715</v>
      </c>
      <c r="E157" t="s">
        <v>3716</v>
      </c>
      <c r="F157" t="s">
        <v>3717</v>
      </c>
      <c r="G157" t="s">
        <v>1396</v>
      </c>
      <c r="H157" t="s">
        <v>3718</v>
      </c>
      <c r="I157" t="s">
        <v>1396</v>
      </c>
      <c r="J157" t="s">
        <v>3719</v>
      </c>
      <c r="K157" t="s">
        <v>3720</v>
      </c>
      <c r="L157" t="s">
        <v>2302</v>
      </c>
      <c r="M157" t="s">
        <v>2303</v>
      </c>
      <c r="N157" t="s">
        <v>2305</v>
      </c>
      <c r="O157" t="s">
        <v>2306</v>
      </c>
      <c r="P157" t="s">
        <v>2307</v>
      </c>
      <c r="Q157" t="s">
        <v>2301</v>
      </c>
      <c r="R157" t="s">
        <v>3721</v>
      </c>
      <c r="S157" t="s">
        <v>2594</v>
      </c>
      <c r="T157" t="s">
        <v>3722</v>
      </c>
      <c r="U157" t="s">
        <v>2304</v>
      </c>
      <c r="Y157">
        <v>14.282577</v>
      </c>
      <c r="Z157">
        <v>10.641321</v>
      </c>
      <c r="AA157" s="13">
        <v>2539000000</v>
      </c>
      <c r="AB157">
        <v>4</v>
      </c>
      <c r="AC157">
        <v>4.1666698000000002</v>
      </c>
      <c r="AD157">
        <v>4</v>
      </c>
      <c r="AE157">
        <v>2.3019493</v>
      </c>
      <c r="AF157" s="13">
        <v>409200000</v>
      </c>
      <c r="AG157">
        <v>6.3670435000000003</v>
      </c>
      <c r="AH157">
        <v>1238.1262999999999</v>
      </c>
      <c r="AI157">
        <v>14.299277</v>
      </c>
      <c r="AJ157">
        <v>5.6614699000000002</v>
      </c>
      <c r="AK157" s="13">
        <v>2542000000</v>
      </c>
      <c r="AL157">
        <v>0.13521193000000001</v>
      </c>
      <c r="AM157">
        <v>1.0697846</v>
      </c>
      <c r="AN157">
        <v>591.21167000000003</v>
      </c>
      <c r="AO157">
        <v>2.7246361000000001</v>
      </c>
      <c r="AP157">
        <v>6.7600002000000003</v>
      </c>
      <c r="AQ157">
        <v>58.11033767420173</v>
      </c>
      <c r="AR157">
        <v>35.289827206516634</v>
      </c>
      <c r="AS157">
        <v>58.110335999999997</v>
      </c>
      <c r="AT157">
        <v>35.289825</v>
      </c>
    </row>
    <row r="158" spans="1:46" x14ac:dyDescent="0.25">
      <c r="A158" s="1">
        <f t="shared" si="2"/>
        <v>9</v>
      </c>
      <c r="B158" s="2" t="s">
        <v>182</v>
      </c>
      <c r="C158" s="2">
        <v>2016</v>
      </c>
      <c r="D158" t="s">
        <v>3739</v>
      </c>
      <c r="E158" t="s">
        <v>3740</v>
      </c>
      <c r="F158" t="s">
        <v>3741</v>
      </c>
      <c r="G158" t="s">
        <v>2514</v>
      </c>
      <c r="H158" t="s">
        <v>2624</v>
      </c>
      <c r="I158" t="s">
        <v>1396</v>
      </c>
      <c r="J158" t="s">
        <v>3742</v>
      </c>
      <c r="K158" t="s">
        <v>3743</v>
      </c>
      <c r="L158" t="s">
        <v>2309</v>
      </c>
      <c r="M158" t="s">
        <v>2310</v>
      </c>
      <c r="N158" t="s">
        <v>2312</v>
      </c>
      <c r="O158" t="s">
        <v>2313</v>
      </c>
      <c r="P158" t="s">
        <v>2314</v>
      </c>
      <c r="Q158" t="s">
        <v>2308</v>
      </c>
      <c r="R158" t="s">
        <v>3744</v>
      </c>
      <c r="S158" t="s">
        <v>2748</v>
      </c>
      <c r="T158" t="s">
        <v>3745</v>
      </c>
      <c r="U158" t="s">
        <v>2311</v>
      </c>
      <c r="Y158">
        <v>14.414021</v>
      </c>
      <c r="Z158">
        <v>5.4218444999999997</v>
      </c>
      <c r="AA158" s="13">
        <v>2744000000</v>
      </c>
      <c r="AB158">
        <v>3.5</v>
      </c>
      <c r="AC158">
        <v>4.1666664999999998</v>
      </c>
      <c r="AD158">
        <v>4</v>
      </c>
      <c r="AE158">
        <v>2.4811032000000002</v>
      </c>
      <c r="AF158" s="13">
        <v>472400000</v>
      </c>
      <c r="AG158">
        <v>6.3696842</v>
      </c>
      <c r="AH158">
        <v>1290.75</v>
      </c>
      <c r="AI158">
        <v>14.031281</v>
      </c>
      <c r="AJ158">
        <v>4.3242010999999998</v>
      </c>
      <c r="AK158" s="13">
        <v>2672000000</v>
      </c>
      <c r="AL158">
        <v>0.83728491999999999</v>
      </c>
      <c r="AM158">
        <v>0.94272666999999999</v>
      </c>
      <c r="AN158">
        <v>592.60559000000001</v>
      </c>
      <c r="AO158">
        <v>2.7154429000000002</v>
      </c>
      <c r="AP158">
        <v>4.46</v>
      </c>
      <c r="AQ158">
        <v>54.108169207213855</v>
      </c>
      <c r="AR158">
        <v>37.377483958951721</v>
      </c>
      <c r="AS158">
        <v>54.108170000000001</v>
      </c>
      <c r="AT158">
        <v>37.377482999999998</v>
      </c>
    </row>
    <row r="159" spans="1:46" x14ac:dyDescent="0.25">
      <c r="A159" s="1">
        <f t="shared" si="2"/>
        <v>9</v>
      </c>
      <c r="B159" s="2" t="s">
        <v>182</v>
      </c>
      <c r="C159" s="2">
        <v>2017</v>
      </c>
      <c r="D159" t="s">
        <v>3761</v>
      </c>
      <c r="E159" t="s">
        <v>3762</v>
      </c>
      <c r="F159" t="s">
        <v>3763</v>
      </c>
      <c r="G159" t="s">
        <v>2514</v>
      </c>
      <c r="H159" t="s">
        <v>2624</v>
      </c>
      <c r="I159" t="s">
        <v>1396</v>
      </c>
      <c r="J159" t="s">
        <v>3764</v>
      </c>
      <c r="K159" t="s">
        <v>3765</v>
      </c>
      <c r="L159" t="s">
        <v>2316</v>
      </c>
      <c r="M159" t="s">
        <v>2317</v>
      </c>
      <c r="N159" t="s">
        <v>2319</v>
      </c>
      <c r="O159" t="s">
        <v>2320</v>
      </c>
      <c r="P159" t="s">
        <v>2321</v>
      </c>
      <c r="Q159" t="s">
        <v>2315</v>
      </c>
      <c r="R159" t="s">
        <v>3766</v>
      </c>
      <c r="S159" t="s">
        <v>2756</v>
      </c>
      <c r="T159" t="s">
        <v>3767</v>
      </c>
      <c r="U159" t="s">
        <v>2318</v>
      </c>
      <c r="Y159">
        <v>14.982034000000001</v>
      </c>
      <c r="Z159">
        <v>11.455783</v>
      </c>
      <c r="AA159" s="13">
        <v>3146000000</v>
      </c>
      <c r="AB159">
        <v>3.5</v>
      </c>
      <c r="AC159">
        <v>4.1666664999999998</v>
      </c>
      <c r="AD159">
        <v>4</v>
      </c>
      <c r="AE159">
        <v>2.8018537000000001</v>
      </c>
      <c r="AF159" s="13">
        <v>588300000</v>
      </c>
      <c r="AG159">
        <v>7.3937372999999997</v>
      </c>
      <c r="AH159">
        <v>1385.1993</v>
      </c>
      <c r="AI159">
        <v>13.633971000000001</v>
      </c>
      <c r="AJ159">
        <v>4.0308818999999998</v>
      </c>
      <c r="AK159" s="13">
        <v>2863000000</v>
      </c>
      <c r="AL159">
        <v>1.3181531</v>
      </c>
      <c r="AM159">
        <v>0.61179559999999999</v>
      </c>
      <c r="AN159">
        <v>580.65674000000001</v>
      </c>
      <c r="AO159">
        <v>2.7179777999999999</v>
      </c>
      <c r="AP159">
        <v>3.6900000999999998</v>
      </c>
      <c r="AQ159">
        <v>57.705279845561719</v>
      </c>
      <c r="AR159">
        <v>37.793417189020055</v>
      </c>
      <c r="AS159">
        <v>57.705280000000002</v>
      </c>
      <c r="AT159">
        <v>37.793419</v>
      </c>
    </row>
    <row r="160" spans="1:46" x14ac:dyDescent="0.25">
      <c r="A160" s="1">
        <f t="shared" si="2"/>
        <v>9</v>
      </c>
      <c r="B160" s="2" t="s">
        <v>182</v>
      </c>
      <c r="C160" s="2">
        <v>2018</v>
      </c>
      <c r="D160" t="s">
        <v>3784</v>
      </c>
      <c r="E160" t="s">
        <v>3785</v>
      </c>
      <c r="F160" t="s">
        <v>3786</v>
      </c>
      <c r="G160" t="s">
        <v>2599</v>
      </c>
      <c r="H160" t="s">
        <v>1396</v>
      </c>
      <c r="I160" t="s">
        <v>1396</v>
      </c>
      <c r="J160" t="s">
        <v>3787</v>
      </c>
      <c r="K160" t="s">
        <v>3788</v>
      </c>
      <c r="L160" t="s">
        <v>2323</v>
      </c>
      <c r="M160" t="s">
        <v>2324</v>
      </c>
      <c r="N160" t="s">
        <v>2326</v>
      </c>
      <c r="O160" t="s">
        <v>2327</v>
      </c>
      <c r="P160" t="s">
        <v>2328</v>
      </c>
      <c r="Q160" t="s">
        <v>2322</v>
      </c>
      <c r="R160" t="s">
        <v>3789</v>
      </c>
      <c r="S160" t="s">
        <v>2764</v>
      </c>
      <c r="T160" t="s">
        <v>3790</v>
      </c>
      <c r="U160" t="s">
        <v>2325</v>
      </c>
      <c r="Y160">
        <v>14.988248</v>
      </c>
      <c r="Z160">
        <v>8.0973129000000004</v>
      </c>
      <c r="AA160" s="13">
        <v>3465000000</v>
      </c>
      <c r="AB160">
        <v>3</v>
      </c>
      <c r="AC160">
        <v>4</v>
      </c>
      <c r="AD160">
        <v>4</v>
      </c>
      <c r="AE160">
        <v>3.6676269000000001</v>
      </c>
      <c r="AF160" s="13">
        <v>847800000</v>
      </c>
      <c r="AG160">
        <v>6.2092409000000002</v>
      </c>
      <c r="AH160">
        <v>1484.2396000000001</v>
      </c>
      <c r="AI160">
        <v>13.784513</v>
      </c>
      <c r="AJ160">
        <v>3.4813426000000001</v>
      </c>
      <c r="AK160" s="13">
        <v>3187000000</v>
      </c>
      <c r="AL160">
        <v>0.46098562999999998</v>
      </c>
      <c r="AM160">
        <v>-0.83879495000000004</v>
      </c>
      <c r="AN160">
        <v>555.44646999999998</v>
      </c>
      <c r="AO160">
        <v>2.7146431999999998</v>
      </c>
      <c r="AP160">
        <v>3.2750001000000002</v>
      </c>
      <c r="AQ160">
        <v>61.789310135356146</v>
      </c>
      <c r="AR160">
        <v>40.962484323456799</v>
      </c>
      <c r="AS160">
        <v>61.78931</v>
      </c>
      <c r="AT160">
        <v>40.962482000000001</v>
      </c>
    </row>
    <row r="161" spans="1:46" x14ac:dyDescent="0.25">
      <c r="A161" s="1">
        <f t="shared" si="2"/>
        <v>9</v>
      </c>
      <c r="B161" s="2" t="s">
        <v>182</v>
      </c>
      <c r="C161" s="2">
        <v>2019</v>
      </c>
      <c r="D161" t="s">
        <v>3806</v>
      </c>
      <c r="E161" t="s">
        <v>3807</v>
      </c>
      <c r="F161" t="s">
        <v>3808</v>
      </c>
      <c r="G161" t="s">
        <v>2514</v>
      </c>
      <c r="H161" t="s">
        <v>2573</v>
      </c>
      <c r="I161" t="s">
        <v>1396</v>
      </c>
      <c r="J161" t="s">
        <v>3809</v>
      </c>
      <c r="K161" t="s">
        <v>3810</v>
      </c>
      <c r="L161" t="s">
        <v>2330</v>
      </c>
      <c r="M161" t="s">
        <v>2331</v>
      </c>
      <c r="N161" t="s">
        <v>2333</v>
      </c>
      <c r="O161" t="s">
        <v>2334</v>
      </c>
      <c r="P161" t="s">
        <v>2335</v>
      </c>
      <c r="Q161" t="s">
        <v>2329</v>
      </c>
      <c r="R161" t="s">
        <v>3811</v>
      </c>
      <c r="S161" t="s">
        <v>2772</v>
      </c>
      <c r="T161" t="s">
        <v>3812</v>
      </c>
      <c r="U161" t="s">
        <v>2332</v>
      </c>
      <c r="Y161">
        <v>14.899573</v>
      </c>
      <c r="Z161">
        <v>4.2937722000000003</v>
      </c>
      <c r="AA161" s="13">
        <v>3486000000</v>
      </c>
      <c r="AB161">
        <v>3.5</v>
      </c>
      <c r="AC161">
        <v>3.8333333000000001</v>
      </c>
      <c r="AD161">
        <v>4</v>
      </c>
      <c r="AE161">
        <v>4.5534910999999996</v>
      </c>
      <c r="AF161" s="13">
        <v>1065000000</v>
      </c>
      <c r="AG161">
        <v>4.6136279</v>
      </c>
      <c r="AH161">
        <v>1462.3543999999999</v>
      </c>
      <c r="AI161">
        <v>14.010752</v>
      </c>
      <c r="AJ161">
        <v>7.5268477999999996</v>
      </c>
      <c r="AK161" s="13">
        <v>3278000000</v>
      </c>
      <c r="AL161">
        <v>1.7585652000000001</v>
      </c>
      <c r="AM161">
        <v>2.0623106999999998</v>
      </c>
      <c r="AN161">
        <v>585.91101000000003</v>
      </c>
      <c r="AO161">
        <v>2.6976311000000002</v>
      </c>
      <c r="AP161">
        <v>2.8599999</v>
      </c>
      <c r="AQ161">
        <v>64.249747527666884</v>
      </c>
      <c r="AR161">
        <v>41.518146473657296</v>
      </c>
      <c r="AS161">
        <v>64.249747999999997</v>
      </c>
      <c r="AT161">
        <v>41.518146999999999</v>
      </c>
    </row>
    <row r="162" spans="1:46" x14ac:dyDescent="0.25">
      <c r="A162" s="1">
        <f t="shared" si="2"/>
        <v>9</v>
      </c>
      <c r="B162" s="2" t="s">
        <v>182</v>
      </c>
      <c r="C162" s="2">
        <v>2020</v>
      </c>
      <c r="D162" t="s">
        <v>3828</v>
      </c>
      <c r="E162" t="s">
        <v>3829</v>
      </c>
      <c r="F162" t="s">
        <v>3830</v>
      </c>
      <c r="G162" t="s">
        <v>2514</v>
      </c>
      <c r="H162" t="s">
        <v>2573</v>
      </c>
      <c r="I162" t="s">
        <v>1396</v>
      </c>
      <c r="J162" t="s">
        <v>3831</v>
      </c>
      <c r="K162" t="s">
        <v>3832</v>
      </c>
      <c r="L162" t="s">
        <v>2337</v>
      </c>
      <c r="M162" t="s">
        <v>2338</v>
      </c>
      <c r="N162" t="s">
        <v>2340</v>
      </c>
      <c r="O162" t="s">
        <v>2341</v>
      </c>
      <c r="P162" t="s">
        <v>2342</v>
      </c>
      <c r="Q162" t="s">
        <v>2336</v>
      </c>
      <c r="R162" t="s">
        <v>3833</v>
      </c>
      <c r="S162" t="s">
        <v>2780</v>
      </c>
      <c r="T162" t="s">
        <v>3834</v>
      </c>
      <c r="U162" t="s">
        <v>2339</v>
      </c>
      <c r="Y162">
        <v>16.215855000000001</v>
      </c>
      <c r="Z162">
        <v>12.776679</v>
      </c>
      <c r="AA162" s="13">
        <v>3972000000</v>
      </c>
      <c r="AB162">
        <v>3.5</v>
      </c>
      <c r="AC162">
        <v>3.8333333000000001</v>
      </c>
      <c r="AD162">
        <v>4</v>
      </c>
      <c r="AE162">
        <v>7.5354266000000001</v>
      </c>
      <c r="AF162" s="13">
        <v>1846000000</v>
      </c>
      <c r="AG162">
        <v>1.3255051</v>
      </c>
      <c r="AH162">
        <v>1490.2030999999999</v>
      </c>
      <c r="AI162">
        <v>14.704568</v>
      </c>
      <c r="AJ162">
        <v>2.5901656000000002</v>
      </c>
      <c r="AK162" s="13">
        <v>3602000000</v>
      </c>
      <c r="AL162">
        <v>2.5474345999999999</v>
      </c>
      <c r="AM162">
        <v>1.4870836000000001</v>
      </c>
      <c r="AN162">
        <v>575.58600000000001</v>
      </c>
      <c r="AO162">
        <v>2.6843819999999998</v>
      </c>
      <c r="AP162">
        <v>3.6229998999999999</v>
      </c>
      <c r="AQ162">
        <v>60.004729951980053</v>
      </c>
      <c r="AR162">
        <v>45.356253480244426</v>
      </c>
      <c r="AS162">
        <v>60.004730000000002</v>
      </c>
      <c r="AT162">
        <v>45.356254999999997</v>
      </c>
    </row>
    <row r="163" spans="1:46" x14ac:dyDescent="0.25">
      <c r="A163" s="1">
        <f t="shared" si="2"/>
        <v>9</v>
      </c>
      <c r="B163" s="2" t="s">
        <v>182</v>
      </c>
      <c r="C163" s="2">
        <v>2021</v>
      </c>
      <c r="D163" t="s">
        <v>3849</v>
      </c>
      <c r="E163" t="s">
        <v>3850</v>
      </c>
      <c r="F163" t="s">
        <v>3851</v>
      </c>
      <c r="G163" t="s">
        <v>2514</v>
      </c>
      <c r="H163" t="s">
        <v>2915</v>
      </c>
      <c r="I163" t="s">
        <v>1396</v>
      </c>
      <c r="J163" t="s">
        <v>3852</v>
      </c>
      <c r="K163" t="s">
        <v>3853</v>
      </c>
      <c r="L163" t="s">
        <v>2343</v>
      </c>
      <c r="M163" t="s">
        <v>2344</v>
      </c>
      <c r="N163" t="s">
        <v>2346</v>
      </c>
      <c r="O163" t="s">
        <v>2347</v>
      </c>
      <c r="P163" t="s">
        <v>2348</v>
      </c>
      <c r="R163" t="s">
        <v>3854</v>
      </c>
      <c r="S163" t="s">
        <v>2788</v>
      </c>
      <c r="T163" t="s">
        <v>3855</v>
      </c>
      <c r="U163" t="s">
        <v>2345</v>
      </c>
      <c r="Y163">
        <v>15.32368</v>
      </c>
      <c r="Z163">
        <v>-0.96203755999999996</v>
      </c>
      <c r="AA163" s="13">
        <v>4233000000</v>
      </c>
      <c r="AB163">
        <v>3.5</v>
      </c>
      <c r="AC163">
        <v>3.8333330000000001</v>
      </c>
      <c r="AD163">
        <v>4</v>
      </c>
      <c r="AE163">
        <v>8.0791778999999995</v>
      </c>
      <c r="AF163" s="13">
        <v>2232000000</v>
      </c>
      <c r="AG163">
        <v>6.0644960000000001</v>
      </c>
      <c r="AH163">
        <v>1636.8932</v>
      </c>
      <c r="AI163">
        <v>14.588198</v>
      </c>
      <c r="AJ163">
        <v>5.4047970999999997</v>
      </c>
      <c r="AK163" s="13">
        <v>4030000000</v>
      </c>
      <c r="AL163">
        <v>3.3363038999999999</v>
      </c>
      <c r="AM163">
        <v>2.4492905</v>
      </c>
      <c r="AN163">
        <v>554.53070000000002</v>
      </c>
      <c r="AO163">
        <v>2.6453804999999999</v>
      </c>
      <c r="AP163">
        <v>3.7229999999999999</v>
      </c>
      <c r="AQ163">
        <v>63.263584849522779</v>
      </c>
      <c r="AS163">
        <v>63.263584000000002</v>
      </c>
      <c r="AT163">
        <v>49.194363000000003</v>
      </c>
    </row>
    <row r="164" spans="1:46" x14ac:dyDescent="0.25">
      <c r="A164" s="1">
        <f t="shared" si="2"/>
        <v>10</v>
      </c>
      <c r="B164" s="2" t="s">
        <v>198</v>
      </c>
      <c r="C164" s="2">
        <v>2004</v>
      </c>
      <c r="D164" t="s">
        <v>3475</v>
      </c>
      <c r="E164" t="s">
        <v>3476</v>
      </c>
      <c r="F164" t="s">
        <v>3477</v>
      </c>
      <c r="J164" t="s">
        <v>3478</v>
      </c>
      <c r="K164" t="s">
        <v>3479</v>
      </c>
      <c r="L164" t="s">
        <v>2350</v>
      </c>
      <c r="M164" t="s">
        <v>2351</v>
      </c>
      <c r="N164" t="s">
        <v>2353</v>
      </c>
      <c r="O164" t="s">
        <v>2354</v>
      </c>
      <c r="P164" t="s">
        <v>2355</v>
      </c>
      <c r="Q164" t="s">
        <v>2349</v>
      </c>
      <c r="R164" t="s">
        <v>3480</v>
      </c>
      <c r="S164" t="s">
        <v>2653</v>
      </c>
      <c r="T164" t="s">
        <v>3481</v>
      </c>
      <c r="U164" t="s">
        <v>2352</v>
      </c>
      <c r="Y164">
        <v>31.111889000000001</v>
      </c>
      <c r="Z164">
        <v>3.3674995999999999</v>
      </c>
      <c r="AA164" s="13">
        <v>703100000</v>
      </c>
      <c r="AB164">
        <v>3</v>
      </c>
      <c r="AC164">
        <v>2</v>
      </c>
      <c r="AD164">
        <v>2.5</v>
      </c>
      <c r="AE164">
        <v>3.5384045</v>
      </c>
      <c r="AF164">
        <v>79967680</v>
      </c>
      <c r="AG164">
        <v>-0.97866534999999999</v>
      </c>
      <c r="AH164">
        <v>406.09237999999999</v>
      </c>
      <c r="AI164">
        <v>11.03509</v>
      </c>
      <c r="AJ164">
        <v>-1.4120748999999999</v>
      </c>
      <c r="AK164" s="13">
        <v>249400000</v>
      </c>
      <c r="AL164">
        <v>0.39307868000000001</v>
      </c>
      <c r="AM164">
        <v>-1.9078889999999999</v>
      </c>
      <c r="AN164">
        <v>527.33801000000005</v>
      </c>
      <c r="AO164">
        <v>2.6255671999999999</v>
      </c>
      <c r="AP164">
        <v>4.1550001999999999</v>
      </c>
      <c r="AQ164">
        <v>81.71684371276578</v>
      </c>
      <c r="AR164">
        <v>24.607331206433823</v>
      </c>
      <c r="AS164">
        <v>81.716842999999997</v>
      </c>
      <c r="AT164">
        <v>24.607330000000001</v>
      </c>
    </row>
    <row r="165" spans="1:46" x14ac:dyDescent="0.25">
      <c r="A165" s="1">
        <f t="shared" si="2"/>
        <v>10</v>
      </c>
      <c r="B165" s="2" t="s">
        <v>198</v>
      </c>
      <c r="C165" s="2">
        <v>2005</v>
      </c>
      <c r="D165" t="s">
        <v>3497</v>
      </c>
      <c r="E165" t="s">
        <v>3498</v>
      </c>
      <c r="F165" t="s">
        <v>3499</v>
      </c>
      <c r="G165" t="s">
        <v>2599</v>
      </c>
      <c r="H165" t="s">
        <v>2798</v>
      </c>
      <c r="I165" t="s">
        <v>2799</v>
      </c>
      <c r="J165" t="s">
        <v>3500</v>
      </c>
      <c r="K165" t="s">
        <v>3501</v>
      </c>
      <c r="L165" t="s">
        <v>2357</v>
      </c>
      <c r="M165" t="s">
        <v>2358</v>
      </c>
      <c r="N165" t="s">
        <v>2360</v>
      </c>
      <c r="O165" t="s">
        <v>2361</v>
      </c>
      <c r="P165" t="s">
        <v>2362</v>
      </c>
      <c r="Q165" t="s">
        <v>2356</v>
      </c>
      <c r="R165" t="s">
        <v>3502</v>
      </c>
      <c r="S165" t="s">
        <v>2661</v>
      </c>
      <c r="T165" t="s">
        <v>3503</v>
      </c>
      <c r="U165" t="s">
        <v>2359</v>
      </c>
      <c r="Y165">
        <v>36.550060000000002</v>
      </c>
      <c r="Z165">
        <v>10.047188</v>
      </c>
      <c r="AA165" s="13">
        <v>833900000</v>
      </c>
      <c r="AB165">
        <v>3</v>
      </c>
      <c r="AC165">
        <v>2</v>
      </c>
      <c r="AD165">
        <v>2.5</v>
      </c>
      <c r="AE165">
        <v>4.2079472999999998</v>
      </c>
      <c r="AF165">
        <v>96003600</v>
      </c>
      <c r="AG165">
        <v>-4.6662993000000004</v>
      </c>
      <c r="AH165">
        <v>399.44745</v>
      </c>
      <c r="AI165">
        <v>13.001659999999999</v>
      </c>
      <c r="AJ165">
        <v>17.395244999999999</v>
      </c>
      <c r="AK165" s="13">
        <v>296600000</v>
      </c>
      <c r="AL165">
        <v>6.7829288999999999</v>
      </c>
      <c r="AM165">
        <v>5.8761577999999997</v>
      </c>
      <c r="AN165">
        <v>527.25836000000004</v>
      </c>
      <c r="AO165">
        <v>2.5962512000000002</v>
      </c>
      <c r="AP165">
        <v>4.2179998999999997</v>
      </c>
      <c r="AQ165">
        <v>86.775301326510004</v>
      </c>
      <c r="AR165">
        <v>25.013784183415506</v>
      </c>
      <c r="AS165">
        <v>86.775299000000004</v>
      </c>
      <c r="AT165">
        <v>25.013784000000001</v>
      </c>
    </row>
    <row r="166" spans="1:46" x14ac:dyDescent="0.25">
      <c r="A166" s="1">
        <f t="shared" si="2"/>
        <v>10</v>
      </c>
      <c r="B166" s="2" t="s">
        <v>198</v>
      </c>
      <c r="C166" s="2">
        <v>2006</v>
      </c>
      <c r="D166" t="s">
        <v>3519</v>
      </c>
      <c r="E166" t="s">
        <v>3520</v>
      </c>
      <c r="F166" t="s">
        <v>3521</v>
      </c>
      <c r="G166" t="s">
        <v>2599</v>
      </c>
      <c r="H166" t="s">
        <v>2798</v>
      </c>
      <c r="I166" t="s">
        <v>2799</v>
      </c>
      <c r="J166" t="s">
        <v>3522</v>
      </c>
      <c r="K166" t="s">
        <v>3523</v>
      </c>
      <c r="L166" t="s">
        <v>2364</v>
      </c>
      <c r="M166" t="s">
        <v>2365</v>
      </c>
      <c r="N166" t="s">
        <v>2367</v>
      </c>
      <c r="O166" t="s">
        <v>2368</v>
      </c>
      <c r="P166" t="s">
        <v>2369</v>
      </c>
      <c r="Q166" t="s">
        <v>2363</v>
      </c>
      <c r="R166" t="s">
        <v>3524</v>
      </c>
      <c r="S166" t="s">
        <v>2670</v>
      </c>
      <c r="T166" t="s">
        <v>3525</v>
      </c>
      <c r="U166" t="s">
        <v>2366</v>
      </c>
      <c r="Y166">
        <v>33.643371999999999</v>
      </c>
      <c r="Z166">
        <v>-5.2544351000000002</v>
      </c>
      <c r="AA166" s="13">
        <v>791200000</v>
      </c>
      <c r="AB166">
        <v>3</v>
      </c>
      <c r="AC166">
        <v>2</v>
      </c>
      <c r="AD166">
        <v>2.5</v>
      </c>
      <c r="AE166">
        <v>3.8866024000000001</v>
      </c>
      <c r="AF166">
        <v>91396744</v>
      </c>
      <c r="AG166">
        <v>2.6501321999999998</v>
      </c>
      <c r="AH166">
        <v>400.32150000000001</v>
      </c>
      <c r="AI166">
        <v>14.998355999999999</v>
      </c>
      <c r="AJ166">
        <v>7.8269348000000001</v>
      </c>
      <c r="AK166" s="13">
        <v>352700000</v>
      </c>
      <c r="AL166">
        <v>2.2289777000000002</v>
      </c>
      <c r="AM166">
        <v>-0.50876325</v>
      </c>
      <c r="AN166">
        <v>522.42560000000003</v>
      </c>
      <c r="AO166">
        <v>2.8078020000000001</v>
      </c>
      <c r="AP166">
        <v>4.2300000000000004</v>
      </c>
      <c r="AQ166">
        <v>87.005994165375142</v>
      </c>
      <c r="AR166">
        <v>30.341652493604947</v>
      </c>
      <c r="AS166">
        <v>87.005996999999994</v>
      </c>
      <c r="AT166">
        <v>30.341652</v>
      </c>
    </row>
    <row r="167" spans="1:46" x14ac:dyDescent="0.25">
      <c r="A167" s="1">
        <f t="shared" si="2"/>
        <v>10</v>
      </c>
      <c r="B167" s="2" t="s">
        <v>198</v>
      </c>
      <c r="C167" s="2">
        <v>2007</v>
      </c>
      <c r="D167" t="s">
        <v>3541</v>
      </c>
      <c r="E167" t="s">
        <v>3542</v>
      </c>
      <c r="F167" t="s">
        <v>3543</v>
      </c>
      <c r="G167" t="s">
        <v>2599</v>
      </c>
      <c r="H167" t="s">
        <v>3544</v>
      </c>
      <c r="I167" t="s">
        <v>2799</v>
      </c>
      <c r="J167" t="s">
        <v>3545</v>
      </c>
      <c r="K167" t="s">
        <v>3546</v>
      </c>
      <c r="L167" t="s">
        <v>2371</v>
      </c>
      <c r="M167" t="s">
        <v>2372</v>
      </c>
      <c r="N167" t="s">
        <v>2374</v>
      </c>
      <c r="O167" t="s">
        <v>2375</v>
      </c>
      <c r="P167" t="s">
        <v>2376</v>
      </c>
      <c r="Q167" t="s">
        <v>2370</v>
      </c>
      <c r="R167" t="s">
        <v>3547</v>
      </c>
      <c r="S167" t="s">
        <v>2678</v>
      </c>
      <c r="T167" t="s">
        <v>3548</v>
      </c>
      <c r="U167" t="s">
        <v>2373</v>
      </c>
      <c r="Y167">
        <v>29.139724999999999</v>
      </c>
      <c r="Z167">
        <v>2.1189148000000002</v>
      </c>
      <c r="AA167" s="13">
        <v>775900000</v>
      </c>
      <c r="AB167">
        <v>3</v>
      </c>
      <c r="AC167">
        <v>2.1666666999999999</v>
      </c>
      <c r="AD167">
        <v>2.5</v>
      </c>
      <c r="AE167">
        <v>2.3438186999999999</v>
      </c>
      <c r="AF167">
        <v>62406804</v>
      </c>
      <c r="AG167">
        <v>-1.1751204</v>
      </c>
      <c r="AH167">
        <v>440.28046000000001</v>
      </c>
      <c r="AI167">
        <v>13.627261000000001</v>
      </c>
      <c r="AJ167">
        <v>-11.80157</v>
      </c>
      <c r="AK167" s="13">
        <v>362800000</v>
      </c>
      <c r="AL167">
        <v>0.94567329</v>
      </c>
      <c r="AM167">
        <v>4.9687104</v>
      </c>
      <c r="AN167">
        <v>478.63373000000001</v>
      </c>
      <c r="AO167">
        <v>2.9074391999999998</v>
      </c>
      <c r="AP167">
        <v>3.8029999999999999</v>
      </c>
      <c r="AQ167">
        <v>85.880748515398437</v>
      </c>
      <c r="AR167">
        <v>32.350845067093708</v>
      </c>
      <c r="AS167">
        <v>85.880745000000005</v>
      </c>
      <c r="AT167">
        <v>32.350845</v>
      </c>
    </row>
    <row r="168" spans="1:46" x14ac:dyDescent="0.25">
      <c r="A168" s="1">
        <f t="shared" si="2"/>
        <v>10</v>
      </c>
      <c r="B168" s="2" t="s">
        <v>198</v>
      </c>
      <c r="C168" s="2">
        <v>2008</v>
      </c>
      <c r="D168" t="s">
        <v>3565</v>
      </c>
      <c r="E168" t="s">
        <v>3566</v>
      </c>
      <c r="F168" t="s">
        <v>3567</v>
      </c>
      <c r="G168" t="s">
        <v>2599</v>
      </c>
      <c r="H168" t="s">
        <v>3568</v>
      </c>
      <c r="I168" t="s">
        <v>2599</v>
      </c>
      <c r="J168" t="s">
        <v>3569</v>
      </c>
      <c r="K168" t="s">
        <v>3570</v>
      </c>
      <c r="L168" t="s">
        <v>2378</v>
      </c>
      <c r="M168" t="s">
        <v>2379</v>
      </c>
      <c r="N168" t="s">
        <v>2381</v>
      </c>
      <c r="O168" t="s">
        <v>2382</v>
      </c>
      <c r="P168" t="s">
        <v>2383</v>
      </c>
      <c r="Q168" t="s">
        <v>2377</v>
      </c>
      <c r="R168" t="s">
        <v>3571</v>
      </c>
      <c r="S168" t="s">
        <v>2534</v>
      </c>
      <c r="T168" t="s">
        <v>3572</v>
      </c>
      <c r="U168" t="s">
        <v>2380</v>
      </c>
      <c r="Y168">
        <v>38.902068999999997</v>
      </c>
      <c r="Z168">
        <v>16.338774000000001</v>
      </c>
      <c r="AA168" s="13">
        <v>1293000000</v>
      </c>
      <c r="AB168">
        <v>3</v>
      </c>
      <c r="AC168">
        <v>2.7</v>
      </c>
      <c r="AD168">
        <v>3</v>
      </c>
      <c r="AE168">
        <v>1.5312068000000001</v>
      </c>
      <c r="AF168">
        <v>50892372</v>
      </c>
      <c r="AG168">
        <v>4.0622530000000001</v>
      </c>
      <c r="AH168">
        <v>534.14008000000001</v>
      </c>
      <c r="AI168">
        <v>12.453856999999999</v>
      </c>
      <c r="AJ168">
        <v>2.6383673999999999</v>
      </c>
      <c r="AK168" s="13">
        <v>413900000</v>
      </c>
      <c r="AL168">
        <v>8.6948279999999993</v>
      </c>
      <c r="AM168">
        <v>11.776176</v>
      </c>
      <c r="AN168">
        <v>446.00002999999998</v>
      </c>
      <c r="AO168">
        <v>2.8517779999999999</v>
      </c>
      <c r="AP168">
        <v>3.335</v>
      </c>
      <c r="AQ168">
        <v>84.648870719663236</v>
      </c>
      <c r="AR168">
        <v>34.733041225130741</v>
      </c>
      <c r="AS168">
        <v>84.648871999999997</v>
      </c>
      <c r="AT168">
        <v>34.733040000000003</v>
      </c>
    </row>
    <row r="169" spans="1:46" x14ac:dyDescent="0.25">
      <c r="A169" s="1">
        <f t="shared" si="2"/>
        <v>10</v>
      </c>
      <c r="B169" s="2" t="s">
        <v>198</v>
      </c>
      <c r="C169" s="2">
        <v>2009</v>
      </c>
      <c r="D169" t="s">
        <v>3588</v>
      </c>
      <c r="E169" t="s">
        <v>3589</v>
      </c>
      <c r="F169" t="s">
        <v>3590</v>
      </c>
      <c r="G169" t="s">
        <v>2599</v>
      </c>
      <c r="H169" t="s">
        <v>2827</v>
      </c>
      <c r="I169" t="s">
        <v>2599</v>
      </c>
      <c r="J169" t="s">
        <v>3591</v>
      </c>
      <c r="K169" t="s">
        <v>3592</v>
      </c>
      <c r="L169" t="s">
        <v>2385</v>
      </c>
      <c r="M169" t="s">
        <v>2386</v>
      </c>
      <c r="N169" t="s">
        <v>2388</v>
      </c>
      <c r="O169" t="s">
        <v>2389</v>
      </c>
      <c r="P169" t="s">
        <v>2390</v>
      </c>
      <c r="Q169" t="s">
        <v>2384</v>
      </c>
      <c r="R169" t="s">
        <v>3593</v>
      </c>
      <c r="S169" t="s">
        <v>2543</v>
      </c>
      <c r="T169" t="s">
        <v>3594</v>
      </c>
      <c r="U169" t="s">
        <v>2387</v>
      </c>
      <c r="Y169">
        <v>30.929608999999999</v>
      </c>
      <c r="Z169">
        <v>-26.402618</v>
      </c>
      <c r="AA169" s="13">
        <v>1045000000</v>
      </c>
      <c r="AB169">
        <v>3</v>
      </c>
      <c r="AC169">
        <v>2.8333333000000001</v>
      </c>
      <c r="AD169">
        <v>3</v>
      </c>
      <c r="AE169">
        <v>1.3702561</v>
      </c>
      <c r="AF169">
        <v>46304496</v>
      </c>
      <c r="AG169">
        <v>5.5379109</v>
      </c>
      <c r="AH169">
        <v>528.12267999999995</v>
      </c>
      <c r="AI169">
        <v>11.451615</v>
      </c>
      <c r="AJ169">
        <v>-0.49144459000000001</v>
      </c>
      <c r="AK169" s="13">
        <v>387000000</v>
      </c>
      <c r="AL169">
        <v>3.7136059000000001</v>
      </c>
      <c r="AM169">
        <v>1.5846589</v>
      </c>
      <c r="AN169">
        <v>470.29343</v>
      </c>
      <c r="AO169">
        <v>2.7914104000000002</v>
      </c>
      <c r="AP169">
        <v>2.8829999000000002</v>
      </c>
      <c r="AQ169">
        <v>85.760767862435145</v>
      </c>
      <c r="AR169">
        <v>37.063091072708573</v>
      </c>
      <c r="AS169">
        <v>85.760765000000006</v>
      </c>
      <c r="AT169">
        <v>37.063091</v>
      </c>
    </row>
    <row r="170" spans="1:46" x14ac:dyDescent="0.25">
      <c r="A170" s="1">
        <f t="shared" si="2"/>
        <v>10</v>
      </c>
      <c r="B170" s="2" t="s">
        <v>198</v>
      </c>
      <c r="C170" s="2">
        <v>2010</v>
      </c>
      <c r="D170" t="s">
        <v>3610</v>
      </c>
      <c r="E170" t="s">
        <v>3611</v>
      </c>
      <c r="F170" t="s">
        <v>3612</v>
      </c>
      <c r="G170" t="s">
        <v>2599</v>
      </c>
      <c r="H170" t="s">
        <v>2599</v>
      </c>
      <c r="I170" t="s">
        <v>2599</v>
      </c>
      <c r="J170" t="s">
        <v>3613</v>
      </c>
      <c r="K170" t="s">
        <v>3614</v>
      </c>
      <c r="L170" t="s">
        <v>2392</v>
      </c>
      <c r="M170" t="s">
        <v>2393</v>
      </c>
      <c r="N170" t="s">
        <v>2395</v>
      </c>
      <c r="O170" t="s">
        <v>2396</v>
      </c>
      <c r="P170" t="s">
        <v>2397</v>
      </c>
      <c r="Q170" t="s">
        <v>2391</v>
      </c>
      <c r="R170" t="s">
        <v>3615</v>
      </c>
      <c r="S170" t="s">
        <v>2701</v>
      </c>
      <c r="T170" t="s">
        <v>3616</v>
      </c>
      <c r="U170" t="s">
        <v>2394</v>
      </c>
      <c r="Y170">
        <v>28.7393</v>
      </c>
      <c r="Z170">
        <v>1.4275764</v>
      </c>
      <c r="AA170" s="13">
        <v>985600000</v>
      </c>
      <c r="AB170">
        <v>3</v>
      </c>
      <c r="AC170">
        <v>3</v>
      </c>
      <c r="AD170">
        <v>3</v>
      </c>
      <c r="AE170">
        <v>3.6467562</v>
      </c>
      <c r="AF170" s="13">
        <v>125100000</v>
      </c>
      <c r="AG170">
        <v>6.0992594000000002</v>
      </c>
      <c r="AH170">
        <v>521.84069999999997</v>
      </c>
      <c r="AI170">
        <v>13.362835</v>
      </c>
      <c r="AJ170">
        <v>25.365047000000001</v>
      </c>
      <c r="AK170" s="13">
        <v>458300000</v>
      </c>
      <c r="AL170">
        <v>1.4459451000000001</v>
      </c>
      <c r="AM170">
        <v>0.63474733000000005</v>
      </c>
      <c r="AN170">
        <v>494.79424999999998</v>
      </c>
      <c r="AO170">
        <v>2.6713168999999999</v>
      </c>
      <c r="AP170">
        <v>2.4319999000000001</v>
      </c>
      <c r="AQ170">
        <v>91.203669326846125</v>
      </c>
      <c r="AR170">
        <v>39.827586860853756</v>
      </c>
      <c r="AS170">
        <v>91.203666999999996</v>
      </c>
      <c r="AT170">
        <v>39.827587000000001</v>
      </c>
    </row>
    <row r="171" spans="1:46" x14ac:dyDescent="0.25">
      <c r="A171" s="1">
        <f t="shared" si="2"/>
        <v>10</v>
      </c>
      <c r="B171" s="2" t="s">
        <v>198</v>
      </c>
      <c r="C171" s="2">
        <v>2011</v>
      </c>
      <c r="D171" t="s">
        <v>3632</v>
      </c>
      <c r="E171" t="s">
        <v>3633</v>
      </c>
      <c r="F171" t="s">
        <v>3634</v>
      </c>
      <c r="G171" t="s">
        <v>2799</v>
      </c>
      <c r="H171" t="s">
        <v>3635</v>
      </c>
      <c r="I171" t="s">
        <v>2514</v>
      </c>
      <c r="J171" t="s">
        <v>3636</v>
      </c>
      <c r="K171" t="s">
        <v>3637</v>
      </c>
      <c r="L171" t="s">
        <v>2399</v>
      </c>
      <c r="M171" t="s">
        <v>2400</v>
      </c>
      <c r="N171" t="s">
        <v>2402</v>
      </c>
      <c r="O171" t="s">
        <v>2403</v>
      </c>
      <c r="P171" t="s">
        <v>2404</v>
      </c>
      <c r="Q171" t="s">
        <v>2398</v>
      </c>
      <c r="R171" t="s">
        <v>3638</v>
      </c>
      <c r="S171" t="s">
        <v>2710</v>
      </c>
      <c r="T171" t="s">
        <v>3639</v>
      </c>
      <c r="U171" t="s">
        <v>2401</v>
      </c>
      <c r="Y171">
        <v>29.875074000000001</v>
      </c>
      <c r="Z171">
        <v>4.9951973000000001</v>
      </c>
      <c r="AA171" s="13">
        <v>1157000000</v>
      </c>
      <c r="AB171">
        <v>2.5</v>
      </c>
      <c r="AC171">
        <v>3.1666666999999999</v>
      </c>
      <c r="AD171">
        <v>3.5</v>
      </c>
      <c r="AE171">
        <v>18.817779999999999</v>
      </c>
      <c r="AF171" s="13">
        <v>728700000</v>
      </c>
      <c r="AG171">
        <v>6.3981991000000003</v>
      </c>
      <c r="AH171">
        <v>573.81055000000003</v>
      </c>
      <c r="AI171">
        <v>16.900791000000002</v>
      </c>
      <c r="AJ171">
        <v>39.172530999999999</v>
      </c>
      <c r="AK171" s="13">
        <v>654500000</v>
      </c>
      <c r="AL171">
        <v>3.5635146999999998</v>
      </c>
      <c r="AM171">
        <v>1.0769278</v>
      </c>
      <c r="AN171">
        <v>471.24862999999999</v>
      </c>
      <c r="AO171">
        <v>2.6549608999999998</v>
      </c>
      <c r="AP171">
        <v>1.98</v>
      </c>
      <c r="AQ171">
        <v>108.10673075816584</v>
      </c>
      <c r="AR171">
        <v>43.430452928839088</v>
      </c>
      <c r="AS171">
        <v>108.10673</v>
      </c>
      <c r="AT171">
        <v>43.430453999999997</v>
      </c>
    </row>
    <row r="172" spans="1:46" x14ac:dyDescent="0.25">
      <c r="A172" s="1">
        <f t="shared" si="2"/>
        <v>10</v>
      </c>
      <c r="B172" s="2" t="s">
        <v>198</v>
      </c>
      <c r="C172" s="2">
        <v>2012</v>
      </c>
      <c r="D172" t="s">
        <v>3656</v>
      </c>
      <c r="E172" t="s">
        <v>3657</v>
      </c>
      <c r="F172" t="s">
        <v>3658</v>
      </c>
      <c r="G172" t="s">
        <v>2599</v>
      </c>
      <c r="H172" t="s">
        <v>2599</v>
      </c>
      <c r="I172" t="s">
        <v>1396</v>
      </c>
      <c r="J172" t="s">
        <v>3659</v>
      </c>
      <c r="K172" t="s">
        <v>3660</v>
      </c>
      <c r="L172" t="s">
        <v>2406</v>
      </c>
      <c r="M172" t="s">
        <v>2407</v>
      </c>
      <c r="N172" t="s">
        <v>2409</v>
      </c>
      <c r="O172" t="s">
        <v>2410</v>
      </c>
      <c r="P172" t="s">
        <v>2411</v>
      </c>
      <c r="Q172" t="s">
        <v>2405</v>
      </c>
      <c r="R172" t="s">
        <v>3661</v>
      </c>
      <c r="S172" t="s">
        <v>2568</v>
      </c>
      <c r="T172" t="s">
        <v>3662</v>
      </c>
      <c r="U172" t="s">
        <v>2408</v>
      </c>
      <c r="Y172">
        <v>42.523918000000002</v>
      </c>
      <c r="Z172">
        <v>10.088335000000001</v>
      </c>
      <c r="AA172" s="13">
        <v>1647000000</v>
      </c>
      <c r="AB172">
        <v>3</v>
      </c>
      <c r="AC172">
        <v>3</v>
      </c>
      <c r="AD172">
        <v>4</v>
      </c>
      <c r="AE172">
        <v>3.1371519999999999</v>
      </c>
      <c r="AF172" s="13">
        <v>121500000</v>
      </c>
      <c r="AG172">
        <v>6.5435071000000002</v>
      </c>
      <c r="AH172">
        <v>559.19048999999995</v>
      </c>
      <c r="AI172">
        <v>15.302128</v>
      </c>
      <c r="AJ172">
        <v>-1.9636735000000001</v>
      </c>
      <c r="AK172" s="13">
        <v>592700000</v>
      </c>
      <c r="AL172">
        <v>2.5771818</v>
      </c>
      <c r="AM172">
        <v>1.7095654</v>
      </c>
      <c r="AN172">
        <v>510.55633999999998</v>
      </c>
      <c r="AO172">
        <v>2.6028380000000002</v>
      </c>
      <c r="AP172">
        <v>2.0339999</v>
      </c>
      <c r="AQ172">
        <v>104.41082920109915</v>
      </c>
      <c r="AR172">
        <v>44.137602072492918</v>
      </c>
      <c r="AS172">
        <v>104.41083</v>
      </c>
      <c r="AT172">
        <v>44.137604000000003</v>
      </c>
    </row>
    <row r="173" spans="1:46" x14ac:dyDescent="0.25">
      <c r="A173" s="1">
        <f t="shared" si="2"/>
        <v>10</v>
      </c>
      <c r="B173" s="2" t="s">
        <v>198</v>
      </c>
      <c r="C173" s="2">
        <v>2013</v>
      </c>
      <c r="D173" t="s">
        <v>3678</v>
      </c>
      <c r="E173" t="s">
        <v>3679</v>
      </c>
      <c r="F173" t="s">
        <v>3680</v>
      </c>
      <c r="G173" t="s">
        <v>2599</v>
      </c>
      <c r="H173" t="s">
        <v>2599</v>
      </c>
      <c r="I173" t="s">
        <v>1396</v>
      </c>
      <c r="J173" t="s">
        <v>3681</v>
      </c>
      <c r="K173" t="s">
        <v>3682</v>
      </c>
      <c r="L173" t="s">
        <v>2413</v>
      </c>
      <c r="M173" t="s">
        <v>2414</v>
      </c>
      <c r="N173" t="s">
        <v>2416</v>
      </c>
      <c r="O173" t="s">
        <v>2417</v>
      </c>
      <c r="P173" t="s">
        <v>2418</v>
      </c>
      <c r="Q173" t="s">
        <v>2412</v>
      </c>
      <c r="R173" t="s">
        <v>3683</v>
      </c>
      <c r="S173" t="s">
        <v>2725</v>
      </c>
      <c r="T173" t="s">
        <v>3684</v>
      </c>
      <c r="U173" t="s">
        <v>2415</v>
      </c>
      <c r="Y173">
        <v>37.514842999999999</v>
      </c>
      <c r="Z173">
        <v>-1.524525E-2</v>
      </c>
      <c r="AA173" s="13">
        <v>1621000000</v>
      </c>
      <c r="AB173">
        <v>3</v>
      </c>
      <c r="AC173">
        <v>3</v>
      </c>
      <c r="AD173">
        <v>4</v>
      </c>
      <c r="AE173">
        <v>4.2483544000000002</v>
      </c>
      <c r="AF173" s="13">
        <v>183600000</v>
      </c>
      <c r="AG173">
        <v>6.1123433</v>
      </c>
      <c r="AH173">
        <v>608.15033000000005</v>
      </c>
      <c r="AI173">
        <v>15.079523</v>
      </c>
      <c r="AJ173">
        <v>5.7202845</v>
      </c>
      <c r="AK173" s="13">
        <v>651700000</v>
      </c>
      <c r="AL173">
        <v>1.8253946999999999</v>
      </c>
      <c r="AM173">
        <v>1.7178599000000001</v>
      </c>
      <c r="AN173">
        <v>493.89963</v>
      </c>
      <c r="AO173">
        <v>2.5597599</v>
      </c>
      <c r="AP173">
        <v>2.089</v>
      </c>
      <c r="AQ173">
        <v>112.7610022937843</v>
      </c>
      <c r="AR173">
        <v>47.820984707842811</v>
      </c>
      <c r="AS173">
        <v>112.761</v>
      </c>
      <c r="AT173">
        <v>47.820984000000003</v>
      </c>
    </row>
    <row r="174" spans="1:46" x14ac:dyDescent="0.25">
      <c r="A174" s="1">
        <f t="shared" si="2"/>
        <v>10</v>
      </c>
      <c r="B174" s="2" t="s">
        <v>198</v>
      </c>
      <c r="C174" s="2">
        <v>2014</v>
      </c>
      <c r="D174" t="s">
        <v>3700</v>
      </c>
      <c r="E174" t="s">
        <v>3701</v>
      </c>
      <c r="F174" t="s">
        <v>3702</v>
      </c>
      <c r="G174" t="s">
        <v>2599</v>
      </c>
      <c r="H174" t="s">
        <v>2599</v>
      </c>
      <c r="I174" t="s">
        <v>1396</v>
      </c>
      <c r="J174" t="s">
        <v>3703</v>
      </c>
      <c r="K174" t="s">
        <v>3704</v>
      </c>
      <c r="L174" t="s">
        <v>2420</v>
      </c>
      <c r="M174" t="s">
        <v>2421</v>
      </c>
      <c r="N174" t="s">
        <v>2423</v>
      </c>
      <c r="O174" t="s">
        <v>2424</v>
      </c>
      <c r="P174" t="s">
        <v>2425</v>
      </c>
      <c r="Q174" t="s">
        <v>2419</v>
      </c>
      <c r="R174" t="s">
        <v>3705</v>
      </c>
      <c r="S174" t="s">
        <v>2733</v>
      </c>
      <c r="T174" t="s">
        <v>3706</v>
      </c>
      <c r="U174" t="s">
        <v>2422</v>
      </c>
      <c r="Y174">
        <v>25.68487</v>
      </c>
      <c r="Z174">
        <v>12.629503</v>
      </c>
      <c r="AA174" s="13">
        <v>1175000000</v>
      </c>
      <c r="AB174">
        <v>3</v>
      </c>
      <c r="AC174">
        <v>3</v>
      </c>
      <c r="AD174">
        <v>4</v>
      </c>
      <c r="AE174">
        <v>1.180776</v>
      </c>
      <c r="AF174">
        <v>54020344</v>
      </c>
      <c r="AG174">
        <v>5.9205885</v>
      </c>
      <c r="AH174">
        <v>627.70941000000005</v>
      </c>
      <c r="AI174">
        <v>16.542943999999999</v>
      </c>
      <c r="AJ174">
        <v>14.992721</v>
      </c>
      <c r="AK174" s="13">
        <v>756800000</v>
      </c>
      <c r="AL174">
        <v>0.19087508</v>
      </c>
      <c r="AM174">
        <v>-8.4209160000000005E-2</v>
      </c>
      <c r="AN174">
        <v>493.75731999999999</v>
      </c>
      <c r="AO174">
        <v>2.5309987</v>
      </c>
      <c r="AP174">
        <v>2.145</v>
      </c>
      <c r="AQ174">
        <v>97.464422362239162</v>
      </c>
      <c r="AR174">
        <v>46.822780613519747</v>
      </c>
      <c r="AS174">
        <v>97.464423999999994</v>
      </c>
      <c r="AT174">
        <v>46.822780999999999</v>
      </c>
    </row>
    <row r="175" spans="1:46" x14ac:dyDescent="0.25">
      <c r="A175" s="1">
        <f t="shared" si="2"/>
        <v>10</v>
      </c>
      <c r="B175" s="2" t="s">
        <v>198</v>
      </c>
      <c r="C175" s="2">
        <v>2015</v>
      </c>
      <c r="D175" t="s">
        <v>3723</v>
      </c>
      <c r="E175" t="s">
        <v>3724</v>
      </c>
      <c r="F175" t="s">
        <v>3725</v>
      </c>
      <c r="G175" t="s">
        <v>2599</v>
      </c>
      <c r="H175" t="s">
        <v>3726</v>
      </c>
      <c r="I175" t="s">
        <v>1396</v>
      </c>
      <c r="J175" t="s">
        <v>3727</v>
      </c>
      <c r="K175" t="s">
        <v>3728</v>
      </c>
      <c r="L175" t="s">
        <v>2427</v>
      </c>
      <c r="M175" t="s">
        <v>2428</v>
      </c>
      <c r="N175" t="s">
        <v>2430</v>
      </c>
      <c r="O175" t="s">
        <v>2431</v>
      </c>
      <c r="P175" t="s">
        <v>2432</v>
      </c>
      <c r="Q175" t="s">
        <v>2426</v>
      </c>
      <c r="R175" t="s">
        <v>3729</v>
      </c>
      <c r="S175" t="s">
        <v>2594</v>
      </c>
      <c r="T175" t="s">
        <v>3730</v>
      </c>
      <c r="U175" t="s">
        <v>2429</v>
      </c>
      <c r="Y175">
        <v>24.374002000000001</v>
      </c>
      <c r="Z175">
        <v>8.8138499999999998E-3</v>
      </c>
      <c r="AA175" s="13">
        <v>1019000000</v>
      </c>
      <c r="AB175">
        <v>3</v>
      </c>
      <c r="AC175">
        <v>2.8333333000000001</v>
      </c>
      <c r="AD175">
        <v>4</v>
      </c>
      <c r="AE175">
        <v>6.1676225999999996</v>
      </c>
      <c r="AF175" s="13">
        <v>257900000</v>
      </c>
      <c r="AG175">
        <v>5.7428683999999999</v>
      </c>
      <c r="AH175">
        <v>559.44574</v>
      </c>
      <c r="AI175">
        <v>17.989407</v>
      </c>
      <c r="AJ175">
        <v>17.934704</v>
      </c>
      <c r="AK175" s="13">
        <v>752100000</v>
      </c>
      <c r="AL175">
        <v>2.5839051999999998</v>
      </c>
      <c r="AM175">
        <v>3.4796258999999998</v>
      </c>
      <c r="AN175">
        <v>591.21167000000003</v>
      </c>
      <c r="AO175">
        <v>2.5045457</v>
      </c>
      <c r="AP175">
        <v>2.2000000000000002</v>
      </c>
      <c r="AQ175">
        <v>93.659784033915685</v>
      </c>
      <c r="AR175">
        <v>51.682208868604249</v>
      </c>
      <c r="AS175">
        <v>93.659782000000007</v>
      </c>
      <c r="AT175">
        <v>51.682209</v>
      </c>
    </row>
    <row r="176" spans="1:46" x14ac:dyDescent="0.25">
      <c r="A176" s="1">
        <f t="shared" si="2"/>
        <v>10</v>
      </c>
      <c r="B176" s="2" t="s">
        <v>198</v>
      </c>
      <c r="C176" s="2">
        <v>2016</v>
      </c>
      <c r="D176" t="s">
        <v>3746</v>
      </c>
      <c r="E176" t="s">
        <v>3747</v>
      </c>
      <c r="F176" t="s">
        <v>3748</v>
      </c>
      <c r="G176" t="s">
        <v>2599</v>
      </c>
      <c r="H176" t="s">
        <v>3726</v>
      </c>
      <c r="I176" t="s">
        <v>1396</v>
      </c>
      <c r="J176" t="s">
        <v>3749</v>
      </c>
      <c r="K176" t="s">
        <v>3750</v>
      </c>
      <c r="L176" t="s">
        <v>2434</v>
      </c>
      <c r="M176" t="s">
        <v>2435</v>
      </c>
      <c r="N176" t="s">
        <v>2437</v>
      </c>
      <c r="O176" t="s">
        <v>2438</v>
      </c>
      <c r="P176" t="s">
        <v>2439</v>
      </c>
      <c r="Q176" t="s">
        <v>2433</v>
      </c>
      <c r="R176" t="s">
        <v>3751</v>
      </c>
      <c r="S176" t="s">
        <v>2748</v>
      </c>
      <c r="T176" t="s">
        <v>3752</v>
      </c>
      <c r="U176" t="s">
        <v>2436</v>
      </c>
      <c r="Y176">
        <v>20.757984</v>
      </c>
      <c r="Z176">
        <v>3.3682601000000001</v>
      </c>
      <c r="AA176" s="13">
        <v>1252000000</v>
      </c>
      <c r="AB176">
        <v>3</v>
      </c>
      <c r="AC176">
        <v>2.8333333000000001</v>
      </c>
      <c r="AD176">
        <v>4</v>
      </c>
      <c r="AE176">
        <v>-0.76775789000000005</v>
      </c>
      <c r="AF176">
        <v>-46308332</v>
      </c>
      <c r="AG176">
        <v>5.5590792000000002</v>
      </c>
      <c r="AH176">
        <v>787.28015000000005</v>
      </c>
      <c r="AI176">
        <v>13.825003000000001</v>
      </c>
      <c r="AJ176">
        <v>2.3028221000000002</v>
      </c>
      <c r="AK176" s="13">
        <v>833900000</v>
      </c>
      <c r="AL176">
        <v>1.2852466</v>
      </c>
      <c r="AM176">
        <v>36.992161000000003</v>
      </c>
      <c r="AN176">
        <v>592.60559000000001</v>
      </c>
      <c r="AO176">
        <v>2.4861561999999999</v>
      </c>
      <c r="AP176">
        <v>2.9660001</v>
      </c>
      <c r="AQ176">
        <v>66.880568624647807</v>
      </c>
      <c r="AR176">
        <v>40.166930665944214</v>
      </c>
      <c r="AS176">
        <v>66.880568999999994</v>
      </c>
      <c r="AT176">
        <v>40.166930999999998</v>
      </c>
    </row>
    <row r="177" spans="1:46" x14ac:dyDescent="0.25">
      <c r="A177" s="1">
        <f t="shared" si="2"/>
        <v>10</v>
      </c>
      <c r="B177" s="2" t="s">
        <v>198</v>
      </c>
      <c r="C177" s="2">
        <v>2017</v>
      </c>
      <c r="D177" t="s">
        <v>3768</v>
      </c>
      <c r="E177" t="s">
        <v>3769</v>
      </c>
      <c r="F177" t="s">
        <v>3770</v>
      </c>
      <c r="G177" t="s">
        <v>2599</v>
      </c>
      <c r="H177" t="s">
        <v>3771</v>
      </c>
      <c r="I177" t="s">
        <v>1396</v>
      </c>
      <c r="J177" t="s">
        <v>3772</v>
      </c>
      <c r="K177" t="s">
        <v>3773</v>
      </c>
      <c r="L177" t="s">
        <v>2441</v>
      </c>
      <c r="M177" t="s">
        <v>2442</v>
      </c>
      <c r="N177" t="s">
        <v>2444</v>
      </c>
      <c r="O177" t="s">
        <v>2445</v>
      </c>
      <c r="P177" t="s">
        <v>2446</v>
      </c>
      <c r="Q177" t="s">
        <v>2440</v>
      </c>
      <c r="R177" t="s">
        <v>3774</v>
      </c>
      <c r="S177" t="s">
        <v>2756</v>
      </c>
      <c r="T177" t="s">
        <v>3775</v>
      </c>
      <c r="U177" t="s">
        <v>2443</v>
      </c>
      <c r="Y177">
        <v>20.638608999999999</v>
      </c>
      <c r="Z177">
        <v>7.7528844000000001</v>
      </c>
      <c r="AA177" s="13">
        <v>1320000000</v>
      </c>
      <c r="AB177">
        <v>3</v>
      </c>
      <c r="AC177">
        <v>3.1666666999999999</v>
      </c>
      <c r="AD177">
        <v>4</v>
      </c>
      <c r="AE177">
        <v>1.3847092000000001</v>
      </c>
      <c r="AF177">
        <v>88558696</v>
      </c>
      <c r="AG177">
        <v>4.3477483000000001</v>
      </c>
      <c r="AH177">
        <v>814.41992000000005</v>
      </c>
      <c r="AI177">
        <v>12.851932</v>
      </c>
      <c r="AJ177">
        <v>-3.4078168999999998</v>
      </c>
      <c r="AK177" s="13">
        <v>821900000</v>
      </c>
      <c r="AL177">
        <v>-0.98028952000000003</v>
      </c>
      <c r="AM177">
        <v>-0.43460961999999997</v>
      </c>
      <c r="AN177">
        <v>580.65674000000001</v>
      </c>
      <c r="AO177">
        <v>2.4680789000000001</v>
      </c>
      <c r="AP177">
        <v>3.74</v>
      </c>
      <c r="AQ177">
        <v>58.135612754720924</v>
      </c>
      <c r="AR177">
        <v>42.510873558471438</v>
      </c>
      <c r="AS177">
        <v>58.135612000000002</v>
      </c>
      <c r="AT177">
        <v>42.510871999999999</v>
      </c>
    </row>
    <row r="178" spans="1:46" x14ac:dyDescent="0.25">
      <c r="A178" s="1">
        <f t="shared" si="2"/>
        <v>10</v>
      </c>
      <c r="B178" s="2" t="s">
        <v>198</v>
      </c>
      <c r="C178" s="2">
        <v>2018</v>
      </c>
      <c r="D178" t="s">
        <v>3791</v>
      </c>
      <c r="E178" t="s">
        <v>3792</v>
      </c>
      <c r="F178" t="s">
        <v>3793</v>
      </c>
      <c r="G178" t="s">
        <v>2514</v>
      </c>
      <c r="H178" t="s">
        <v>2850</v>
      </c>
      <c r="I178" t="s">
        <v>1396</v>
      </c>
      <c r="J178" t="s">
        <v>3794</v>
      </c>
      <c r="K178" t="s">
        <v>3795</v>
      </c>
      <c r="L178" t="s">
        <v>2448</v>
      </c>
      <c r="M178" t="s">
        <v>2449</v>
      </c>
      <c r="N178" t="s">
        <v>2451</v>
      </c>
      <c r="O178" t="s">
        <v>2452</v>
      </c>
      <c r="P178" t="s">
        <v>2453</v>
      </c>
      <c r="Q178" t="s">
        <v>2447</v>
      </c>
      <c r="R178" t="s">
        <v>3796</v>
      </c>
      <c r="S178" t="s">
        <v>2764</v>
      </c>
      <c r="T178" t="s">
        <v>3797</v>
      </c>
      <c r="U178" t="s">
        <v>2450</v>
      </c>
      <c r="Y178">
        <v>20.440488999999999</v>
      </c>
      <c r="Z178">
        <v>3.2460246000000001</v>
      </c>
      <c r="AA178" s="13">
        <v>1454000000</v>
      </c>
      <c r="AB178">
        <v>3.5</v>
      </c>
      <c r="AC178">
        <v>3.3333333000000001</v>
      </c>
      <c r="AD178">
        <v>4</v>
      </c>
      <c r="AE178">
        <v>-2.5445389999999999</v>
      </c>
      <c r="AF178" s="13">
        <v>-181000000</v>
      </c>
      <c r="AG178">
        <v>4.9762130000000004</v>
      </c>
      <c r="AH178">
        <v>883.86785999999995</v>
      </c>
      <c r="AI178">
        <v>14.938276</v>
      </c>
      <c r="AJ178">
        <v>23.139668</v>
      </c>
      <c r="AK178" s="13">
        <v>1062000000</v>
      </c>
      <c r="AL178">
        <v>0.92817050000000001</v>
      </c>
      <c r="AM178">
        <v>1.3358828</v>
      </c>
      <c r="AN178">
        <v>555.44646999999998</v>
      </c>
      <c r="AO178">
        <v>2.4389938999999998</v>
      </c>
      <c r="AP178">
        <v>3.7290000999999999</v>
      </c>
      <c r="AQ178">
        <v>56.688934188966464</v>
      </c>
      <c r="AR178">
        <v>43.692296588056998</v>
      </c>
      <c r="AS178">
        <v>56.688934000000003</v>
      </c>
      <c r="AT178">
        <v>43.692295000000001</v>
      </c>
    </row>
    <row r="179" spans="1:46" x14ac:dyDescent="0.25">
      <c r="A179" s="1">
        <f t="shared" si="2"/>
        <v>10</v>
      </c>
      <c r="B179" s="2" t="s">
        <v>198</v>
      </c>
      <c r="C179" s="2">
        <v>2019</v>
      </c>
      <c r="D179" t="s">
        <v>3813</v>
      </c>
      <c r="E179" t="s">
        <v>3814</v>
      </c>
      <c r="F179" t="s">
        <v>3815</v>
      </c>
      <c r="G179" t="s">
        <v>2514</v>
      </c>
      <c r="H179" t="s">
        <v>2850</v>
      </c>
      <c r="I179" t="s">
        <v>1396</v>
      </c>
      <c r="J179" t="s">
        <v>3816</v>
      </c>
      <c r="K179" t="s">
        <v>3817</v>
      </c>
      <c r="L179" t="s">
        <v>2455</v>
      </c>
      <c r="M179" t="s">
        <v>2456</v>
      </c>
      <c r="N179" t="s">
        <v>2458</v>
      </c>
      <c r="O179" t="s">
        <v>2459</v>
      </c>
      <c r="P179" t="s">
        <v>2460</v>
      </c>
      <c r="Q179" t="s">
        <v>2454</v>
      </c>
      <c r="R179" t="s">
        <v>3818</v>
      </c>
      <c r="S179" t="s">
        <v>2772</v>
      </c>
      <c r="T179" t="s">
        <v>3819</v>
      </c>
      <c r="U179" t="s">
        <v>2457</v>
      </c>
      <c r="Y179">
        <v>19.755206999999999</v>
      </c>
      <c r="Z179">
        <v>1.8939802999999999</v>
      </c>
      <c r="AA179" s="13">
        <v>1426000000</v>
      </c>
      <c r="AB179">
        <v>3.5</v>
      </c>
      <c r="AC179">
        <v>3.3333333000000001</v>
      </c>
      <c r="AD179">
        <v>4</v>
      </c>
      <c r="AE179">
        <v>4.7877926999999998</v>
      </c>
      <c r="AF179" s="13">
        <v>345700000</v>
      </c>
      <c r="AG179">
        <v>5.4599213999999998</v>
      </c>
      <c r="AH179">
        <v>875.93268</v>
      </c>
      <c r="AI179">
        <v>13.705911</v>
      </c>
      <c r="AJ179">
        <v>-2.9009925999999999</v>
      </c>
      <c r="AK179" s="13">
        <v>989600000</v>
      </c>
      <c r="AL179">
        <v>0.68589758999999995</v>
      </c>
      <c r="AM179">
        <v>1.5450927000000001</v>
      </c>
      <c r="AN179">
        <v>585.91101000000003</v>
      </c>
      <c r="AO179">
        <v>2.4116298999999999</v>
      </c>
      <c r="AP179">
        <v>3.7190001000000001</v>
      </c>
      <c r="AQ179">
        <v>54.372069649302247</v>
      </c>
      <c r="AR179">
        <v>42.648760492090908</v>
      </c>
      <c r="AS179">
        <v>54.372070000000001</v>
      </c>
      <c r="AT179">
        <v>42.648761999999998</v>
      </c>
    </row>
    <row r="180" spans="1:46" x14ac:dyDescent="0.25">
      <c r="A180" s="1">
        <f t="shared" si="2"/>
        <v>10</v>
      </c>
      <c r="B180" s="2" t="s">
        <v>198</v>
      </c>
      <c r="C180" s="2">
        <v>2020</v>
      </c>
      <c r="D180" t="s">
        <v>3835</v>
      </c>
      <c r="E180" t="s">
        <v>3836</v>
      </c>
      <c r="F180" t="s">
        <v>3837</v>
      </c>
      <c r="G180" t="s">
        <v>2514</v>
      </c>
      <c r="H180" t="s">
        <v>2564</v>
      </c>
      <c r="I180" t="s">
        <v>1396</v>
      </c>
      <c r="J180" t="s">
        <v>3838</v>
      </c>
      <c r="K180" t="s">
        <v>3839</v>
      </c>
      <c r="L180" t="s">
        <v>2462</v>
      </c>
      <c r="M180" t="s">
        <v>2463</v>
      </c>
      <c r="N180" t="s">
        <v>2465</v>
      </c>
      <c r="O180" t="s">
        <v>2466</v>
      </c>
      <c r="P180" t="s">
        <v>2467</v>
      </c>
      <c r="Q180" t="s">
        <v>2461</v>
      </c>
      <c r="R180" t="s">
        <v>3840</v>
      </c>
      <c r="S180" t="s">
        <v>2780</v>
      </c>
      <c r="T180" t="s">
        <v>3841</v>
      </c>
      <c r="U180" t="s">
        <v>2464</v>
      </c>
      <c r="Y180">
        <v>18.776648000000002</v>
      </c>
      <c r="Z180">
        <v>1.3172432000000001</v>
      </c>
      <c r="AA180" s="13">
        <v>1422000000</v>
      </c>
      <c r="AB180">
        <v>3.5</v>
      </c>
      <c r="AC180">
        <v>3.6666666999999999</v>
      </c>
      <c r="AD180">
        <v>4</v>
      </c>
      <c r="AE180">
        <v>-0.78164566000000002</v>
      </c>
      <c r="AF180">
        <v>-59206820</v>
      </c>
      <c r="AG180">
        <v>1.7528250000000001</v>
      </c>
      <c r="AH180">
        <v>897.19457999999997</v>
      </c>
      <c r="AI180">
        <v>13.805899999999999</v>
      </c>
      <c r="AJ180">
        <v>1.9737638</v>
      </c>
      <c r="AK180" s="13">
        <v>1046000000</v>
      </c>
      <c r="AL180">
        <v>1.8275404</v>
      </c>
      <c r="AM180">
        <v>1.2821583000000001</v>
      </c>
      <c r="AN180">
        <v>575.58600000000001</v>
      </c>
      <c r="AO180">
        <v>2.3912190999999998</v>
      </c>
      <c r="AP180">
        <v>3.9449999</v>
      </c>
      <c r="AQ180">
        <v>54.841273390972866</v>
      </c>
      <c r="AR180">
        <v>46.177792781813388</v>
      </c>
      <c r="AS180">
        <v>54.841273999999999</v>
      </c>
      <c r="AT180">
        <v>46.177791999999997</v>
      </c>
    </row>
    <row r="181" spans="1:46" x14ac:dyDescent="0.25">
      <c r="A181" s="1">
        <f t="shared" si="2"/>
        <v>10</v>
      </c>
      <c r="B181" s="2" t="s">
        <v>198</v>
      </c>
      <c r="C181" s="2">
        <v>2021</v>
      </c>
      <c r="D181" t="s">
        <v>3856</v>
      </c>
      <c r="F181" t="s">
        <v>3857</v>
      </c>
      <c r="G181" t="s">
        <v>2514</v>
      </c>
      <c r="H181" t="s">
        <v>2915</v>
      </c>
      <c r="I181" t="s">
        <v>1396</v>
      </c>
      <c r="J181" t="s">
        <v>3858</v>
      </c>
      <c r="K181" t="s">
        <v>3859</v>
      </c>
      <c r="L181" t="s">
        <v>2468</v>
      </c>
      <c r="M181" t="s">
        <v>2469</v>
      </c>
      <c r="N181" t="s">
        <v>2471</v>
      </c>
      <c r="P181" t="s">
        <v>2472</v>
      </c>
      <c r="R181" t="s">
        <v>3860</v>
      </c>
      <c r="S181" t="s">
        <v>2788</v>
      </c>
      <c r="T181" t="s">
        <v>3861</v>
      </c>
      <c r="U181" t="s">
        <v>2470</v>
      </c>
      <c r="Y181">
        <v>19.278438999999999</v>
      </c>
      <c r="Z181">
        <v>0.74050616999999996</v>
      </c>
      <c r="AA181" s="13">
        <v>1622000000</v>
      </c>
      <c r="AB181">
        <v>3.5</v>
      </c>
      <c r="AC181">
        <v>3.8333330000000001</v>
      </c>
      <c r="AD181">
        <v>4</v>
      </c>
      <c r="AE181">
        <v>1.5438277</v>
      </c>
      <c r="AF181" s="13">
        <v>129900000</v>
      </c>
      <c r="AG181">
        <v>5.2605947999999998</v>
      </c>
      <c r="AH181">
        <v>973.20612000000006</v>
      </c>
      <c r="AI181">
        <v>13.242442</v>
      </c>
      <c r="AJ181">
        <v>6.8485202999999997</v>
      </c>
      <c r="AK181" s="13">
        <v>1114000000</v>
      </c>
      <c r="AL181">
        <v>2.9691831999999998</v>
      </c>
      <c r="AM181">
        <v>1.6597344999999999</v>
      </c>
      <c r="AN181">
        <v>554.53070000000002</v>
      </c>
      <c r="AO181">
        <v>2.3673389</v>
      </c>
      <c r="AP181">
        <v>4.0040002000000001</v>
      </c>
      <c r="AQ181">
        <v>57.54193979566071</v>
      </c>
      <c r="AS181">
        <v>57.541938999999999</v>
      </c>
      <c r="AT181">
        <v>49.706820999999998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UECO</vt:lpstr>
      <vt:lpstr>FI - Access</vt:lpstr>
      <vt:lpstr>FI - Availability</vt:lpstr>
      <vt:lpstr>FI - Usage</vt:lpstr>
      <vt:lpstr>Selected_Countries Data</vt:lpstr>
      <vt:lpstr>FII - PCA</vt:lpstr>
      <vt:lpstr>IQ</vt:lpstr>
      <vt:lpstr>IQ - PCA</vt:lpstr>
      <vt:lpstr>Control Variables</vt:lpstr>
      <vt:lpstr>Data for Analysis</vt:lpstr>
      <vt:lpstr>Descriptive Statistics</vt:lpstr>
      <vt:lpstr>Correlation</vt:lpstr>
      <vt:lpstr>CSD TEST</vt:lpstr>
      <vt:lpstr>1st GEN PURT</vt:lpstr>
      <vt:lpstr>2nd GEN PURT</vt:lpstr>
      <vt:lpstr>Cointegration</vt:lpstr>
      <vt:lpstr>DFE</vt:lpstr>
      <vt:lpstr>MG</vt:lpstr>
      <vt:lpstr>PMG</vt:lpstr>
      <vt:lpstr>MG vs PMG Hausman</vt:lpstr>
      <vt:lpstr>DFE vs PMG Hausman</vt:lpstr>
      <vt:lpstr>Dumitrescu Hurlin Causality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David</dc:creator>
  <cp:lastModifiedBy>Joseph David</cp:lastModifiedBy>
  <dcterms:created xsi:type="dcterms:W3CDTF">2023-03-06T09:58:26Z</dcterms:created>
  <dcterms:modified xsi:type="dcterms:W3CDTF">2023-03-15T12:44:43Z</dcterms:modified>
</cp:coreProperties>
</file>