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rk\Research Papers\Financial Inclusion &amp; Inclusive growth\"/>
    </mc:Choice>
  </mc:AlternateContent>
  <bookViews>
    <workbookView xWindow="0" yWindow="0" windowWidth="15360" windowHeight="5145" activeTab="1"/>
  </bookViews>
  <sheets>
    <sheet name="Sheet1" sheetId="1" r:id="rId1"/>
    <sheet name="Sheet4" sheetId="4" r:id="rId2"/>
    <sheet name="Sheet6" sheetId="6" r:id="rId3"/>
    <sheet name="Quaterly Data" sheetId="7" r:id="rId4"/>
    <sheet name="Bi-annual Data" sheetId="5" r:id="rId5"/>
    <sheet name="Sheet2" sheetId="2" r:id="rId6"/>
    <sheet name="Sheet3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3" l="1"/>
  <c r="O29" i="3"/>
  <c r="O30" i="3"/>
  <c r="O31" i="3"/>
  <c r="O32" i="3"/>
  <c r="O33" i="3"/>
  <c r="O34" i="3"/>
  <c r="O35" i="3"/>
  <c r="O36" i="3"/>
  <c r="O37" i="3"/>
  <c r="O38" i="3"/>
  <c r="N38" i="3"/>
  <c r="N28" i="3"/>
  <c r="N29" i="3"/>
  <c r="N30" i="3"/>
  <c r="N31" i="3"/>
  <c r="N32" i="3"/>
  <c r="N33" i="3"/>
  <c r="N34" i="3"/>
  <c r="N35" i="3"/>
  <c r="N36" i="3"/>
  <c r="N37" i="3"/>
  <c r="O27" i="3"/>
  <c r="N27" i="3"/>
  <c r="J27" i="3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K25" i="3"/>
  <c r="F21" i="3"/>
  <c r="I6" i="2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K26" i="3"/>
  <c r="K27" i="3"/>
  <c r="K28" i="3"/>
  <c r="K29" i="3"/>
  <c r="K30" i="3"/>
  <c r="K31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J26" i="3"/>
  <c r="J28" i="3"/>
  <c r="J29" i="3"/>
  <c r="J30" i="3"/>
  <c r="J31" i="3"/>
  <c r="J32" i="3"/>
  <c r="J33" i="3"/>
  <c r="J34" i="3"/>
  <c r="J35" i="3"/>
  <c r="J36" i="3"/>
  <c r="J37" i="3"/>
  <c r="J38" i="3"/>
  <c r="J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1" i="3"/>
  <c r="C37" i="3"/>
  <c r="C36" i="3"/>
  <c r="J13" i="2" l="1"/>
  <c r="J14" i="2"/>
  <c r="J15" i="2"/>
  <c r="J16" i="2"/>
  <c r="I13" i="2"/>
  <c r="I14" i="2"/>
  <c r="I15" i="2"/>
  <c r="I16" i="2"/>
  <c r="K13" i="2"/>
  <c r="K14" i="2"/>
  <c r="K15" i="2"/>
  <c r="K16" i="2"/>
  <c r="K7" i="2"/>
  <c r="K8" i="2"/>
  <c r="K9" i="2"/>
  <c r="K10" i="2"/>
  <c r="K11" i="2"/>
  <c r="K12" i="2"/>
  <c r="J7" i="2"/>
  <c r="J8" i="2"/>
  <c r="J9" i="2"/>
  <c r="J10" i="2"/>
  <c r="J11" i="2"/>
  <c r="J12" i="2"/>
  <c r="I7" i="2"/>
  <c r="I8" i="2"/>
  <c r="I9" i="2"/>
  <c r="I10" i="2"/>
  <c r="I11" i="2"/>
  <c r="I12" i="2"/>
  <c r="J6" i="2"/>
  <c r="K6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<sst xmlns="http://schemas.openxmlformats.org/spreadsheetml/2006/main" count="185" uniqueCount="138">
  <si>
    <t>Years</t>
  </si>
  <si>
    <t>POV</t>
  </si>
  <si>
    <t>INQ</t>
  </si>
  <si>
    <t>HCE</t>
  </si>
  <si>
    <t>Bank</t>
  </si>
  <si>
    <t>ATM</t>
  </si>
  <si>
    <t>Credit</t>
  </si>
  <si>
    <t>LoanSME</t>
  </si>
  <si>
    <t>Depositors</t>
  </si>
  <si>
    <t>Borrowers</t>
  </si>
  <si>
    <t>UEM</t>
  </si>
  <si>
    <t>Acc2Bank</t>
  </si>
  <si>
    <t>CPS</t>
  </si>
  <si>
    <t>PCY</t>
  </si>
  <si>
    <t>Internet</t>
  </si>
  <si>
    <t>BANK</t>
  </si>
  <si>
    <t>MobSub</t>
  </si>
  <si>
    <t>Empl</t>
  </si>
  <si>
    <t>BORROWERS</t>
  </si>
  <si>
    <t>CREDIT</t>
  </si>
  <si>
    <t>DEPOSITORS</t>
  </si>
  <si>
    <t>EMPL</t>
  </si>
  <si>
    <t>INTERNET</t>
  </si>
  <si>
    <t>LOANSME</t>
  </si>
  <si>
    <t>MOBSUB</t>
  </si>
  <si>
    <t>1990S1</t>
  </si>
  <si>
    <t>1990S2</t>
  </si>
  <si>
    <t>1991S1</t>
  </si>
  <si>
    <t>1991S2</t>
  </si>
  <si>
    <t>1992S1</t>
  </si>
  <si>
    <t>1992S2</t>
  </si>
  <si>
    <t>1993S1</t>
  </si>
  <si>
    <t>1993S2</t>
  </si>
  <si>
    <t>1994S1</t>
  </si>
  <si>
    <t>1994S2</t>
  </si>
  <si>
    <t>1995S1</t>
  </si>
  <si>
    <t>1995S2</t>
  </si>
  <si>
    <t>1996S1</t>
  </si>
  <si>
    <t>1996S2</t>
  </si>
  <si>
    <t>1997S1</t>
  </si>
  <si>
    <t>1997S2</t>
  </si>
  <si>
    <t>1998S1</t>
  </si>
  <si>
    <t>1998S2</t>
  </si>
  <si>
    <t>1999S1</t>
  </si>
  <si>
    <t>1999S2</t>
  </si>
  <si>
    <t>2000S1</t>
  </si>
  <si>
    <t>2000S2</t>
  </si>
  <si>
    <t>2001S1</t>
  </si>
  <si>
    <t>2001S2</t>
  </si>
  <si>
    <t>2002S1</t>
  </si>
  <si>
    <t>2002S2</t>
  </si>
  <si>
    <t>2003S1</t>
  </si>
  <si>
    <t>2003S2</t>
  </si>
  <si>
    <t>2004S1</t>
  </si>
  <si>
    <t>2004S2</t>
  </si>
  <si>
    <t>2005S1</t>
  </si>
  <si>
    <t>2005S2</t>
  </si>
  <si>
    <t>2006S1</t>
  </si>
  <si>
    <t>2006S2</t>
  </si>
  <si>
    <t>2007S1</t>
  </si>
  <si>
    <t>2007S2</t>
  </si>
  <si>
    <t>2008S1</t>
  </si>
  <si>
    <t>2008S2</t>
  </si>
  <si>
    <t>2009S1</t>
  </si>
  <si>
    <t>2009S2</t>
  </si>
  <si>
    <t>2010S1</t>
  </si>
  <si>
    <t>2010S2</t>
  </si>
  <si>
    <t>2011S1</t>
  </si>
  <si>
    <t>2011S2</t>
  </si>
  <si>
    <t>2012S1</t>
  </si>
  <si>
    <t>2012S2</t>
  </si>
  <si>
    <t>2013S1</t>
  </si>
  <si>
    <t>2013S2</t>
  </si>
  <si>
    <t>2014S1</t>
  </si>
  <si>
    <t>2014S2</t>
  </si>
  <si>
    <t>2015S1</t>
  </si>
  <si>
    <t>2015S2</t>
  </si>
  <si>
    <t>2016S1</t>
  </si>
  <si>
    <t>2016S2</t>
  </si>
  <si>
    <t>2017S1</t>
  </si>
  <si>
    <t>2017S2</t>
  </si>
  <si>
    <t>2018S1</t>
  </si>
  <si>
    <t>2018S2</t>
  </si>
  <si>
    <t>Year</t>
  </si>
  <si>
    <t>HCE(pc%)</t>
  </si>
  <si>
    <t>HCE a%</t>
  </si>
  <si>
    <t>HCEa</t>
  </si>
  <si>
    <t>PCHCE</t>
  </si>
  <si>
    <t>HCEA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</si>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</sst>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0"/>
      <color theme="3" tint="-0.249977111117893"/>
      <name val="Calibri Light"/>
      <family val="1"/>
      <scheme val="maj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164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justify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4" fillId="2" borderId="0" xfId="3" applyNumberFormat="1" applyFont="1" applyFill="1" applyBorder="1" applyAlignment="1" applyProtection="1">
      <alignment horizontal="right"/>
    </xf>
    <xf numFmtId="0" fontId="4" fillId="2" borderId="1" xfId="3" applyNumberFormat="1" applyFont="1" applyFill="1" applyBorder="1" applyAlignment="1" applyProtection="1">
      <alignment horizontal="right"/>
    </xf>
    <xf numFmtId="0" fontId="5" fillId="2" borderId="2" xfId="2" applyNumberFormat="1" applyFont="1" applyFill="1" applyBorder="1" applyAlignment="1">
      <alignment horizontal="center"/>
    </xf>
    <xf numFmtId="0" fontId="5" fillId="2" borderId="3" xfId="2" applyNumberFormat="1" applyFont="1" applyFill="1" applyBorder="1" applyAlignment="1">
      <alignment horizontal="center"/>
    </xf>
    <xf numFmtId="0" fontId="6" fillId="0" borderId="0" xfId="4" applyNumberFormat="1" applyFont="1"/>
    <xf numFmtId="0" fontId="7" fillId="0" borderId="0" xfId="0" applyFont="1" applyAlignment="1">
      <alignment horizontal="right" vertical="center"/>
    </xf>
    <xf numFmtId="0" fontId="0" fillId="3" borderId="0" xfId="0" applyFill="1"/>
    <xf numFmtId="39" fontId="4" fillId="0" borderId="4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7" xfId="2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11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right" vertical="center"/>
    </xf>
    <xf numFmtId="39" fontId="4" fillId="0" borderId="0" xfId="2" applyNumberFormat="1" applyFont="1" applyFill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 applyAlignment="1">
      <alignment vertical="center"/>
    </xf>
    <xf numFmtId="0" fontId="0" fillId="0" borderId="0" xfId="0" applyFont="1" applyBorder="1" applyAlignment="1">
      <alignment horizontal="justify" vertical="center"/>
    </xf>
    <xf numFmtId="0" fontId="0" fillId="0" borderId="0" xfId="0" applyFill="1"/>
    <xf numFmtId="0" fontId="0" fillId="0" borderId="0" xfId="0" applyFill="1" applyBorder="1"/>
    <xf numFmtId="43" fontId="0" fillId="0" borderId="0" xfId="5" applyFont="1"/>
  </cellXfs>
  <cellStyles count="6">
    <cellStyle name="Comma" xfId="5" builtinId="3"/>
    <cellStyle name="Comma 2 2" xfId="2"/>
    <cellStyle name="Comma 5 4 2" xfId="1"/>
    <cellStyle name="Normal" xfId="0" builtinId="0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>
      <pane xSplit="1" ySplit="1" topLeftCell="D19" activePane="bottomRight" state="frozen"/>
      <selection pane="topRight" activeCell="B1" sqref="B1"/>
      <selection pane="bottomLeft" activeCell="A2" sqref="A2"/>
      <selection pane="bottomRight" activeCell="P30" sqref="P30"/>
    </sheetView>
  </sheetViews>
  <sheetFormatPr defaultRowHeight="15" x14ac:dyDescent="0.25"/>
  <cols>
    <col min="7" max="7" width="9.140625" style="11"/>
    <col min="11" max="11" width="13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84</v>
      </c>
      <c r="E1" t="s">
        <v>10</v>
      </c>
      <c r="F1" t="s">
        <v>85</v>
      </c>
      <c r="G1" s="11" t="s">
        <v>4</v>
      </c>
      <c r="H1" t="s">
        <v>5</v>
      </c>
      <c r="I1" t="s">
        <v>6</v>
      </c>
      <c r="J1" t="s">
        <v>9</v>
      </c>
      <c r="K1" t="s">
        <v>7</v>
      </c>
      <c r="L1" t="s">
        <v>11</v>
      </c>
      <c r="M1" t="s">
        <v>12</v>
      </c>
      <c r="N1" t="s">
        <v>8</v>
      </c>
    </row>
    <row r="2" spans="1:50" ht="15.75" thickBot="1" x14ac:dyDescent="0.3">
      <c r="A2">
        <v>1980</v>
      </c>
      <c r="B2" s="3">
        <v>28.1</v>
      </c>
      <c r="C2">
        <v>1.2776717159409117</v>
      </c>
      <c r="I2">
        <v>12.027650662367915</v>
      </c>
    </row>
    <row r="3" spans="1:50" ht="15.75" thickBot="1" x14ac:dyDescent="0.3">
      <c r="A3">
        <f>A2+1</f>
        <v>1981</v>
      </c>
      <c r="B3" s="3">
        <v>32</v>
      </c>
      <c r="C3">
        <v>-15.450368805918615</v>
      </c>
      <c r="I3">
        <v>5.7259143131198371</v>
      </c>
      <c r="L3" s="10">
        <v>1.142622</v>
      </c>
      <c r="M3" s="12">
        <v>5.9172695722210182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5"/>
    </row>
    <row r="4" spans="1:50" x14ac:dyDescent="0.25">
      <c r="A4">
        <f t="shared" ref="A4:A40" si="0">A3+1</f>
        <v>1982</v>
      </c>
      <c r="B4" s="3">
        <v>35.5</v>
      </c>
      <c r="C4">
        <v>-9.1951185884367277</v>
      </c>
      <c r="D4">
        <v>-13.941271584493691</v>
      </c>
      <c r="F4">
        <v>-11.674551779982565</v>
      </c>
      <c r="I4">
        <v>6.3757950452976289</v>
      </c>
      <c r="L4" s="10">
        <v>1.2708660000000001</v>
      </c>
      <c r="M4" s="13">
        <v>6.8837608446963472</v>
      </c>
    </row>
    <row r="5" spans="1:50" x14ac:dyDescent="0.25">
      <c r="A5">
        <f t="shared" si="0"/>
        <v>1983</v>
      </c>
      <c r="B5" s="3">
        <v>39</v>
      </c>
      <c r="C5">
        <v>-13.153139851283129</v>
      </c>
      <c r="D5">
        <v>-24.820865244235449</v>
      </c>
      <c r="F5">
        <v>-22.891280088258497</v>
      </c>
      <c r="I5">
        <v>6.1514260658822995</v>
      </c>
      <c r="L5" s="10">
        <v>1.3863909999999999</v>
      </c>
      <c r="M5" s="13">
        <v>7.158316262495239</v>
      </c>
    </row>
    <row r="6" spans="1:50" x14ac:dyDescent="0.25">
      <c r="A6">
        <f t="shared" si="0"/>
        <v>1984</v>
      </c>
      <c r="B6" s="3">
        <v>43</v>
      </c>
      <c r="C6">
        <v>-3.584935575226055</v>
      </c>
      <c r="D6">
        <v>3.3247477602138957</v>
      </c>
      <c r="F6">
        <v>5.9710258908594511</v>
      </c>
      <c r="I6">
        <v>6.2111782727462632</v>
      </c>
      <c r="L6" s="10">
        <v>1.524885</v>
      </c>
      <c r="M6" s="13">
        <v>7.3148819472187574</v>
      </c>
    </row>
    <row r="7" spans="1:50" x14ac:dyDescent="0.25">
      <c r="A7">
        <f t="shared" si="0"/>
        <v>1985</v>
      </c>
      <c r="B7" s="3">
        <v>46.3</v>
      </c>
      <c r="C7">
        <v>3.2335653396069688</v>
      </c>
      <c r="D7">
        <v>19.686350606317802</v>
      </c>
      <c r="F7">
        <v>22.792850340687892</v>
      </c>
      <c r="I7">
        <v>5.9910896368707478</v>
      </c>
      <c r="L7" s="10">
        <v>1.543749</v>
      </c>
      <c r="M7" s="13">
        <v>6.7977945583246351</v>
      </c>
    </row>
    <row r="8" spans="1:50" x14ac:dyDescent="0.25">
      <c r="A8">
        <f t="shared" si="0"/>
        <v>1986</v>
      </c>
      <c r="B8" s="3">
        <v>46</v>
      </c>
      <c r="C8">
        <v>-2.5099414920328655</v>
      </c>
      <c r="D8">
        <v>-11.679896911730822</v>
      </c>
      <c r="F8">
        <v>-9.3508288266167057</v>
      </c>
      <c r="I8">
        <v>7.5283981033637133</v>
      </c>
      <c r="L8" s="10">
        <v>1.5857030000000001</v>
      </c>
      <c r="M8" s="13">
        <v>7.5319767827950539</v>
      </c>
    </row>
    <row r="9" spans="1:50" x14ac:dyDescent="0.25">
      <c r="A9">
        <f t="shared" si="0"/>
        <v>1987</v>
      </c>
      <c r="B9" s="3">
        <v>45.4</v>
      </c>
      <c r="C9">
        <v>0.52584863753743605</v>
      </c>
      <c r="D9">
        <v>-8.0401977258181887</v>
      </c>
      <c r="F9">
        <v>-5.593802377655706</v>
      </c>
      <c r="I9">
        <v>6.5633831551346482</v>
      </c>
      <c r="L9" s="10">
        <v>1.676358</v>
      </c>
      <c r="M9" s="13">
        <v>8.4521605664691606</v>
      </c>
    </row>
    <row r="10" spans="1:50" x14ac:dyDescent="0.25">
      <c r="A10">
        <f t="shared" si="0"/>
        <v>1988</v>
      </c>
      <c r="B10" s="3">
        <v>45</v>
      </c>
      <c r="C10">
        <v>4.5469481572073533</v>
      </c>
      <c r="D10">
        <v>4.2020036004918353</v>
      </c>
      <c r="F10">
        <v>6.9798851859566184</v>
      </c>
      <c r="I10">
        <v>6.0101960843286717</v>
      </c>
      <c r="L10" s="10">
        <v>1.8352729999999999</v>
      </c>
      <c r="M10" s="13">
        <v>8.5307467227301625</v>
      </c>
    </row>
    <row r="11" spans="1:50" x14ac:dyDescent="0.25">
      <c r="A11">
        <f t="shared" si="0"/>
        <v>1989</v>
      </c>
      <c r="B11" s="3">
        <v>45.5</v>
      </c>
      <c r="C11">
        <v>-0.70884800188069619</v>
      </c>
      <c r="D11">
        <v>-9.9885057164904367</v>
      </c>
      <c r="F11">
        <v>-7.605908257207048</v>
      </c>
      <c r="I11">
        <v>5.0427027494170691</v>
      </c>
      <c r="L11" s="10">
        <v>1.9927140000000001</v>
      </c>
      <c r="M11" s="13">
        <v>7.2527382076317899</v>
      </c>
    </row>
    <row r="12" spans="1:50" x14ac:dyDescent="0.25">
      <c r="A12">
        <f t="shared" si="0"/>
        <v>1990</v>
      </c>
      <c r="B12" s="3">
        <v>44</v>
      </c>
      <c r="C12">
        <v>8.9306777618552786</v>
      </c>
      <c r="D12">
        <v>20.665807725876533</v>
      </c>
      <c r="F12">
        <v>23.818638635452743</v>
      </c>
      <c r="H12" s="10">
        <v>1.0499999999999999E-3</v>
      </c>
      <c r="I12">
        <v>4.9480315701565809</v>
      </c>
      <c r="L12" s="10">
        <v>2.031247</v>
      </c>
      <c r="M12" s="13">
        <v>6.7138791727541074</v>
      </c>
    </row>
    <row r="13" spans="1:50" x14ac:dyDescent="0.25">
      <c r="A13">
        <f t="shared" si="0"/>
        <v>1991</v>
      </c>
      <c r="B13" s="3">
        <v>43.5</v>
      </c>
      <c r="C13">
        <v>-2.1644690900585886</v>
      </c>
      <c r="D13">
        <v>3.2456804302026967</v>
      </c>
      <c r="E13">
        <v>3.56200003623962</v>
      </c>
      <c r="F13">
        <v>5.9080101588252205</v>
      </c>
      <c r="H13" s="10">
        <v>2.0479999999999999E-3</v>
      </c>
      <c r="I13">
        <v>4.9923928363102572</v>
      </c>
      <c r="L13" s="10">
        <v>2.0661909999999999</v>
      </c>
      <c r="M13" s="13">
        <v>6.9378117306885647</v>
      </c>
    </row>
    <row r="14" spans="1:50" x14ac:dyDescent="0.25">
      <c r="A14">
        <f t="shared" si="0"/>
        <v>1992</v>
      </c>
      <c r="B14" s="3">
        <v>42.7</v>
      </c>
      <c r="C14">
        <v>2.0258225270320906</v>
      </c>
      <c r="D14">
        <v>14.016265296920835</v>
      </c>
      <c r="E14">
        <v>3.56200003623962</v>
      </c>
      <c r="F14">
        <v>16.927828248700138</v>
      </c>
      <c r="H14" s="10">
        <v>9.9839999999999998E-3</v>
      </c>
      <c r="I14">
        <v>8.1716121939941608</v>
      </c>
      <c r="K14">
        <v>27.035515921135815</v>
      </c>
      <c r="L14" s="10">
        <v>2.2653370000000002</v>
      </c>
      <c r="M14" s="13">
        <v>6.3885178031740155</v>
      </c>
    </row>
    <row r="15" spans="1:50" x14ac:dyDescent="0.25">
      <c r="A15">
        <f t="shared" si="0"/>
        <v>1993</v>
      </c>
      <c r="B15" s="3">
        <v>49</v>
      </c>
      <c r="C15">
        <v>-4.4570780958975433</v>
      </c>
      <c r="D15">
        <v>-10.512597064951194</v>
      </c>
      <c r="E15">
        <v>3.82599997520447</v>
      </c>
      <c r="F15">
        <v>-8.244141743946642</v>
      </c>
      <c r="H15" s="10">
        <v>1.9474000000000002E-2</v>
      </c>
      <c r="I15">
        <v>6.9401085779288234</v>
      </c>
      <c r="K15">
        <v>17.40905866855811</v>
      </c>
      <c r="L15" s="10">
        <v>2.290149</v>
      </c>
      <c r="M15" s="13">
        <v>10.096155362588826</v>
      </c>
    </row>
    <row r="16" spans="1:50" x14ac:dyDescent="0.25">
      <c r="A16">
        <f t="shared" si="0"/>
        <v>1994</v>
      </c>
      <c r="B16" s="3">
        <v>54.7</v>
      </c>
      <c r="C16">
        <v>-4.2328155539201617</v>
      </c>
      <c r="D16">
        <v>-12.072274797100093</v>
      </c>
      <c r="E16">
        <v>4.0159997940063503</v>
      </c>
      <c r="F16">
        <v>-9.852311217264571</v>
      </c>
      <c r="H16" s="10">
        <v>4.7486E-2</v>
      </c>
      <c r="I16">
        <v>7.9941305126839683</v>
      </c>
      <c r="K16">
        <v>14.32062309081585</v>
      </c>
      <c r="L16" s="10">
        <v>2.2764890000000002</v>
      </c>
      <c r="M16" s="13">
        <v>8.1360997051258188</v>
      </c>
    </row>
    <row r="17" spans="1:14" x14ac:dyDescent="0.25">
      <c r="A17">
        <f t="shared" si="0"/>
        <v>1995</v>
      </c>
      <c r="B17" s="3">
        <v>60</v>
      </c>
      <c r="C17">
        <v>-2.5300496032941879</v>
      </c>
      <c r="D17">
        <v>2.3776297597760276</v>
      </c>
      <c r="E17">
        <v>3.94700002670288</v>
      </c>
      <c r="F17">
        <v>4.9587456211936001</v>
      </c>
      <c r="H17" s="10">
        <v>4.7245000000000002E-2</v>
      </c>
      <c r="I17">
        <v>6.4892304589681444</v>
      </c>
      <c r="K17">
        <v>15.862807988217002</v>
      </c>
      <c r="L17" s="10">
        <v>2.1880839999999999</v>
      </c>
      <c r="M17" s="13">
        <v>6.2173485622905229</v>
      </c>
    </row>
    <row r="18" spans="1:14" x14ac:dyDescent="0.25">
      <c r="A18">
        <f t="shared" si="0"/>
        <v>1996</v>
      </c>
      <c r="B18" s="3">
        <v>65.599999999999994</v>
      </c>
      <c r="C18">
        <v>1.6345810588049687</v>
      </c>
      <c r="D18">
        <v>17.033671745969301</v>
      </c>
      <c r="E18">
        <v>3.95099997520447</v>
      </c>
      <c r="F18">
        <v>19.983094778796698</v>
      </c>
      <c r="H18" s="10">
        <v>5.0601E-2</v>
      </c>
      <c r="I18">
        <v>6.1507902405679067</v>
      </c>
      <c r="K18">
        <v>16.598620931038312</v>
      </c>
      <c r="L18" s="10">
        <v>2.1704400000000001</v>
      </c>
      <c r="M18" s="13">
        <v>6.313526394588127</v>
      </c>
    </row>
    <row r="19" spans="1:14" x14ac:dyDescent="0.25">
      <c r="A19">
        <f t="shared" si="0"/>
        <v>1997</v>
      </c>
      <c r="B19" s="4">
        <v>61.2</v>
      </c>
      <c r="C19">
        <v>0.40683325763598077</v>
      </c>
      <c r="D19">
        <v>-5.6204784466521716</v>
      </c>
      <c r="E19">
        <v>3.97399997711182</v>
      </c>
      <c r="F19">
        <v>-3.2421013777291847</v>
      </c>
      <c r="H19" s="10">
        <v>5.2882999999999999E-2</v>
      </c>
      <c r="I19">
        <v>7.0129763625699777</v>
      </c>
      <c r="K19">
        <v>13.118097986115037</v>
      </c>
      <c r="L19" s="10">
        <v>2.117089</v>
      </c>
      <c r="M19" s="13">
        <v>7.6905330479886249</v>
      </c>
    </row>
    <row r="20" spans="1:14" x14ac:dyDescent="0.25">
      <c r="A20">
        <f t="shared" si="0"/>
        <v>1998</v>
      </c>
      <c r="B20" s="4">
        <v>59.5</v>
      </c>
      <c r="C20">
        <v>5.7199724044693312E-2</v>
      </c>
      <c r="D20">
        <v>-2.7857681176538591</v>
      </c>
      <c r="E20">
        <v>3.9920001029968302</v>
      </c>
      <c r="F20">
        <v>-0.33343077122415821</v>
      </c>
      <c r="H20" s="10">
        <v>5.5021E-2</v>
      </c>
      <c r="I20">
        <v>7.6086867614530567</v>
      </c>
      <c r="K20">
        <v>11.529499451771287</v>
      </c>
      <c r="L20" s="10">
        <v>1.874144</v>
      </c>
      <c r="M20" s="13">
        <v>7.6695787889331166</v>
      </c>
    </row>
    <row r="21" spans="1:14" x14ac:dyDescent="0.25">
      <c r="A21">
        <f t="shared" si="0"/>
        <v>1999</v>
      </c>
      <c r="B21" s="4">
        <v>57.9</v>
      </c>
      <c r="C21">
        <v>-1.89573017747297</v>
      </c>
      <c r="D21">
        <v>-10.793814651444293</v>
      </c>
      <c r="E21">
        <v>4.0089998245239302</v>
      </c>
      <c r="F21">
        <v>-8.5388813034040822</v>
      </c>
      <c r="H21" s="10">
        <v>5.5341000000000001E-2</v>
      </c>
      <c r="I21">
        <v>8.1526835699669835</v>
      </c>
      <c r="K21">
        <v>10.427246771715581</v>
      </c>
      <c r="L21" s="10">
        <v>1.8279380000000001</v>
      </c>
      <c r="M21" s="13">
        <v>8.1239680799161675</v>
      </c>
    </row>
    <row r="22" spans="1:14" x14ac:dyDescent="0.25">
      <c r="A22">
        <f t="shared" si="0"/>
        <v>2000</v>
      </c>
      <c r="B22" s="4">
        <v>56.8</v>
      </c>
      <c r="C22">
        <v>2.4191419811218253</v>
      </c>
      <c r="D22">
        <v>-0.74795082647118249</v>
      </c>
      <c r="E22">
        <v>3.9539999961853001</v>
      </c>
      <c r="F22">
        <v>1.7685416896721051</v>
      </c>
      <c r="H22" s="10">
        <v>5.7244000000000003E-2</v>
      </c>
      <c r="I22">
        <v>8.2183570449905954</v>
      </c>
      <c r="K22">
        <v>7.5752223767385001</v>
      </c>
      <c r="L22" s="10">
        <v>1.78928</v>
      </c>
      <c r="M22" s="13">
        <v>7.6893751454802501</v>
      </c>
    </row>
    <row r="23" spans="1:14" x14ac:dyDescent="0.25">
      <c r="A23">
        <f t="shared" si="0"/>
        <v>2001</v>
      </c>
      <c r="B23" s="4">
        <v>54.9</v>
      </c>
      <c r="C23">
        <v>3.2905682163535346</v>
      </c>
      <c r="D23">
        <v>55.434158664744132</v>
      </c>
      <c r="E23">
        <v>4.0289998054504403</v>
      </c>
      <c r="F23">
        <v>59.38750735749835</v>
      </c>
      <c r="H23" s="10">
        <v>7.1774000000000004E-2</v>
      </c>
      <c r="I23">
        <v>9.8431237126109412</v>
      </c>
      <c r="K23">
        <v>6.2083193307362521</v>
      </c>
      <c r="L23" s="10">
        <v>1.744899</v>
      </c>
      <c r="M23" s="13">
        <v>9.4043297595355249</v>
      </c>
    </row>
    <row r="24" spans="1:14" x14ac:dyDescent="0.25">
      <c r="A24">
        <f t="shared" si="0"/>
        <v>2002</v>
      </c>
      <c r="B24" s="4">
        <v>53.4</v>
      </c>
      <c r="C24">
        <v>12.457470784530827</v>
      </c>
      <c r="D24">
        <v>12.352156618019492</v>
      </c>
      <c r="E24">
        <v>4.1100001335143999</v>
      </c>
      <c r="F24">
        <v>15.221152296295926</v>
      </c>
      <c r="H24" s="10">
        <v>7.7762999999999999E-2</v>
      </c>
      <c r="I24">
        <v>8.0700361066162607</v>
      </c>
      <c r="K24">
        <v>8.6843982813898801</v>
      </c>
      <c r="L24" s="10">
        <v>2.3367740000000001</v>
      </c>
      <c r="M24" s="13">
        <v>8.2110233520588025</v>
      </c>
    </row>
    <row r="25" spans="1:14" x14ac:dyDescent="0.25">
      <c r="A25">
        <f t="shared" si="0"/>
        <v>2003</v>
      </c>
      <c r="B25" s="4">
        <v>52</v>
      </c>
      <c r="C25">
        <v>4.6577862299463106</v>
      </c>
      <c r="D25">
        <v>7.992704545295453</v>
      </c>
      <c r="E25">
        <v>4.0630002021789604</v>
      </c>
      <c r="F25">
        <v>10.767811242708831</v>
      </c>
      <c r="H25" s="10">
        <v>0.12509400000000001</v>
      </c>
      <c r="I25">
        <v>8.8969118608338338</v>
      </c>
      <c r="K25">
        <v>7.4947286359114322</v>
      </c>
      <c r="L25" s="10">
        <v>2.4579110000000002</v>
      </c>
      <c r="M25" s="13">
        <v>8.2436620870946964</v>
      </c>
    </row>
    <row r="26" spans="1:14" x14ac:dyDescent="0.25">
      <c r="A26">
        <f t="shared" si="0"/>
        <v>2004</v>
      </c>
      <c r="B26" s="3">
        <v>54.4</v>
      </c>
      <c r="C26">
        <v>6.4895996809778893</v>
      </c>
      <c r="D26">
        <v>-2.3060888683174596</v>
      </c>
      <c r="E26">
        <v>3.9800000190734899</v>
      </c>
      <c r="F26">
        <v>0.22682363945460793</v>
      </c>
      <c r="G26" s="11">
        <v>4.6975824084314803</v>
      </c>
      <c r="H26" s="10">
        <v>0.19730900000000001</v>
      </c>
      <c r="I26">
        <v>8.4510109671502747</v>
      </c>
      <c r="K26">
        <v>3.6189872756999262</v>
      </c>
      <c r="L26" s="10">
        <v>2.5768469999999999</v>
      </c>
      <c r="M26" s="13">
        <v>8.2076081051337528</v>
      </c>
    </row>
    <row r="27" spans="1:14" x14ac:dyDescent="0.25">
      <c r="A27">
        <f t="shared" si="0"/>
        <v>2005</v>
      </c>
      <c r="B27" s="4">
        <v>50.4</v>
      </c>
      <c r="C27">
        <v>3.7216239778439899</v>
      </c>
      <c r="D27">
        <v>9.8746184858465256</v>
      </c>
      <c r="E27">
        <v>3.8699998855590798</v>
      </c>
      <c r="F27">
        <v>12.752683065317186</v>
      </c>
      <c r="G27" s="11">
        <v>4.1763959840072804</v>
      </c>
      <c r="H27">
        <v>0.68008652081171495</v>
      </c>
      <c r="I27">
        <v>8.4252993464311832</v>
      </c>
      <c r="K27">
        <v>2.5448957189195558</v>
      </c>
      <c r="L27" s="10">
        <v>2.32816</v>
      </c>
      <c r="M27" s="13">
        <v>8.2550146204280441</v>
      </c>
    </row>
    <row r="28" spans="1:14" x14ac:dyDescent="0.25">
      <c r="A28">
        <f t="shared" si="0"/>
        <v>2006</v>
      </c>
      <c r="B28" s="4">
        <v>49.1</v>
      </c>
      <c r="C28">
        <v>3.3262171914594489</v>
      </c>
      <c r="D28">
        <v>-15.940489401838107</v>
      </c>
      <c r="E28">
        <v>3.6659998893737802</v>
      </c>
      <c r="F28">
        <v>-13.716926284946624</v>
      </c>
      <c r="G28" s="11">
        <v>3.78087694850751</v>
      </c>
      <c r="H28">
        <v>1.7799704617272101</v>
      </c>
      <c r="I28">
        <v>8.1110261868305304</v>
      </c>
      <c r="K28">
        <v>0.98546753763687545</v>
      </c>
      <c r="L28" s="10">
        <v>2.2681619999999998</v>
      </c>
      <c r="M28" s="13">
        <v>7.9916973522502541</v>
      </c>
    </row>
    <row r="29" spans="1:14" x14ac:dyDescent="0.25">
      <c r="A29">
        <f t="shared" si="0"/>
        <v>2007</v>
      </c>
      <c r="B29" s="4">
        <v>47.7</v>
      </c>
      <c r="C29">
        <v>3.8220702291531268</v>
      </c>
      <c r="D29">
        <v>31.08716452798933</v>
      </c>
      <c r="E29">
        <v>3.4389998912811302</v>
      </c>
      <c r="F29">
        <v>34.583417687413345</v>
      </c>
      <c r="G29" s="11">
        <v>5.2095689772140199</v>
      </c>
      <c r="H29">
        <v>4.4764786255817501</v>
      </c>
      <c r="I29">
        <v>14.838873194083476</v>
      </c>
      <c r="K29">
        <v>0.85258233578194942</v>
      </c>
      <c r="L29" s="10">
        <v>2.8700290000000002</v>
      </c>
      <c r="M29" s="13">
        <v>11.118700073238781</v>
      </c>
      <c r="N29">
        <v>296.14954156645399</v>
      </c>
    </row>
    <row r="30" spans="1:14" x14ac:dyDescent="0.25">
      <c r="A30">
        <f t="shared" si="0"/>
        <v>2008</v>
      </c>
      <c r="B30" s="4">
        <v>46.5</v>
      </c>
      <c r="C30">
        <v>3.9725140637865195</v>
      </c>
      <c r="D30">
        <v>-18.175339206418045</v>
      </c>
      <c r="E30">
        <v>3.42400002479553</v>
      </c>
      <c r="F30">
        <v>-15.978113557073755</v>
      </c>
      <c r="G30" s="11">
        <v>6.2676022534256202</v>
      </c>
      <c r="H30">
        <v>8.6409564691099998</v>
      </c>
      <c r="I30">
        <v>20.775962053077535</v>
      </c>
      <c r="J30">
        <v>26.344124939729699</v>
      </c>
      <c r="K30">
        <v>0.17324671161075178</v>
      </c>
      <c r="L30" s="10">
        <v>3.29541</v>
      </c>
      <c r="M30" s="13">
        <v>17.673321373245017</v>
      </c>
      <c r="N30">
        <v>311.83408432759001</v>
      </c>
    </row>
    <row r="31" spans="1:14" x14ac:dyDescent="0.25">
      <c r="A31">
        <f>A30+1</f>
        <v>2009</v>
      </c>
      <c r="B31" s="4">
        <v>45.2</v>
      </c>
      <c r="C31">
        <v>5.197959199122252</v>
      </c>
      <c r="D31">
        <v>19.069212483428316</v>
      </c>
      <c r="E31">
        <v>3.7569999694824201</v>
      </c>
      <c r="F31">
        <v>22.282520392480393</v>
      </c>
      <c r="G31" s="11">
        <v>6.4817817675254199</v>
      </c>
      <c r="H31">
        <v>11.4628725403203</v>
      </c>
      <c r="I31">
        <v>22.267224702372701</v>
      </c>
      <c r="J31">
        <v>29.437043137507299</v>
      </c>
      <c r="K31">
        <v>0.16928727535963853</v>
      </c>
      <c r="L31" s="10">
        <v>3.5224380000000002</v>
      </c>
      <c r="M31" s="13">
        <v>20.553085488021104</v>
      </c>
      <c r="N31">
        <v>464.446484011167</v>
      </c>
    </row>
    <row r="32" spans="1:14" x14ac:dyDescent="0.25">
      <c r="A32">
        <f t="shared" si="0"/>
        <v>2010</v>
      </c>
      <c r="B32" s="3">
        <v>69</v>
      </c>
      <c r="C32">
        <v>5.1585452421310833</v>
      </c>
      <c r="D32">
        <v>-0.94211271634158322</v>
      </c>
      <c r="E32">
        <v>3.7699999809265101</v>
      </c>
      <c r="F32">
        <v>1.7398259458535108</v>
      </c>
      <c r="G32" s="11">
        <v>6.5638246219105101</v>
      </c>
      <c r="H32">
        <v>11.224895343463</v>
      </c>
      <c r="I32">
        <v>15.632238213734311</v>
      </c>
      <c r="J32">
        <v>30.6230091958247</v>
      </c>
      <c r="K32">
        <v>0.13644339937416142</v>
      </c>
      <c r="L32" s="10">
        <v>3.6649099999999999</v>
      </c>
      <c r="M32" s="13">
        <v>18.598425335362315</v>
      </c>
      <c r="N32">
        <v>472.60909109211099</v>
      </c>
    </row>
    <row r="33" spans="1:14" x14ac:dyDescent="0.25">
      <c r="A33">
        <f t="shared" si="0"/>
        <v>2011</v>
      </c>
      <c r="B33" s="4">
        <v>70.2</v>
      </c>
      <c r="C33">
        <v>2.5253240159503747</v>
      </c>
      <c r="D33">
        <v>-5.6177768875176781</v>
      </c>
      <c r="E33">
        <v>3.69700002670288</v>
      </c>
      <c r="F33">
        <v>-3.0561854536882009</v>
      </c>
      <c r="G33" s="11">
        <v>6.4080319745627303</v>
      </c>
      <c r="H33">
        <v>11.942241407139599</v>
      </c>
      <c r="I33">
        <v>12.57916718026304</v>
      </c>
      <c r="J33">
        <v>27.442699196724099</v>
      </c>
      <c r="K33">
        <v>0.162377534048331</v>
      </c>
      <c r="L33" s="10">
        <v>3.3500190000000001</v>
      </c>
      <c r="M33" s="13">
        <v>16.926015563897689</v>
      </c>
      <c r="N33">
        <v>504.55554467277102</v>
      </c>
    </row>
    <row r="34" spans="1:14" x14ac:dyDescent="0.25">
      <c r="A34">
        <f t="shared" si="0"/>
        <v>2012</v>
      </c>
      <c r="B34" s="4">
        <v>68.2</v>
      </c>
      <c r="C34">
        <v>1.4728674639298305</v>
      </c>
      <c r="D34">
        <v>-2.6397857427556062</v>
      </c>
      <c r="E34">
        <v>3.6930000782012899</v>
      </c>
      <c r="F34">
        <v>5.6600515520983663E-3</v>
      </c>
      <c r="G34" s="11">
        <v>5.8158246284950499</v>
      </c>
      <c r="H34">
        <v>11.4913153048198</v>
      </c>
      <c r="I34">
        <v>11.829145359822361</v>
      </c>
      <c r="J34">
        <v>30.678490984084601</v>
      </c>
      <c r="K34">
        <v>0.13277962766701198</v>
      </c>
      <c r="L34" s="10">
        <v>3.3271790000000001</v>
      </c>
      <c r="M34" s="13">
        <v>20.42737780937891</v>
      </c>
      <c r="N34">
        <v>644.34654443229499</v>
      </c>
    </row>
    <row r="35" spans="1:14" x14ac:dyDescent="0.25">
      <c r="A35">
        <f t="shared" si="0"/>
        <v>2013</v>
      </c>
      <c r="B35" s="4">
        <v>66.400000000000006</v>
      </c>
      <c r="C35">
        <v>3.8537305532362183</v>
      </c>
      <c r="D35">
        <v>17.867191238791875</v>
      </c>
      <c r="E35">
        <v>3.7030000686645499</v>
      </c>
      <c r="F35">
        <v>21.064988435878078</v>
      </c>
      <c r="G35" s="11">
        <v>5.9028829358871597</v>
      </c>
      <c r="H35">
        <v>13.3093993012623</v>
      </c>
      <c r="I35">
        <v>12.58532571964048</v>
      </c>
      <c r="J35">
        <v>26.492581045528802</v>
      </c>
      <c r="K35">
        <v>0.13299987525194451</v>
      </c>
      <c r="L35" s="10">
        <v>3.282959</v>
      </c>
      <c r="M35" s="13">
        <v>19.667041303743222</v>
      </c>
      <c r="N35">
        <v>650.565963031612</v>
      </c>
    </row>
    <row r="36" spans="1:14" x14ac:dyDescent="0.25">
      <c r="A36">
        <f t="shared" si="0"/>
        <v>2014</v>
      </c>
      <c r="B36" s="4">
        <v>64.7</v>
      </c>
      <c r="C36">
        <v>3.5139634445875458</v>
      </c>
      <c r="D36">
        <v>-2.0322592985634458</v>
      </c>
      <c r="E36">
        <v>4.4369997978210396</v>
      </c>
      <c r="F36">
        <v>0.61370084512198275</v>
      </c>
      <c r="G36" s="11">
        <v>5.6054218719823803</v>
      </c>
      <c r="H36">
        <v>16.184525734741701</v>
      </c>
      <c r="I36">
        <v>14.487753957867678</v>
      </c>
      <c r="J36">
        <v>31.071079928349299</v>
      </c>
      <c r="K36">
        <v>0.12192532203964414</v>
      </c>
      <c r="L36" s="10">
        <v>3.1325660000000002</v>
      </c>
      <c r="M36" s="13">
        <v>19.239392348020186</v>
      </c>
      <c r="N36">
        <v>653.20181159028402</v>
      </c>
    </row>
    <row r="37" spans="1:14" x14ac:dyDescent="0.25">
      <c r="A37">
        <f>A36+1</f>
        <v>2015</v>
      </c>
      <c r="C37">
        <v>-2.9295428660702783E-2</v>
      </c>
      <c r="D37">
        <v>-2.9218456592590911</v>
      </c>
      <c r="E37">
        <v>5.3130002021789604</v>
      </c>
      <c r="F37">
        <v>-0.31745753963269863</v>
      </c>
      <c r="G37" s="11">
        <v>4.9788242405794003</v>
      </c>
      <c r="H37">
        <v>16.206863192647901</v>
      </c>
      <c r="I37">
        <v>14.193231235184234</v>
      </c>
      <c r="J37">
        <v>29.870930205093298</v>
      </c>
      <c r="K37">
        <v>9.5437508138891777E-2</v>
      </c>
      <c r="L37" s="10">
        <v>3.019806</v>
      </c>
      <c r="M37" s="13">
        <v>19.836927234600722</v>
      </c>
      <c r="N37">
        <v>667.27898631217499</v>
      </c>
    </row>
    <row r="38" spans="1:14" x14ac:dyDescent="0.25">
      <c r="A38">
        <f t="shared" si="0"/>
        <v>2016</v>
      </c>
      <c r="C38">
        <v>-4.1684147702019061</v>
      </c>
      <c r="D38">
        <v>-6.5436955027445549</v>
      </c>
      <c r="E38">
        <v>6.23699998855591</v>
      </c>
      <c r="F38">
        <v>-4.0553922721621944</v>
      </c>
      <c r="G38" s="11">
        <v>4.7405500971264596</v>
      </c>
      <c r="H38">
        <v>16.732824221912399</v>
      </c>
      <c r="I38">
        <v>15.657069281154335</v>
      </c>
      <c r="J38">
        <v>23.803466737645099</v>
      </c>
      <c r="K38">
        <v>6.5138118330755154E-2</v>
      </c>
      <c r="L38" s="10">
        <v>2.995263</v>
      </c>
      <c r="M38" s="13">
        <v>20.773299917635342</v>
      </c>
      <c r="N38">
        <v>813.64861982812704</v>
      </c>
    </row>
    <row r="39" spans="1:14" ht="15.75" thickBot="1" x14ac:dyDescent="0.3">
      <c r="A39">
        <f t="shared" si="0"/>
        <v>2017</v>
      </c>
      <c r="C39">
        <v>-1.7888267854161626</v>
      </c>
      <c r="D39">
        <v>-3.5018868029234511</v>
      </c>
      <c r="E39">
        <v>6.01300001144409</v>
      </c>
      <c r="F39">
        <v>-0.95243199380702492</v>
      </c>
      <c r="G39" s="11">
        <v>4.43571498894228</v>
      </c>
      <c r="H39">
        <v>16.321971919454601</v>
      </c>
      <c r="I39">
        <v>14.155073488516587</v>
      </c>
      <c r="J39">
        <v>21.778060375581202</v>
      </c>
      <c r="K39" s="1">
        <v>0.48398282100000001</v>
      </c>
      <c r="L39" s="10">
        <v>2.9936090000000002</v>
      </c>
      <c r="M39" s="14">
        <v>19.428128683745609</v>
      </c>
      <c r="N39">
        <v>922.87295329333404</v>
      </c>
    </row>
    <row r="40" spans="1:14" ht="15.75" thickBot="1" x14ac:dyDescent="0.3">
      <c r="A40">
        <f t="shared" si="0"/>
        <v>2018</v>
      </c>
      <c r="C40">
        <v>-0.66557908018771172</v>
      </c>
      <c r="D40">
        <v>2.5341877511207258</v>
      </c>
      <c r="E40">
        <v>6.02600002288818</v>
      </c>
      <c r="F40">
        <v>5.2208779825795375</v>
      </c>
      <c r="G40" s="11">
        <v>4.3000789259941099</v>
      </c>
      <c r="H40">
        <v>16.923037887395399</v>
      </c>
      <c r="I40">
        <v>10.908244776507942</v>
      </c>
      <c r="J40">
        <v>18.5418221448992</v>
      </c>
      <c r="K40" s="2">
        <v>0.257592178</v>
      </c>
      <c r="L40" s="10">
        <v>2.706321</v>
      </c>
      <c r="M40" s="15">
        <v>17.627962715470936</v>
      </c>
      <c r="N40">
        <v>1013.28023466176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13</v>
      </c>
      <c r="D1" t="s">
        <v>87</v>
      </c>
      <c r="E1" t="s">
        <v>10</v>
      </c>
      <c r="F1" t="s">
        <v>86</v>
      </c>
      <c r="G1" t="s">
        <v>5</v>
      </c>
      <c r="H1" t="s">
        <v>6</v>
      </c>
      <c r="I1" t="s">
        <v>9</v>
      </c>
      <c r="J1" t="s">
        <v>7</v>
      </c>
      <c r="K1" t="s">
        <v>15</v>
      </c>
      <c r="L1" t="s">
        <v>12</v>
      </c>
      <c r="M1" t="s">
        <v>14</v>
      </c>
      <c r="N1" t="s">
        <v>16</v>
      </c>
      <c r="O1" t="s">
        <v>17</v>
      </c>
      <c r="P1" t="s">
        <v>8</v>
      </c>
    </row>
    <row r="2" spans="1:16" x14ac:dyDescent="0.25">
      <c r="A2">
        <v>1990</v>
      </c>
      <c r="B2" s="3">
        <v>44</v>
      </c>
      <c r="C2">
        <v>8.9306777618552786</v>
      </c>
      <c r="D2">
        <v>20.665807725876533</v>
      </c>
      <c r="F2">
        <v>23.818638635452743</v>
      </c>
      <c r="G2" s="10">
        <v>1.0499999999999999E-3</v>
      </c>
      <c r="H2">
        <v>4.9480315701565809</v>
      </c>
      <c r="K2" s="10">
        <v>2.031247</v>
      </c>
      <c r="L2" s="13">
        <v>6.7138791727541074</v>
      </c>
      <c r="N2">
        <v>0</v>
      </c>
    </row>
    <row r="3" spans="1:16" x14ac:dyDescent="0.25">
      <c r="A3">
        <f t="shared" ref="A3:A30" si="0">A2+1</f>
        <v>1991</v>
      </c>
      <c r="B3" s="3">
        <v>43.5</v>
      </c>
      <c r="C3">
        <v>-2.1644690900585886</v>
      </c>
      <c r="D3">
        <v>3.2456804302026967</v>
      </c>
      <c r="E3">
        <v>3.56200003623962</v>
      </c>
      <c r="F3">
        <v>5.9080101588252205</v>
      </c>
      <c r="G3" s="10">
        <v>2.0479999999999999E-3</v>
      </c>
      <c r="H3">
        <v>4.9923928363102572</v>
      </c>
      <c r="K3" s="10">
        <v>2.0661909999999999</v>
      </c>
      <c r="L3" s="13">
        <v>6.9378117306885647</v>
      </c>
      <c r="N3">
        <v>0</v>
      </c>
      <c r="O3">
        <v>53.866001129150398</v>
      </c>
    </row>
    <row r="4" spans="1:16" x14ac:dyDescent="0.25">
      <c r="A4">
        <f t="shared" si="0"/>
        <v>1992</v>
      </c>
      <c r="B4" s="3">
        <v>42.7</v>
      </c>
      <c r="C4">
        <v>2.0258225270320906</v>
      </c>
      <c r="D4">
        <v>14.016265296920835</v>
      </c>
      <c r="E4">
        <v>3.56200003623962</v>
      </c>
      <c r="F4">
        <v>16.927828248700138</v>
      </c>
      <c r="G4" s="10">
        <v>9.9839999999999998E-3</v>
      </c>
      <c r="H4">
        <v>8.1716121939941608</v>
      </c>
      <c r="J4">
        <v>27.035515921135815</v>
      </c>
      <c r="K4" s="10">
        <v>2.2653370000000002</v>
      </c>
      <c r="L4" s="13">
        <v>6.3885178031740155</v>
      </c>
      <c r="N4">
        <v>0</v>
      </c>
      <c r="O4">
        <v>53.792999267578097</v>
      </c>
    </row>
    <row r="5" spans="1:16" x14ac:dyDescent="0.25">
      <c r="A5">
        <f t="shared" si="0"/>
        <v>1993</v>
      </c>
      <c r="B5" s="3">
        <v>49</v>
      </c>
      <c r="C5">
        <v>-4.4570780958975433</v>
      </c>
      <c r="D5">
        <v>-10.512597064951194</v>
      </c>
      <c r="E5">
        <v>3.82599997520447</v>
      </c>
      <c r="F5">
        <v>-8.244141743946642</v>
      </c>
      <c r="G5" s="10">
        <v>1.9474000000000002E-2</v>
      </c>
      <c r="H5">
        <v>6.9401085779288234</v>
      </c>
      <c r="J5">
        <v>17.40905866855811</v>
      </c>
      <c r="K5" s="10">
        <v>2.290149</v>
      </c>
      <c r="L5" s="13">
        <v>10.096155362588826</v>
      </c>
      <c r="N5">
        <v>8.8110359999999995E-3</v>
      </c>
      <c r="O5">
        <v>53.541000366210902</v>
      </c>
    </row>
    <row r="6" spans="1:16" x14ac:dyDescent="0.25">
      <c r="A6">
        <f t="shared" si="0"/>
        <v>1994</v>
      </c>
      <c r="B6" s="3">
        <v>54.7</v>
      </c>
      <c r="C6">
        <v>-4.2328155539201617</v>
      </c>
      <c r="D6">
        <v>-12.072274797100093</v>
      </c>
      <c r="E6">
        <v>4.0159997940063503</v>
      </c>
      <c r="F6">
        <v>-9.852311217264571</v>
      </c>
      <c r="G6" s="10">
        <v>4.7486E-2</v>
      </c>
      <c r="H6">
        <v>7.9941305126839683</v>
      </c>
      <c r="J6">
        <v>14.32062309081585</v>
      </c>
      <c r="K6" s="10">
        <v>2.2764890000000002</v>
      </c>
      <c r="L6" s="13">
        <v>8.1360997051258188</v>
      </c>
      <c r="N6">
        <v>1.2156472999999999E-2</v>
      </c>
      <c r="O6">
        <v>53.337001800537102</v>
      </c>
    </row>
    <row r="7" spans="1:16" x14ac:dyDescent="0.25">
      <c r="A7">
        <f t="shared" si="0"/>
        <v>1995</v>
      </c>
      <c r="B7" s="3">
        <v>60</v>
      </c>
      <c r="C7">
        <v>-2.5300496032941879</v>
      </c>
      <c r="D7">
        <v>2.3776297597760276</v>
      </c>
      <c r="E7">
        <v>3.94700002670288</v>
      </c>
      <c r="F7">
        <v>4.9587456211936001</v>
      </c>
      <c r="G7" s="10">
        <v>4.7245000000000002E-2</v>
      </c>
      <c r="H7">
        <v>6.4892304589681444</v>
      </c>
      <c r="J7">
        <v>15.862807988217002</v>
      </c>
      <c r="K7" s="10">
        <v>2.1880839999999999</v>
      </c>
      <c r="L7" s="13">
        <v>6.2173485622905229</v>
      </c>
      <c r="N7">
        <v>1.2042798E-2</v>
      </c>
      <c r="O7">
        <v>53.290000915527301</v>
      </c>
    </row>
    <row r="8" spans="1:16" x14ac:dyDescent="0.25">
      <c r="A8">
        <f t="shared" si="0"/>
        <v>1996</v>
      </c>
      <c r="B8" s="3">
        <v>65.599999999999994</v>
      </c>
      <c r="C8">
        <v>1.6345810588049687</v>
      </c>
      <c r="D8">
        <v>17.033671745969301</v>
      </c>
      <c r="E8">
        <v>3.95099997520447</v>
      </c>
      <c r="F8">
        <v>19.983094778796698</v>
      </c>
      <c r="G8" s="10">
        <v>5.0601E-2</v>
      </c>
      <c r="H8">
        <v>6.1507902405679067</v>
      </c>
      <c r="J8">
        <v>16.598620931038312</v>
      </c>
      <c r="K8" s="10">
        <v>2.1704400000000001</v>
      </c>
      <c r="L8" s="13">
        <v>6.313526394588127</v>
      </c>
      <c r="M8">
        <v>8.8329800000000007E-3</v>
      </c>
      <c r="N8">
        <v>1.2650359E-2</v>
      </c>
      <c r="O8">
        <v>53.187000274658203</v>
      </c>
    </row>
    <row r="9" spans="1:16" x14ac:dyDescent="0.25">
      <c r="A9">
        <f t="shared" si="0"/>
        <v>1997</v>
      </c>
      <c r="B9" s="4">
        <v>61.2</v>
      </c>
      <c r="C9">
        <v>0.40683325763598077</v>
      </c>
      <c r="D9">
        <v>-5.6204784466521716</v>
      </c>
      <c r="E9">
        <v>3.97399997711182</v>
      </c>
      <c r="F9">
        <v>-3.2421013777291847</v>
      </c>
      <c r="G9" s="10">
        <v>5.2882999999999999E-2</v>
      </c>
      <c r="H9">
        <v>7.0129763625699777</v>
      </c>
      <c r="J9">
        <v>13.118097986115037</v>
      </c>
      <c r="K9" s="10">
        <v>2.117089</v>
      </c>
      <c r="L9" s="13">
        <v>7.6905330479886249</v>
      </c>
      <c r="M9">
        <v>1.7237400999999999E-2</v>
      </c>
      <c r="N9">
        <v>1.3220791000000001E-2</v>
      </c>
      <c r="O9">
        <v>53.094001770019503</v>
      </c>
    </row>
    <row r="10" spans="1:16" x14ac:dyDescent="0.25">
      <c r="A10">
        <f t="shared" si="0"/>
        <v>1998</v>
      </c>
      <c r="B10" s="4">
        <v>59.5</v>
      </c>
      <c r="C10">
        <v>5.7199724044693312E-2</v>
      </c>
      <c r="D10">
        <v>-2.7857681176538591</v>
      </c>
      <c r="E10">
        <v>3.9920001029968302</v>
      </c>
      <c r="F10">
        <v>-0.33343077122415821</v>
      </c>
      <c r="G10" s="10">
        <v>5.5021E-2</v>
      </c>
      <c r="H10">
        <v>7.6086867614530567</v>
      </c>
      <c r="J10">
        <v>11.529499451771287</v>
      </c>
      <c r="K10" s="10">
        <v>1.874144</v>
      </c>
      <c r="L10" s="13">
        <v>7.6695787889331166</v>
      </c>
      <c r="M10">
        <v>2.5231461E-2</v>
      </c>
      <c r="N10">
        <v>1.7193982999999999E-2</v>
      </c>
      <c r="O10">
        <v>53.006999969482401</v>
      </c>
    </row>
    <row r="11" spans="1:16" x14ac:dyDescent="0.25">
      <c r="A11">
        <f t="shared" si="0"/>
        <v>1999</v>
      </c>
      <c r="B11" s="4">
        <v>57.9</v>
      </c>
      <c r="C11">
        <v>-1.89573017747297</v>
      </c>
      <c r="D11">
        <v>-10.793814651444293</v>
      </c>
      <c r="E11">
        <v>4.0089998245239302</v>
      </c>
      <c r="F11">
        <v>-8.5388813034040822</v>
      </c>
      <c r="G11" s="10">
        <v>5.5341000000000001E-2</v>
      </c>
      <c r="H11">
        <v>8.1526835699669835</v>
      </c>
      <c r="J11">
        <v>10.427246771715581</v>
      </c>
      <c r="K11" s="10">
        <v>1.8279380000000001</v>
      </c>
      <c r="L11" s="13">
        <v>8.1239680799161675</v>
      </c>
      <c r="M11">
        <v>4.1038722999999999E-2</v>
      </c>
      <c r="N11">
        <v>2.0962591999999999E-2</v>
      </c>
      <c r="O11">
        <v>52.958999633789098</v>
      </c>
    </row>
    <row r="12" spans="1:16" x14ac:dyDescent="0.25">
      <c r="A12">
        <f t="shared" si="0"/>
        <v>2000</v>
      </c>
      <c r="B12" s="4">
        <v>56.8</v>
      </c>
      <c r="C12">
        <v>2.4191419811218253</v>
      </c>
      <c r="D12">
        <v>-0.74795082647118249</v>
      </c>
      <c r="E12">
        <v>3.9539999961853001</v>
      </c>
      <c r="F12">
        <v>1.7685416896721051</v>
      </c>
      <c r="G12" s="10">
        <v>5.7244000000000003E-2</v>
      </c>
      <c r="H12">
        <v>8.2183570449905954</v>
      </c>
      <c r="J12">
        <v>7.5752223767385001</v>
      </c>
      <c r="K12" s="10">
        <v>1.78928</v>
      </c>
      <c r="L12" s="13">
        <v>7.6893751454802501</v>
      </c>
      <c r="M12">
        <v>6.4080808000000003E-2</v>
      </c>
      <c r="N12">
        <v>2.4533084E-2</v>
      </c>
      <c r="O12">
        <v>52.9140014648438</v>
      </c>
    </row>
    <row r="13" spans="1:16" x14ac:dyDescent="0.25">
      <c r="A13">
        <f t="shared" si="0"/>
        <v>2001</v>
      </c>
      <c r="B13" s="4">
        <v>54.9</v>
      </c>
      <c r="C13">
        <v>3.2905682163535346</v>
      </c>
      <c r="D13">
        <v>55.434158664744132</v>
      </c>
      <c r="E13">
        <v>4.0289998054504403</v>
      </c>
      <c r="F13">
        <v>59.38750735749835</v>
      </c>
      <c r="G13" s="10">
        <v>7.1774000000000004E-2</v>
      </c>
      <c r="H13">
        <v>9.8431237126109412</v>
      </c>
      <c r="J13">
        <v>6.2083193307362521</v>
      </c>
      <c r="K13" s="10">
        <v>1.744899</v>
      </c>
      <c r="L13" s="13">
        <v>9.4043297595355249</v>
      </c>
      <c r="M13">
        <v>8.9901369999999994E-2</v>
      </c>
      <c r="N13">
        <v>0.21249892500000001</v>
      </c>
      <c r="O13">
        <v>52.865001678466797</v>
      </c>
    </row>
    <row r="14" spans="1:16" x14ac:dyDescent="0.25">
      <c r="A14">
        <f t="shared" si="0"/>
        <v>2002</v>
      </c>
      <c r="B14" s="4">
        <v>53.4</v>
      </c>
      <c r="C14">
        <v>12.457470784530827</v>
      </c>
      <c r="D14">
        <v>12.352156618019492</v>
      </c>
      <c r="E14">
        <v>4.1100001335143999</v>
      </c>
      <c r="F14">
        <v>15.221152296295926</v>
      </c>
      <c r="G14" s="10">
        <v>7.7762999999999999E-2</v>
      </c>
      <c r="H14">
        <v>8.0700361066162607</v>
      </c>
      <c r="J14">
        <v>8.6843982813898801</v>
      </c>
      <c r="K14" s="10">
        <v>2.3367740000000001</v>
      </c>
      <c r="L14" s="13">
        <v>8.2110233520588025</v>
      </c>
      <c r="M14">
        <v>0.32046197599999998</v>
      </c>
      <c r="N14">
        <v>1.2201383189999999</v>
      </c>
      <c r="O14">
        <v>52.826999664306598</v>
      </c>
    </row>
    <row r="15" spans="1:16" x14ac:dyDescent="0.25">
      <c r="A15">
        <f t="shared" si="0"/>
        <v>2003</v>
      </c>
      <c r="B15" s="4">
        <v>52</v>
      </c>
      <c r="C15">
        <v>4.6577862299463106</v>
      </c>
      <c r="D15">
        <v>7.992704545295453</v>
      </c>
      <c r="E15">
        <v>4.0630002021789604</v>
      </c>
      <c r="F15">
        <v>10.767811242708831</v>
      </c>
      <c r="G15" s="10">
        <v>0.12509400000000001</v>
      </c>
      <c r="H15">
        <v>8.8969118608338338</v>
      </c>
      <c r="J15">
        <v>7.4947286359114322</v>
      </c>
      <c r="K15" s="10">
        <v>2.4579110000000002</v>
      </c>
      <c r="L15" s="13">
        <v>8.2436620870946964</v>
      </c>
      <c r="M15">
        <v>0.55857624500000003</v>
      </c>
      <c r="N15">
        <v>2.3877618900000002</v>
      </c>
      <c r="O15">
        <v>52.7960014343262</v>
      </c>
    </row>
    <row r="16" spans="1:16" x14ac:dyDescent="0.25">
      <c r="A16">
        <f t="shared" si="0"/>
        <v>2004</v>
      </c>
      <c r="B16" s="3">
        <v>54.4</v>
      </c>
      <c r="C16">
        <v>6.4895996809778893</v>
      </c>
      <c r="D16">
        <v>-2.3060888683174596</v>
      </c>
      <c r="E16">
        <v>3.9800000190734899</v>
      </c>
      <c r="F16">
        <v>0.22682363945460793</v>
      </c>
      <c r="G16" s="10">
        <v>0.19730900000000001</v>
      </c>
      <c r="H16">
        <v>8.4510109671502747</v>
      </c>
      <c r="J16">
        <v>3.6189872756999262</v>
      </c>
      <c r="K16" s="10">
        <v>2.5768469999999999</v>
      </c>
      <c r="L16" s="13">
        <v>8.2076081051337528</v>
      </c>
      <c r="M16">
        <v>1.2861376410000001</v>
      </c>
      <c r="N16">
        <v>6.7596663269999997</v>
      </c>
      <c r="O16">
        <v>52.557998657226598</v>
      </c>
    </row>
    <row r="17" spans="1:16" x14ac:dyDescent="0.25">
      <c r="A17">
        <f t="shared" si="0"/>
        <v>2005</v>
      </c>
      <c r="B17" s="4">
        <v>50.4</v>
      </c>
      <c r="C17">
        <v>3.7216239778439899</v>
      </c>
      <c r="D17">
        <v>9.8746184858465256</v>
      </c>
      <c r="E17">
        <v>3.8699998855590798</v>
      </c>
      <c r="F17">
        <v>12.752683065317186</v>
      </c>
      <c r="G17">
        <v>0.68008652081171495</v>
      </c>
      <c r="H17">
        <v>8.4252993464311832</v>
      </c>
      <c r="J17">
        <v>2.5448957189195558</v>
      </c>
      <c r="K17" s="10">
        <v>2.32816</v>
      </c>
      <c r="L17" s="13">
        <v>8.2550146204280441</v>
      </c>
      <c r="M17">
        <v>3.5491557180000002</v>
      </c>
      <c r="N17">
        <v>13.384940670000001</v>
      </c>
      <c r="O17">
        <v>52.633998870849602</v>
      </c>
    </row>
    <row r="18" spans="1:16" x14ac:dyDescent="0.25">
      <c r="A18">
        <f t="shared" si="0"/>
        <v>2006</v>
      </c>
      <c r="B18" s="4">
        <v>49.1</v>
      </c>
      <c r="C18">
        <v>3.3262171914594489</v>
      </c>
      <c r="D18">
        <v>-15.940489401838107</v>
      </c>
      <c r="E18">
        <v>3.6659998893737802</v>
      </c>
      <c r="F18">
        <v>-13.716926284946624</v>
      </c>
      <c r="G18">
        <v>1.7799704617272101</v>
      </c>
      <c r="H18">
        <v>8.1110261868305304</v>
      </c>
      <c r="J18">
        <v>0.98546753763687545</v>
      </c>
      <c r="K18" s="10">
        <v>2.2681619999999998</v>
      </c>
      <c r="L18" s="13">
        <v>7.9916973522502541</v>
      </c>
      <c r="M18">
        <v>5.5450360830000003</v>
      </c>
      <c r="N18">
        <v>22.67615103</v>
      </c>
      <c r="O18">
        <v>52.7700004577637</v>
      </c>
    </row>
    <row r="19" spans="1:16" x14ac:dyDescent="0.25">
      <c r="A19">
        <f t="shared" si="0"/>
        <v>2007</v>
      </c>
      <c r="B19" s="4">
        <v>47.7</v>
      </c>
      <c r="C19">
        <v>3.8220702291531268</v>
      </c>
      <c r="D19">
        <v>31.08716452798933</v>
      </c>
      <c r="E19">
        <v>3.4389998912811302</v>
      </c>
      <c r="F19">
        <v>34.583417687413345</v>
      </c>
      <c r="G19">
        <v>4.4764786255817501</v>
      </c>
      <c r="H19">
        <v>14.838873194083476</v>
      </c>
      <c r="J19">
        <v>0.85258233578194942</v>
      </c>
      <c r="K19" s="10">
        <v>2.8700290000000002</v>
      </c>
      <c r="L19" s="13">
        <v>11.118700073238781</v>
      </c>
      <c r="M19">
        <v>6.77</v>
      </c>
      <c r="N19">
        <v>27.603947890000001</v>
      </c>
      <c r="O19">
        <v>52.929000854492202</v>
      </c>
      <c r="P19">
        <v>296.14954156645399</v>
      </c>
    </row>
    <row r="20" spans="1:16" x14ac:dyDescent="0.25">
      <c r="A20">
        <f t="shared" si="0"/>
        <v>2008</v>
      </c>
      <c r="B20" s="4">
        <v>46.5</v>
      </c>
      <c r="C20">
        <v>3.9725140637865195</v>
      </c>
      <c r="D20">
        <v>-18.175339206418045</v>
      </c>
      <c r="E20">
        <v>3.42400002479553</v>
      </c>
      <c r="F20">
        <v>-15.978113557073755</v>
      </c>
      <c r="G20">
        <v>8.6409564691099998</v>
      </c>
      <c r="H20">
        <v>20.775962053077535</v>
      </c>
      <c r="I20">
        <v>26.344124939729699</v>
      </c>
      <c r="J20">
        <v>0.17324671161075178</v>
      </c>
      <c r="K20" s="10">
        <v>3.29541</v>
      </c>
      <c r="L20" s="13">
        <v>17.673321373245017</v>
      </c>
      <c r="M20">
        <v>8</v>
      </c>
      <c r="N20">
        <v>41.916982779999998</v>
      </c>
      <c r="O20">
        <v>52.981998443603501</v>
      </c>
      <c r="P20">
        <v>311.83408432759001</v>
      </c>
    </row>
    <row r="21" spans="1:16" x14ac:dyDescent="0.25">
      <c r="A21">
        <f t="shared" si="0"/>
        <v>2009</v>
      </c>
      <c r="B21" s="4">
        <v>45.2</v>
      </c>
      <c r="C21">
        <v>5.197959199122252</v>
      </c>
      <c r="D21">
        <v>19.069212483428316</v>
      </c>
      <c r="E21">
        <v>3.7569999694824201</v>
      </c>
      <c r="F21">
        <v>22.282520392480393</v>
      </c>
      <c r="G21">
        <v>11.4628725403203</v>
      </c>
      <c r="H21">
        <v>22.267224702372701</v>
      </c>
      <c r="I21">
        <v>29.437043137507299</v>
      </c>
      <c r="J21">
        <v>0.16928727535963853</v>
      </c>
      <c r="K21" s="10">
        <v>3.5224380000000002</v>
      </c>
      <c r="L21" s="13">
        <v>20.553085488021104</v>
      </c>
      <c r="M21">
        <v>9.3000000000000007</v>
      </c>
      <c r="N21">
        <v>48.286600579999998</v>
      </c>
      <c r="O21">
        <v>52.847000122070298</v>
      </c>
      <c r="P21">
        <v>464.446484011167</v>
      </c>
    </row>
    <row r="22" spans="1:16" x14ac:dyDescent="0.25">
      <c r="A22">
        <f t="shared" si="0"/>
        <v>2010</v>
      </c>
      <c r="B22" s="3">
        <v>69</v>
      </c>
      <c r="C22">
        <v>5.1585452421310833</v>
      </c>
      <c r="D22">
        <v>-0.94211271634158322</v>
      </c>
      <c r="E22">
        <v>3.7699999809265101</v>
      </c>
      <c r="F22">
        <v>1.7398259458535108</v>
      </c>
      <c r="G22">
        <v>11.224895343463</v>
      </c>
      <c r="H22">
        <v>15.632238213734311</v>
      </c>
      <c r="I22">
        <v>30.6230091958247</v>
      </c>
      <c r="J22">
        <v>0.13644339937416142</v>
      </c>
      <c r="K22" s="10">
        <v>3.6649099999999999</v>
      </c>
      <c r="L22" s="13">
        <v>18.598425335362315</v>
      </c>
      <c r="M22">
        <v>11.5</v>
      </c>
      <c r="N22">
        <v>55.076358489999997</v>
      </c>
      <c r="O22">
        <v>52.888999938964801</v>
      </c>
      <c r="P22">
        <v>472.60909109211099</v>
      </c>
    </row>
    <row r="23" spans="1:16" x14ac:dyDescent="0.25">
      <c r="A23">
        <f t="shared" si="0"/>
        <v>2011</v>
      </c>
      <c r="B23" s="4">
        <v>70.2</v>
      </c>
      <c r="C23">
        <v>2.5253240159503747</v>
      </c>
      <c r="D23">
        <v>-5.6177768875176781</v>
      </c>
      <c r="E23">
        <v>3.69700002670288</v>
      </c>
      <c r="F23">
        <v>-3.0561854536882009</v>
      </c>
      <c r="G23">
        <v>11.942241407139599</v>
      </c>
      <c r="H23">
        <v>12.57916718026304</v>
      </c>
      <c r="I23">
        <v>27.442699196724099</v>
      </c>
      <c r="J23">
        <v>0.162377534048331</v>
      </c>
      <c r="K23" s="10">
        <v>3.3500190000000001</v>
      </c>
      <c r="L23" s="13">
        <v>16.926015563897689</v>
      </c>
      <c r="M23">
        <v>13.8</v>
      </c>
      <c r="N23">
        <v>58.454754450000003</v>
      </c>
      <c r="O23">
        <v>52.974998474121101</v>
      </c>
      <c r="P23">
        <v>504.55554467277102</v>
      </c>
    </row>
    <row r="24" spans="1:16" x14ac:dyDescent="0.25">
      <c r="A24">
        <f t="shared" si="0"/>
        <v>2012</v>
      </c>
      <c r="B24" s="4">
        <v>68.2</v>
      </c>
      <c r="C24">
        <v>1.4728674639298305</v>
      </c>
      <c r="D24">
        <v>-2.6397857427556062</v>
      </c>
      <c r="E24">
        <v>3.6930000782012899</v>
      </c>
      <c r="F24">
        <v>5.6600515520983663E-3</v>
      </c>
      <c r="G24">
        <v>11.4913153048198</v>
      </c>
      <c r="H24">
        <v>11.829145359822361</v>
      </c>
      <c r="I24">
        <v>30.678490984084601</v>
      </c>
      <c r="J24">
        <v>0.13277962766701198</v>
      </c>
      <c r="K24" s="10">
        <v>3.3271790000000001</v>
      </c>
      <c r="L24" s="13">
        <v>20.42737780937891</v>
      </c>
      <c r="M24">
        <v>16.100000000000001</v>
      </c>
      <c r="N24">
        <v>67.439214449999994</v>
      </c>
      <c r="O24">
        <v>53.023998260497997</v>
      </c>
      <c r="P24">
        <v>644.34654443229499</v>
      </c>
    </row>
    <row r="25" spans="1:16" x14ac:dyDescent="0.25">
      <c r="A25">
        <f t="shared" si="0"/>
        <v>2013</v>
      </c>
      <c r="B25" s="4">
        <v>66.400000000000006</v>
      </c>
      <c r="C25">
        <v>3.8537305532362183</v>
      </c>
      <c r="D25">
        <v>17.867191238791875</v>
      </c>
      <c r="E25">
        <v>3.7030000686645499</v>
      </c>
      <c r="F25">
        <v>21.064988435878078</v>
      </c>
      <c r="G25">
        <v>13.3093993012623</v>
      </c>
      <c r="H25">
        <v>12.58532571964048</v>
      </c>
      <c r="I25">
        <v>26.492581045528802</v>
      </c>
      <c r="J25">
        <v>0.13299987525194451</v>
      </c>
      <c r="K25" s="10">
        <v>3.282959</v>
      </c>
      <c r="L25" s="13">
        <v>19.667041303743222</v>
      </c>
      <c r="M25">
        <v>19.100000000000001</v>
      </c>
      <c r="N25">
        <v>74.081150120000004</v>
      </c>
      <c r="O25">
        <v>53.058998107910199</v>
      </c>
      <c r="P25">
        <v>650.565963031612</v>
      </c>
    </row>
    <row r="26" spans="1:16" x14ac:dyDescent="0.25">
      <c r="A26">
        <f t="shared" si="0"/>
        <v>2014</v>
      </c>
      <c r="B26" s="4">
        <v>64.7</v>
      </c>
      <c r="C26">
        <v>3.5139634445875458</v>
      </c>
      <c r="D26">
        <v>-2.0322592985634458</v>
      </c>
      <c r="E26">
        <v>4.4369997978210396</v>
      </c>
      <c r="F26">
        <v>0.61370084512198275</v>
      </c>
      <c r="G26">
        <v>16.184525734741701</v>
      </c>
      <c r="H26">
        <v>14.487753957867678</v>
      </c>
      <c r="I26">
        <v>31.071079928349299</v>
      </c>
      <c r="J26">
        <v>0.12192532203964414</v>
      </c>
      <c r="K26" s="10">
        <v>3.1325660000000002</v>
      </c>
      <c r="L26" s="13">
        <v>19.239392348020186</v>
      </c>
      <c r="M26">
        <v>21</v>
      </c>
      <c r="N26">
        <v>78.773488270000001</v>
      </c>
      <c r="O26">
        <v>52.652999877929702</v>
      </c>
      <c r="P26">
        <v>653.20181159028402</v>
      </c>
    </row>
    <row r="27" spans="1:16" x14ac:dyDescent="0.25">
      <c r="A27">
        <f t="shared" si="0"/>
        <v>2015</v>
      </c>
      <c r="B27" s="4"/>
      <c r="C27">
        <v>-2.9295428660702783E-2</v>
      </c>
      <c r="D27">
        <v>-2.9218456592590911</v>
      </c>
      <c r="E27">
        <v>5.3130002021789604</v>
      </c>
      <c r="F27">
        <v>-0.31745753963269863</v>
      </c>
      <c r="G27">
        <v>16.206863192647901</v>
      </c>
      <c r="H27">
        <v>14.193231235184234</v>
      </c>
      <c r="I27">
        <v>29.870930205093298</v>
      </c>
      <c r="J27">
        <v>9.5437508138891777E-2</v>
      </c>
      <c r="K27" s="10">
        <v>3.019806</v>
      </c>
      <c r="L27" s="13">
        <v>19.836927234600722</v>
      </c>
      <c r="M27">
        <v>36</v>
      </c>
      <c r="N27">
        <v>83.268308489999995</v>
      </c>
      <c r="O27">
        <v>52.200000762939503</v>
      </c>
      <c r="P27">
        <v>667.27898631217499</v>
      </c>
    </row>
    <row r="28" spans="1:16" x14ac:dyDescent="0.25">
      <c r="A28">
        <f t="shared" si="0"/>
        <v>2016</v>
      </c>
      <c r="C28">
        <v>-4.1684147702019061</v>
      </c>
      <c r="D28">
        <v>-6.5436955027445549</v>
      </c>
      <c r="E28">
        <v>6.23699998855591</v>
      </c>
      <c r="F28">
        <v>-4.0553922721621944</v>
      </c>
      <c r="G28">
        <v>16.732824221912399</v>
      </c>
      <c r="H28">
        <v>15.657069281154335</v>
      </c>
      <c r="I28">
        <v>23.803466737645099</v>
      </c>
      <c r="J28">
        <v>6.5138118330755154E-2</v>
      </c>
      <c r="K28" s="10">
        <v>2.995263</v>
      </c>
      <c r="L28" s="13">
        <v>20.773299917635342</v>
      </c>
      <c r="M28">
        <v>25.67</v>
      </c>
      <c r="N28">
        <v>82.997401580000002</v>
      </c>
      <c r="O28">
        <v>51.751998901367202</v>
      </c>
      <c r="P28">
        <v>813.64861982812704</v>
      </c>
    </row>
    <row r="29" spans="1:16" ht="15.75" thickBot="1" x14ac:dyDescent="0.3">
      <c r="A29">
        <f t="shared" si="0"/>
        <v>2017</v>
      </c>
      <c r="C29">
        <v>-1.7888267854161626</v>
      </c>
      <c r="D29">
        <v>-3.5018868029234511</v>
      </c>
      <c r="E29">
        <v>6.01300001144409</v>
      </c>
      <c r="F29">
        <v>-0.95243199380702492</v>
      </c>
      <c r="G29">
        <v>16.321971919454601</v>
      </c>
      <c r="H29">
        <v>14.155073488516587</v>
      </c>
      <c r="I29">
        <v>21.778060375581202</v>
      </c>
      <c r="J29" s="1">
        <v>0.48398282100000001</v>
      </c>
      <c r="K29" s="10">
        <v>2.9936090000000002</v>
      </c>
      <c r="L29" s="14">
        <v>19.428128683745609</v>
      </c>
      <c r="M29">
        <v>42</v>
      </c>
      <c r="N29">
        <v>75.924821609999995</v>
      </c>
      <c r="O29">
        <v>51.9010009765625</v>
      </c>
      <c r="P29">
        <v>922.87295329333404</v>
      </c>
    </row>
    <row r="30" spans="1:16" ht="15.75" thickBot="1" x14ac:dyDescent="0.3">
      <c r="A30">
        <f t="shared" si="0"/>
        <v>2018</v>
      </c>
      <c r="B30" s="16">
        <v>46.539946909999998</v>
      </c>
      <c r="C30">
        <v>-0.66557908018771172</v>
      </c>
      <c r="D30">
        <v>2.5341877511207258</v>
      </c>
      <c r="E30">
        <v>6.02600002288818</v>
      </c>
      <c r="F30">
        <v>5.2208779825795375</v>
      </c>
      <c r="G30">
        <v>16.923037887395399</v>
      </c>
      <c r="H30">
        <v>10.908244776507942</v>
      </c>
      <c r="I30">
        <v>18.5418221448992</v>
      </c>
      <c r="J30" s="2">
        <v>0.257592178</v>
      </c>
      <c r="K30" s="10">
        <v>2.706321</v>
      </c>
      <c r="L30" s="15">
        <v>17.627962715470936</v>
      </c>
      <c r="M30">
        <v>52</v>
      </c>
      <c r="N30">
        <v>88.184241249999999</v>
      </c>
      <c r="O30">
        <v>51.877998352050803</v>
      </c>
      <c r="P30">
        <v>1013.28023466176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15" width="9.140625" style="18"/>
    <col min="16" max="16" width="9.140625" style="25"/>
    <col min="17" max="16384" width="9.140625" style="18"/>
  </cols>
  <sheetData>
    <row r="1" spans="1:18" x14ac:dyDescent="0.25">
      <c r="A1" s="18" t="s">
        <v>0</v>
      </c>
      <c r="B1" s="18" t="s">
        <v>1</v>
      </c>
      <c r="C1" s="18" t="s">
        <v>13</v>
      </c>
      <c r="D1" s="18" t="s">
        <v>3</v>
      </c>
      <c r="E1" s="18" t="s">
        <v>10</v>
      </c>
      <c r="F1" s="18" t="s">
        <v>21</v>
      </c>
      <c r="G1" s="18" t="s">
        <v>8</v>
      </c>
      <c r="H1" s="18" t="s">
        <v>5</v>
      </c>
      <c r="I1" s="18" t="s">
        <v>15</v>
      </c>
      <c r="J1" s="18" t="s">
        <v>12</v>
      </c>
      <c r="K1" s="18" t="s">
        <v>7</v>
      </c>
      <c r="L1" s="18" t="s">
        <v>14</v>
      </c>
      <c r="M1" s="18" t="s">
        <v>86</v>
      </c>
      <c r="Q1" s="24" t="s">
        <v>11</v>
      </c>
      <c r="R1" s="18" t="s">
        <v>1</v>
      </c>
    </row>
    <row r="2" spans="1:18" x14ac:dyDescent="0.25">
      <c r="A2" s="18">
        <v>2007</v>
      </c>
      <c r="B2" s="18">
        <v>47.7</v>
      </c>
      <c r="C2" s="18">
        <v>3.8220702291531268</v>
      </c>
      <c r="D2" s="18">
        <v>31.08716452798933</v>
      </c>
      <c r="E2" s="18">
        <v>3.4389998912811302</v>
      </c>
      <c r="F2" s="18">
        <v>52.929000854492202</v>
      </c>
      <c r="G2" s="18">
        <v>296.14954156645399</v>
      </c>
      <c r="H2" s="18">
        <v>4.4764786255817501</v>
      </c>
      <c r="I2" s="19">
        <v>2.8700290000000002</v>
      </c>
      <c r="J2" s="20">
        <v>11.118700073238781</v>
      </c>
      <c r="K2" s="18">
        <v>0.85258233578194942</v>
      </c>
      <c r="L2" s="18">
        <v>6.77</v>
      </c>
      <c r="M2" s="18">
        <v>34.583417687413345</v>
      </c>
      <c r="Q2" s="24">
        <v>5.2095689772140199</v>
      </c>
      <c r="R2" s="4">
        <v>47.7</v>
      </c>
    </row>
    <row r="3" spans="1:18" x14ac:dyDescent="0.25">
      <c r="A3" s="18">
        <f>A2+1</f>
        <v>2008</v>
      </c>
      <c r="B3" s="18">
        <v>46.5</v>
      </c>
      <c r="C3" s="18">
        <v>3.9725140637865195</v>
      </c>
      <c r="D3" s="18">
        <v>-18.175339206418045</v>
      </c>
      <c r="E3" s="18">
        <v>3.42400002479553</v>
      </c>
      <c r="F3" s="18">
        <v>52.981998443603501</v>
      </c>
      <c r="G3" s="18">
        <v>311.83408432759001</v>
      </c>
      <c r="H3" s="18">
        <v>8.6409564691099998</v>
      </c>
      <c r="I3" s="19">
        <v>3.29541</v>
      </c>
      <c r="J3" s="20">
        <v>17.673321373245017</v>
      </c>
      <c r="K3" s="18">
        <v>0.17324671161075178</v>
      </c>
      <c r="L3" s="18">
        <v>8</v>
      </c>
      <c r="M3" s="18">
        <v>-15.978113557073755</v>
      </c>
      <c r="Q3" s="24">
        <v>6.2676022534256202</v>
      </c>
      <c r="R3" s="4">
        <v>46.5</v>
      </c>
    </row>
    <row r="4" spans="1:18" x14ac:dyDescent="0.25">
      <c r="A4" s="18">
        <f>A3+1</f>
        <v>2009</v>
      </c>
      <c r="B4" s="18">
        <v>45.2</v>
      </c>
      <c r="C4" s="18">
        <v>5.197959199122252</v>
      </c>
      <c r="D4" s="18">
        <v>19.069212483428316</v>
      </c>
      <c r="E4" s="18">
        <v>3.7569999694824201</v>
      </c>
      <c r="F4" s="18">
        <v>52.847000122070298</v>
      </c>
      <c r="G4" s="18">
        <v>464.446484011167</v>
      </c>
      <c r="H4" s="18">
        <v>11.4628725403203</v>
      </c>
      <c r="I4" s="19">
        <v>3.5224380000000002</v>
      </c>
      <c r="J4" s="20">
        <v>20.553085488021104</v>
      </c>
      <c r="K4" s="18">
        <v>0.16928727535963853</v>
      </c>
      <c r="L4" s="18">
        <v>9.3000000000000007</v>
      </c>
      <c r="M4" s="18">
        <v>22.282520392480393</v>
      </c>
      <c r="Q4" s="24">
        <v>6.4817817675254199</v>
      </c>
      <c r="R4" s="4">
        <v>45.2</v>
      </c>
    </row>
    <row r="5" spans="1:18" x14ac:dyDescent="0.25">
      <c r="A5" s="18">
        <f>A4+1</f>
        <v>2010</v>
      </c>
      <c r="B5" s="18">
        <v>69</v>
      </c>
      <c r="C5" s="18">
        <v>5.1585452421310833</v>
      </c>
      <c r="D5" s="18">
        <v>-0.94211271634158322</v>
      </c>
      <c r="E5" s="18">
        <v>3.7699999809265101</v>
      </c>
      <c r="F5" s="18">
        <v>52.888999938964801</v>
      </c>
      <c r="G5" s="18">
        <v>472.60909109211099</v>
      </c>
      <c r="H5" s="18">
        <v>11.224895343463</v>
      </c>
      <c r="I5" s="19">
        <v>3.6649099999999999</v>
      </c>
      <c r="J5" s="20">
        <v>18.598425335362315</v>
      </c>
      <c r="K5" s="18">
        <v>0.13644339937416142</v>
      </c>
      <c r="L5" s="18">
        <v>11.5</v>
      </c>
      <c r="M5" s="18">
        <v>1.7398259458535108</v>
      </c>
      <c r="Q5" s="24">
        <v>6.5638246219105101</v>
      </c>
      <c r="R5" s="3">
        <v>69</v>
      </c>
    </row>
    <row r="6" spans="1:18" x14ac:dyDescent="0.25">
      <c r="A6" s="18">
        <f>A5+1</f>
        <v>2011</v>
      </c>
      <c r="B6" s="18">
        <v>70.2</v>
      </c>
      <c r="C6" s="18">
        <v>2.5253240159503747</v>
      </c>
      <c r="D6" s="18">
        <v>-5.6177768875176781</v>
      </c>
      <c r="E6" s="18">
        <v>3.69700002670288</v>
      </c>
      <c r="F6" s="18">
        <v>52.974998474121101</v>
      </c>
      <c r="G6" s="18">
        <v>504.55554467277102</v>
      </c>
      <c r="H6" s="18">
        <v>11.942241407139599</v>
      </c>
      <c r="I6" s="19">
        <v>3.3500190000000001</v>
      </c>
      <c r="J6" s="20">
        <v>16.926015563897689</v>
      </c>
      <c r="K6" s="18">
        <v>0.162377534048331</v>
      </c>
      <c r="L6" s="18">
        <v>13.8</v>
      </c>
      <c r="M6" s="18">
        <v>-3.0561854536882009</v>
      </c>
      <c r="Q6" s="24">
        <v>6.4080319745627303</v>
      </c>
      <c r="R6" s="4">
        <v>70.2</v>
      </c>
    </row>
    <row r="7" spans="1:18" x14ac:dyDescent="0.25">
      <c r="A7" s="18">
        <f>A6+1</f>
        <v>2012</v>
      </c>
      <c r="B7" s="18">
        <v>68.2</v>
      </c>
      <c r="C7" s="18">
        <v>1.4728674639298305</v>
      </c>
      <c r="D7" s="18">
        <v>-2.6397857427556062</v>
      </c>
      <c r="E7" s="18">
        <v>3.6930000782012899</v>
      </c>
      <c r="F7" s="18">
        <v>53.023998260497997</v>
      </c>
      <c r="G7" s="18">
        <v>644.34654443229499</v>
      </c>
      <c r="H7" s="18">
        <v>11.4913153048198</v>
      </c>
      <c r="I7" s="19">
        <v>3.3271790000000001</v>
      </c>
      <c r="J7" s="20">
        <v>20.42737780937891</v>
      </c>
      <c r="K7" s="18">
        <v>0.13277962766701198</v>
      </c>
      <c r="L7" s="18">
        <v>16.100000000000001</v>
      </c>
      <c r="M7" s="18">
        <v>5.6600515520983663E-3</v>
      </c>
      <c r="Q7" s="24">
        <v>5.8158246284950499</v>
      </c>
      <c r="R7" s="4">
        <v>68.2</v>
      </c>
    </row>
    <row r="8" spans="1:18" x14ac:dyDescent="0.25">
      <c r="A8" s="18">
        <f>A7+1</f>
        <v>2013</v>
      </c>
      <c r="B8" s="18">
        <v>66.400000000000006</v>
      </c>
      <c r="C8" s="18">
        <v>3.8537305532362183</v>
      </c>
      <c r="D8" s="18">
        <v>17.867191238791875</v>
      </c>
      <c r="E8" s="18">
        <v>3.7030000686645499</v>
      </c>
      <c r="F8" s="18">
        <v>53.058998107910199</v>
      </c>
      <c r="G8" s="18">
        <v>650.565963031612</v>
      </c>
      <c r="H8" s="18">
        <v>13.3093993012623</v>
      </c>
      <c r="I8" s="19">
        <v>3.282959</v>
      </c>
      <c r="J8" s="20">
        <v>19.667041303743222</v>
      </c>
      <c r="K8" s="18">
        <v>0.13299987525194451</v>
      </c>
      <c r="L8" s="18">
        <v>19.100000000000001</v>
      </c>
      <c r="M8" s="18">
        <v>21.064988435878078</v>
      </c>
      <c r="Q8" s="24">
        <v>5.9028829358871597</v>
      </c>
      <c r="R8" s="4">
        <v>66.400000000000006</v>
      </c>
    </row>
    <row r="9" spans="1:18" x14ac:dyDescent="0.25">
      <c r="A9" s="18">
        <f>A8+1</f>
        <v>2014</v>
      </c>
      <c r="B9" s="18">
        <v>64.7</v>
      </c>
      <c r="C9" s="18">
        <v>3.5139634445875458</v>
      </c>
      <c r="D9" s="18">
        <v>-2.0322592985634458</v>
      </c>
      <c r="E9" s="18">
        <v>4.4369997978210396</v>
      </c>
      <c r="F9" s="18">
        <v>52.652999877929702</v>
      </c>
      <c r="G9" s="18">
        <v>653.20181159028402</v>
      </c>
      <c r="H9" s="18">
        <v>16.184525734741701</v>
      </c>
      <c r="I9" s="19">
        <v>3.1325660000000002</v>
      </c>
      <c r="J9" s="20">
        <v>19.239392348020186</v>
      </c>
      <c r="K9" s="18">
        <v>0.12192532203964414</v>
      </c>
      <c r="L9" s="18">
        <v>21</v>
      </c>
      <c r="M9" s="18">
        <v>0.61370084512198275</v>
      </c>
      <c r="Q9" s="24">
        <v>5.6054218719823803</v>
      </c>
      <c r="R9" s="4">
        <v>64.7</v>
      </c>
    </row>
    <row r="10" spans="1:18" x14ac:dyDescent="0.25">
      <c r="A10" s="18">
        <f>A9+1</f>
        <v>2015</v>
      </c>
      <c r="B10" s="18">
        <v>60.159986727499998</v>
      </c>
      <c r="C10" s="18">
        <v>-2.9295428660702783E-2</v>
      </c>
      <c r="D10" s="18">
        <v>-2.9218456592590911</v>
      </c>
      <c r="E10" s="18">
        <v>5.3130002021789604</v>
      </c>
      <c r="F10" s="18">
        <v>52.200000762939503</v>
      </c>
      <c r="G10" s="18">
        <v>667.27898631217499</v>
      </c>
      <c r="H10" s="18">
        <v>16.206863192647901</v>
      </c>
      <c r="I10" s="19">
        <v>3.019806</v>
      </c>
      <c r="J10" s="20">
        <v>19.836927234600722</v>
      </c>
      <c r="K10" s="18">
        <v>9.5437508138891777E-2</v>
      </c>
      <c r="L10" s="18">
        <v>36</v>
      </c>
      <c r="M10" s="18">
        <v>-0.31745753963269863</v>
      </c>
      <c r="Q10" s="24">
        <v>4.9788242405794003</v>
      </c>
      <c r="R10" s="4"/>
    </row>
    <row r="11" spans="1:18" x14ac:dyDescent="0.25">
      <c r="A11" s="18">
        <f>A10+1</f>
        <v>2016</v>
      </c>
      <c r="B11" s="18">
        <v>55.619973455</v>
      </c>
      <c r="C11" s="18">
        <v>-4.1684147702019061</v>
      </c>
      <c r="D11" s="18">
        <v>-6.5436955027445549</v>
      </c>
      <c r="E11" s="18">
        <v>6.23699998855591</v>
      </c>
      <c r="F11" s="18">
        <v>51.751998901367202</v>
      </c>
      <c r="G11" s="18">
        <v>813.64861982812704</v>
      </c>
      <c r="H11" s="18">
        <v>16.732824221912399</v>
      </c>
      <c r="I11" s="19">
        <v>2.995263</v>
      </c>
      <c r="J11" s="20">
        <v>20.773299917635342</v>
      </c>
      <c r="K11" s="18">
        <v>6.5138118330755154E-2</v>
      </c>
      <c r="L11" s="18">
        <v>25.67</v>
      </c>
      <c r="M11" s="18">
        <v>-4.0553922721621944</v>
      </c>
      <c r="Q11" s="24">
        <v>4.7405500971264596</v>
      </c>
    </row>
    <row r="12" spans="1:18" x14ac:dyDescent="0.25">
      <c r="A12" s="18">
        <f>A11+1</f>
        <v>2017</v>
      </c>
      <c r="B12" s="18">
        <v>51.079960182500002</v>
      </c>
      <c r="C12" s="18">
        <v>-1.7888267854161626</v>
      </c>
      <c r="D12" s="18">
        <v>-3.5018868029234511</v>
      </c>
      <c r="E12" s="18">
        <v>6.01300001144409</v>
      </c>
      <c r="F12" s="18">
        <v>51.9010009765625</v>
      </c>
      <c r="G12" s="18">
        <v>922.87295329333404</v>
      </c>
      <c r="H12" s="18">
        <v>16.321971919454601</v>
      </c>
      <c r="I12" s="19">
        <v>2.9936090000000002</v>
      </c>
      <c r="J12" s="20">
        <v>19.428128683745609</v>
      </c>
      <c r="K12" s="21">
        <v>0.48398282100000001</v>
      </c>
      <c r="L12" s="18">
        <v>42</v>
      </c>
      <c r="M12" s="18">
        <v>-0.95243199380702492</v>
      </c>
      <c r="Q12" s="24">
        <v>4.43571498894228</v>
      </c>
    </row>
    <row r="13" spans="1:18" x14ac:dyDescent="0.25">
      <c r="A13" s="18">
        <f>A12+1</f>
        <v>2018</v>
      </c>
      <c r="B13" s="18">
        <v>46.539946909999998</v>
      </c>
      <c r="C13" s="18">
        <v>-0.66557908018771172</v>
      </c>
      <c r="D13" s="18">
        <v>2.5341877511207258</v>
      </c>
      <c r="E13" s="18">
        <v>6.02600002288818</v>
      </c>
      <c r="F13" s="18">
        <v>51.877998352050803</v>
      </c>
      <c r="G13" s="18">
        <v>1013.28023466176</v>
      </c>
      <c r="H13" s="18">
        <v>16.923037887395399</v>
      </c>
      <c r="I13" s="19">
        <v>2.706321</v>
      </c>
      <c r="J13" s="20">
        <v>17.627962715470936</v>
      </c>
      <c r="K13" s="23">
        <v>0.257592178</v>
      </c>
      <c r="L13" s="18">
        <v>52</v>
      </c>
      <c r="M13" s="18">
        <v>5.2208779825795375</v>
      </c>
      <c r="Q13" s="24">
        <v>4.3000789259941099</v>
      </c>
      <c r="R13" s="22">
        <v>46.539946909999998</v>
      </c>
    </row>
    <row r="14" spans="1:18" x14ac:dyDescent="0.25">
      <c r="B14" s="4"/>
      <c r="G14" s="19"/>
      <c r="K14" s="19"/>
      <c r="L14" s="20"/>
    </row>
    <row r="15" spans="1:18" x14ac:dyDescent="0.25">
      <c r="B15" s="4"/>
      <c r="G15" s="19"/>
      <c r="K15" s="19"/>
      <c r="L15" s="20"/>
    </row>
    <row r="16" spans="1:18" x14ac:dyDescent="0.25">
      <c r="B16" s="3"/>
      <c r="G16" s="19"/>
      <c r="K16" s="19"/>
      <c r="L16" s="20"/>
    </row>
    <row r="17" spans="2:12" x14ac:dyDescent="0.25">
      <c r="B17" s="4"/>
      <c r="K17" s="19"/>
      <c r="L17" s="20"/>
    </row>
    <row r="18" spans="2:12" x14ac:dyDescent="0.25">
      <c r="B18" s="4"/>
      <c r="K18" s="19"/>
      <c r="L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3" x14ac:dyDescent="0.25">
      <c r="A1" t="s">
        <v>137</v>
      </c>
      <c r="B1" t="s">
        <v>5</v>
      </c>
      <c r="C1" t="s">
        <v>15</v>
      </c>
      <c r="D1" t="s">
        <v>12</v>
      </c>
      <c r="E1" t="s">
        <v>20</v>
      </c>
      <c r="F1" t="s">
        <v>21</v>
      </c>
      <c r="G1" t="s">
        <v>3</v>
      </c>
      <c r="H1" t="s">
        <v>88</v>
      </c>
      <c r="I1" t="s">
        <v>22</v>
      </c>
      <c r="J1" t="s">
        <v>23</v>
      </c>
      <c r="K1" t="s">
        <v>13</v>
      </c>
      <c r="L1" t="s">
        <v>1</v>
      </c>
      <c r="M1" t="s">
        <v>10</v>
      </c>
    </row>
    <row r="2" spans="1:13" x14ac:dyDescent="0.25">
      <c r="A2" t="s">
        <v>89</v>
      </c>
    </row>
    <row r="3" spans="1:13" x14ac:dyDescent="0.25">
      <c r="A3" t="s">
        <v>90</v>
      </c>
    </row>
    <row r="4" spans="1:13" x14ac:dyDescent="0.25">
      <c r="A4" t="s">
        <v>91</v>
      </c>
    </row>
    <row r="5" spans="1:13" x14ac:dyDescent="0.25">
      <c r="A5" t="s">
        <v>92</v>
      </c>
      <c r="B5">
        <v>4.4764786259999898</v>
      </c>
      <c r="C5">
        <v>2.8700290000000002</v>
      </c>
      <c r="D5">
        <v>11.12</v>
      </c>
      <c r="E5">
        <v>296.14954160000002</v>
      </c>
      <c r="F5">
        <v>52.929000850000001</v>
      </c>
      <c r="G5">
        <v>31.087164529999999</v>
      </c>
      <c r="H5">
        <v>34.583417689999898</v>
      </c>
      <c r="I5">
        <v>6.7699999999999898</v>
      </c>
      <c r="J5">
        <v>0.852582336</v>
      </c>
      <c r="K5">
        <v>3.8220702289999999</v>
      </c>
      <c r="L5">
        <v>47.7</v>
      </c>
      <c r="M5">
        <v>3.4389998909999999</v>
      </c>
    </row>
    <row r="6" spans="1:13" x14ac:dyDescent="0.25">
      <c r="A6" t="s">
        <v>93</v>
      </c>
      <c r="B6">
        <v>5.5175980867499996</v>
      </c>
      <c r="C6">
        <v>2.9763742500000001</v>
      </c>
      <c r="D6">
        <v>12.7575</v>
      </c>
      <c r="E6">
        <v>300.07067727499901</v>
      </c>
      <c r="F6">
        <v>52.942250247499999</v>
      </c>
      <c r="G6">
        <v>18.771538594999999</v>
      </c>
      <c r="H6">
        <v>21.943034877499901</v>
      </c>
      <c r="I6">
        <v>7.0774999999999997</v>
      </c>
      <c r="J6">
        <v>0.68274842999999996</v>
      </c>
      <c r="K6">
        <v>3.8596811877500001</v>
      </c>
      <c r="L6">
        <v>47.4</v>
      </c>
      <c r="M6">
        <v>3.4352499244999999</v>
      </c>
    </row>
    <row r="7" spans="1:13" x14ac:dyDescent="0.25">
      <c r="A7" t="s">
        <v>94</v>
      </c>
      <c r="B7">
        <v>6.5587175474999997</v>
      </c>
      <c r="C7">
        <v>3.0827195000000001</v>
      </c>
      <c r="D7">
        <v>14.395</v>
      </c>
      <c r="E7">
        <v>303.99181295</v>
      </c>
      <c r="F7">
        <v>52.955499645000003</v>
      </c>
      <c r="G7">
        <v>6.4559126599999903</v>
      </c>
      <c r="H7">
        <v>9.3026520649999895</v>
      </c>
      <c r="I7">
        <v>7.3849999999999998</v>
      </c>
      <c r="J7">
        <v>0.51291452400000004</v>
      </c>
      <c r="K7">
        <v>3.8972921464999999</v>
      </c>
      <c r="L7">
        <v>47.1</v>
      </c>
      <c r="M7">
        <v>3.4314999579999999</v>
      </c>
    </row>
    <row r="8" spans="1:13" x14ac:dyDescent="0.25">
      <c r="A8" t="s">
        <v>95</v>
      </c>
      <c r="B8">
        <v>7.5998370082499997</v>
      </c>
      <c r="C8">
        <v>3.18906475</v>
      </c>
      <c r="D8">
        <v>16.032499999999999</v>
      </c>
      <c r="E8">
        <v>307.91294862500001</v>
      </c>
      <c r="F8">
        <v>52.968749042500001</v>
      </c>
      <c r="G8">
        <v>-5.8597132749999998</v>
      </c>
      <c r="H8">
        <v>-3.3377307475000002</v>
      </c>
      <c r="I8">
        <v>7.6924999999999999</v>
      </c>
      <c r="J8">
        <v>0.343080618</v>
      </c>
      <c r="K8">
        <v>3.9349031052500001</v>
      </c>
      <c r="L8">
        <v>46.8</v>
      </c>
      <c r="M8">
        <v>3.4277499914999998</v>
      </c>
    </row>
    <row r="9" spans="1:13" x14ac:dyDescent="0.25">
      <c r="A9" t="s">
        <v>96</v>
      </c>
      <c r="B9">
        <v>8.6409564690000007</v>
      </c>
      <c r="C9">
        <v>3.29541</v>
      </c>
      <c r="D9">
        <v>17.670000000000002</v>
      </c>
      <c r="E9">
        <v>311.83408429999901</v>
      </c>
      <c r="F9">
        <v>52.981998439999998</v>
      </c>
      <c r="G9">
        <v>-18.175339210000001</v>
      </c>
      <c r="H9">
        <v>-15.978113560000001</v>
      </c>
      <c r="I9">
        <v>8</v>
      </c>
      <c r="J9">
        <v>0.173246712</v>
      </c>
      <c r="K9">
        <v>3.9725140639999998</v>
      </c>
      <c r="L9">
        <v>46.5</v>
      </c>
      <c r="M9">
        <v>3.42400002499999</v>
      </c>
    </row>
    <row r="10" spans="1:13" x14ac:dyDescent="0.25">
      <c r="A10" t="s">
        <v>97</v>
      </c>
      <c r="B10">
        <v>9.3464354867499999</v>
      </c>
      <c r="C10">
        <v>3.3521669999999899</v>
      </c>
      <c r="D10">
        <v>18.39</v>
      </c>
      <c r="E10">
        <v>349.987184224999</v>
      </c>
      <c r="F10">
        <v>52.94824886</v>
      </c>
      <c r="G10">
        <v>-8.8642012874999896</v>
      </c>
      <c r="H10">
        <v>-6.4129550725</v>
      </c>
      <c r="I10">
        <v>8.3249999999999993</v>
      </c>
      <c r="J10">
        <v>0.17225685274999999</v>
      </c>
      <c r="K10">
        <v>4.2788753477499997</v>
      </c>
      <c r="L10">
        <v>46.174999999999997</v>
      </c>
      <c r="M10">
        <v>3.507250011</v>
      </c>
    </row>
    <row r="11" spans="1:13" x14ac:dyDescent="0.25">
      <c r="A11" t="s">
        <v>98</v>
      </c>
      <c r="B11">
        <v>10.051914504499999</v>
      </c>
      <c r="C11">
        <v>3.4089239999999998</v>
      </c>
      <c r="D11">
        <v>19.11</v>
      </c>
      <c r="E11">
        <v>388.14028414999899</v>
      </c>
      <c r="F11">
        <v>52.914499280000001</v>
      </c>
      <c r="G11">
        <v>0.44693663500000003</v>
      </c>
      <c r="H11">
        <v>3.15220341499999</v>
      </c>
      <c r="I11">
        <v>8.65</v>
      </c>
      <c r="J11">
        <v>0.17126699349999999</v>
      </c>
      <c r="K11">
        <v>4.5852366314999999</v>
      </c>
      <c r="L11">
        <v>45.85</v>
      </c>
      <c r="M11">
        <v>3.5904999970000002</v>
      </c>
    </row>
    <row r="12" spans="1:13" x14ac:dyDescent="0.25">
      <c r="A12" t="s">
        <v>99</v>
      </c>
      <c r="B12">
        <v>10.75739352225</v>
      </c>
      <c r="C12">
        <v>3.465681</v>
      </c>
      <c r="D12">
        <v>19.829999999999998</v>
      </c>
      <c r="E12">
        <v>426.29338407499898</v>
      </c>
      <c r="F12">
        <v>52.880749699999903</v>
      </c>
      <c r="G12">
        <v>9.7580745574999899</v>
      </c>
      <c r="H12">
        <v>12.7173619025</v>
      </c>
      <c r="I12">
        <v>8.9749999999999996</v>
      </c>
      <c r="J12">
        <v>0.17027713424999999</v>
      </c>
      <c r="K12">
        <v>4.8915979152499904</v>
      </c>
      <c r="L12">
        <v>45.524999999999999</v>
      </c>
      <c r="M12">
        <v>3.673749983</v>
      </c>
    </row>
    <row r="13" spans="1:13" x14ac:dyDescent="0.25">
      <c r="A13" t="s">
        <v>100</v>
      </c>
      <c r="B13">
        <v>11.462872539999999</v>
      </c>
      <c r="C13">
        <v>3.5224380000000002</v>
      </c>
      <c r="D13">
        <v>20.55</v>
      </c>
      <c r="E13">
        <v>464.446484</v>
      </c>
      <c r="F13">
        <v>52.847000119999997</v>
      </c>
      <c r="G13">
        <v>19.069212480000001</v>
      </c>
      <c r="H13">
        <v>22.282520389999998</v>
      </c>
      <c r="I13">
        <v>9.3000000000000007</v>
      </c>
      <c r="J13">
        <v>0.16928727499999999</v>
      </c>
      <c r="K13">
        <v>5.1979591989999898</v>
      </c>
      <c r="L13">
        <v>45.2</v>
      </c>
      <c r="M13">
        <v>3.7569999690000002</v>
      </c>
    </row>
    <row r="14" spans="1:13" x14ac:dyDescent="0.25">
      <c r="A14" t="s">
        <v>101</v>
      </c>
      <c r="B14">
        <v>11.40337824</v>
      </c>
      <c r="C14">
        <v>3.5580559999999899</v>
      </c>
      <c r="D14">
        <v>20.0625</v>
      </c>
      <c r="E14">
        <v>466.48713577499899</v>
      </c>
      <c r="F14">
        <v>52.857500074999997</v>
      </c>
      <c r="G14">
        <v>14.066381181000001</v>
      </c>
      <c r="H14">
        <v>17.146846779000001</v>
      </c>
      <c r="I14">
        <v>9.85</v>
      </c>
      <c r="J14">
        <v>0.161076306</v>
      </c>
      <c r="K14">
        <v>5.1881057097499896</v>
      </c>
      <c r="L14">
        <v>51.15</v>
      </c>
      <c r="M14">
        <v>3.760249972</v>
      </c>
    </row>
    <row r="15" spans="1:13" x14ac:dyDescent="0.25">
      <c r="A15" t="s">
        <v>102</v>
      </c>
      <c r="B15">
        <v>11.34388394</v>
      </c>
      <c r="C15">
        <v>3.593674</v>
      </c>
      <c r="D15">
        <v>19.574999999999999</v>
      </c>
      <c r="E15">
        <v>468.52778755000003</v>
      </c>
      <c r="F15">
        <v>52.868000029999997</v>
      </c>
      <c r="G15">
        <v>9.0635498820000002</v>
      </c>
      <c r="H15">
        <v>12.011173167999999</v>
      </c>
      <c r="I15">
        <v>10.4</v>
      </c>
      <c r="J15">
        <v>0.15286533699999999</v>
      </c>
      <c r="K15">
        <v>5.1782522204999903</v>
      </c>
      <c r="L15">
        <v>57.1</v>
      </c>
      <c r="M15">
        <v>3.7634999750000002</v>
      </c>
    </row>
    <row r="16" spans="1:13" x14ac:dyDescent="0.25">
      <c r="A16" t="s">
        <v>103</v>
      </c>
      <c r="B16">
        <v>11.284389640000001</v>
      </c>
      <c r="C16">
        <v>3.629292</v>
      </c>
      <c r="D16">
        <v>19.087499999999999</v>
      </c>
      <c r="E16">
        <v>470.56843932499999</v>
      </c>
      <c r="F16">
        <v>52.878499984999998</v>
      </c>
      <c r="G16">
        <v>4.0607185829999999</v>
      </c>
      <c r="H16">
        <v>6.8754995569999897</v>
      </c>
      <c r="I16">
        <v>10.95</v>
      </c>
      <c r="J16">
        <v>0.14465436800000001</v>
      </c>
      <c r="K16">
        <v>5.1683987312499999</v>
      </c>
      <c r="L16">
        <v>63.05</v>
      </c>
      <c r="M16">
        <v>3.766749978</v>
      </c>
    </row>
    <row r="17" spans="1:13" x14ac:dyDescent="0.25">
      <c r="A17" t="s">
        <v>104</v>
      </c>
      <c r="B17">
        <v>11.22489534</v>
      </c>
      <c r="C17">
        <v>3.6649099999999999</v>
      </c>
      <c r="D17">
        <v>18.600000000000001</v>
      </c>
      <c r="E17">
        <v>472.6090911</v>
      </c>
      <c r="F17">
        <v>52.888999939999998</v>
      </c>
      <c r="G17">
        <v>-0.94211271600000002</v>
      </c>
      <c r="H17">
        <v>1.7398259460000001</v>
      </c>
      <c r="I17">
        <v>11.5</v>
      </c>
      <c r="J17">
        <v>0.13644339899999999</v>
      </c>
      <c r="K17">
        <v>5.1585452419999998</v>
      </c>
      <c r="L17">
        <v>69</v>
      </c>
      <c r="M17">
        <v>3.7699999809999998</v>
      </c>
    </row>
    <row r="18" spans="1:13" x14ac:dyDescent="0.25">
      <c r="A18" t="s">
        <v>105</v>
      </c>
      <c r="B18">
        <v>11.404231857499999</v>
      </c>
      <c r="C18">
        <v>3.58618725</v>
      </c>
      <c r="D18">
        <v>18.182500000000001</v>
      </c>
      <c r="E18">
        <v>480.59570449999899</v>
      </c>
      <c r="F18">
        <v>52.910499572500001</v>
      </c>
      <c r="G18">
        <v>-2.1110287589999999</v>
      </c>
      <c r="H18">
        <v>0.540823096</v>
      </c>
      <c r="I18">
        <v>12.074999999999999</v>
      </c>
      <c r="J18">
        <v>0.14292693275000001</v>
      </c>
      <c r="K18">
        <v>4.5002399354999998</v>
      </c>
      <c r="L18">
        <v>69.3</v>
      </c>
      <c r="M18">
        <v>3.7517499925000002</v>
      </c>
    </row>
    <row r="19" spans="1:13" x14ac:dyDescent="0.25">
      <c r="A19" t="s">
        <v>106</v>
      </c>
      <c r="B19">
        <v>11.583568375</v>
      </c>
      <c r="C19">
        <v>3.5074645000000002</v>
      </c>
      <c r="D19">
        <v>17.765000000000001</v>
      </c>
      <c r="E19">
        <v>488.58231790000002</v>
      </c>
      <c r="F19">
        <v>52.931999204999997</v>
      </c>
      <c r="G19">
        <v>-3.2799448020000002</v>
      </c>
      <c r="H19">
        <v>-0.65817975399999895</v>
      </c>
      <c r="I19">
        <v>12.65</v>
      </c>
      <c r="J19">
        <v>0.14941046650000001</v>
      </c>
      <c r="K19">
        <v>3.8419346289999998</v>
      </c>
      <c r="L19">
        <v>69.599999999999895</v>
      </c>
      <c r="M19">
        <v>3.7335000040000001</v>
      </c>
    </row>
    <row r="20" spans="1:13" x14ac:dyDescent="0.25">
      <c r="A20" t="s">
        <v>107</v>
      </c>
      <c r="B20">
        <v>11.7629048925</v>
      </c>
      <c r="C20">
        <v>3.4287417499999999</v>
      </c>
      <c r="D20">
        <v>17.3475</v>
      </c>
      <c r="E20">
        <v>496.56893129999997</v>
      </c>
      <c r="F20">
        <v>52.9534988375</v>
      </c>
      <c r="G20">
        <v>-4.4488608449999898</v>
      </c>
      <c r="H20">
        <v>-1.8571826039999999</v>
      </c>
      <c r="I20">
        <v>13.225</v>
      </c>
      <c r="J20">
        <v>0.15589400025</v>
      </c>
      <c r="K20">
        <v>3.1836293224999999</v>
      </c>
      <c r="L20">
        <v>69.900000000000006</v>
      </c>
      <c r="M20">
        <v>3.7152500155000001</v>
      </c>
    </row>
    <row r="21" spans="1:13" x14ac:dyDescent="0.25">
      <c r="A21" t="s">
        <v>108</v>
      </c>
      <c r="B21">
        <v>11.942241409999999</v>
      </c>
      <c r="C21">
        <v>3.3500190000000001</v>
      </c>
      <c r="D21">
        <v>16.93</v>
      </c>
      <c r="E21">
        <v>504.55554469999998</v>
      </c>
      <c r="F21">
        <v>52.974998470000003</v>
      </c>
      <c r="G21">
        <v>-5.6177768879999999</v>
      </c>
      <c r="H21">
        <v>-3.056185454</v>
      </c>
      <c r="I21">
        <v>13.8</v>
      </c>
      <c r="J21">
        <v>0.16237753399999999</v>
      </c>
      <c r="K21">
        <v>2.5253240159999999</v>
      </c>
      <c r="L21">
        <v>70.2</v>
      </c>
      <c r="M21">
        <v>3.6970000270000001</v>
      </c>
    </row>
    <row r="22" spans="1:13" x14ac:dyDescent="0.25">
      <c r="A22" t="s">
        <v>109</v>
      </c>
      <c r="B22">
        <v>11.8295098825</v>
      </c>
      <c r="C22">
        <v>3.344309</v>
      </c>
      <c r="D22">
        <v>17.805</v>
      </c>
      <c r="E22">
        <v>539.50329462499997</v>
      </c>
      <c r="F22">
        <v>52.987248417499998</v>
      </c>
      <c r="G22">
        <v>-4.8732791017499997</v>
      </c>
      <c r="H22">
        <v>-2.2907240775000002</v>
      </c>
      <c r="I22">
        <v>14.375</v>
      </c>
      <c r="J22">
        <v>0.15497805749999999</v>
      </c>
      <c r="K22">
        <v>2.26220987799999</v>
      </c>
      <c r="L22">
        <v>69.7</v>
      </c>
      <c r="M22">
        <v>3.6960000397499999</v>
      </c>
    </row>
    <row r="23" spans="1:13" x14ac:dyDescent="0.25">
      <c r="A23" t="s">
        <v>110</v>
      </c>
      <c r="B23">
        <v>11.716778355000001</v>
      </c>
      <c r="C23">
        <v>3.3385989999999999</v>
      </c>
      <c r="D23">
        <v>18.68</v>
      </c>
      <c r="E23">
        <v>574.45104455000001</v>
      </c>
      <c r="F23">
        <v>52.999498365000001</v>
      </c>
      <c r="G23">
        <v>-4.1287813154999897</v>
      </c>
      <c r="H23">
        <v>-1.5252627009999999</v>
      </c>
      <c r="I23">
        <v>14.95</v>
      </c>
      <c r="J23">
        <v>0.14757858099999999</v>
      </c>
      <c r="K23">
        <v>1.99909574</v>
      </c>
      <c r="L23">
        <v>69.2</v>
      </c>
      <c r="M23">
        <v>3.6950000525000002</v>
      </c>
    </row>
    <row r="24" spans="1:13" x14ac:dyDescent="0.25">
      <c r="A24" t="s">
        <v>111</v>
      </c>
      <c r="B24">
        <v>11.604046827499999</v>
      </c>
      <c r="C24">
        <v>3.33288899999999</v>
      </c>
      <c r="D24">
        <v>19.555</v>
      </c>
      <c r="E24">
        <v>609.39879447500005</v>
      </c>
      <c r="F24">
        <v>53.011748312500004</v>
      </c>
      <c r="G24">
        <v>-3.3842835292500002</v>
      </c>
      <c r="H24">
        <v>-0.75980132450000004</v>
      </c>
      <c r="I24">
        <v>15.525</v>
      </c>
      <c r="J24">
        <v>0.14017910450000001</v>
      </c>
      <c r="K24">
        <v>1.7359816020000001</v>
      </c>
      <c r="L24">
        <v>68.7</v>
      </c>
      <c r="M24">
        <v>3.6940000652499898</v>
      </c>
    </row>
    <row r="25" spans="1:13" x14ac:dyDescent="0.25">
      <c r="A25" t="s">
        <v>112</v>
      </c>
      <c r="B25">
        <v>11.4913153</v>
      </c>
      <c r="C25">
        <v>3.3271790000000001</v>
      </c>
      <c r="D25">
        <v>20.43</v>
      </c>
      <c r="E25">
        <v>644.34654439999997</v>
      </c>
      <c r="F25">
        <v>53.023998259999999</v>
      </c>
      <c r="G25">
        <v>-2.639785743</v>
      </c>
      <c r="H25">
        <v>5.6600519999999996E-3</v>
      </c>
      <c r="I25">
        <v>16.100000000000001</v>
      </c>
      <c r="J25">
        <v>0.13277962800000001</v>
      </c>
      <c r="K25">
        <v>1.4728674639999999</v>
      </c>
      <c r="L25">
        <v>68.2</v>
      </c>
      <c r="M25">
        <v>3.6930000779999999</v>
      </c>
    </row>
    <row r="26" spans="1:13" x14ac:dyDescent="0.25">
      <c r="A26" t="s">
        <v>113</v>
      </c>
      <c r="B26">
        <v>11.9458363</v>
      </c>
      <c r="C26">
        <v>3.3161239999999998</v>
      </c>
      <c r="D26">
        <v>20.239999999999998</v>
      </c>
      <c r="E26">
        <v>645.90139905000001</v>
      </c>
      <c r="F26">
        <v>53.032748222499997</v>
      </c>
      <c r="G26">
        <v>2.4869585027499999</v>
      </c>
      <c r="H26">
        <v>5.2704921489999998</v>
      </c>
      <c r="I26">
        <v>16.850000000000001</v>
      </c>
      <c r="J26">
        <v>0.13283468975000001</v>
      </c>
      <c r="K26">
        <v>2.0680832362499899</v>
      </c>
      <c r="L26">
        <v>67.75</v>
      </c>
      <c r="M26">
        <v>3.6955000757500001</v>
      </c>
    </row>
    <row r="27" spans="1:13" x14ac:dyDescent="0.25">
      <c r="A27" t="s">
        <v>114</v>
      </c>
      <c r="B27">
        <v>12.4003573</v>
      </c>
      <c r="C27">
        <v>3.305069</v>
      </c>
      <c r="D27">
        <v>20.05</v>
      </c>
      <c r="E27">
        <v>647.45625369999902</v>
      </c>
      <c r="F27">
        <v>53.041498184999902</v>
      </c>
      <c r="G27">
        <v>7.6137027484999997</v>
      </c>
      <c r="H27">
        <v>10.535324246</v>
      </c>
      <c r="I27">
        <v>17.600000000000001</v>
      </c>
      <c r="J27">
        <v>0.13288975149999999</v>
      </c>
      <c r="K27">
        <v>2.6632990085000001</v>
      </c>
      <c r="L27">
        <v>67.3</v>
      </c>
      <c r="M27">
        <v>3.6980000734999998</v>
      </c>
    </row>
    <row r="28" spans="1:13" x14ac:dyDescent="0.25">
      <c r="A28" t="s">
        <v>115</v>
      </c>
      <c r="B28">
        <v>12.854878299999999</v>
      </c>
      <c r="C28">
        <v>3.29401399999999</v>
      </c>
      <c r="D28">
        <v>19.86</v>
      </c>
      <c r="E28">
        <v>649.01110834999997</v>
      </c>
      <c r="F28">
        <v>53.0502481475</v>
      </c>
      <c r="G28">
        <v>12.74044699425</v>
      </c>
      <c r="H28">
        <v>15.800156342999999</v>
      </c>
      <c r="I28">
        <v>18.350000000000001</v>
      </c>
      <c r="J28">
        <v>0.13294481324999999</v>
      </c>
      <c r="K28">
        <v>3.2585147807500001</v>
      </c>
      <c r="L28">
        <v>66.849999999999994</v>
      </c>
      <c r="M28">
        <v>3.7005000712499898</v>
      </c>
    </row>
    <row r="29" spans="1:13" x14ac:dyDescent="0.25">
      <c r="A29" t="s">
        <v>116</v>
      </c>
      <c r="B29">
        <v>13.309399300000001</v>
      </c>
      <c r="C29">
        <v>3.282959</v>
      </c>
      <c r="D29">
        <v>19.670000000000002</v>
      </c>
      <c r="E29">
        <v>650.56596300000001</v>
      </c>
      <c r="F29">
        <v>53.058998109999997</v>
      </c>
      <c r="G29">
        <v>17.86719124</v>
      </c>
      <c r="H29">
        <v>21.06498844</v>
      </c>
      <c r="I29">
        <v>19.100000000000001</v>
      </c>
      <c r="J29">
        <v>0.13299987499999999</v>
      </c>
      <c r="K29">
        <v>3.8537305530000001</v>
      </c>
      <c r="L29">
        <v>66.400000000000006</v>
      </c>
      <c r="M29">
        <v>3.7030000689999998</v>
      </c>
    </row>
    <row r="30" spans="1:13" x14ac:dyDescent="0.25">
      <c r="A30" t="s">
        <v>117</v>
      </c>
      <c r="B30">
        <v>14.028180907499999</v>
      </c>
      <c r="C30">
        <v>3.2453607500000001</v>
      </c>
      <c r="D30">
        <v>19.5625</v>
      </c>
      <c r="E30">
        <v>651.22492514999999</v>
      </c>
      <c r="F30">
        <v>52.957498552499999</v>
      </c>
      <c r="G30">
        <v>12.89232860525</v>
      </c>
      <c r="H30">
        <v>15.95216654125</v>
      </c>
      <c r="I30">
        <v>19.574999999999999</v>
      </c>
      <c r="J30">
        <v>0.13023123675000001</v>
      </c>
      <c r="K30">
        <v>3.7687887760000001</v>
      </c>
      <c r="L30">
        <v>65.974999999999994</v>
      </c>
      <c r="M30">
        <v>3.8865000012499999</v>
      </c>
    </row>
    <row r="31" spans="1:13" x14ac:dyDescent="0.25">
      <c r="A31" t="s">
        <v>118</v>
      </c>
      <c r="B31">
        <v>14.746962515</v>
      </c>
      <c r="C31">
        <v>3.2077624999999999</v>
      </c>
      <c r="D31">
        <v>19.454999999999998</v>
      </c>
      <c r="E31">
        <v>651.88388729999997</v>
      </c>
      <c r="F31">
        <v>52.855998995</v>
      </c>
      <c r="G31">
        <v>7.9174659705000003</v>
      </c>
      <c r="H31">
        <v>10.8393446425</v>
      </c>
      <c r="I31">
        <v>20.05</v>
      </c>
      <c r="J31">
        <v>0.1274625985</v>
      </c>
      <c r="K31">
        <v>3.683846999</v>
      </c>
      <c r="L31">
        <v>65.55</v>
      </c>
      <c r="M31">
        <v>4.0699999335000001</v>
      </c>
    </row>
    <row r="32" spans="1:13" x14ac:dyDescent="0.25">
      <c r="A32" t="s">
        <v>119</v>
      </c>
      <c r="B32">
        <v>15.4657441225</v>
      </c>
      <c r="C32">
        <v>3.17016425</v>
      </c>
      <c r="D32">
        <v>19.3475</v>
      </c>
      <c r="E32">
        <v>652.54284944999995</v>
      </c>
      <c r="F32">
        <v>52.754499437500002</v>
      </c>
      <c r="G32">
        <v>2.9426033357499999</v>
      </c>
      <c r="H32">
        <v>5.7265227437500004</v>
      </c>
      <c r="I32">
        <v>20.524999999999999</v>
      </c>
      <c r="J32">
        <v>0.12469396025</v>
      </c>
      <c r="K32">
        <v>3.598905222</v>
      </c>
      <c r="L32">
        <v>65.125</v>
      </c>
      <c r="M32">
        <v>4.2534998657500003</v>
      </c>
    </row>
    <row r="33" spans="1:13" x14ac:dyDescent="0.25">
      <c r="A33" t="s">
        <v>120</v>
      </c>
      <c r="B33">
        <v>16.184525730000001</v>
      </c>
      <c r="C33">
        <v>3.1325660000000002</v>
      </c>
      <c r="D33">
        <v>19.239999999999998</v>
      </c>
      <c r="E33">
        <v>653.20181160000004</v>
      </c>
      <c r="F33">
        <v>52.652999880000003</v>
      </c>
      <c r="G33">
        <v>-2.0322592990000001</v>
      </c>
      <c r="H33">
        <v>0.61370084499999999</v>
      </c>
      <c r="I33">
        <v>21</v>
      </c>
      <c r="J33">
        <v>0.121925322</v>
      </c>
      <c r="K33">
        <v>3.5139634449999999</v>
      </c>
      <c r="L33">
        <v>64.7</v>
      </c>
      <c r="M33">
        <v>4.4369997980000004</v>
      </c>
    </row>
    <row r="34" spans="1:13" x14ac:dyDescent="0.25">
      <c r="A34" t="s">
        <v>121</v>
      </c>
      <c r="B34">
        <v>16.190110095000001</v>
      </c>
      <c r="C34">
        <v>3.1043759999999998</v>
      </c>
      <c r="D34">
        <v>19.39</v>
      </c>
      <c r="E34">
        <v>656.72110527500001</v>
      </c>
      <c r="F34">
        <v>52.539750099999999</v>
      </c>
      <c r="G34">
        <v>-2.2546558889999999</v>
      </c>
      <c r="H34">
        <v>0.38091124874999999</v>
      </c>
      <c r="I34">
        <v>24.75</v>
      </c>
      <c r="J34">
        <v>0.1153033685</v>
      </c>
      <c r="K34">
        <v>2.6281487265000001</v>
      </c>
      <c r="L34">
        <v>63.564996682500002</v>
      </c>
      <c r="M34">
        <v>4.6559998990000002</v>
      </c>
    </row>
    <row r="35" spans="1:13" x14ac:dyDescent="0.25">
      <c r="A35" t="s">
        <v>122</v>
      </c>
      <c r="B35">
        <v>16.195694459999999</v>
      </c>
      <c r="C35">
        <v>3.0761859999999999</v>
      </c>
      <c r="D35">
        <v>19.54</v>
      </c>
      <c r="E35">
        <v>660.24039894999999</v>
      </c>
      <c r="F35">
        <v>52.426500320000002</v>
      </c>
      <c r="G35">
        <v>-2.4770524790000001</v>
      </c>
      <c r="H35">
        <v>0.14812165250000001</v>
      </c>
      <c r="I35">
        <v>28.5</v>
      </c>
      <c r="J35">
        <v>0.108681415</v>
      </c>
      <c r="K35">
        <v>1.742334008</v>
      </c>
      <c r="L35">
        <v>62.429993365000001</v>
      </c>
      <c r="M35">
        <v>4.875</v>
      </c>
    </row>
    <row r="36" spans="1:13" x14ac:dyDescent="0.25">
      <c r="A36" t="s">
        <v>123</v>
      </c>
      <c r="B36">
        <v>16.201278824999999</v>
      </c>
      <c r="C36">
        <v>3.0479959999999999</v>
      </c>
      <c r="D36">
        <v>19.689999999999898</v>
      </c>
      <c r="E36">
        <v>663.75969262499996</v>
      </c>
      <c r="F36">
        <v>52.313250539999999</v>
      </c>
      <c r="G36">
        <v>-2.6994490689999999</v>
      </c>
      <c r="H36">
        <v>-8.4667943750000002E-2</v>
      </c>
      <c r="I36">
        <v>32.25</v>
      </c>
      <c r="J36">
        <v>0.1020594615</v>
      </c>
      <c r="K36">
        <v>0.8565192895</v>
      </c>
      <c r="L36">
        <v>61.294990047499901</v>
      </c>
      <c r="M36">
        <v>5.0940001009999998</v>
      </c>
    </row>
    <row r="37" spans="1:13" x14ac:dyDescent="0.25">
      <c r="A37" t="s">
        <v>124</v>
      </c>
      <c r="B37">
        <v>16.20686319</v>
      </c>
      <c r="C37">
        <v>3.019806</v>
      </c>
      <c r="D37">
        <v>19.84</v>
      </c>
      <c r="E37">
        <v>667.27898630000004</v>
      </c>
      <c r="F37">
        <v>52.200000760000002</v>
      </c>
      <c r="G37">
        <v>-2.9218456590000002</v>
      </c>
      <c r="H37">
        <v>-0.31745753999999998</v>
      </c>
      <c r="I37">
        <v>36</v>
      </c>
      <c r="J37">
        <v>9.5437508000000004E-2</v>
      </c>
      <c r="K37">
        <v>-2.9295429000000001E-2</v>
      </c>
      <c r="L37">
        <v>60.15998673</v>
      </c>
      <c r="M37">
        <v>5.3130002019999898</v>
      </c>
    </row>
    <row r="38" spans="1:13" x14ac:dyDescent="0.25">
      <c r="A38" t="s">
        <v>125</v>
      </c>
      <c r="B38">
        <v>16.338353447500001</v>
      </c>
      <c r="C38">
        <v>3.0136702500000001</v>
      </c>
      <c r="D38">
        <v>20.072500000000002</v>
      </c>
      <c r="E38">
        <v>703.87139467500003</v>
      </c>
      <c r="F38">
        <v>52.088000295000001</v>
      </c>
      <c r="G38">
        <v>-3.8273081200000001</v>
      </c>
      <c r="H38">
        <v>-1.251941223</v>
      </c>
      <c r="I38">
        <v>33.417499999999997</v>
      </c>
      <c r="J38">
        <v>8.7862660499999995E-2</v>
      </c>
      <c r="K38">
        <v>-1.06407526425</v>
      </c>
      <c r="L38">
        <v>59.0249834124999</v>
      </c>
      <c r="M38">
        <v>5.5440001487499897</v>
      </c>
    </row>
    <row r="39" spans="1:13" x14ac:dyDescent="0.25">
      <c r="A39" t="s">
        <v>126</v>
      </c>
      <c r="B39">
        <v>16.469843704999999</v>
      </c>
      <c r="C39">
        <v>3.0075345000000002</v>
      </c>
      <c r="D39">
        <v>20.305</v>
      </c>
      <c r="E39">
        <v>740.46380305000002</v>
      </c>
      <c r="F39">
        <v>51.975999829999999</v>
      </c>
      <c r="G39">
        <v>-4.7327705809999996</v>
      </c>
      <c r="H39">
        <v>-2.1864249060000001</v>
      </c>
      <c r="I39">
        <v>30.835000000000001</v>
      </c>
      <c r="J39">
        <v>8.0287813E-2</v>
      </c>
      <c r="K39">
        <v>-2.0988550995000002</v>
      </c>
      <c r="L39">
        <v>57.889980094999999</v>
      </c>
      <c r="M39">
        <v>5.7750000954999896</v>
      </c>
    </row>
    <row r="40" spans="1:13" x14ac:dyDescent="0.25">
      <c r="A40" t="s">
        <v>127</v>
      </c>
      <c r="B40">
        <v>16.6013339625</v>
      </c>
      <c r="C40">
        <v>3.0013987499999999</v>
      </c>
      <c r="D40">
        <v>20.537500000000001</v>
      </c>
      <c r="E40">
        <v>777.05621142499899</v>
      </c>
      <c r="F40">
        <v>51.863999364999998</v>
      </c>
      <c r="G40">
        <v>-5.6382330419999898</v>
      </c>
      <c r="H40">
        <v>-3.1209085889999999</v>
      </c>
      <c r="I40">
        <v>28.252500000000001</v>
      </c>
      <c r="J40">
        <v>7.2712965500000004E-2</v>
      </c>
      <c r="K40">
        <v>-3.1336349347499999</v>
      </c>
      <c r="L40">
        <v>56.754976777499998</v>
      </c>
      <c r="M40">
        <v>6.0060000422499904</v>
      </c>
    </row>
    <row r="41" spans="1:13" x14ac:dyDescent="0.25">
      <c r="A41" t="s">
        <v>128</v>
      </c>
      <c r="B41">
        <v>16.732824220000001</v>
      </c>
      <c r="C41">
        <v>2.995263</v>
      </c>
      <c r="D41">
        <v>20.77</v>
      </c>
      <c r="E41">
        <v>813.64861980000001</v>
      </c>
      <c r="F41">
        <v>51.751998899999997</v>
      </c>
      <c r="G41">
        <v>-6.5436955030000004</v>
      </c>
      <c r="H41">
        <v>-4.0553922719999997</v>
      </c>
      <c r="I41">
        <v>25.67</v>
      </c>
      <c r="J41">
        <v>6.5138117999999898E-2</v>
      </c>
      <c r="K41">
        <v>-4.16841477</v>
      </c>
      <c r="L41">
        <v>55.619973459999997</v>
      </c>
      <c r="M41">
        <v>6.2369999890000001</v>
      </c>
    </row>
    <row r="42" spans="1:13" x14ac:dyDescent="0.25">
      <c r="A42" t="s">
        <v>129</v>
      </c>
      <c r="B42">
        <v>16.630111145000001</v>
      </c>
      <c r="C42">
        <v>2.9948494999999999</v>
      </c>
      <c r="D42">
        <v>20.434999999999999</v>
      </c>
      <c r="E42">
        <v>840.95470317499996</v>
      </c>
      <c r="F42">
        <v>51.789249419999997</v>
      </c>
      <c r="G42">
        <v>-5.7832433280000002</v>
      </c>
      <c r="H42">
        <v>-3.2796522024999999</v>
      </c>
      <c r="I42">
        <v>29.752500000000001</v>
      </c>
      <c r="J42">
        <v>0.16984929374999999</v>
      </c>
      <c r="K42">
        <v>-3.5735177737499999</v>
      </c>
      <c r="L42">
        <v>54.484970140000001</v>
      </c>
      <c r="M42">
        <v>6.1809999944999898</v>
      </c>
    </row>
    <row r="43" spans="1:13" x14ac:dyDescent="0.25">
      <c r="A43" t="s">
        <v>130</v>
      </c>
      <c r="B43">
        <v>16.52739807</v>
      </c>
      <c r="C43">
        <v>2.9944359999999999</v>
      </c>
      <c r="D43">
        <v>20.100000000000001</v>
      </c>
      <c r="E43">
        <v>868.26078655000003</v>
      </c>
      <c r="F43">
        <v>51.826499939999998</v>
      </c>
      <c r="G43">
        <v>-5.022791153</v>
      </c>
      <c r="H43">
        <v>-2.503912133</v>
      </c>
      <c r="I43">
        <v>33.835000000000001</v>
      </c>
      <c r="J43">
        <v>0.27456046950000002</v>
      </c>
      <c r="K43">
        <v>-2.97862077749999</v>
      </c>
      <c r="L43">
        <v>53.349966819999999</v>
      </c>
      <c r="M43">
        <v>6.125</v>
      </c>
    </row>
    <row r="44" spans="1:13" x14ac:dyDescent="0.25">
      <c r="A44" t="s">
        <v>131</v>
      </c>
      <c r="B44">
        <v>16.424684995</v>
      </c>
      <c r="C44">
        <v>2.9940224999999998</v>
      </c>
      <c r="D44">
        <v>19.765000000000001</v>
      </c>
      <c r="E44">
        <v>895.56686992499999</v>
      </c>
      <c r="F44">
        <v>51.863750459999999</v>
      </c>
      <c r="G44">
        <v>-4.2623389779999998</v>
      </c>
      <c r="H44">
        <v>-1.7281720635</v>
      </c>
      <c r="I44">
        <v>37.917499999999997</v>
      </c>
      <c r="J44">
        <v>0.37927164524999901</v>
      </c>
      <c r="K44">
        <v>-2.3837237812500001</v>
      </c>
      <c r="L44">
        <v>52.214963500000003</v>
      </c>
      <c r="M44">
        <v>6.0690000055000004</v>
      </c>
    </row>
    <row r="45" spans="1:13" x14ac:dyDescent="0.25">
      <c r="A45" t="s">
        <v>132</v>
      </c>
      <c r="B45">
        <v>16.321971919999999</v>
      </c>
      <c r="C45">
        <v>2.9936090000000002</v>
      </c>
      <c r="D45">
        <v>19.43</v>
      </c>
      <c r="E45">
        <v>922.87295329999995</v>
      </c>
      <c r="F45">
        <v>51.901000979999999</v>
      </c>
      <c r="G45">
        <v>-3.5018868030000001</v>
      </c>
      <c r="H45">
        <v>-0.952431994</v>
      </c>
      <c r="I45">
        <v>42</v>
      </c>
      <c r="J45">
        <v>0.48398282100000001</v>
      </c>
      <c r="K45">
        <v>-1.7888267849999999</v>
      </c>
      <c r="L45">
        <v>51.07996018</v>
      </c>
      <c r="M45">
        <v>6.0130000109999999</v>
      </c>
    </row>
    <row r="46" spans="1:13" x14ac:dyDescent="0.25">
      <c r="A46" t="s">
        <v>133</v>
      </c>
      <c r="B46">
        <v>16.472238412500001</v>
      </c>
      <c r="C46">
        <v>2.9217870000000001</v>
      </c>
      <c r="D46">
        <v>18.98</v>
      </c>
      <c r="E46">
        <v>945.47477372499998</v>
      </c>
      <c r="F46">
        <v>51.895250322499997</v>
      </c>
      <c r="G46">
        <v>-1.9928681644999999</v>
      </c>
      <c r="H46">
        <v>0.59089550025000004</v>
      </c>
      <c r="I46">
        <v>44.5</v>
      </c>
      <c r="J46">
        <v>0.42738516024999901</v>
      </c>
      <c r="K46">
        <v>-1.50801485875</v>
      </c>
      <c r="L46">
        <v>49.9449568625</v>
      </c>
      <c r="M46">
        <v>6.0162500139999997</v>
      </c>
    </row>
    <row r="47" spans="1:13" x14ac:dyDescent="0.25">
      <c r="A47" t="s">
        <v>134</v>
      </c>
      <c r="B47">
        <v>16.622504905</v>
      </c>
      <c r="C47">
        <v>2.8499650000000001</v>
      </c>
      <c r="D47">
        <v>18.53</v>
      </c>
      <c r="E47">
        <v>968.07659414999898</v>
      </c>
      <c r="F47">
        <v>51.889499665000002</v>
      </c>
      <c r="G47">
        <v>-0.48384952599999997</v>
      </c>
      <c r="H47">
        <v>2.1342229945</v>
      </c>
      <c r="I47">
        <v>47</v>
      </c>
      <c r="J47">
        <v>0.37078749950000001</v>
      </c>
      <c r="K47">
        <v>-1.2272029325</v>
      </c>
      <c r="L47">
        <v>48.809953544999999</v>
      </c>
      <c r="M47">
        <v>6.0195000170000004</v>
      </c>
    </row>
    <row r="48" spans="1:13" x14ac:dyDescent="0.25">
      <c r="A48" t="s">
        <v>135</v>
      </c>
      <c r="B48">
        <v>16.772771397500001</v>
      </c>
      <c r="C48">
        <v>2.778143</v>
      </c>
      <c r="D48">
        <v>18.079999999999998</v>
      </c>
      <c r="E48">
        <v>990.67841457499901</v>
      </c>
      <c r="F48">
        <v>51.883749007500001</v>
      </c>
      <c r="G48">
        <v>1.0251691125</v>
      </c>
      <c r="H48">
        <v>3.6775504887500001</v>
      </c>
      <c r="I48">
        <v>49.5</v>
      </c>
      <c r="J48">
        <v>0.31418983875000001</v>
      </c>
      <c r="K48">
        <v>-0.94639100625000006</v>
      </c>
      <c r="L48">
        <v>47.674950227499998</v>
      </c>
      <c r="M48">
        <v>6.0227500199999904</v>
      </c>
    </row>
    <row r="49" spans="1:13" x14ac:dyDescent="0.25">
      <c r="A49" t="s">
        <v>136</v>
      </c>
      <c r="B49">
        <v>16.92303789</v>
      </c>
      <c r="C49">
        <v>2.706321</v>
      </c>
      <c r="D49">
        <v>17.63</v>
      </c>
      <c r="E49">
        <v>1013.2802349999999</v>
      </c>
      <c r="F49">
        <v>51.877998349999999</v>
      </c>
      <c r="G49">
        <v>2.5341877510000002</v>
      </c>
      <c r="H49">
        <v>5.2208779830000003</v>
      </c>
      <c r="I49">
        <v>52</v>
      </c>
      <c r="J49">
        <v>0.257592178</v>
      </c>
      <c r="K49">
        <v>-0.66557907999999999</v>
      </c>
      <c r="L49">
        <v>46.539946909999998</v>
      </c>
      <c r="M49">
        <v>6.0260000229999999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pane xSplit="1" ySplit="1" topLeftCell="C51" activePane="bottomRight" state="frozen"/>
      <selection pane="topRight" activeCell="B1" sqref="B1"/>
      <selection pane="bottomLeft" activeCell="A2" sqref="A2"/>
      <selection pane="bottomRight" activeCell="N51" sqref="N51"/>
    </sheetView>
  </sheetViews>
  <sheetFormatPr defaultRowHeight="15" x14ac:dyDescent="0.25"/>
  <sheetData>
    <row r="1" spans="1:16" x14ac:dyDescent="0.25">
      <c r="A1" t="s">
        <v>83</v>
      </c>
      <c r="B1" t="s">
        <v>5</v>
      </c>
      <c r="C1" t="s">
        <v>15</v>
      </c>
      <c r="D1" t="s">
        <v>18</v>
      </c>
      <c r="E1" t="s">
        <v>12</v>
      </c>
      <c r="F1" t="s">
        <v>19</v>
      </c>
      <c r="G1" t="s">
        <v>20</v>
      </c>
      <c r="H1" t="s">
        <v>21</v>
      </c>
      <c r="I1" t="s">
        <v>3</v>
      </c>
      <c r="J1" t="s">
        <v>22</v>
      </c>
      <c r="K1" t="s">
        <v>23</v>
      </c>
      <c r="L1" t="s">
        <v>24</v>
      </c>
      <c r="M1" t="s">
        <v>13</v>
      </c>
      <c r="N1" t="s">
        <v>1</v>
      </c>
      <c r="O1" t="s">
        <v>10</v>
      </c>
    </row>
    <row r="2" spans="1:16" x14ac:dyDescent="0.25">
      <c r="A2" t="s">
        <v>25</v>
      </c>
      <c r="P2" s="3"/>
    </row>
    <row r="3" spans="1:16" x14ac:dyDescent="0.25">
      <c r="A3" t="s">
        <v>26</v>
      </c>
      <c r="B3">
        <v>1.0499999999999999E-3</v>
      </c>
      <c r="C3">
        <v>2.031247</v>
      </c>
      <c r="E3">
        <v>6.71</v>
      </c>
      <c r="F3">
        <v>4.9480315700000004</v>
      </c>
      <c r="G3">
        <v>23.81863864</v>
      </c>
      <c r="I3">
        <v>20.665807730000001</v>
      </c>
      <c r="L3">
        <v>0</v>
      </c>
      <c r="M3">
        <v>8.9306777620000002</v>
      </c>
      <c r="N3">
        <v>44</v>
      </c>
      <c r="P3" s="3"/>
    </row>
    <row r="4" spans="1:16" x14ac:dyDescent="0.25">
      <c r="A4" t="s">
        <v>27</v>
      </c>
      <c r="B4">
        <v>1.549E-3</v>
      </c>
      <c r="C4">
        <v>2.0487190000000002</v>
      </c>
      <c r="E4">
        <v>6.8250000000000002</v>
      </c>
      <c r="F4">
        <v>4.970212203</v>
      </c>
      <c r="G4">
        <v>14.8633243995</v>
      </c>
      <c r="I4">
        <v>11.955744080000001</v>
      </c>
      <c r="L4">
        <v>0</v>
      </c>
      <c r="M4">
        <v>3.3831043360000002</v>
      </c>
      <c r="N4">
        <v>43.75</v>
      </c>
      <c r="P4" s="3"/>
    </row>
    <row r="5" spans="1:16" x14ac:dyDescent="0.25">
      <c r="A5" t="s">
        <v>28</v>
      </c>
      <c r="B5">
        <v>2.0479999999999999E-3</v>
      </c>
      <c r="C5">
        <v>2.0661909999999999</v>
      </c>
      <c r="E5">
        <v>6.94</v>
      </c>
      <c r="F5">
        <v>4.9923928359999996</v>
      </c>
      <c r="G5">
        <v>5.9080101589999998</v>
      </c>
      <c r="H5">
        <v>53.866001130000001</v>
      </c>
      <c r="I5">
        <v>3.2456804300000002</v>
      </c>
      <c r="L5">
        <v>0</v>
      </c>
      <c r="M5">
        <v>-2.1644690899999999</v>
      </c>
      <c r="N5">
        <v>43.5</v>
      </c>
      <c r="O5">
        <v>3.5620000360000001</v>
      </c>
    </row>
    <row r="6" spans="1:16" x14ac:dyDescent="0.25">
      <c r="A6" t="s">
        <v>29</v>
      </c>
      <c r="B6">
        <v>6.0159999999999996E-3</v>
      </c>
      <c r="C6">
        <v>2.1657639999999998</v>
      </c>
      <c r="E6">
        <v>6.665</v>
      </c>
      <c r="F6">
        <v>6.5820025149999903</v>
      </c>
      <c r="G6">
        <v>11.4179192045</v>
      </c>
      <c r="H6">
        <v>53.829500199999998</v>
      </c>
      <c r="I6">
        <v>8.6309728650000004</v>
      </c>
      <c r="L6">
        <v>0</v>
      </c>
      <c r="M6">
        <v>-6.93232815E-2</v>
      </c>
      <c r="N6">
        <v>43.1</v>
      </c>
      <c r="O6">
        <v>3.5620000360000001</v>
      </c>
    </row>
    <row r="7" spans="1:16" x14ac:dyDescent="0.25">
      <c r="A7" t="s">
        <v>30</v>
      </c>
      <c r="B7">
        <v>9.9839999999999998E-3</v>
      </c>
      <c r="C7">
        <v>2.2653370000000002</v>
      </c>
      <c r="E7">
        <v>6.39</v>
      </c>
      <c r="F7">
        <v>8.1716121939999997</v>
      </c>
      <c r="G7">
        <v>16.927828250000001</v>
      </c>
      <c r="H7">
        <v>53.792999270000003</v>
      </c>
      <c r="I7">
        <v>14.016265300000001</v>
      </c>
      <c r="K7">
        <v>27.035515920000002</v>
      </c>
      <c r="L7">
        <v>0</v>
      </c>
      <c r="M7">
        <v>2.0258225269999999</v>
      </c>
      <c r="N7">
        <v>42.7</v>
      </c>
      <c r="O7">
        <v>3.5620000360000001</v>
      </c>
    </row>
    <row r="8" spans="1:16" x14ac:dyDescent="0.25">
      <c r="A8" t="s">
        <v>31</v>
      </c>
      <c r="B8">
        <v>1.4729000000000001E-2</v>
      </c>
      <c r="C8">
        <v>2.2777430000000001</v>
      </c>
      <c r="E8">
        <v>8.2449999999999992</v>
      </c>
      <c r="F8">
        <v>7.555860386</v>
      </c>
      <c r="G8">
        <v>4.3418432530000004</v>
      </c>
      <c r="H8">
        <v>53.666999820000001</v>
      </c>
      <c r="I8">
        <v>1.7518341200000001</v>
      </c>
      <c r="K8">
        <v>22.222287295000001</v>
      </c>
      <c r="L8">
        <v>4.4055179999999998E-3</v>
      </c>
      <c r="M8">
        <v>-1.2156277845000001</v>
      </c>
      <c r="N8">
        <v>45.85</v>
      </c>
      <c r="O8">
        <v>3.6940000055</v>
      </c>
    </row>
    <row r="9" spans="1:16" x14ac:dyDescent="0.25">
      <c r="A9" t="s">
        <v>32</v>
      </c>
      <c r="B9">
        <v>1.9474000000000002E-2</v>
      </c>
      <c r="C9">
        <v>2.290149</v>
      </c>
      <c r="E9">
        <v>10.1</v>
      </c>
      <c r="F9">
        <v>6.9401085780000003</v>
      </c>
      <c r="G9">
        <v>-8.2441417440000002</v>
      </c>
      <c r="H9">
        <v>53.541000369999999</v>
      </c>
      <c r="I9">
        <v>-10.512597059999999</v>
      </c>
      <c r="K9">
        <v>17.40905867</v>
      </c>
      <c r="L9">
        <v>8.8110359999999995E-3</v>
      </c>
      <c r="M9">
        <v>-4.457078096</v>
      </c>
      <c r="N9">
        <v>49</v>
      </c>
      <c r="O9">
        <v>3.8259999750000002</v>
      </c>
    </row>
    <row r="10" spans="1:16" x14ac:dyDescent="0.25">
      <c r="A10" t="s">
        <v>33</v>
      </c>
      <c r="B10">
        <v>3.3480000000000003E-2</v>
      </c>
      <c r="C10">
        <v>2.2833190000000001</v>
      </c>
      <c r="E10">
        <v>9.1199999999999992</v>
      </c>
      <c r="F10">
        <v>7.4671195455000001</v>
      </c>
      <c r="G10">
        <v>-9.0482264805000003</v>
      </c>
      <c r="H10">
        <v>53.439001085000001</v>
      </c>
      <c r="I10">
        <v>-11.29243593</v>
      </c>
      <c r="K10">
        <v>15.864840879999999</v>
      </c>
      <c r="L10">
        <v>1.0483754499999999E-2</v>
      </c>
      <c r="M10">
        <v>-4.3449468250000001</v>
      </c>
      <c r="N10">
        <v>51.85</v>
      </c>
      <c r="O10">
        <v>3.9209998845</v>
      </c>
    </row>
    <row r="11" spans="1:16" x14ac:dyDescent="0.25">
      <c r="A11" t="s">
        <v>34</v>
      </c>
      <c r="B11">
        <v>4.7486E-2</v>
      </c>
      <c r="C11">
        <v>2.2764890000000002</v>
      </c>
      <c r="E11">
        <v>8.14</v>
      </c>
      <c r="F11">
        <v>7.994130513</v>
      </c>
      <c r="G11">
        <v>-9.8523112170000005</v>
      </c>
      <c r="H11">
        <v>53.337001800000003</v>
      </c>
      <c r="I11">
        <v>-12.072274800000001</v>
      </c>
      <c r="K11">
        <v>14.32062309</v>
      </c>
      <c r="L11">
        <v>1.2156472999999999E-2</v>
      </c>
      <c r="M11">
        <v>-4.2328155540000001</v>
      </c>
      <c r="N11">
        <v>54.7</v>
      </c>
      <c r="O11">
        <v>4.0159997939999998</v>
      </c>
    </row>
    <row r="12" spans="1:16" x14ac:dyDescent="0.25">
      <c r="A12" t="s">
        <v>35</v>
      </c>
      <c r="B12">
        <v>4.7365499999999998E-2</v>
      </c>
      <c r="C12">
        <v>2.2322864999999998</v>
      </c>
      <c r="E12">
        <v>7.18</v>
      </c>
      <c r="F12">
        <v>7.2416804859999999</v>
      </c>
      <c r="G12">
        <v>-2.4467827980000001</v>
      </c>
      <c r="H12">
        <v>53.313501359999997</v>
      </c>
      <c r="I12">
        <v>-4.8473225199999996</v>
      </c>
      <c r="K12">
        <v>15.091715539999999</v>
      </c>
      <c r="L12">
        <v>1.2099635500000001E-2</v>
      </c>
      <c r="M12">
        <v>-3.3814325785000001</v>
      </c>
      <c r="N12">
        <v>57.35</v>
      </c>
      <c r="O12">
        <v>3.9814999105000002</v>
      </c>
    </row>
    <row r="13" spans="1:16" x14ac:dyDescent="0.25">
      <c r="A13" t="s">
        <v>36</v>
      </c>
      <c r="B13">
        <v>4.7245000000000002E-2</v>
      </c>
      <c r="C13">
        <v>2.1880839999999999</v>
      </c>
      <c r="D13" s="17"/>
      <c r="E13">
        <v>6.22</v>
      </c>
      <c r="F13">
        <v>6.4892304589999998</v>
      </c>
      <c r="G13">
        <v>4.9587456210000003</v>
      </c>
      <c r="H13">
        <v>53.290000919999997</v>
      </c>
      <c r="I13">
        <v>2.37762976</v>
      </c>
      <c r="K13">
        <v>15.86280799</v>
      </c>
      <c r="L13">
        <v>1.2042798E-2</v>
      </c>
      <c r="M13">
        <v>-2.5300496030000001</v>
      </c>
      <c r="N13">
        <v>60</v>
      </c>
      <c r="O13">
        <v>3.9470000270000001</v>
      </c>
    </row>
    <row r="14" spans="1:16" x14ac:dyDescent="0.25">
      <c r="A14" t="s">
        <v>37</v>
      </c>
      <c r="B14">
        <v>4.8923000000000001E-2</v>
      </c>
      <c r="C14">
        <v>2.179262</v>
      </c>
      <c r="E14">
        <v>6.2649999999999997</v>
      </c>
      <c r="F14">
        <v>6.3200103500000004</v>
      </c>
      <c r="G14">
        <v>12.4709202005</v>
      </c>
      <c r="H14">
        <v>53.238500594999998</v>
      </c>
      <c r="I14">
        <v>9.7056507550000006</v>
      </c>
      <c r="K14">
        <v>16.230714460000002</v>
      </c>
      <c r="L14">
        <v>1.23465785E-2</v>
      </c>
      <c r="M14">
        <v>-0.44773427199999999</v>
      </c>
      <c r="N14">
        <v>62.8</v>
      </c>
      <c r="O14">
        <v>3.9490000009999999</v>
      </c>
    </row>
    <row r="15" spans="1:16" x14ac:dyDescent="0.25">
      <c r="A15" t="s">
        <v>38</v>
      </c>
      <c r="B15">
        <v>5.0601E-2</v>
      </c>
      <c r="C15">
        <v>2.1704400000000001</v>
      </c>
      <c r="E15">
        <v>6.31</v>
      </c>
      <c r="F15">
        <v>6.1507902410000002</v>
      </c>
      <c r="G15">
        <v>19.983094779999998</v>
      </c>
      <c r="H15">
        <v>53.187000269999999</v>
      </c>
      <c r="I15">
        <v>17.03367175</v>
      </c>
      <c r="J15">
        <v>8.8329800000000007E-3</v>
      </c>
      <c r="K15">
        <v>16.598620929999999</v>
      </c>
      <c r="L15">
        <v>1.2650359E-2</v>
      </c>
      <c r="M15">
        <v>1.6345810590000001</v>
      </c>
      <c r="N15">
        <v>65.599999999999895</v>
      </c>
      <c r="O15">
        <v>3.9509999750000002</v>
      </c>
    </row>
    <row r="16" spans="1:16" x14ac:dyDescent="0.25">
      <c r="A16" t="s">
        <v>39</v>
      </c>
      <c r="B16">
        <v>5.1742000000000003E-2</v>
      </c>
      <c r="C16">
        <v>2.1437645000000001</v>
      </c>
      <c r="E16">
        <v>7</v>
      </c>
      <c r="F16">
        <v>6.5818833019999996</v>
      </c>
      <c r="G16">
        <v>8.3704967009999898</v>
      </c>
      <c r="H16">
        <v>53.140501020000002</v>
      </c>
      <c r="I16">
        <v>5.7065966515</v>
      </c>
      <c r="J16">
        <v>1.30351905E-2</v>
      </c>
      <c r="K16">
        <v>14.858359460000001</v>
      </c>
      <c r="L16">
        <v>1.2935575E-2</v>
      </c>
      <c r="M16">
        <v>1.0207071585</v>
      </c>
      <c r="N16">
        <v>63.4</v>
      </c>
      <c r="O16">
        <v>3.9624999760000001</v>
      </c>
    </row>
    <row r="17" spans="1:15" x14ac:dyDescent="0.25">
      <c r="A17" t="s">
        <v>40</v>
      </c>
      <c r="B17">
        <v>5.2882999999999999E-2</v>
      </c>
      <c r="C17">
        <v>2.117089</v>
      </c>
      <c r="E17">
        <v>7.69</v>
      </c>
      <c r="F17">
        <v>7.0129763629999999</v>
      </c>
      <c r="G17">
        <v>-3.2421013780000001</v>
      </c>
      <c r="H17">
        <v>53.094001769999998</v>
      </c>
      <c r="I17">
        <v>-5.620478447</v>
      </c>
      <c r="J17">
        <v>1.7237400999999999E-2</v>
      </c>
      <c r="K17">
        <v>13.118097990000001</v>
      </c>
      <c r="L17">
        <v>1.3220791000000001E-2</v>
      </c>
      <c r="M17">
        <v>0.40683325799999998</v>
      </c>
      <c r="N17">
        <v>61.2</v>
      </c>
      <c r="O17">
        <v>3.9739999770000001</v>
      </c>
    </row>
    <row r="18" spans="1:15" x14ac:dyDescent="0.25">
      <c r="A18" t="s">
        <v>41</v>
      </c>
      <c r="B18">
        <v>5.3952E-2</v>
      </c>
      <c r="C18">
        <v>1.9956164999999999</v>
      </c>
      <c r="E18">
        <v>7.68</v>
      </c>
      <c r="F18">
        <v>7.3108315619999997</v>
      </c>
      <c r="G18">
        <v>-1.7877660744999999</v>
      </c>
      <c r="H18">
        <v>53.05050087</v>
      </c>
      <c r="I18">
        <v>-4.2031232825</v>
      </c>
      <c r="J18">
        <v>2.1234431000000002E-2</v>
      </c>
      <c r="K18">
        <v>12.323798719999999</v>
      </c>
      <c r="L18">
        <v>1.5207386999999999E-2</v>
      </c>
      <c r="M18">
        <v>0.23201649099999999</v>
      </c>
      <c r="N18">
        <v>60.35</v>
      </c>
      <c r="O18">
        <v>3.9830000399999999</v>
      </c>
    </row>
    <row r="19" spans="1:15" x14ac:dyDescent="0.25">
      <c r="A19" t="s">
        <v>42</v>
      </c>
      <c r="B19">
        <v>5.5021E-2</v>
      </c>
      <c r="C19">
        <v>1.874144</v>
      </c>
      <c r="E19">
        <v>7.67</v>
      </c>
      <c r="F19">
        <v>7.6086867610000004</v>
      </c>
      <c r="G19">
        <v>-0.33343077100000001</v>
      </c>
      <c r="H19">
        <v>53.006999970000003</v>
      </c>
      <c r="I19">
        <v>-2.785768118</v>
      </c>
      <c r="J19">
        <v>2.5231461E-2</v>
      </c>
      <c r="K19">
        <v>11.529499449999999</v>
      </c>
      <c r="L19">
        <v>1.7193982999999999E-2</v>
      </c>
      <c r="M19">
        <v>5.7199724E-2</v>
      </c>
      <c r="N19">
        <v>59.5</v>
      </c>
      <c r="O19">
        <v>3.9920001030000001</v>
      </c>
    </row>
    <row r="20" spans="1:15" x14ac:dyDescent="0.25">
      <c r="A20" t="s">
        <v>43</v>
      </c>
      <c r="B20">
        <v>5.5181000000000001E-2</v>
      </c>
      <c r="C20">
        <v>1.8510409999999999</v>
      </c>
      <c r="E20">
        <v>7.8949999999999996</v>
      </c>
      <c r="F20">
        <v>7.8806851655000001</v>
      </c>
      <c r="G20">
        <v>-4.4361560369999999</v>
      </c>
      <c r="H20">
        <v>52.982999800000002</v>
      </c>
      <c r="I20">
        <v>-6.7897913839999999</v>
      </c>
      <c r="J20">
        <v>3.3135091999999901E-2</v>
      </c>
      <c r="K20">
        <v>10.97837311</v>
      </c>
      <c r="L20">
        <v>1.9078287499999999E-2</v>
      </c>
      <c r="M20">
        <v>-0.91926522649999998</v>
      </c>
      <c r="N20">
        <v>58.7</v>
      </c>
      <c r="O20">
        <v>4.0004999640000003</v>
      </c>
    </row>
    <row r="21" spans="1:15" x14ac:dyDescent="0.25">
      <c r="A21" t="s">
        <v>44</v>
      </c>
      <c r="B21">
        <v>5.5341000000000001E-2</v>
      </c>
      <c r="C21">
        <v>1.8279380000000001</v>
      </c>
      <c r="E21">
        <v>8.1199999999999992</v>
      </c>
      <c r="F21">
        <v>8.1526835700000007</v>
      </c>
      <c r="G21">
        <v>-8.5388813030000001</v>
      </c>
      <c r="H21">
        <v>52.958999630000001</v>
      </c>
      <c r="I21">
        <v>-10.79381465</v>
      </c>
      <c r="J21">
        <v>4.1038722999999999E-2</v>
      </c>
      <c r="K21">
        <v>10.42724677</v>
      </c>
      <c r="L21">
        <v>2.0962591999999999E-2</v>
      </c>
      <c r="M21">
        <v>-1.8957301769999999</v>
      </c>
      <c r="N21">
        <v>57.9</v>
      </c>
      <c r="O21">
        <v>4.0089998250000001</v>
      </c>
    </row>
    <row r="22" spans="1:15" x14ac:dyDescent="0.25">
      <c r="A22" t="s">
        <v>45</v>
      </c>
      <c r="B22">
        <v>5.6292500000000002E-2</v>
      </c>
      <c r="C22">
        <v>1.8086089999999999</v>
      </c>
      <c r="E22">
        <v>7.9050000000000002</v>
      </c>
      <c r="F22">
        <v>8.1855203074999903</v>
      </c>
      <c r="G22">
        <v>-3.3851698065</v>
      </c>
      <c r="H22">
        <v>52.936500545000001</v>
      </c>
      <c r="I22">
        <v>-5.7708827380000001</v>
      </c>
      <c r="J22">
        <v>5.2559765500000001E-2</v>
      </c>
      <c r="K22">
        <v>9.0012345734999997</v>
      </c>
      <c r="L22">
        <v>2.2747837999999999E-2</v>
      </c>
      <c r="M22">
        <v>0.26170590199999999</v>
      </c>
      <c r="N22">
        <v>57.349999999999902</v>
      </c>
      <c r="O22">
        <v>3.9814999105000002</v>
      </c>
    </row>
    <row r="23" spans="1:15" x14ac:dyDescent="0.25">
      <c r="A23" t="s">
        <v>46</v>
      </c>
      <c r="B23">
        <v>5.7244000000000003E-2</v>
      </c>
      <c r="C23">
        <v>1.78928</v>
      </c>
      <c r="E23">
        <v>7.69</v>
      </c>
      <c r="F23">
        <v>8.2183570449999994</v>
      </c>
      <c r="G23">
        <v>1.7685416899999999</v>
      </c>
      <c r="H23">
        <v>52.914001460000001</v>
      </c>
      <c r="I23">
        <v>-0.74795082599999996</v>
      </c>
      <c r="J23">
        <v>6.4080808000000003E-2</v>
      </c>
      <c r="K23">
        <v>7.5752223770000002</v>
      </c>
      <c r="L23">
        <v>2.4533084E-2</v>
      </c>
      <c r="M23">
        <v>2.4191419810000001</v>
      </c>
      <c r="N23">
        <v>56.8</v>
      </c>
      <c r="O23">
        <v>3.9539999959999999</v>
      </c>
    </row>
    <row r="24" spans="1:15" x14ac:dyDescent="0.25">
      <c r="A24" t="s">
        <v>47</v>
      </c>
      <c r="B24">
        <v>6.4508999999999997E-2</v>
      </c>
      <c r="C24">
        <v>1.7670895</v>
      </c>
      <c r="E24">
        <v>8.5449999999999999</v>
      </c>
      <c r="F24">
        <v>9.0307403789999992</v>
      </c>
      <c r="G24">
        <v>30.578024525</v>
      </c>
      <c r="H24">
        <v>52.88950157</v>
      </c>
      <c r="I24">
        <v>27.343103917000001</v>
      </c>
      <c r="J24">
        <v>7.6991088999999999E-2</v>
      </c>
      <c r="K24">
        <v>6.8917708539999998</v>
      </c>
      <c r="L24">
        <v>0.11851600449999999</v>
      </c>
      <c r="M24">
        <v>2.8548550984999999</v>
      </c>
      <c r="N24">
        <v>55.849999999999902</v>
      </c>
      <c r="O24">
        <v>3.9914999005</v>
      </c>
    </row>
    <row r="25" spans="1:15" x14ac:dyDescent="0.25">
      <c r="A25" t="s">
        <v>48</v>
      </c>
      <c r="B25">
        <v>7.1774000000000004E-2</v>
      </c>
      <c r="C25">
        <v>1.744899</v>
      </c>
      <c r="E25">
        <v>9.4</v>
      </c>
      <c r="F25">
        <v>9.8431237130000007</v>
      </c>
      <c r="G25">
        <v>59.387507360000001</v>
      </c>
      <c r="H25">
        <v>52.865001679999999</v>
      </c>
      <c r="I25">
        <v>55.434158660000001</v>
      </c>
      <c r="J25">
        <v>8.9901369999999994E-2</v>
      </c>
      <c r="K25">
        <v>6.2083193310000002</v>
      </c>
      <c r="L25">
        <v>0.21249892500000001</v>
      </c>
      <c r="M25">
        <v>3.290568216</v>
      </c>
      <c r="N25">
        <v>54.9</v>
      </c>
      <c r="O25">
        <v>4.0289998049999998</v>
      </c>
    </row>
    <row r="26" spans="1:15" x14ac:dyDescent="0.25">
      <c r="A26" t="s">
        <v>49</v>
      </c>
      <c r="B26">
        <v>7.4768500000000002E-2</v>
      </c>
      <c r="C26">
        <v>2.0408365000000002</v>
      </c>
      <c r="E26">
        <v>8.8049999999999997</v>
      </c>
      <c r="F26">
        <v>8.9565799100000003</v>
      </c>
      <c r="G26">
        <v>37.30432983</v>
      </c>
      <c r="H26">
        <v>52.846000669999903</v>
      </c>
      <c r="I26">
        <v>33.893157639999998</v>
      </c>
      <c r="J26">
        <v>0.20518167300000001</v>
      </c>
      <c r="K26">
        <v>7.4463588060000001</v>
      </c>
      <c r="L26">
        <v>0.71631862199999996</v>
      </c>
      <c r="M26">
        <v>7.874019498</v>
      </c>
      <c r="N26">
        <v>54.15</v>
      </c>
      <c r="O26">
        <v>4.0694999694999998</v>
      </c>
    </row>
    <row r="27" spans="1:15" x14ac:dyDescent="0.25">
      <c r="A27" t="s">
        <v>50</v>
      </c>
      <c r="B27">
        <v>7.7762999999999999E-2</v>
      </c>
      <c r="C27">
        <v>2.3367740000000001</v>
      </c>
      <c r="E27">
        <v>8.2100000000000009</v>
      </c>
      <c r="F27">
        <v>8.070036107</v>
      </c>
      <c r="G27">
        <v>15.2211523</v>
      </c>
      <c r="H27">
        <v>52.826999659999998</v>
      </c>
      <c r="I27">
        <v>12.352156620000001</v>
      </c>
      <c r="J27">
        <v>0.32046197599999998</v>
      </c>
      <c r="K27">
        <v>8.684398281</v>
      </c>
      <c r="L27">
        <v>1.2201383189999999</v>
      </c>
      <c r="M27">
        <v>12.45747078</v>
      </c>
      <c r="N27">
        <v>53.4</v>
      </c>
      <c r="O27">
        <v>4.1100001339999999</v>
      </c>
    </row>
    <row r="28" spans="1:15" x14ac:dyDescent="0.25">
      <c r="A28" t="s">
        <v>51</v>
      </c>
      <c r="B28">
        <v>0.1014285</v>
      </c>
      <c r="C28">
        <v>2.3973425000000002</v>
      </c>
      <c r="E28">
        <v>8.2249999999999996</v>
      </c>
      <c r="F28">
        <v>8.4834739839999997</v>
      </c>
      <c r="G28">
        <v>12.99448177</v>
      </c>
      <c r="H28">
        <v>52.811500545000001</v>
      </c>
      <c r="I28">
        <v>10.172430582500001</v>
      </c>
      <c r="J28">
        <v>0.43951911049999998</v>
      </c>
      <c r="K28">
        <v>8.08956345849999</v>
      </c>
      <c r="L28">
        <v>1.8039501044999999</v>
      </c>
      <c r="M28">
        <v>8.5576285050000003</v>
      </c>
      <c r="N28">
        <v>52.7</v>
      </c>
      <c r="O28">
        <v>4.0865001679999997</v>
      </c>
    </row>
    <row r="29" spans="1:15" x14ac:dyDescent="0.25">
      <c r="A29" t="s">
        <v>52</v>
      </c>
      <c r="B29">
        <v>0.12509400000000001</v>
      </c>
      <c r="C29">
        <v>2.4579110000000002</v>
      </c>
      <c r="E29">
        <v>8.24</v>
      </c>
      <c r="F29">
        <v>8.8969118609999995</v>
      </c>
      <c r="G29">
        <v>10.76781124</v>
      </c>
      <c r="H29">
        <v>52.796001429999997</v>
      </c>
      <c r="I29">
        <v>7.9927045449999996</v>
      </c>
      <c r="J29">
        <v>0.55857624500000003</v>
      </c>
      <c r="K29">
        <v>7.4947286359999996</v>
      </c>
      <c r="L29">
        <v>2.3877618900000002</v>
      </c>
      <c r="M29">
        <v>4.6577862300000001</v>
      </c>
      <c r="N29">
        <v>52</v>
      </c>
      <c r="O29">
        <v>4.0630002019999898</v>
      </c>
    </row>
    <row r="30" spans="1:15" x14ac:dyDescent="0.25">
      <c r="A30" t="s">
        <v>53</v>
      </c>
      <c r="B30">
        <v>0.1612015</v>
      </c>
      <c r="C30">
        <v>2.517379</v>
      </c>
      <c r="E30">
        <v>8.2249999999999996</v>
      </c>
      <c r="F30">
        <v>8.6739614140000008</v>
      </c>
      <c r="G30">
        <v>5.4973174394999997</v>
      </c>
      <c r="H30">
        <v>52.677000045</v>
      </c>
      <c r="I30">
        <v>2.8433078384999999</v>
      </c>
      <c r="J30">
        <v>0.92235694300000004</v>
      </c>
      <c r="K30">
        <v>5.556857956</v>
      </c>
      <c r="L30">
        <v>4.5737141084999999</v>
      </c>
      <c r="M30">
        <v>5.5736929555000003</v>
      </c>
      <c r="N30">
        <v>53.2</v>
      </c>
      <c r="O30">
        <v>4.0215001104999999</v>
      </c>
    </row>
    <row r="31" spans="1:15" x14ac:dyDescent="0.25">
      <c r="A31" t="s">
        <v>54</v>
      </c>
      <c r="B31">
        <v>0.19730900000000001</v>
      </c>
      <c r="C31">
        <v>2.5768469999999999</v>
      </c>
      <c r="E31">
        <v>8.2100000000000009</v>
      </c>
      <c r="F31">
        <v>8.4510109670000002</v>
      </c>
      <c r="G31">
        <v>0.22682363899999999</v>
      </c>
      <c r="H31">
        <v>52.557998660000003</v>
      </c>
      <c r="I31">
        <v>-2.30608886799999</v>
      </c>
      <c r="J31">
        <v>1.2861376410000001</v>
      </c>
      <c r="K31">
        <v>3.6189872759999999</v>
      </c>
      <c r="L31">
        <v>6.7596663269999997</v>
      </c>
      <c r="M31">
        <v>6.4895996809999996</v>
      </c>
      <c r="N31">
        <v>54.4</v>
      </c>
      <c r="O31">
        <v>3.9800000190000002</v>
      </c>
    </row>
    <row r="32" spans="1:15" x14ac:dyDescent="0.25">
      <c r="A32" t="s">
        <v>55</v>
      </c>
      <c r="B32">
        <v>0.43869776049999998</v>
      </c>
      <c r="C32">
        <v>2.45250349999999</v>
      </c>
      <c r="E32">
        <v>8.2349999999999994</v>
      </c>
      <c r="F32">
        <v>8.4381551564999899</v>
      </c>
      <c r="G32">
        <v>6.4897533544999897</v>
      </c>
      <c r="H32">
        <v>52.595998764999997</v>
      </c>
      <c r="I32">
        <v>3.7842648090000002</v>
      </c>
      <c r="J32">
        <v>2.4176466794999998</v>
      </c>
      <c r="K32">
        <v>3.0819414974999999</v>
      </c>
      <c r="L32">
        <v>10.0723034985</v>
      </c>
      <c r="M32">
        <v>5.1056118294999999</v>
      </c>
      <c r="N32">
        <v>52.4</v>
      </c>
      <c r="O32">
        <v>3.9249999524999999</v>
      </c>
    </row>
    <row r="33" spans="1:15" x14ac:dyDescent="0.25">
      <c r="A33" t="s">
        <v>56</v>
      </c>
      <c r="B33">
        <v>0.680086521</v>
      </c>
      <c r="C33">
        <v>2.32816</v>
      </c>
      <c r="E33">
        <v>8.26</v>
      </c>
      <c r="F33">
        <v>8.4252993459999903</v>
      </c>
      <c r="G33">
        <v>12.75268307</v>
      </c>
      <c r="H33">
        <v>52.633998869999999</v>
      </c>
      <c r="I33">
        <v>9.8746184859999993</v>
      </c>
      <c r="J33">
        <v>3.5491557180000002</v>
      </c>
      <c r="K33">
        <v>2.5448957189999999</v>
      </c>
      <c r="L33">
        <v>13.384940670000001</v>
      </c>
      <c r="M33">
        <v>3.7216239780000002</v>
      </c>
      <c r="N33">
        <v>50.4</v>
      </c>
      <c r="O33">
        <v>3.869999886</v>
      </c>
    </row>
    <row r="34" spans="1:15" x14ac:dyDescent="0.25">
      <c r="A34" t="s">
        <v>57</v>
      </c>
      <c r="B34">
        <v>1.2300284914999999</v>
      </c>
      <c r="C34">
        <v>2.2981609999999999</v>
      </c>
      <c r="E34">
        <v>8.125</v>
      </c>
      <c r="F34">
        <v>8.2681627664999997</v>
      </c>
      <c r="G34">
        <v>-0.48212160499999901</v>
      </c>
      <c r="H34">
        <v>52.701999665000002</v>
      </c>
      <c r="I34">
        <v>-3.0329354569999998</v>
      </c>
      <c r="J34">
        <v>4.5470959004999996</v>
      </c>
      <c r="K34">
        <v>1.7651816284999999</v>
      </c>
      <c r="L34">
        <v>18.030545849999999</v>
      </c>
      <c r="M34">
        <v>3.5239205844999999</v>
      </c>
      <c r="N34">
        <v>49.75</v>
      </c>
      <c r="O34">
        <v>3.7679998874999998</v>
      </c>
    </row>
    <row r="35" spans="1:15" x14ac:dyDescent="0.25">
      <c r="A35" t="s">
        <v>58</v>
      </c>
      <c r="B35">
        <v>1.7799704620000001</v>
      </c>
      <c r="C35">
        <v>2.26816199999999</v>
      </c>
      <c r="E35">
        <v>7.99</v>
      </c>
      <c r="F35">
        <v>8.1110261870000002</v>
      </c>
      <c r="G35">
        <v>-13.716926279999999</v>
      </c>
      <c r="H35">
        <v>52.770000459999999</v>
      </c>
      <c r="I35">
        <v>-15.940489400000001</v>
      </c>
      <c r="J35">
        <v>5.5450360830000003</v>
      </c>
      <c r="K35">
        <v>0.98546753799999998</v>
      </c>
      <c r="L35">
        <v>22.67615103</v>
      </c>
      <c r="M35">
        <v>3.326217191</v>
      </c>
      <c r="N35">
        <v>49.1</v>
      </c>
      <c r="O35">
        <v>3.6659998890000001</v>
      </c>
    </row>
    <row r="36" spans="1:15" x14ac:dyDescent="0.25">
      <c r="A36" t="s">
        <v>59</v>
      </c>
      <c r="B36">
        <v>3.1282245440000001</v>
      </c>
      <c r="C36">
        <v>2.5690955</v>
      </c>
      <c r="E36">
        <v>9.5549999999999997</v>
      </c>
      <c r="F36">
        <v>11.474949688500001</v>
      </c>
      <c r="G36">
        <v>10.433245704999999</v>
      </c>
      <c r="H36">
        <v>52.849500655</v>
      </c>
      <c r="I36">
        <v>7.5733375650000001</v>
      </c>
      <c r="J36">
        <v>6.1575180414999897</v>
      </c>
      <c r="K36">
        <v>0.91902493699999999</v>
      </c>
      <c r="L36">
        <v>25.14004946</v>
      </c>
      <c r="M36">
        <v>3.57414371</v>
      </c>
      <c r="N36">
        <v>48.4</v>
      </c>
      <c r="O36">
        <v>3.55249989</v>
      </c>
    </row>
    <row r="37" spans="1:15" x14ac:dyDescent="0.25">
      <c r="A37" t="s">
        <v>60</v>
      </c>
      <c r="B37">
        <v>4.4764786259999898</v>
      </c>
      <c r="C37">
        <v>2.8700290000000002</v>
      </c>
      <c r="E37">
        <v>11.12</v>
      </c>
      <c r="F37">
        <v>14.838873189999999</v>
      </c>
      <c r="G37">
        <v>34.583417689999898</v>
      </c>
      <c r="H37">
        <v>52.929000850000001</v>
      </c>
      <c r="I37">
        <v>31.087164529999999</v>
      </c>
      <c r="J37">
        <v>6.7699999999999898</v>
      </c>
      <c r="K37">
        <v>0.852582336</v>
      </c>
      <c r="L37">
        <v>27.603947890000001</v>
      </c>
      <c r="M37">
        <v>3.8220702289999999</v>
      </c>
      <c r="N37">
        <v>47.7</v>
      </c>
      <c r="O37">
        <v>3.4389998909999999</v>
      </c>
    </row>
    <row r="38" spans="1:15" x14ac:dyDescent="0.25">
      <c r="A38" t="s">
        <v>61</v>
      </c>
      <c r="B38">
        <v>6.5587175474999997</v>
      </c>
      <c r="C38">
        <v>3.0827195000000001</v>
      </c>
      <c r="E38">
        <v>14.395</v>
      </c>
      <c r="F38">
        <v>17.807417619999999</v>
      </c>
      <c r="G38">
        <v>9.3026520649999895</v>
      </c>
      <c r="H38">
        <v>52.955499645000003</v>
      </c>
      <c r="I38">
        <v>6.4559126599999903</v>
      </c>
      <c r="J38">
        <v>7.3849999999999998</v>
      </c>
      <c r="K38">
        <v>0.51291452400000004</v>
      </c>
      <c r="L38">
        <v>34.760465334999999</v>
      </c>
      <c r="M38">
        <v>3.8972921464999999</v>
      </c>
      <c r="N38">
        <v>47.1</v>
      </c>
      <c r="O38">
        <v>3.4314999579999999</v>
      </c>
    </row>
    <row r="39" spans="1:15" x14ac:dyDescent="0.25">
      <c r="A39" t="s">
        <v>62</v>
      </c>
      <c r="B39">
        <v>8.6409564690000007</v>
      </c>
      <c r="C39">
        <v>3.29541</v>
      </c>
      <c r="D39">
        <v>26.34412494</v>
      </c>
      <c r="E39">
        <v>17.670000000000002</v>
      </c>
      <c r="F39">
        <v>20.77596205</v>
      </c>
      <c r="G39">
        <v>-15.978113560000001</v>
      </c>
      <c r="H39">
        <v>52.981998439999998</v>
      </c>
      <c r="I39">
        <v>-18.175339210000001</v>
      </c>
      <c r="J39">
        <v>8</v>
      </c>
      <c r="K39">
        <v>0.173246712</v>
      </c>
      <c r="L39">
        <v>41.916982779999998</v>
      </c>
      <c r="M39">
        <v>3.9725140639999998</v>
      </c>
      <c r="N39">
        <v>46.5</v>
      </c>
      <c r="O39">
        <v>3.42400002499999</v>
      </c>
    </row>
    <row r="40" spans="1:15" x14ac:dyDescent="0.25">
      <c r="A40" t="s">
        <v>63</v>
      </c>
      <c r="B40">
        <v>10.051914504499999</v>
      </c>
      <c r="C40">
        <v>3.4089239999999998</v>
      </c>
      <c r="D40">
        <v>27.89058404</v>
      </c>
      <c r="E40">
        <v>19.11</v>
      </c>
      <c r="F40">
        <v>21.521593374999998</v>
      </c>
      <c r="G40">
        <v>3.15220341499999</v>
      </c>
      <c r="H40">
        <v>52.914499280000001</v>
      </c>
      <c r="I40">
        <v>0.44693663500000003</v>
      </c>
      <c r="J40">
        <v>8.65</v>
      </c>
      <c r="K40">
        <v>0.17126699349999999</v>
      </c>
      <c r="L40">
        <v>45.101791679999998</v>
      </c>
      <c r="M40">
        <v>4.5852366314999999</v>
      </c>
      <c r="N40">
        <v>45.85</v>
      </c>
      <c r="O40">
        <v>3.5904999970000002</v>
      </c>
    </row>
    <row r="41" spans="1:15" x14ac:dyDescent="0.25">
      <c r="A41" t="s">
        <v>64</v>
      </c>
      <c r="B41">
        <v>11.462872539999999</v>
      </c>
      <c r="C41">
        <v>3.5224380000000002</v>
      </c>
      <c r="D41">
        <v>29.43704314</v>
      </c>
      <c r="E41">
        <v>20.55</v>
      </c>
      <c r="F41">
        <v>22.2672247</v>
      </c>
      <c r="G41">
        <v>22.282520389999998</v>
      </c>
      <c r="H41">
        <v>52.847000119999997</v>
      </c>
      <c r="I41">
        <v>19.069212480000001</v>
      </c>
      <c r="J41">
        <v>9.3000000000000007</v>
      </c>
      <c r="K41">
        <v>0.16928727499999999</v>
      </c>
      <c r="L41">
        <v>48.286600579999998</v>
      </c>
      <c r="M41">
        <v>5.1979591989999898</v>
      </c>
      <c r="N41">
        <v>45.2</v>
      </c>
      <c r="O41">
        <v>3.7569999690000002</v>
      </c>
    </row>
    <row r="42" spans="1:15" x14ac:dyDescent="0.25">
      <c r="A42" t="s">
        <v>65</v>
      </c>
      <c r="B42">
        <v>11.34388394</v>
      </c>
      <c r="C42">
        <v>3.593674</v>
      </c>
      <c r="D42">
        <v>30.030026169999999</v>
      </c>
      <c r="E42">
        <v>19.574999999999999</v>
      </c>
      <c r="F42">
        <v>18.949731454999998</v>
      </c>
      <c r="G42">
        <v>12.011173167999999</v>
      </c>
      <c r="H42">
        <v>52.868000029999997</v>
      </c>
      <c r="I42">
        <v>9.0635498820000002</v>
      </c>
      <c r="J42">
        <v>10.4</v>
      </c>
      <c r="K42">
        <v>0.15286533699999999</v>
      </c>
      <c r="L42">
        <v>51.681479534999902</v>
      </c>
      <c r="M42">
        <v>5.1782522204999903</v>
      </c>
      <c r="N42">
        <v>57.1</v>
      </c>
      <c r="O42">
        <v>3.7634999750000002</v>
      </c>
    </row>
    <row r="43" spans="1:15" x14ac:dyDescent="0.25">
      <c r="A43" t="s">
        <v>66</v>
      </c>
      <c r="B43">
        <v>11.22489534</v>
      </c>
      <c r="C43">
        <v>3.6649099999999999</v>
      </c>
      <c r="D43">
        <v>30.623009199999998</v>
      </c>
      <c r="E43">
        <v>18.600000000000001</v>
      </c>
      <c r="F43">
        <v>15.632238210000001</v>
      </c>
      <c r="G43">
        <v>1.7398259460000001</v>
      </c>
      <c r="H43">
        <v>52.888999939999998</v>
      </c>
      <c r="I43">
        <v>-0.94211271600000002</v>
      </c>
      <c r="J43">
        <v>11.5</v>
      </c>
      <c r="K43">
        <v>0.13644339899999999</v>
      </c>
      <c r="L43">
        <v>55.076358489999997</v>
      </c>
      <c r="M43">
        <v>5.1585452419999998</v>
      </c>
      <c r="N43">
        <v>69</v>
      </c>
      <c r="O43">
        <v>3.7699999809999998</v>
      </c>
    </row>
    <row r="44" spans="1:15" x14ac:dyDescent="0.25">
      <c r="A44" t="s">
        <v>67</v>
      </c>
      <c r="B44">
        <v>11.583568375</v>
      </c>
      <c r="C44">
        <v>3.5074645000000002</v>
      </c>
      <c r="D44">
        <v>29.032854199999999</v>
      </c>
      <c r="E44">
        <v>17.765000000000001</v>
      </c>
      <c r="F44">
        <v>14.105702695</v>
      </c>
      <c r="G44">
        <v>-0.65817975399999895</v>
      </c>
      <c r="H44">
        <v>52.931999204999997</v>
      </c>
      <c r="I44">
        <v>-3.2799448020000002</v>
      </c>
      <c r="J44">
        <v>12.65</v>
      </c>
      <c r="K44">
        <v>0.14941046650000001</v>
      </c>
      <c r="L44">
        <v>56.76555647</v>
      </c>
      <c r="M44">
        <v>3.8419346289999998</v>
      </c>
      <c r="N44">
        <v>69.599999999999895</v>
      </c>
      <c r="O44">
        <v>3.7335000040000001</v>
      </c>
    </row>
    <row r="45" spans="1:15" x14ac:dyDescent="0.25">
      <c r="A45" t="s">
        <v>68</v>
      </c>
      <c r="B45">
        <v>11.942241409999999</v>
      </c>
      <c r="C45">
        <v>3.3500190000000001</v>
      </c>
      <c r="D45">
        <v>27.4426992</v>
      </c>
      <c r="E45">
        <v>16.93</v>
      </c>
      <c r="F45">
        <v>12.579167180000001</v>
      </c>
      <c r="G45">
        <v>-3.056185454</v>
      </c>
      <c r="H45">
        <v>52.974998470000003</v>
      </c>
      <c r="I45">
        <v>-5.6177768879999999</v>
      </c>
      <c r="J45">
        <v>13.8</v>
      </c>
      <c r="K45">
        <v>0.16237753399999999</v>
      </c>
      <c r="L45">
        <v>58.454754450000003</v>
      </c>
      <c r="M45">
        <v>2.5253240159999999</v>
      </c>
      <c r="N45">
        <v>70.2</v>
      </c>
      <c r="O45">
        <v>3.6970000270000001</v>
      </c>
    </row>
    <row r="46" spans="1:15" x14ac:dyDescent="0.25">
      <c r="A46" t="s">
        <v>69</v>
      </c>
      <c r="B46">
        <v>11.716778355000001</v>
      </c>
      <c r="C46">
        <v>3.3385989999999999</v>
      </c>
      <c r="D46">
        <v>29.06059509</v>
      </c>
      <c r="E46">
        <v>18.68</v>
      </c>
      <c r="F46">
        <v>12.20415627</v>
      </c>
      <c r="G46">
        <v>-1.5252627009999999</v>
      </c>
      <c r="H46">
        <v>52.999498365000001</v>
      </c>
      <c r="I46">
        <v>-4.1287813154999897</v>
      </c>
      <c r="J46">
        <v>14.95</v>
      </c>
      <c r="K46">
        <v>0.14757858099999999</v>
      </c>
      <c r="L46">
        <v>62.946984450000002</v>
      </c>
      <c r="M46">
        <v>1.99909574</v>
      </c>
      <c r="N46">
        <v>69.2</v>
      </c>
      <c r="O46">
        <v>3.6950000525000002</v>
      </c>
    </row>
    <row r="47" spans="1:15" x14ac:dyDescent="0.25">
      <c r="A47" t="s">
        <v>70</v>
      </c>
      <c r="B47">
        <v>11.4913153</v>
      </c>
      <c r="C47">
        <v>3.3271790000000001</v>
      </c>
      <c r="D47">
        <v>30.678490979999999</v>
      </c>
      <c r="E47">
        <v>20.43</v>
      </c>
      <c r="F47">
        <v>11.82914536</v>
      </c>
      <c r="G47">
        <v>5.6600519999999996E-3</v>
      </c>
      <c r="H47">
        <v>53.023998259999999</v>
      </c>
      <c r="I47">
        <v>-2.639785743</v>
      </c>
      <c r="J47">
        <v>16.100000000000001</v>
      </c>
      <c r="K47">
        <v>0.13277962800000001</v>
      </c>
      <c r="L47">
        <v>67.439214449999895</v>
      </c>
      <c r="M47">
        <v>1.4728674639999999</v>
      </c>
      <c r="N47">
        <v>68.2</v>
      </c>
      <c r="O47">
        <v>3.6930000779999999</v>
      </c>
    </row>
    <row r="48" spans="1:15" x14ac:dyDescent="0.25">
      <c r="A48" t="s">
        <v>71</v>
      </c>
      <c r="B48">
        <v>12.4003573</v>
      </c>
      <c r="C48">
        <v>3.305069</v>
      </c>
      <c r="D48">
        <v>28.585536014999999</v>
      </c>
      <c r="E48">
        <v>20.05</v>
      </c>
      <c r="F48">
        <v>12.207235539999999</v>
      </c>
      <c r="G48">
        <v>10.535324246</v>
      </c>
      <c r="H48">
        <v>53.041498184999902</v>
      </c>
      <c r="I48">
        <v>7.6137027484999997</v>
      </c>
      <c r="J48">
        <v>17.600000000000001</v>
      </c>
      <c r="K48">
        <v>0.13288975149999999</v>
      </c>
      <c r="L48">
        <v>70.760182284999999</v>
      </c>
      <c r="M48">
        <v>2.6632990085000001</v>
      </c>
      <c r="N48">
        <v>67.3</v>
      </c>
      <c r="O48">
        <v>3.6980000734999998</v>
      </c>
    </row>
    <row r="49" spans="1:15" x14ac:dyDescent="0.25">
      <c r="A49" t="s">
        <v>72</v>
      </c>
      <c r="B49">
        <v>13.309399300000001</v>
      </c>
      <c r="C49">
        <v>3.282959</v>
      </c>
      <c r="D49">
        <v>26.492581049999998</v>
      </c>
      <c r="E49">
        <v>19.670000000000002</v>
      </c>
      <c r="F49">
        <v>12.58532572</v>
      </c>
      <c r="G49">
        <v>21.06498844</v>
      </c>
      <c r="H49">
        <v>53.058998109999997</v>
      </c>
      <c r="I49">
        <v>17.86719124</v>
      </c>
      <c r="J49">
        <v>19.100000000000001</v>
      </c>
      <c r="K49">
        <v>0.13299987499999999</v>
      </c>
      <c r="L49">
        <v>74.081150120000004</v>
      </c>
      <c r="M49">
        <v>3.8537305530000001</v>
      </c>
      <c r="N49">
        <v>66.400000000000006</v>
      </c>
      <c r="O49">
        <v>3.7030000689999998</v>
      </c>
    </row>
    <row r="50" spans="1:15" x14ac:dyDescent="0.25">
      <c r="A50" t="s">
        <v>73</v>
      </c>
      <c r="B50">
        <v>14.746962515</v>
      </c>
      <c r="C50">
        <v>3.2077624999999999</v>
      </c>
      <c r="D50">
        <v>28.781830489999901</v>
      </c>
      <c r="E50">
        <v>19.454999999999998</v>
      </c>
      <c r="F50">
        <v>13.53653984</v>
      </c>
      <c r="G50">
        <v>10.8393446425</v>
      </c>
      <c r="H50">
        <v>52.855998995</v>
      </c>
      <c r="I50">
        <v>7.9174659705000003</v>
      </c>
      <c r="J50">
        <v>20.05</v>
      </c>
      <c r="K50">
        <v>0.1274625985</v>
      </c>
      <c r="L50">
        <v>76.427319194999995</v>
      </c>
      <c r="M50">
        <v>3.683846999</v>
      </c>
      <c r="N50">
        <v>65.55</v>
      </c>
      <c r="O50">
        <v>4.0699999335000001</v>
      </c>
    </row>
    <row r="51" spans="1:15" x14ac:dyDescent="0.25">
      <c r="A51" t="s">
        <v>74</v>
      </c>
      <c r="B51">
        <v>16.184525730000001</v>
      </c>
      <c r="C51">
        <v>3.1325660000000002</v>
      </c>
      <c r="D51">
        <v>31.07107993</v>
      </c>
      <c r="E51">
        <v>19.239999999999998</v>
      </c>
      <c r="F51">
        <v>14.487753959999999</v>
      </c>
      <c r="G51">
        <v>0.61370084499999999</v>
      </c>
      <c r="H51">
        <v>52.652999880000003</v>
      </c>
      <c r="I51">
        <v>-2.0322592990000001</v>
      </c>
      <c r="J51">
        <v>21</v>
      </c>
      <c r="K51">
        <v>0.121925322</v>
      </c>
      <c r="L51">
        <v>78.773488270000001</v>
      </c>
      <c r="M51">
        <v>3.5139634449999999</v>
      </c>
      <c r="N51">
        <v>64.7</v>
      </c>
      <c r="O51">
        <v>4.4369997980000004</v>
      </c>
    </row>
    <row r="52" spans="1:15" x14ac:dyDescent="0.25">
      <c r="A52" t="s">
        <v>75</v>
      </c>
      <c r="B52">
        <v>16.195694459999999</v>
      </c>
      <c r="C52">
        <v>3.0761859999999999</v>
      </c>
      <c r="D52">
        <v>30.47100507</v>
      </c>
      <c r="E52">
        <v>19.54</v>
      </c>
      <c r="F52">
        <v>14.340492599999999</v>
      </c>
      <c r="G52">
        <v>0.14812165250000001</v>
      </c>
      <c r="H52">
        <v>52.426500320000002</v>
      </c>
      <c r="I52">
        <v>-2.4770524790000001</v>
      </c>
      <c r="J52">
        <v>28.5</v>
      </c>
      <c r="K52">
        <v>0.108681415</v>
      </c>
      <c r="L52">
        <v>81.020898380000006</v>
      </c>
      <c r="M52">
        <v>1.742334008</v>
      </c>
      <c r="O52">
        <v>4.875</v>
      </c>
    </row>
    <row r="53" spans="1:15" x14ac:dyDescent="0.25">
      <c r="A53" t="s">
        <v>76</v>
      </c>
      <c r="B53">
        <v>16.20686319</v>
      </c>
      <c r="C53">
        <v>3.019806</v>
      </c>
      <c r="D53">
        <v>29.870930210000001</v>
      </c>
      <c r="E53">
        <v>19.84</v>
      </c>
      <c r="F53">
        <v>14.193231239999999</v>
      </c>
      <c r="G53">
        <v>-0.31745753999999998</v>
      </c>
      <c r="H53">
        <v>52.200000760000002</v>
      </c>
      <c r="I53">
        <v>-2.9218456590000002</v>
      </c>
      <c r="J53">
        <v>36</v>
      </c>
      <c r="K53">
        <v>9.5437508000000004E-2</v>
      </c>
      <c r="L53">
        <v>83.268308489999995</v>
      </c>
      <c r="M53">
        <v>-2.9295429000000001E-2</v>
      </c>
      <c r="O53">
        <v>5.3130002019999898</v>
      </c>
    </row>
    <row r="54" spans="1:15" x14ac:dyDescent="0.25">
      <c r="A54" t="s">
        <v>77</v>
      </c>
      <c r="B54">
        <v>16.469843704999999</v>
      </c>
      <c r="C54">
        <v>3.0075345000000002</v>
      </c>
      <c r="D54">
        <v>26.837198475000001</v>
      </c>
      <c r="E54">
        <v>20.305</v>
      </c>
      <c r="F54">
        <v>14.925150260000001</v>
      </c>
      <c r="G54">
        <v>-2.1864249060000001</v>
      </c>
      <c r="H54">
        <v>51.975999829999999</v>
      </c>
      <c r="I54">
        <v>-4.7327705809999996</v>
      </c>
      <c r="J54">
        <v>30.835000000000001</v>
      </c>
      <c r="K54">
        <v>8.0287813E-2</v>
      </c>
      <c r="L54">
        <v>83.132855035000006</v>
      </c>
      <c r="M54">
        <v>-2.0988550995000002</v>
      </c>
      <c r="O54">
        <v>5.7750000954999896</v>
      </c>
    </row>
    <row r="55" spans="1:15" x14ac:dyDescent="0.25">
      <c r="A55" t="s">
        <v>78</v>
      </c>
      <c r="B55">
        <v>16.732824220000001</v>
      </c>
      <c r="C55">
        <v>2.995263</v>
      </c>
      <c r="D55">
        <v>23.803466740000001</v>
      </c>
      <c r="E55">
        <v>20.77</v>
      </c>
      <c r="F55">
        <v>15.65706928</v>
      </c>
      <c r="G55">
        <v>-4.0553922719999997</v>
      </c>
      <c r="H55">
        <v>51.751998899999997</v>
      </c>
      <c r="I55">
        <v>-6.5436955030000004</v>
      </c>
      <c r="J55">
        <v>25.67</v>
      </c>
      <c r="K55">
        <v>6.5138117999999898E-2</v>
      </c>
      <c r="L55">
        <v>82.997401580000002</v>
      </c>
      <c r="M55">
        <v>-4.16841477</v>
      </c>
      <c r="O55">
        <v>6.2369999890000001</v>
      </c>
    </row>
    <row r="56" spans="1:15" x14ac:dyDescent="0.25">
      <c r="A56" t="s">
        <v>79</v>
      </c>
      <c r="B56">
        <v>16.52739807</v>
      </c>
      <c r="C56">
        <v>2.9944359999999999</v>
      </c>
      <c r="D56">
        <v>22.790763559999998</v>
      </c>
      <c r="E56">
        <v>20.100000000000001</v>
      </c>
      <c r="F56">
        <v>14.906071385000001</v>
      </c>
      <c r="G56">
        <v>-2.503912133</v>
      </c>
      <c r="H56">
        <v>51.826499939999998</v>
      </c>
      <c r="I56">
        <v>-5.022791153</v>
      </c>
      <c r="J56">
        <v>33.835000000000001</v>
      </c>
      <c r="K56">
        <v>0.27456046950000002</v>
      </c>
      <c r="L56">
        <v>79.461111595000006</v>
      </c>
      <c r="M56">
        <v>-2.97862077749999</v>
      </c>
      <c r="O56">
        <v>6.125</v>
      </c>
    </row>
    <row r="57" spans="1:15" x14ac:dyDescent="0.25">
      <c r="A57" t="s">
        <v>80</v>
      </c>
      <c r="B57">
        <v>16.321971919999999</v>
      </c>
      <c r="C57">
        <v>2.9936090000000002</v>
      </c>
      <c r="D57">
        <v>21.778060379999999</v>
      </c>
      <c r="E57">
        <v>19.43</v>
      </c>
      <c r="F57">
        <v>14.155073489999999</v>
      </c>
      <c r="G57">
        <v>-0.952431994</v>
      </c>
      <c r="H57">
        <v>51.901000979999999</v>
      </c>
      <c r="I57">
        <v>-3.5018868030000001</v>
      </c>
      <c r="J57">
        <v>42</v>
      </c>
      <c r="K57">
        <v>0.48398282100000001</v>
      </c>
      <c r="L57">
        <v>75.924821609999995</v>
      </c>
      <c r="M57">
        <v>-1.7888267849999999</v>
      </c>
      <c r="O57">
        <v>6.0130000109999999</v>
      </c>
    </row>
    <row r="58" spans="1:15" x14ac:dyDescent="0.25">
      <c r="A58" t="s">
        <v>81</v>
      </c>
      <c r="B58">
        <v>16.622504905</v>
      </c>
      <c r="C58">
        <v>2.8499650000000001</v>
      </c>
      <c r="D58">
        <v>20.15994126</v>
      </c>
      <c r="E58">
        <v>18.53</v>
      </c>
      <c r="F58">
        <v>12.531659135</v>
      </c>
      <c r="G58">
        <v>2.1342229945</v>
      </c>
      <c r="H58">
        <v>51.889499665000002</v>
      </c>
      <c r="I58">
        <v>-0.48384952599999997</v>
      </c>
      <c r="J58">
        <v>47</v>
      </c>
      <c r="K58">
        <v>0.37078749950000001</v>
      </c>
      <c r="L58">
        <v>82.054531429999997</v>
      </c>
      <c r="M58">
        <v>-1.2272029325</v>
      </c>
      <c r="O58">
        <v>6.0195000170000004</v>
      </c>
    </row>
    <row r="59" spans="1:15" x14ac:dyDescent="0.25">
      <c r="A59" t="s">
        <v>82</v>
      </c>
      <c r="B59">
        <v>16.92303789</v>
      </c>
      <c r="C59">
        <v>2.706321</v>
      </c>
      <c r="D59">
        <v>18.541822140000001</v>
      </c>
      <c r="E59">
        <v>17.63</v>
      </c>
      <c r="F59">
        <v>10.90824478</v>
      </c>
      <c r="G59">
        <v>5.2208779830000003</v>
      </c>
      <c r="H59">
        <v>51.877998349999999</v>
      </c>
      <c r="I59">
        <v>2.5341877510000002</v>
      </c>
      <c r="J59">
        <v>52</v>
      </c>
      <c r="K59">
        <v>0.257592178</v>
      </c>
      <c r="L59">
        <v>88.184241249999999</v>
      </c>
      <c r="M59">
        <v>-0.66557907999999999</v>
      </c>
      <c r="N59">
        <v>46.539946909999998</v>
      </c>
      <c r="O59">
        <v>6.0260000229999999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6" sqref="K6"/>
    </sheetView>
  </sheetViews>
  <sheetFormatPr defaultRowHeight="15" x14ac:dyDescent="0.25"/>
  <sheetData>
    <row r="1" spans="1:11" x14ac:dyDescent="0.25">
      <c r="B1" t="s">
        <v>8</v>
      </c>
      <c r="C1" t="s">
        <v>4</v>
      </c>
      <c r="D1" t="s">
        <v>5</v>
      </c>
      <c r="E1" t="s">
        <v>6</v>
      </c>
      <c r="F1" t="s">
        <v>9</v>
      </c>
      <c r="G1" t="s">
        <v>7</v>
      </c>
    </row>
    <row r="2" spans="1:11" x14ac:dyDescent="0.25">
      <c r="A2">
        <v>2004</v>
      </c>
      <c r="B2">
        <v>0.22682363945460793</v>
      </c>
      <c r="C2">
        <v>4.6975824084314803</v>
      </c>
      <c r="E2">
        <v>8.4510109671502747</v>
      </c>
      <c r="G2">
        <v>3.6189872756999262</v>
      </c>
    </row>
    <row r="3" spans="1:11" x14ac:dyDescent="0.25">
      <c r="A3">
        <f t="shared" ref="A3:A16" si="0">A2+1</f>
        <v>2005</v>
      </c>
      <c r="B3">
        <v>12.752683065317186</v>
      </c>
      <c r="C3">
        <v>4.1763959840072804</v>
      </c>
      <c r="D3">
        <v>0.68008652081171495</v>
      </c>
      <c r="E3">
        <v>8.4252993464311832</v>
      </c>
      <c r="G3">
        <v>2.5448957189195558</v>
      </c>
    </row>
    <row r="4" spans="1:11" x14ac:dyDescent="0.25">
      <c r="A4">
        <f t="shared" si="0"/>
        <v>2006</v>
      </c>
      <c r="B4">
        <v>-13.716926284946624</v>
      </c>
      <c r="C4">
        <v>3.78087694850751</v>
      </c>
      <c r="D4">
        <v>1.7799704617272101</v>
      </c>
      <c r="E4">
        <v>8.1110261868305304</v>
      </c>
      <c r="G4">
        <v>0.98546753763687545</v>
      </c>
    </row>
    <row r="5" spans="1:11" x14ac:dyDescent="0.25">
      <c r="A5">
        <f t="shared" si="0"/>
        <v>2007</v>
      </c>
      <c r="B5">
        <v>34.583417687413345</v>
      </c>
      <c r="C5">
        <v>5.2095689772140199</v>
      </c>
      <c r="D5">
        <v>4.4764786255817501</v>
      </c>
      <c r="E5">
        <v>14.838873194083476</v>
      </c>
      <c r="G5">
        <v>0.85258233578194942</v>
      </c>
    </row>
    <row r="6" spans="1:11" x14ac:dyDescent="0.25">
      <c r="A6">
        <f t="shared" si="0"/>
        <v>2008</v>
      </c>
      <c r="B6">
        <v>-15.978113557073755</v>
      </c>
      <c r="C6">
        <v>6.2676022534256202</v>
      </c>
      <c r="D6">
        <v>8.6409564691099998</v>
      </c>
      <c r="E6">
        <v>20.775962053077535</v>
      </c>
      <c r="F6">
        <v>26.344124939729699</v>
      </c>
      <c r="G6">
        <v>0.17324671161075178</v>
      </c>
      <c r="I6">
        <f>MIN(B6:G6)</f>
        <v>-15.978113557073755</v>
      </c>
      <c r="J6">
        <f>MAX(B6:G6)</f>
        <v>26.344124939729699</v>
      </c>
      <c r="K6">
        <f>(B2-I6)/(J6-I6)</f>
        <v>0.38289414199469396</v>
      </c>
    </row>
    <row r="7" spans="1:11" x14ac:dyDescent="0.25">
      <c r="A7">
        <f>A6+1</f>
        <v>2009</v>
      </c>
      <c r="B7">
        <v>22.282520392480393</v>
      </c>
      <c r="C7">
        <v>6.4817817675254199</v>
      </c>
      <c r="D7">
        <v>11.4628725403203</v>
      </c>
      <c r="E7">
        <v>22.267224702372701</v>
      </c>
      <c r="F7">
        <v>29.437043137507299</v>
      </c>
      <c r="G7">
        <v>0.16928727535963853</v>
      </c>
      <c r="I7">
        <f t="shared" ref="I7:I16" si="1">MIN(B7:G7)</f>
        <v>0.16928727535963853</v>
      </c>
      <c r="J7">
        <f t="shared" ref="J7:J16" si="2">MAX(B7:G7)</f>
        <v>29.437043137507299</v>
      </c>
      <c r="K7">
        <f t="shared" ref="K7:K16" si="3">(B3-I7)/(J7-I7)</f>
        <v>0.42994057519223072</v>
      </c>
    </row>
    <row r="8" spans="1:11" x14ac:dyDescent="0.25">
      <c r="A8">
        <f t="shared" si="0"/>
        <v>2010</v>
      </c>
      <c r="B8">
        <v>1.7398259458535108</v>
      </c>
      <c r="C8">
        <v>6.5638246219105101</v>
      </c>
      <c r="D8">
        <v>11.224895343463</v>
      </c>
      <c r="E8">
        <v>15.632238213734311</v>
      </c>
      <c r="F8">
        <v>30.6230091958247</v>
      </c>
      <c r="G8">
        <v>0.13644339937416142</v>
      </c>
      <c r="I8">
        <f t="shared" si="1"/>
        <v>0.13644339937416142</v>
      </c>
      <c r="J8">
        <f t="shared" si="2"/>
        <v>30.6230091958247</v>
      </c>
      <c r="K8">
        <f t="shared" si="3"/>
        <v>-0.45440899367988813</v>
      </c>
    </row>
    <row r="9" spans="1:11" x14ac:dyDescent="0.25">
      <c r="A9">
        <f t="shared" si="0"/>
        <v>2011</v>
      </c>
      <c r="B9">
        <v>-3.0561854536882009</v>
      </c>
      <c r="C9">
        <v>6.4080319745627303</v>
      </c>
      <c r="D9">
        <v>11.942241407139599</v>
      </c>
      <c r="E9">
        <v>12.57916718026304</v>
      </c>
      <c r="F9">
        <v>27.442699196724099</v>
      </c>
      <c r="G9">
        <v>0.162377534048331</v>
      </c>
      <c r="I9">
        <f t="shared" si="1"/>
        <v>-3.0561854536882009</v>
      </c>
      <c r="J9">
        <f t="shared" si="2"/>
        <v>27.442699196724099</v>
      </c>
      <c r="K9">
        <f t="shared" si="3"/>
        <v>1.2341304796073163</v>
      </c>
    </row>
    <row r="10" spans="1:11" x14ac:dyDescent="0.25">
      <c r="A10">
        <f t="shared" si="0"/>
        <v>2012</v>
      </c>
      <c r="B10">
        <v>5.6600515520983663E-3</v>
      </c>
      <c r="C10">
        <v>5.8158246284950499</v>
      </c>
      <c r="D10">
        <v>11.4913153048198</v>
      </c>
      <c r="E10">
        <v>11.829145359822361</v>
      </c>
      <c r="F10">
        <v>30.678490984084601</v>
      </c>
      <c r="G10">
        <v>0.13277962766701198</v>
      </c>
      <c r="I10">
        <f t="shared" si="1"/>
        <v>5.6600515520983663E-3</v>
      </c>
      <c r="J10">
        <f t="shared" si="2"/>
        <v>30.678490984084601</v>
      </c>
      <c r="K10">
        <f t="shared" si="3"/>
        <v>-0.52110526230146548</v>
      </c>
    </row>
    <row r="11" spans="1:11" x14ac:dyDescent="0.25">
      <c r="A11">
        <f t="shared" si="0"/>
        <v>2013</v>
      </c>
      <c r="B11">
        <v>21.064988435878078</v>
      </c>
      <c r="C11">
        <v>5.9028829358871597</v>
      </c>
      <c r="D11">
        <v>13.3093993012623</v>
      </c>
      <c r="E11">
        <v>12.58532571964048</v>
      </c>
      <c r="F11">
        <v>26.492581045528802</v>
      </c>
      <c r="G11">
        <v>0.13299987525194451</v>
      </c>
      <c r="I11">
        <f t="shared" si="1"/>
        <v>0.13299987525194451</v>
      </c>
      <c r="J11">
        <f t="shared" si="2"/>
        <v>26.492581045528802</v>
      </c>
      <c r="K11">
        <f t="shared" si="3"/>
        <v>0.84028347696982053</v>
      </c>
    </row>
    <row r="12" spans="1:11" x14ac:dyDescent="0.25">
      <c r="A12">
        <f t="shared" si="0"/>
        <v>2014</v>
      </c>
      <c r="B12">
        <v>0.61370084512198275</v>
      </c>
      <c r="C12">
        <v>5.6054218719823803</v>
      </c>
      <c r="D12">
        <v>16.184525734741701</v>
      </c>
      <c r="E12">
        <v>14.487753957867678</v>
      </c>
      <c r="F12">
        <v>31.071079928349299</v>
      </c>
      <c r="G12">
        <v>0.12192532203964414</v>
      </c>
      <c r="I12">
        <f t="shared" si="1"/>
        <v>0.12192532203964414</v>
      </c>
      <c r="J12">
        <f t="shared" si="2"/>
        <v>31.071079928349299</v>
      </c>
      <c r="K12">
        <f t="shared" si="3"/>
        <v>5.2276084577897411E-2</v>
      </c>
    </row>
    <row r="13" spans="1:11" x14ac:dyDescent="0.25">
      <c r="A13">
        <f>A12+1</f>
        <v>2015</v>
      </c>
      <c r="B13">
        <v>-0.31745753963269863</v>
      </c>
      <c r="C13">
        <v>4.9788242405794003</v>
      </c>
      <c r="D13">
        <v>16.206863192647901</v>
      </c>
      <c r="E13">
        <v>14.193231235184234</v>
      </c>
      <c r="F13">
        <v>29.870930205093298</v>
      </c>
      <c r="G13">
        <v>9.5437508138891777E-2</v>
      </c>
      <c r="I13">
        <f t="shared" si="1"/>
        <v>-0.31745753963269863</v>
      </c>
      <c r="J13">
        <f t="shared" si="2"/>
        <v>29.870930205093298</v>
      </c>
      <c r="K13">
        <f>(B9-I13)/(J13-I13)</f>
        <v>-9.0721238153367981E-2</v>
      </c>
    </row>
    <row r="14" spans="1:11" x14ac:dyDescent="0.25">
      <c r="A14">
        <f t="shared" si="0"/>
        <v>2016</v>
      </c>
      <c r="B14">
        <v>-4.0553922721621944</v>
      </c>
      <c r="C14">
        <v>4.7405500971264596</v>
      </c>
      <c r="D14">
        <v>16.732824221912399</v>
      </c>
      <c r="E14">
        <v>15.657069281154335</v>
      </c>
      <c r="F14">
        <v>23.803466737645099</v>
      </c>
      <c r="G14">
        <v>6.5138118330755154E-2</v>
      </c>
      <c r="I14">
        <f t="shared" si="1"/>
        <v>-4.0553922721621944</v>
      </c>
      <c r="J14">
        <f t="shared" si="2"/>
        <v>23.803466737645099</v>
      </c>
      <c r="K14">
        <f t="shared" si="3"/>
        <v>0.14577238508887461</v>
      </c>
    </row>
    <row r="15" spans="1:11" x14ac:dyDescent="0.25">
      <c r="A15">
        <f t="shared" si="0"/>
        <v>2017</v>
      </c>
      <c r="B15">
        <v>-0.95243199380702492</v>
      </c>
      <c r="C15">
        <v>4.43571498894228</v>
      </c>
      <c r="D15">
        <v>16.321971919454601</v>
      </c>
      <c r="E15">
        <v>14.155073488516587</v>
      </c>
      <c r="F15">
        <v>21.778060375581202</v>
      </c>
      <c r="G15" s="1">
        <v>0.48398282100000001</v>
      </c>
      <c r="I15">
        <f t="shared" si="1"/>
        <v>-0.95243199380702492</v>
      </c>
      <c r="J15">
        <f t="shared" si="2"/>
        <v>21.778060375581202</v>
      </c>
      <c r="K15">
        <f t="shared" si="3"/>
        <v>0.96862927876285532</v>
      </c>
    </row>
    <row r="16" spans="1:11" x14ac:dyDescent="0.25">
      <c r="A16">
        <f t="shared" si="0"/>
        <v>2018</v>
      </c>
      <c r="B16">
        <v>5.2208779825795375</v>
      </c>
      <c r="C16">
        <v>4.3000789259941099</v>
      </c>
      <c r="D16">
        <v>16.923037887395399</v>
      </c>
      <c r="E16">
        <v>10.908244776507942</v>
      </c>
      <c r="F16">
        <v>18.5418221448992</v>
      </c>
      <c r="G16" s="2">
        <v>0.257592178</v>
      </c>
      <c r="I16">
        <f t="shared" si="1"/>
        <v>0.257592178</v>
      </c>
      <c r="J16">
        <f t="shared" si="2"/>
        <v>18.5418221448992</v>
      </c>
      <c r="K16">
        <f t="shared" si="3"/>
        <v>1.9476273694143148E-2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C26" workbookViewId="0">
      <selection activeCell="O38" sqref="O38"/>
    </sheetView>
  </sheetViews>
  <sheetFormatPr defaultRowHeight="15" x14ac:dyDescent="0.25"/>
  <cols>
    <col min="5" max="5" width="15.28515625" bestFit="1" customWidth="1"/>
    <col min="14" max="14" width="17.85546875" customWidth="1"/>
  </cols>
  <sheetData>
    <row r="1" spans="1:11" x14ac:dyDescent="0.25">
      <c r="A1">
        <v>1981</v>
      </c>
      <c r="B1" s="5">
        <v>7</v>
      </c>
      <c r="C1" s="6">
        <v>869</v>
      </c>
      <c r="D1">
        <f>C1-B1</f>
        <v>862</v>
      </c>
      <c r="E1">
        <v>75440502</v>
      </c>
      <c r="F1">
        <f>(D1*100000)/E1</f>
        <v>1.1426223012142736</v>
      </c>
    </row>
    <row r="2" spans="1:11" x14ac:dyDescent="0.25">
      <c r="A2">
        <f>A1+1</f>
        <v>1982</v>
      </c>
      <c r="B2" s="5">
        <v>7</v>
      </c>
      <c r="C2" s="6">
        <v>991</v>
      </c>
      <c r="D2">
        <f t="shared" ref="D2:D24" si="0">C2-B2</f>
        <v>984</v>
      </c>
      <c r="E2">
        <v>77427546</v>
      </c>
      <c r="F2">
        <f t="shared" ref="F2:F38" si="1">(D2*100000)/E2</f>
        <v>1.2708655392487835</v>
      </c>
    </row>
    <row r="3" spans="1:11" x14ac:dyDescent="0.25">
      <c r="A3">
        <f t="shared" ref="A3:A38" si="2">A2+1</f>
        <v>1983</v>
      </c>
      <c r="B3" s="5">
        <v>7</v>
      </c>
      <c r="C3" s="6">
        <v>1108</v>
      </c>
      <c r="D3">
        <f t="shared" si="0"/>
        <v>1101</v>
      </c>
      <c r="E3">
        <v>79414840</v>
      </c>
      <c r="F3">
        <f t="shared" si="1"/>
        <v>1.3863907551787551</v>
      </c>
    </row>
    <row r="4" spans="1:11" x14ac:dyDescent="0.25">
      <c r="A4">
        <f t="shared" si="2"/>
        <v>1984</v>
      </c>
      <c r="B4" s="5">
        <v>7</v>
      </c>
      <c r="C4" s="6">
        <v>1249</v>
      </c>
      <c r="D4">
        <f t="shared" si="0"/>
        <v>1242</v>
      </c>
      <c r="E4">
        <v>81448755</v>
      </c>
      <c r="F4">
        <f t="shared" si="1"/>
        <v>1.5248851870111459</v>
      </c>
    </row>
    <row r="5" spans="1:11" x14ac:dyDescent="0.25">
      <c r="A5">
        <f t="shared" si="2"/>
        <v>1985</v>
      </c>
      <c r="B5" s="5">
        <v>7</v>
      </c>
      <c r="C5" s="6">
        <v>1297</v>
      </c>
      <c r="D5">
        <f t="shared" si="0"/>
        <v>1290</v>
      </c>
      <c r="E5">
        <v>83562785</v>
      </c>
      <c r="F5">
        <f t="shared" si="1"/>
        <v>1.5437494095008921</v>
      </c>
    </row>
    <row r="6" spans="1:11" x14ac:dyDescent="0.25">
      <c r="A6">
        <f t="shared" si="2"/>
        <v>1986</v>
      </c>
      <c r="B6" s="5">
        <v>7</v>
      </c>
      <c r="C6" s="6">
        <v>1367</v>
      </c>
      <c r="D6">
        <f t="shared" si="0"/>
        <v>1360</v>
      </c>
      <c r="E6">
        <v>85766399</v>
      </c>
      <c r="F6">
        <f t="shared" si="1"/>
        <v>1.5857025779991065</v>
      </c>
    </row>
    <row r="7" spans="1:11" x14ac:dyDescent="0.25">
      <c r="A7">
        <f t="shared" si="2"/>
        <v>1987</v>
      </c>
      <c r="B7" s="5">
        <v>7</v>
      </c>
      <c r="C7" s="6">
        <v>1483</v>
      </c>
      <c r="D7">
        <f t="shared" si="0"/>
        <v>1476</v>
      </c>
      <c r="E7">
        <v>88048032</v>
      </c>
      <c r="F7">
        <f t="shared" si="1"/>
        <v>1.6763577407386006</v>
      </c>
    </row>
    <row r="8" spans="1:11" x14ac:dyDescent="0.25">
      <c r="A8">
        <f t="shared" si="2"/>
        <v>1988</v>
      </c>
      <c r="B8" s="5">
        <v>6</v>
      </c>
      <c r="C8" s="6">
        <v>1665</v>
      </c>
      <c r="D8">
        <f t="shared" si="0"/>
        <v>1659</v>
      </c>
      <c r="E8">
        <v>90395271</v>
      </c>
      <c r="F8">
        <f t="shared" si="1"/>
        <v>1.8352729978540581</v>
      </c>
    </row>
    <row r="9" spans="1:11" x14ac:dyDescent="0.25">
      <c r="A9">
        <f t="shared" si="2"/>
        <v>1989</v>
      </c>
      <c r="B9" s="5">
        <v>6</v>
      </c>
      <c r="C9" s="6">
        <v>1855</v>
      </c>
      <c r="D9">
        <f t="shared" si="0"/>
        <v>1849</v>
      </c>
      <c r="E9">
        <v>92788027</v>
      </c>
      <c r="F9">
        <f t="shared" si="1"/>
        <v>1.992713995308899</v>
      </c>
    </row>
    <row r="10" spans="1:11" x14ac:dyDescent="0.25">
      <c r="A10">
        <f t="shared" si="2"/>
        <v>1990</v>
      </c>
      <c r="B10" s="5">
        <v>5</v>
      </c>
      <c r="C10" s="6">
        <v>1939</v>
      </c>
      <c r="D10">
        <f t="shared" si="0"/>
        <v>1934</v>
      </c>
      <c r="E10">
        <v>95212450</v>
      </c>
      <c r="F10">
        <f t="shared" si="1"/>
        <v>2.0312469640262383</v>
      </c>
      <c r="J10">
        <v>1</v>
      </c>
      <c r="K10">
        <f t="shared" ref="K10:K15" si="3">J10*100000/E10</f>
        <v>1.0502828149049836E-3</v>
      </c>
    </row>
    <row r="11" spans="1:11" x14ac:dyDescent="0.25">
      <c r="A11">
        <f t="shared" si="2"/>
        <v>1991</v>
      </c>
      <c r="B11" s="5">
        <v>5</v>
      </c>
      <c r="C11" s="6">
        <v>2023</v>
      </c>
      <c r="D11">
        <f t="shared" si="0"/>
        <v>2018</v>
      </c>
      <c r="E11">
        <v>97667632</v>
      </c>
      <c r="F11">
        <f t="shared" si="1"/>
        <v>2.0661911819465431</v>
      </c>
      <c r="J11">
        <v>2</v>
      </c>
      <c r="K11">
        <f t="shared" si="3"/>
        <v>2.047761329976752E-3</v>
      </c>
    </row>
    <row r="12" spans="1:11" x14ac:dyDescent="0.25">
      <c r="A12">
        <f t="shared" si="2"/>
        <v>1992</v>
      </c>
      <c r="B12" s="5">
        <v>6</v>
      </c>
      <c r="C12" s="6">
        <v>2275</v>
      </c>
      <c r="D12">
        <f t="shared" si="0"/>
        <v>2269</v>
      </c>
      <c r="E12">
        <v>100161710</v>
      </c>
      <c r="F12">
        <f t="shared" si="1"/>
        <v>2.2653367239836459</v>
      </c>
      <c r="J12">
        <v>10</v>
      </c>
      <c r="K12">
        <f t="shared" si="3"/>
        <v>9.9838551079050077E-3</v>
      </c>
    </row>
    <row r="13" spans="1:11" x14ac:dyDescent="0.25">
      <c r="A13">
        <f t="shared" si="2"/>
        <v>1993</v>
      </c>
      <c r="B13" s="5">
        <v>6</v>
      </c>
      <c r="C13" s="6">
        <v>2358</v>
      </c>
      <c r="D13">
        <f t="shared" si="0"/>
        <v>2352</v>
      </c>
      <c r="E13">
        <v>102700753</v>
      </c>
      <c r="F13">
        <f t="shared" si="1"/>
        <v>2.290148739221026</v>
      </c>
      <c r="J13">
        <v>20</v>
      </c>
      <c r="K13">
        <f t="shared" si="3"/>
        <v>1.9474053904940697E-2</v>
      </c>
    </row>
    <row r="14" spans="1:11" x14ac:dyDescent="0.25">
      <c r="A14">
        <f t="shared" si="2"/>
        <v>1994</v>
      </c>
      <c r="B14" s="5">
        <v>6</v>
      </c>
      <c r="C14" s="6">
        <v>2403</v>
      </c>
      <c r="D14">
        <f t="shared" si="0"/>
        <v>2397</v>
      </c>
      <c r="E14">
        <v>105293700</v>
      </c>
      <c r="F14">
        <f t="shared" si="1"/>
        <v>2.2764894765783708</v>
      </c>
      <c r="J14">
        <v>50</v>
      </c>
      <c r="K14">
        <f t="shared" si="3"/>
        <v>4.7486221872723632E-2</v>
      </c>
    </row>
    <row r="15" spans="1:11" x14ac:dyDescent="0.25">
      <c r="A15">
        <f t="shared" si="2"/>
        <v>1995</v>
      </c>
      <c r="B15" s="5">
        <v>6</v>
      </c>
      <c r="C15" s="6">
        <v>2368</v>
      </c>
      <c r="D15">
        <f t="shared" si="0"/>
        <v>2362</v>
      </c>
      <c r="E15">
        <v>107948335</v>
      </c>
      <c r="F15">
        <f t="shared" si="1"/>
        <v>2.1880837717413613</v>
      </c>
      <c r="J15">
        <v>51</v>
      </c>
      <c r="K15">
        <f t="shared" si="3"/>
        <v>4.7244823183238534E-2</v>
      </c>
    </row>
    <row r="16" spans="1:11" x14ac:dyDescent="0.25">
      <c r="A16">
        <f t="shared" si="2"/>
        <v>1996</v>
      </c>
      <c r="B16" s="5">
        <v>5</v>
      </c>
      <c r="C16" s="6">
        <v>2407</v>
      </c>
      <c r="D16">
        <f t="shared" si="0"/>
        <v>2402</v>
      </c>
      <c r="E16">
        <v>110668794</v>
      </c>
      <c r="F16">
        <f t="shared" si="1"/>
        <v>2.1704402055741205</v>
      </c>
      <c r="J16">
        <v>56</v>
      </c>
      <c r="K16">
        <f>J16*100000/E16</f>
        <v>5.0601436932618961E-2</v>
      </c>
    </row>
    <row r="17" spans="1:15" x14ac:dyDescent="0.25">
      <c r="A17">
        <f t="shared" si="2"/>
        <v>1997</v>
      </c>
      <c r="B17" s="5">
        <v>5</v>
      </c>
      <c r="C17" s="6">
        <v>2407</v>
      </c>
      <c r="D17">
        <f t="shared" si="0"/>
        <v>2402</v>
      </c>
      <c r="E17">
        <v>113457663</v>
      </c>
      <c r="F17">
        <f t="shared" si="1"/>
        <v>2.11708926174515</v>
      </c>
      <c r="J17">
        <v>60</v>
      </c>
      <c r="K17">
        <f t="shared" ref="K17:K24" si="4">J17*100000/E17</f>
        <v>5.2883162241760609E-2</v>
      </c>
    </row>
    <row r="18" spans="1:15" x14ac:dyDescent="0.25">
      <c r="A18">
        <f t="shared" si="2"/>
        <v>1998</v>
      </c>
      <c r="B18" s="5">
        <v>5</v>
      </c>
      <c r="C18" s="6">
        <v>2185</v>
      </c>
      <c r="D18">
        <f t="shared" si="0"/>
        <v>2180</v>
      </c>
      <c r="E18">
        <v>116319759</v>
      </c>
      <c r="F18">
        <f t="shared" si="1"/>
        <v>1.8741441855979086</v>
      </c>
      <c r="J18">
        <v>64</v>
      </c>
      <c r="K18">
        <f t="shared" si="4"/>
        <v>5.5020746733149613E-2</v>
      </c>
    </row>
    <row r="19" spans="1:15" x14ac:dyDescent="0.25">
      <c r="A19">
        <f t="shared" si="2"/>
        <v>1999</v>
      </c>
      <c r="B19" s="5">
        <v>5</v>
      </c>
      <c r="C19" s="6">
        <v>2185</v>
      </c>
      <c r="D19">
        <f t="shared" si="0"/>
        <v>2180</v>
      </c>
      <c r="E19">
        <v>119260063</v>
      </c>
      <c r="F19">
        <f t="shared" si="1"/>
        <v>1.8279379912787737</v>
      </c>
      <c r="J19">
        <v>66</v>
      </c>
      <c r="K19">
        <f t="shared" si="4"/>
        <v>5.5341241937797735E-2</v>
      </c>
    </row>
    <row r="20" spans="1:15" x14ac:dyDescent="0.25">
      <c r="A20">
        <f t="shared" si="2"/>
        <v>2000</v>
      </c>
      <c r="B20" s="5">
        <v>5</v>
      </c>
      <c r="C20" s="6">
        <v>2193</v>
      </c>
      <c r="D20">
        <f t="shared" si="0"/>
        <v>2188</v>
      </c>
      <c r="E20">
        <v>122283850</v>
      </c>
      <c r="F20">
        <f t="shared" si="1"/>
        <v>1.789279614601601</v>
      </c>
      <c r="J20">
        <v>70</v>
      </c>
      <c r="K20">
        <f t="shared" si="4"/>
        <v>5.7243863355627089E-2</v>
      </c>
    </row>
    <row r="21" spans="1:15" x14ac:dyDescent="0.25">
      <c r="A21">
        <f t="shared" si="2"/>
        <v>2001</v>
      </c>
      <c r="B21" s="5">
        <v>5</v>
      </c>
      <c r="C21" s="6">
        <v>2193</v>
      </c>
      <c r="D21">
        <f t="shared" si="0"/>
        <v>2188</v>
      </c>
      <c r="E21">
        <v>125394046</v>
      </c>
      <c r="F21">
        <f>(D21*100000)/E21</f>
        <v>1.7448994348583344</v>
      </c>
      <c r="J21">
        <v>90</v>
      </c>
      <c r="K21">
        <f t="shared" si="4"/>
        <v>7.1773742750114305E-2</v>
      </c>
    </row>
    <row r="22" spans="1:15" x14ac:dyDescent="0.25">
      <c r="A22">
        <f t="shared" si="2"/>
        <v>2002</v>
      </c>
      <c r="B22" s="5">
        <v>5</v>
      </c>
      <c r="C22" s="6">
        <v>3010</v>
      </c>
      <c r="D22">
        <f t="shared" si="0"/>
        <v>3005</v>
      </c>
      <c r="E22">
        <v>128596076</v>
      </c>
      <c r="F22">
        <f t="shared" si="1"/>
        <v>2.336774257404246</v>
      </c>
      <c r="J22">
        <v>100</v>
      </c>
      <c r="K22">
        <f t="shared" si="4"/>
        <v>7.7762870462703693E-2</v>
      </c>
    </row>
    <row r="23" spans="1:15" x14ac:dyDescent="0.25">
      <c r="A23">
        <f t="shared" si="2"/>
        <v>2003</v>
      </c>
      <c r="B23" s="5">
        <v>5</v>
      </c>
      <c r="C23" s="6">
        <v>3247</v>
      </c>
      <c r="D23">
        <f t="shared" si="0"/>
        <v>3242</v>
      </c>
      <c r="E23">
        <v>131900631</v>
      </c>
      <c r="F23">
        <f t="shared" si="1"/>
        <v>2.4579109102214987</v>
      </c>
      <c r="J23">
        <v>165</v>
      </c>
      <c r="K23">
        <f t="shared" si="4"/>
        <v>0.12509417032280915</v>
      </c>
    </row>
    <row r="24" spans="1:15" x14ac:dyDescent="0.25">
      <c r="A24">
        <f t="shared" si="2"/>
        <v>2004</v>
      </c>
      <c r="B24" s="5">
        <v>5</v>
      </c>
      <c r="C24" s="6">
        <v>3492</v>
      </c>
      <c r="D24">
        <f t="shared" si="0"/>
        <v>3487</v>
      </c>
      <c r="E24">
        <v>135320422</v>
      </c>
      <c r="F24">
        <f t="shared" si="1"/>
        <v>2.5768468265639903</v>
      </c>
      <c r="G24">
        <v>4.6975824084314803</v>
      </c>
      <c r="J24">
        <v>267</v>
      </c>
      <c r="K24">
        <f t="shared" si="4"/>
        <v>0.1973094644945757</v>
      </c>
    </row>
    <row r="25" spans="1:15" ht="15.75" thickBot="1" x14ac:dyDescent="0.3">
      <c r="A25">
        <f t="shared" si="2"/>
        <v>2005</v>
      </c>
      <c r="D25" s="7">
        <v>3233</v>
      </c>
      <c r="E25">
        <v>138865016</v>
      </c>
      <c r="F25">
        <f t="shared" si="1"/>
        <v>2.3281601753461074</v>
      </c>
      <c r="G25">
        <v>4.1763959840072804</v>
      </c>
      <c r="I25">
        <v>0.68008652081171495</v>
      </c>
      <c r="J25">
        <f>I25*E25/100000</f>
        <v>944.40225593903119</v>
      </c>
      <c r="K25">
        <f>J25*100000/E25</f>
        <v>0.68008652081171495</v>
      </c>
    </row>
    <row r="26" spans="1:15" ht="15.75" thickBot="1" x14ac:dyDescent="0.3">
      <c r="A26">
        <f t="shared" si="2"/>
        <v>2006</v>
      </c>
      <c r="C26" s="7">
        <v>3233</v>
      </c>
      <c r="D26" s="7">
        <v>3233</v>
      </c>
      <c r="E26">
        <v>142538308</v>
      </c>
      <c r="F26">
        <f t="shared" si="1"/>
        <v>2.2681621841617483</v>
      </c>
      <c r="G26">
        <v>3.78087694850751</v>
      </c>
      <c r="I26">
        <v>1.7799704617272101</v>
      </c>
      <c r="J26">
        <f t="shared" ref="J26:J38" si="5">I26*E26/100000</f>
        <v>2537.1397790457527</v>
      </c>
      <c r="K26">
        <f t="shared" ref="K26:K31" si="6">J26*100000/E26</f>
        <v>1.7799704617272099</v>
      </c>
    </row>
    <row r="27" spans="1:15" ht="15.75" thickBot="1" x14ac:dyDescent="0.3">
      <c r="A27">
        <f t="shared" si="2"/>
        <v>2007</v>
      </c>
      <c r="C27" s="7">
        <v>4200</v>
      </c>
      <c r="D27" s="7">
        <v>4200</v>
      </c>
      <c r="E27">
        <v>146339977</v>
      </c>
      <c r="F27">
        <f t="shared" si="1"/>
        <v>2.8700291513644287</v>
      </c>
      <c r="G27">
        <v>5.2095689772140199</v>
      </c>
      <c r="I27">
        <v>4.4764786255817501</v>
      </c>
      <c r="J27">
        <f>I27*E27/100000</f>
        <v>6550.8777910862491</v>
      </c>
      <c r="K27">
        <f t="shared" si="6"/>
        <v>4.4764786255817501</v>
      </c>
      <c r="M27">
        <v>296.14954156645399</v>
      </c>
      <c r="N27" s="26">
        <f>M27*E27/1000</f>
        <v>43338517.101395421</v>
      </c>
      <c r="O27">
        <f>N27*1000/E27</f>
        <v>296.14954156645399</v>
      </c>
    </row>
    <row r="28" spans="1:15" ht="15.75" thickBot="1" x14ac:dyDescent="0.3">
      <c r="A28">
        <f t="shared" si="2"/>
        <v>2008</v>
      </c>
      <c r="C28" s="7">
        <v>4952</v>
      </c>
      <c r="D28" s="7">
        <v>4952</v>
      </c>
      <c r="E28">
        <v>150269623</v>
      </c>
      <c r="F28">
        <f t="shared" si="1"/>
        <v>3.2954098780163972</v>
      </c>
      <c r="G28">
        <v>6.2676022534256202</v>
      </c>
      <c r="I28">
        <v>8.6409564691099998</v>
      </c>
      <c r="J28">
        <f t="shared" si="5"/>
        <v>12984.732709725709</v>
      </c>
      <c r="K28">
        <f t="shared" si="6"/>
        <v>8.6409564691099998</v>
      </c>
      <c r="M28">
        <v>311.83408432759001</v>
      </c>
      <c r="N28" s="26">
        <f t="shared" ref="N28:N38" si="7">M28*E28/1000</f>
        <v>46859190.290457159</v>
      </c>
      <c r="O28">
        <f t="shared" ref="O28:O38" si="8">N28*1000/E28</f>
        <v>311.83408432759001</v>
      </c>
    </row>
    <row r="29" spans="1:15" ht="15.75" thickBot="1" x14ac:dyDescent="0.3">
      <c r="A29">
        <f t="shared" si="2"/>
        <v>2009</v>
      </c>
      <c r="C29" s="7">
        <v>5436</v>
      </c>
      <c r="D29" s="7">
        <v>5436</v>
      </c>
      <c r="E29">
        <v>154324933</v>
      </c>
      <c r="F29">
        <f t="shared" si="1"/>
        <v>3.522437945915065</v>
      </c>
      <c r="G29">
        <v>6.4817817675254199</v>
      </c>
      <c r="I29">
        <v>11.4628725403203</v>
      </c>
      <c r="J29">
        <f t="shared" si="5"/>
        <v>17690.0703677247</v>
      </c>
      <c r="K29">
        <f t="shared" si="6"/>
        <v>11.4628725403203</v>
      </c>
      <c r="M29">
        <v>464.446484011167</v>
      </c>
      <c r="N29" s="26">
        <f t="shared" si="7"/>
        <v>71675672.527108923</v>
      </c>
      <c r="O29">
        <f t="shared" si="8"/>
        <v>464.446484011167</v>
      </c>
    </row>
    <row r="30" spans="1:15" ht="15.75" thickBot="1" x14ac:dyDescent="0.3">
      <c r="A30">
        <f t="shared" si="2"/>
        <v>2010</v>
      </c>
      <c r="C30" s="7">
        <v>5809</v>
      </c>
      <c r="D30" s="7">
        <v>5809</v>
      </c>
      <c r="E30">
        <v>158503197</v>
      </c>
      <c r="F30">
        <f t="shared" si="1"/>
        <v>3.6649103046167579</v>
      </c>
      <c r="G30">
        <v>6.5638246219105101</v>
      </c>
      <c r="I30">
        <v>11.224895343463</v>
      </c>
      <c r="J30">
        <f t="shared" si="5"/>
        <v>17791.817979292988</v>
      </c>
      <c r="K30">
        <f t="shared" si="6"/>
        <v>11.224895343463002</v>
      </c>
      <c r="M30">
        <v>472.60909109211099</v>
      </c>
      <c r="N30" s="26">
        <f t="shared" si="7"/>
        <v>74910051.869363815</v>
      </c>
      <c r="O30">
        <f t="shared" si="8"/>
        <v>472.60909109211099</v>
      </c>
    </row>
    <row r="31" spans="1:15" ht="15.75" thickBot="1" x14ac:dyDescent="0.3">
      <c r="A31">
        <f t="shared" si="2"/>
        <v>2011</v>
      </c>
      <c r="C31" s="7">
        <v>5454</v>
      </c>
      <c r="D31" s="7">
        <v>5454</v>
      </c>
      <c r="E31">
        <v>162805071</v>
      </c>
      <c r="F31">
        <f t="shared" si="1"/>
        <v>3.3500185015735782</v>
      </c>
      <c r="G31">
        <v>6.4080319745627303</v>
      </c>
      <c r="I31">
        <v>11.942241407139599</v>
      </c>
      <c r="J31">
        <f t="shared" si="5"/>
        <v>19442.574601885022</v>
      </c>
      <c r="K31">
        <f t="shared" si="6"/>
        <v>11.942241407139599</v>
      </c>
      <c r="M31">
        <v>504.55554467277102</v>
      </c>
      <c r="N31" s="26">
        <f t="shared" si="7"/>
        <v>82144201.273894161</v>
      </c>
      <c r="O31">
        <f t="shared" si="8"/>
        <v>504.55554467277108</v>
      </c>
    </row>
    <row r="32" spans="1:15" ht="15.75" thickBot="1" x14ac:dyDescent="0.3">
      <c r="A32">
        <f t="shared" si="2"/>
        <v>2012</v>
      </c>
      <c r="C32" s="7">
        <v>5564</v>
      </c>
      <c r="D32" s="7">
        <v>5564</v>
      </c>
      <c r="E32">
        <v>167228767</v>
      </c>
      <c r="F32">
        <f t="shared" si="1"/>
        <v>3.3271787502924064</v>
      </c>
      <c r="G32">
        <v>5.8158246284950499</v>
      </c>
      <c r="I32">
        <v>11.4913153048198</v>
      </c>
      <c r="J32">
        <f t="shared" si="5"/>
        <v>19216.784896332443</v>
      </c>
      <c r="M32">
        <v>644.34654443229499</v>
      </c>
      <c r="N32" s="26">
        <f t="shared" si="7"/>
        <v>107753278.14612341</v>
      </c>
      <c r="O32">
        <f t="shared" si="8"/>
        <v>644.34654443229499</v>
      </c>
    </row>
    <row r="33" spans="1:15" ht="15.75" thickBot="1" x14ac:dyDescent="0.3">
      <c r="A33">
        <f t="shared" si="2"/>
        <v>2013</v>
      </c>
      <c r="C33" s="7">
        <v>5639</v>
      </c>
      <c r="D33" s="7">
        <v>5639</v>
      </c>
      <c r="E33">
        <v>171765769</v>
      </c>
      <c r="F33">
        <f t="shared" si="1"/>
        <v>3.2829591325615057</v>
      </c>
      <c r="G33">
        <v>5.9028829358871597</v>
      </c>
      <c r="I33">
        <v>13.3093993012623</v>
      </c>
      <c r="J33">
        <f t="shared" si="5"/>
        <v>22860.992059093813</v>
      </c>
      <c r="M33">
        <v>650.565963031612</v>
      </c>
      <c r="N33" s="26">
        <f t="shared" si="7"/>
        <v>111744962.9253504</v>
      </c>
      <c r="O33">
        <f t="shared" si="8"/>
        <v>650.565963031612</v>
      </c>
    </row>
    <row r="34" spans="1:15" ht="15.75" thickBot="1" x14ac:dyDescent="0.3">
      <c r="A34">
        <f t="shared" si="2"/>
        <v>2014</v>
      </c>
      <c r="C34" s="7">
        <v>5526</v>
      </c>
      <c r="D34" s="7">
        <v>5526</v>
      </c>
      <c r="E34">
        <v>176404902</v>
      </c>
      <c r="F34">
        <f t="shared" si="1"/>
        <v>3.1325660099853687</v>
      </c>
      <c r="G34">
        <v>5.6054218719823803</v>
      </c>
      <c r="I34">
        <v>16.184525734741701</v>
      </c>
      <c r="J34">
        <f t="shared" si="5"/>
        <v>28550.296761535879</v>
      </c>
      <c r="M34">
        <v>653.20181159028402</v>
      </c>
      <c r="N34" s="26">
        <f t="shared" si="7"/>
        <v>115228001.55980653</v>
      </c>
      <c r="O34">
        <f t="shared" si="8"/>
        <v>653.20181159028402</v>
      </c>
    </row>
    <row r="35" spans="1:15" ht="15.75" thickBot="1" x14ac:dyDescent="0.3">
      <c r="A35">
        <f t="shared" si="2"/>
        <v>2015</v>
      </c>
      <c r="C35" s="7">
        <v>5470</v>
      </c>
      <c r="D35" s="7">
        <v>5470</v>
      </c>
      <c r="E35">
        <v>181137448</v>
      </c>
      <c r="F35">
        <f t="shared" si="1"/>
        <v>3.0198062633630567</v>
      </c>
      <c r="G35">
        <v>4.9788242405794003</v>
      </c>
      <c r="I35">
        <v>16.206863192647901</v>
      </c>
      <c r="J35">
        <f t="shared" si="5"/>
        <v>29356.69838801373</v>
      </c>
      <c r="M35">
        <v>667.27898631217499</v>
      </c>
      <c r="N35" s="26">
        <f t="shared" si="7"/>
        <v>120869212.6846143</v>
      </c>
      <c r="O35">
        <f t="shared" si="8"/>
        <v>667.27898631217499</v>
      </c>
    </row>
    <row r="36" spans="1:15" ht="15.75" thickBot="1" x14ac:dyDescent="0.3">
      <c r="A36">
        <f t="shared" si="2"/>
        <v>2016</v>
      </c>
      <c r="C36" s="7" t="e">
        <f>SUM(#REF!)</f>
        <v>#REF!</v>
      </c>
      <c r="D36" s="9">
        <v>5570</v>
      </c>
      <c r="E36">
        <v>185960289</v>
      </c>
      <c r="F36">
        <f t="shared" si="1"/>
        <v>2.9952631445953495</v>
      </c>
      <c r="G36">
        <v>4.7405500971264596</v>
      </c>
      <c r="I36">
        <v>16.732824221912399</v>
      </c>
      <c r="J36">
        <f t="shared" si="5"/>
        <v>31116.4082809303</v>
      </c>
      <c r="M36">
        <v>813.64861982812704</v>
      </c>
      <c r="N36" s="26">
        <f t="shared" si="7"/>
        <v>151306332.48768964</v>
      </c>
      <c r="O36">
        <f t="shared" si="8"/>
        <v>813.64861982812704</v>
      </c>
    </row>
    <row r="37" spans="1:15" ht="15.75" thickBot="1" x14ac:dyDescent="0.3">
      <c r="A37">
        <f t="shared" si="2"/>
        <v>2017</v>
      </c>
      <c r="C37" s="7" t="e">
        <f>SUM(#REF!)</f>
        <v>#REF!</v>
      </c>
      <c r="D37" s="9">
        <v>5714</v>
      </c>
      <c r="E37">
        <v>190873311</v>
      </c>
      <c r="F37">
        <f t="shared" si="1"/>
        <v>2.9936086769092616</v>
      </c>
      <c r="G37">
        <v>4.43571498894228</v>
      </c>
      <c r="I37">
        <v>16.321971919454601</v>
      </c>
      <c r="J37">
        <f t="shared" si="5"/>
        <v>31154.288223153249</v>
      </c>
      <c r="M37">
        <v>922.87295329333404</v>
      </c>
      <c r="N37" s="26">
        <f t="shared" si="7"/>
        <v>176151816.22744703</v>
      </c>
      <c r="O37">
        <f t="shared" si="8"/>
        <v>922.87295329333404</v>
      </c>
    </row>
    <row r="38" spans="1:15" ht="16.5" thickTop="1" thickBot="1" x14ac:dyDescent="0.3">
      <c r="A38">
        <f t="shared" si="2"/>
        <v>2018</v>
      </c>
      <c r="C38" s="8">
        <v>5301</v>
      </c>
      <c r="D38" s="8">
        <v>5301</v>
      </c>
      <c r="E38" s="26">
        <v>195874740</v>
      </c>
      <c r="F38">
        <f t="shared" si="1"/>
        <v>2.7063213970315929</v>
      </c>
      <c r="G38">
        <v>4.3000789259941099</v>
      </c>
      <c r="I38">
        <v>16.923037887395399</v>
      </c>
      <c r="J38">
        <f t="shared" si="5"/>
        <v>33147.956462037233</v>
      </c>
      <c r="M38">
        <v>1013.28023466176</v>
      </c>
      <c r="N38" s="26">
        <f t="shared" si="7"/>
        <v>198476002.51151124</v>
      </c>
      <c r="O38">
        <f t="shared" si="8"/>
        <v>1013.28023466176</v>
      </c>
    </row>
    <row r="40" spans="1:15" x14ac:dyDescent="0.25">
      <c r="D40" s="9"/>
      <c r="E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Sheet6</vt:lpstr>
      <vt:lpstr>Quaterly Data</vt:lpstr>
      <vt:lpstr>Bi-annual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2020-03-18T13:40:28Z</dcterms:created>
  <dcterms:modified xsi:type="dcterms:W3CDTF">2020-04-03T10:50:31Z</dcterms:modified>
</cp:coreProperties>
</file>