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55" windowHeight="5385" tabRatio="833" firstSheet="3" activeTab="11"/>
  </bookViews>
  <sheets>
    <sheet name="OIL" sheetId="1" r:id="rId1"/>
    <sheet name="BOP" sheetId="2" r:id="rId2"/>
    <sheet name="Sheet3" sheetId="3" r:id="rId3"/>
    <sheet name="All Data" sheetId="4" r:id="rId4"/>
    <sheet name="Sheet2" sheetId="5" r:id="rId5"/>
    <sheet name="Sheet4" sheetId="6" r:id="rId6"/>
    <sheet name="Sheet1" sheetId="7" r:id="rId7"/>
    <sheet name="Sheet5" sheetId="9" r:id="rId8"/>
    <sheet name="Sheet7" sheetId="11" r:id="rId9"/>
    <sheet name="DATA" sheetId="8" r:id="rId10"/>
    <sheet name="Sheet8" sheetId="12" r:id="rId11"/>
    <sheet name="Quarterly" sheetId="13" r:id="rId12"/>
    <sheet name="Oil &amp; BoP Data" sheetId="10" r:id="rId13"/>
    <sheet name="Interpolated" sheetId="14" r:id="rId14"/>
  </sheets>
  <calcPr calcId="124519"/>
</workbook>
</file>

<file path=xl/calcChain.xml><?xml version="1.0" encoding="utf-8"?>
<calcChain xmlns="http://schemas.openxmlformats.org/spreadsheetml/2006/main">
  <c r="I153" i="14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A3" i="10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C15" i="12"/>
  <c r="C14"/>
  <c r="C13"/>
  <c r="C12"/>
  <c r="C11"/>
  <c r="C10"/>
  <c r="C9"/>
  <c r="C8"/>
  <c r="C7"/>
  <c r="C6"/>
  <c r="C5"/>
  <c r="C4"/>
  <c r="C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D2" i="11"/>
  <c r="H2"/>
  <c r="K2"/>
  <c r="A3"/>
  <c r="D3"/>
  <c r="H3"/>
  <c r="K3"/>
  <c r="A4"/>
  <c r="D4"/>
  <c r="H4"/>
  <c r="K4"/>
  <c r="A5"/>
  <c r="D5"/>
  <c r="H5"/>
  <c r="K5"/>
  <c r="A6"/>
  <c r="D6"/>
  <c r="H6"/>
  <c r="K6"/>
  <c r="A7"/>
  <c r="D7"/>
  <c r="H7"/>
  <c r="K7"/>
  <c r="A8"/>
  <c r="D8"/>
  <c r="H8"/>
  <c r="K8"/>
  <c r="A9"/>
  <c r="D9"/>
  <c r="H9"/>
  <c r="K9"/>
  <c r="A10"/>
  <c r="D10"/>
  <c r="H10"/>
  <c r="K10"/>
  <c r="A11"/>
  <c r="D11"/>
  <c r="H11"/>
  <c r="K11"/>
  <c r="A12"/>
  <c r="D12"/>
  <c r="H12"/>
  <c r="K12"/>
  <c r="A13"/>
  <c r="D13"/>
  <c r="H13"/>
  <c r="K13"/>
  <c r="A14"/>
  <c r="D14"/>
  <c r="H14"/>
  <c r="K14"/>
  <c r="A15"/>
  <c r="D15"/>
  <c r="H15"/>
  <c r="K15"/>
  <c r="A16"/>
  <c r="D16"/>
  <c r="H16"/>
  <c r="K16"/>
  <c r="A17"/>
  <c r="D17"/>
  <c r="H17"/>
  <c r="K17"/>
  <c r="A18"/>
  <c r="D18"/>
  <c r="H18"/>
  <c r="K18"/>
  <c r="A19"/>
  <c r="D19"/>
  <c r="H19"/>
  <c r="K19"/>
  <c r="A20"/>
  <c r="D20"/>
  <c r="H20"/>
  <c r="K20"/>
  <c r="A21"/>
  <c r="D21"/>
  <c r="H21"/>
  <c r="K21"/>
  <c r="A22"/>
  <c r="D22"/>
  <c r="H22"/>
  <c r="K22"/>
  <c r="A23"/>
  <c r="D23"/>
  <c r="H23"/>
  <c r="K23"/>
  <c r="A24"/>
  <c r="D24"/>
  <c r="H24"/>
  <c r="K24"/>
  <c r="A25"/>
  <c r="D25"/>
  <c r="H25"/>
  <c r="K25"/>
  <c r="A26"/>
  <c r="D26"/>
  <c r="H26"/>
  <c r="K26"/>
  <c r="A27"/>
  <c r="D27"/>
  <c r="H27"/>
  <c r="K27"/>
  <c r="A28"/>
  <c r="D28"/>
  <c r="H28"/>
  <c r="K28"/>
  <c r="A29"/>
  <c r="D29"/>
  <c r="H29"/>
  <c r="K29"/>
  <c r="A30"/>
  <c r="D30"/>
  <c r="H30"/>
  <c r="K30"/>
  <c r="A31"/>
  <c r="D31"/>
  <c r="H31"/>
  <c r="K31"/>
  <c r="A32"/>
  <c r="D32"/>
  <c r="H32"/>
  <c r="K32"/>
  <c r="A33"/>
  <c r="D33"/>
  <c r="H33"/>
  <c r="K33"/>
  <c r="A34"/>
  <c r="D34"/>
  <c r="H34"/>
  <c r="K34"/>
  <c r="A35"/>
  <c r="D35"/>
  <c r="H35"/>
  <c r="K35"/>
  <c r="A36"/>
  <c r="D36"/>
  <c r="H36"/>
  <c r="K36"/>
  <c r="A37"/>
  <c r="D37"/>
  <c r="H37"/>
  <c r="K37"/>
  <c r="A38"/>
  <c r="D38"/>
  <c r="H38"/>
  <c r="K38"/>
  <c r="A39"/>
  <c r="D39"/>
  <c r="H39"/>
  <c r="K39"/>
  <c r="A40"/>
  <c r="D40"/>
  <c r="H40"/>
  <c r="K40"/>
  <c r="A41"/>
  <c r="D41"/>
  <c r="H41"/>
  <c r="K41"/>
  <c r="A42"/>
  <c r="D42"/>
  <c r="H42"/>
  <c r="K42"/>
  <c r="R28" i="8"/>
  <c r="R29"/>
  <c r="R30"/>
  <c r="R31"/>
  <c r="R32"/>
  <c r="R33"/>
  <c r="R34"/>
  <c r="R35"/>
  <c r="R36"/>
  <c r="R37"/>
  <c r="R38"/>
  <c r="R39"/>
  <c r="R27"/>
  <c r="A3" i="9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P4" i="8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3"/>
  <c r="L4" l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3"/>
  <c r="O4" i="3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3"/>
  <c r="M3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"/>
  <c r="L3"/>
  <c r="D3"/>
  <c r="A3" i="8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3" i="7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C4" i="5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3"/>
  <c r="L4" i="3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I16"/>
  <c r="H16"/>
  <c r="I4"/>
  <c r="I5"/>
  <c r="I6"/>
  <c r="I7"/>
  <c r="I8"/>
  <c r="I9"/>
  <c r="I10"/>
  <c r="I11"/>
  <c r="I12"/>
  <c r="I13"/>
  <c r="I14"/>
  <c r="I15"/>
  <c r="H4"/>
  <c r="H5"/>
  <c r="H6"/>
  <c r="H7"/>
  <c r="H8"/>
  <c r="H9"/>
  <c r="H10"/>
  <c r="H11"/>
  <c r="H12"/>
  <c r="H13"/>
  <c r="H14"/>
  <c r="H15"/>
  <c r="I3"/>
  <c r="H3"/>
  <c r="A4" i="4"/>
  <c r="A5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3"/>
  <c r="E29" i="3"/>
  <c r="E30"/>
  <c r="E31"/>
  <c r="E32"/>
  <c r="E33"/>
  <c r="E34"/>
  <c r="E35"/>
  <c r="E36"/>
  <c r="E37"/>
  <c r="E38"/>
  <c r="E39"/>
  <c r="D29"/>
  <c r="D30"/>
  <c r="D31"/>
  <c r="D32"/>
  <c r="D33"/>
  <c r="D34"/>
  <c r="D35"/>
  <c r="D36"/>
  <c r="D37"/>
  <c r="D38"/>
  <c r="D39"/>
  <c r="E20"/>
  <c r="E21"/>
  <c r="E22"/>
  <c r="E23"/>
  <c r="E24"/>
  <c r="E25"/>
  <c r="E26"/>
  <c r="E27"/>
  <c r="E28"/>
  <c r="D23"/>
  <c r="D24"/>
  <c r="D25"/>
  <c r="D26"/>
  <c r="D27"/>
  <c r="D28"/>
  <c r="D18"/>
  <c r="E18" s="1"/>
  <c r="D19"/>
  <c r="D20"/>
  <c r="D21"/>
  <c r="D22"/>
  <c r="D17"/>
  <c r="E17" s="1"/>
  <c r="D16"/>
  <c r="E16" s="1"/>
  <c r="E19"/>
  <c r="E14"/>
  <c r="E15"/>
  <c r="E4"/>
  <c r="E5"/>
  <c r="E6"/>
  <c r="E7"/>
  <c r="E8"/>
  <c r="E9"/>
  <c r="E10"/>
  <c r="E11"/>
  <c r="E12"/>
  <c r="E13"/>
  <c r="E3"/>
  <c r="D4"/>
  <c r="D5"/>
  <c r="D6"/>
  <c r="D7"/>
  <c r="D8"/>
  <c r="D9"/>
  <c r="D10"/>
  <c r="D11"/>
  <c r="D12"/>
  <c r="D13"/>
  <c r="D14"/>
  <c r="D15"/>
  <c r="B38"/>
  <c r="B39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3"/>
  <c r="A4" i="1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3"/>
</calcChain>
</file>

<file path=xl/sharedStrings.xml><?xml version="1.0" encoding="utf-8"?>
<sst xmlns="http://schemas.openxmlformats.org/spreadsheetml/2006/main" count="490" uniqueCount="233">
  <si>
    <t>OILPROD</t>
  </si>
  <si>
    <t>YEAR</t>
  </si>
  <si>
    <t>IMPP</t>
  </si>
  <si>
    <t>OILPROD = crude oil production (1,000 b/d)</t>
  </si>
  <si>
    <t>EXPOIL</t>
  </si>
  <si>
    <t>PFOC</t>
  </si>
  <si>
    <t>EXPPP</t>
  </si>
  <si>
    <t>EXPOIL = Crude oil exports (1,000 b/d)</t>
  </si>
  <si>
    <t>EXPCOPP</t>
  </si>
  <si>
    <t>NORB</t>
  </si>
  <si>
    <t>EADJORB</t>
  </si>
  <si>
    <t>RORB</t>
  </si>
  <si>
    <t>CADJORB</t>
  </si>
  <si>
    <t>PBLYT</t>
  </si>
  <si>
    <t>NORB = Nominal oil price (OPEC Reference Basket) - $/b</t>
  </si>
  <si>
    <t>EADJORB = Adjustd ORB for Exchange rates of OPEC countries</t>
  </si>
  <si>
    <t>RORB = ORB adjusted for Inflation ($/b)</t>
  </si>
  <si>
    <t>CADJORB = combined indices of adjustments in exchange rate and infaltion</t>
  </si>
  <si>
    <t>PBLYT = spot price of Nigeria Bonny Light oil ($/b)</t>
  </si>
  <si>
    <t>PFOC = spot price of Nigeria Forcados ($/b)</t>
  </si>
  <si>
    <t>VPETEXP</t>
  </si>
  <si>
    <t>VPETEXP = Value of Petrol Export (m$)</t>
  </si>
  <si>
    <t>IMPP = Import of Petroleum Products (1,000 b/d)</t>
  </si>
  <si>
    <t>BoP</t>
  </si>
  <si>
    <t>ORB</t>
  </si>
  <si>
    <t>BLYT</t>
  </si>
  <si>
    <t>NFOR</t>
  </si>
  <si>
    <t>PEXP</t>
  </si>
  <si>
    <t>PPIMP</t>
  </si>
  <si>
    <t xml:space="preserve">    1 9 9 0</t>
  </si>
  <si>
    <t>Oil</t>
  </si>
  <si>
    <t>Non-Oil</t>
  </si>
  <si>
    <t>Total*</t>
  </si>
  <si>
    <t xml:space="preserve">    1 9 9 1</t>
  </si>
  <si>
    <t xml:space="preserve">    1 9 9 2  </t>
  </si>
  <si>
    <t xml:space="preserve">    1 9 9 3</t>
  </si>
  <si>
    <t xml:space="preserve">     1 9 8 1</t>
  </si>
  <si>
    <t xml:space="preserve">     1 9 8 2</t>
  </si>
  <si>
    <t xml:space="preserve">     1 9 8 3</t>
  </si>
  <si>
    <t xml:space="preserve">     1 9 8 4</t>
  </si>
  <si>
    <t xml:space="preserve"> Category</t>
  </si>
  <si>
    <t>(A) CURRENT ACCOUNT</t>
  </si>
  <si>
    <t xml:space="preserve">     1 9 8 5</t>
  </si>
  <si>
    <t xml:space="preserve">     1 9 8 6</t>
  </si>
  <si>
    <t xml:space="preserve">     1 9 8 7</t>
  </si>
  <si>
    <t xml:space="preserve">     1 9 8 8</t>
  </si>
  <si>
    <t xml:space="preserve">     1 9 8 9</t>
  </si>
  <si>
    <t>CA</t>
  </si>
  <si>
    <t>Time</t>
  </si>
  <si>
    <t>VOILEXP</t>
  </si>
  <si>
    <t>OilDD</t>
  </si>
  <si>
    <t>OilSS</t>
  </si>
  <si>
    <t>OilImp</t>
  </si>
  <si>
    <t>OilProd</t>
  </si>
  <si>
    <t>OilExp</t>
  </si>
  <si>
    <t>Brent</t>
  </si>
  <si>
    <t>Year</t>
  </si>
  <si>
    <t>OilP</t>
  </si>
  <si>
    <t>OilPVol</t>
  </si>
  <si>
    <t>OilVol</t>
  </si>
  <si>
    <t>BOP2</t>
  </si>
  <si>
    <t>GDP</t>
  </si>
  <si>
    <t>BoPGDP</t>
  </si>
  <si>
    <t>BOPGDP</t>
  </si>
  <si>
    <t>RAGDP</t>
  </si>
  <si>
    <t>RA</t>
  </si>
  <si>
    <t>NE&amp;O</t>
  </si>
  <si>
    <t>CAB</t>
  </si>
  <si>
    <t>CABGDP</t>
  </si>
  <si>
    <t>RAWDI</t>
  </si>
  <si>
    <t>eXPoIL</t>
  </si>
  <si>
    <t>vOILExp</t>
  </si>
  <si>
    <t>CEXC</t>
  </si>
  <si>
    <t>EXC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</si>
  <si>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</si>
  <si>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</si>
  <si>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</si>
  <si>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</si>
  <si>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</si>
  <si>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</si>
  <si>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</si>
  <si>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</si>
  <si>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</si>
  <si>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</si>
  <si>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</si>
  <si>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</si>
  <si>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</si>
  <si>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</si>
  <si>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</si>
  <si>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</si>
  <si>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</si>
  <si>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</si>
  <si>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</si>
  <si>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</si>
  <si>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</si>
  <si>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</si>
  <si>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</si>
  <si>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</si>
  <si>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</si>
  <si>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</si>
  <si>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</si>
  <si>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</si>
  <si>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</si>
  <si>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</si>
  <si>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</si>
  <si>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</si>
  <si>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</si>
  <si>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</si>
  <si>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</si>
  <si>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</si>
  <si>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</si>
  <si>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</si>
  <si>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</si>
  <si>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</si>
  <si>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</si>
  <si>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</si>
  <si>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</si>
  <si>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</si>
  <si>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</si>
  <si>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</si>
  <si>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</si>
  <si>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</si>
  <si>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</si>
  <si>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</si>
  <si>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</si>
  <si>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</si>
  <si>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</si>
  <si>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</si>
  <si>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</si>
  <si>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</si>
  <si>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</si>
  <si>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</si>
  <si>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</si>
  <si>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</si>
  <si>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</si>
  <si>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</si>
  <si>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</si>
  <si>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</si>
  <si>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</si>
  <si>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</si>
  <si>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</si>
  <si>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</si>
  <si>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</si>
  <si>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</si>
  <si>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</si>
  <si>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</si>
  <si>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</si>
  <si>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</si>
  <si>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</si>
  <si>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</si>
  <si>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</si>
  <si>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</si>
  <si>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</si>
  <si>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</si>
  <si>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</si>
  <si>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</si>
  <si>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</si>
  <si>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</si>
  <si>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</si>
  <si>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</si>
  <si>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</si>
  <si>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</si>
  <si>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</si>
  <si>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</si>
  <si>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</si>
  <si>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</si>
  <si>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</si>
  <si>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</si>
  <si>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</si>
  <si>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</si>
  <si>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</si>
  <si>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</si>
  <si>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</si>
  <si>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</si>
  <si>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</si>
  <si>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</si>
  <si>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</si>
  <si>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</si>
  <si>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</si>
  <si>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</si>
  <si>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</si>
  <si>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</si>
  <si>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</si>
  <si>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</si>
  <si>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</si>
  <si>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</si>
  <si>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</si>
  <si>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</si>
  <si>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</si>
  <si>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</si>
  <si>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</si>
  <si>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</si>
  <si>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</si>
  <si>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</si>
  <si>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</si>
  <si>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</si>
  <si>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</si>
  <si>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</si>
  <si>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</si>
  <si>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</si>
  <si>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</si>
  <si>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</si>
  <si>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</si>
  <si>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</si>
  <si>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</si>
  <si>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</si>
  <si>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</si>
  <si>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</si>
  <si>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</si>
  <si>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</si>
  <si>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</si>
  <si>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</si>
  <si>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</si>
  <si>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</si>
  <si>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</si>
  <si>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</si>
  <si>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</si>
  <si>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</si>
  <si>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</si>
  <si>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</si>
  <si>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</si>
  <si>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</si>
  <si>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</si>
  <si>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</si>
  <si>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</si>
  <si>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</si>
  <si>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OBS</t>
  </si>
  <si>
    <t>OilPrice</t>
  </si>
  <si>
    <t>ExcR</t>
  </si>
  <si>
    <t>NOilEXP</t>
  </si>
  <si>
    <t>VOilExp</t>
  </si>
  <si>
    <t>NOilExp</t>
  </si>
  <si>
    <t>RA$B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</si>
</sst>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"/>
    <numFmt numFmtId="165" formatCode="_(* #,##0.0_);_(* \(#,##0.0\);_(* &quot;-&quot;?_);_(@_)"/>
    <numFmt numFmtId="166" formatCode="_(* #,##0.0_);_(* \(#,##0.0\);_(* &quot;-&quot;??_);_(@_)"/>
    <numFmt numFmtId="167" formatCode="0.0000"/>
  </numFmts>
  <fonts count="2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indexed="18"/>
      <name val="Cambria"/>
      <family val="1"/>
    </font>
    <font>
      <sz val="11"/>
      <color indexed="18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mbria"/>
      <family val="1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0"/>
      <color rgb="FFFFB229"/>
      <name val="Calibri"/>
      <family val="2"/>
      <scheme val="minor"/>
    </font>
    <font>
      <sz val="11"/>
      <name val="Cambria"/>
      <family val="1"/>
      <scheme val="major"/>
    </font>
    <font>
      <sz val="11"/>
      <name val="Cambria"/>
      <family val="1"/>
    </font>
    <font>
      <sz val="11"/>
      <color indexed="18"/>
      <name val="Cambria"/>
      <family val="1"/>
    </font>
    <font>
      <sz val="11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mbria"/>
      <family val="1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1" fillId="0" borderId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14" fillId="0" borderId="0"/>
  </cellStyleXfs>
  <cellXfs count="97">
    <xf numFmtId="0" fontId="0" fillId="0" borderId="0" xfId="0"/>
    <xf numFmtId="0" fontId="0" fillId="0" borderId="0" xfId="0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1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6" fillId="0" borderId="0" xfId="3" applyNumberFormat="1" applyFont="1"/>
    <xf numFmtId="166" fontId="6" fillId="0" borderId="0" xfId="3" applyNumberFormat="1" applyFont="1" applyFill="1" applyBorder="1"/>
    <xf numFmtId="0" fontId="0" fillId="0" borderId="0" xfId="0" applyFont="1"/>
    <xf numFmtId="166" fontId="10" fillId="0" borderId="0" xfId="6" applyNumberFormat="1" applyFont="1" applyBorder="1"/>
    <xf numFmtId="165" fontId="6" fillId="0" borderId="0" xfId="4" applyNumberFormat="1" applyFont="1" applyFill="1" applyBorder="1" applyAlignment="1">
      <alignment horizontal="right"/>
    </xf>
    <xf numFmtId="165" fontId="6" fillId="0" borderId="3" xfId="3" applyNumberFormat="1" applyFont="1" applyBorder="1"/>
    <xf numFmtId="165" fontId="6" fillId="0" borderId="1" xfId="3" applyNumberFormat="1" applyFont="1" applyBorder="1"/>
    <xf numFmtId="43" fontId="0" fillId="0" borderId="0" xfId="0" applyNumberFormat="1"/>
    <xf numFmtId="0" fontId="11" fillId="0" borderId="0" xfId="0" applyFont="1" applyAlignment="1">
      <alignment horizontal="left"/>
    </xf>
    <xf numFmtId="4" fontId="11" fillId="0" borderId="0" xfId="0" applyNumberFormat="1" applyFont="1" applyAlignment="1">
      <alignment horizontal="left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/>
    </xf>
    <xf numFmtId="4" fontId="7" fillId="0" borderId="0" xfId="5" applyNumberFormat="1" applyFont="1" applyFill="1" applyBorder="1" applyAlignment="1">
      <alignment horizontal="right"/>
    </xf>
    <xf numFmtId="43" fontId="0" fillId="0" borderId="0" xfId="0" applyNumberFormat="1" applyFill="1" applyBorder="1" applyAlignment="1">
      <alignment horizontal="center"/>
    </xf>
    <xf numFmtId="4" fontId="7" fillId="0" borderId="0" xfId="5" applyNumberFormat="1" applyFont="1" applyFill="1" applyBorder="1"/>
    <xf numFmtId="165" fontId="6" fillId="0" borderId="0" xfId="3" applyNumberFormat="1" applyFont="1" applyFill="1" applyBorder="1"/>
    <xf numFmtId="0" fontId="12" fillId="2" borderId="5" xfId="3" applyFont="1" applyFill="1" applyBorder="1" applyAlignment="1">
      <alignment horizontal="right"/>
    </xf>
    <xf numFmtId="166" fontId="9" fillId="0" borderId="0" xfId="6" applyNumberFormat="1" applyFont="1"/>
    <xf numFmtId="0" fontId="9" fillId="2" borderId="6" xfId="3" applyFont="1" applyFill="1" applyBorder="1"/>
    <xf numFmtId="0" fontId="12" fillId="2" borderId="7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left" indent="1"/>
    </xf>
    <xf numFmtId="0" fontId="9" fillId="0" borderId="0" xfId="3" applyFont="1" applyFill="1" applyBorder="1"/>
    <xf numFmtId="0" fontId="12" fillId="0" borderId="0" xfId="3" applyFont="1" applyFill="1" applyBorder="1" applyAlignment="1">
      <alignment horizontal="right"/>
    </xf>
    <xf numFmtId="0" fontId="12" fillId="0" borderId="0" xfId="3" applyFont="1" applyFill="1" applyBorder="1" applyAlignment="1">
      <alignment horizontal="center"/>
    </xf>
    <xf numFmtId="166" fontId="9" fillId="0" borderId="0" xfId="6" applyNumberFormat="1" applyFont="1" applyFill="1" applyBorder="1"/>
    <xf numFmtId="0" fontId="6" fillId="0" borderId="0" xfId="3" applyFont="1" applyFill="1" applyBorder="1" applyAlignment="1">
      <alignment horizontal="left" indent="1"/>
    </xf>
    <xf numFmtId="0" fontId="9" fillId="0" borderId="0" xfId="3" applyFont="1" applyFill="1" applyBorder="1" applyAlignment="1"/>
    <xf numFmtId="0" fontId="1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2" fontId="13" fillId="3" borderId="0" xfId="0" applyNumberFormat="1" applyFont="1" applyFill="1" applyAlignment="1">
      <alignment horizontal="right" vertical="center"/>
    </xf>
    <xf numFmtId="17" fontId="0" fillId="0" borderId="0" xfId="0" applyNumberFormat="1"/>
    <xf numFmtId="164" fontId="15" fillId="0" borderId="0" xfId="2" applyNumberFormat="1" applyFont="1" applyFill="1" applyBorder="1" applyAlignment="1">
      <alignment horizontal="right" vertical="center"/>
    </xf>
    <xf numFmtId="164" fontId="3" fillId="0" borderId="0" xfId="2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0" xfId="7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Border="1"/>
    <xf numFmtId="0" fontId="0" fillId="0" borderId="0" xfId="0" applyFill="1" applyBorder="1"/>
    <xf numFmtId="165" fontId="4" fillId="0" borderId="0" xfId="3" applyNumberFormat="1" applyFont="1" applyFill="1" applyBorder="1"/>
    <xf numFmtId="2" fontId="13" fillId="0" borderId="0" xfId="0" applyNumberFormat="1" applyFont="1" applyFill="1" applyBorder="1" applyAlignment="1">
      <alignment horizontal="right" vertical="center"/>
    </xf>
    <xf numFmtId="166" fontId="6" fillId="0" borderId="0" xfId="3" applyNumberFormat="1" applyFont="1" applyBorder="1"/>
    <xf numFmtId="166" fontId="6" fillId="4" borderId="0" xfId="4" applyNumberFormat="1" applyFont="1" applyFill="1" applyBorder="1" applyAlignment="1">
      <alignment horizontal="center"/>
    </xf>
    <xf numFmtId="166" fontId="6" fillId="4" borderId="0" xfId="4" applyNumberFormat="1" applyFont="1" applyFill="1" applyBorder="1" applyAlignment="1"/>
    <xf numFmtId="166" fontId="6" fillId="4" borderId="0" xfId="4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4" fontId="16" fillId="0" borderId="0" xfId="5" applyNumberFormat="1" applyFont="1" applyFill="1" applyBorder="1" applyAlignment="1">
      <alignment horizontal="right"/>
    </xf>
    <xf numFmtId="0" fontId="0" fillId="5" borderId="0" xfId="0" applyFill="1"/>
    <xf numFmtId="11" fontId="11" fillId="0" borderId="0" xfId="0" applyNumberFormat="1" applyFont="1" applyAlignment="1">
      <alignment horizontal="right"/>
    </xf>
    <xf numFmtId="165" fontId="17" fillId="0" borderId="0" xfId="3" applyNumberFormat="1" applyFont="1" applyAlignment="1">
      <alignment horizontal="center"/>
    </xf>
    <xf numFmtId="165" fontId="17" fillId="0" borderId="5" xfId="4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18" fillId="0" borderId="0" xfId="6" applyNumberFormat="1" applyFont="1" applyBorder="1" applyAlignment="1">
      <alignment horizontal="center"/>
    </xf>
    <xf numFmtId="11" fontId="11" fillId="5" borderId="0" xfId="0" applyNumberFormat="1" applyFont="1" applyFill="1" applyAlignment="1">
      <alignment horizontal="right"/>
    </xf>
    <xf numFmtId="167" fontId="6" fillId="4" borderId="8" xfId="4" applyNumberFormat="1" applyFont="1" applyFill="1" applyBorder="1" applyAlignment="1">
      <alignment horizontal="center"/>
    </xf>
    <xf numFmtId="167" fontId="6" fillId="4" borderId="9" xfId="4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4" fontId="19" fillId="0" borderId="5" xfId="0" applyNumberFormat="1" applyFont="1" applyBorder="1" applyAlignment="1">
      <alignment horizontal="center"/>
    </xf>
    <xf numFmtId="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7" fontId="6" fillId="0" borderId="9" xfId="4" applyNumberFormat="1" applyFont="1" applyFill="1" applyBorder="1" applyAlignment="1">
      <alignment horizontal="center"/>
    </xf>
    <xf numFmtId="167" fontId="6" fillId="0" borderId="10" xfId="4" applyNumberFormat="1" applyFont="1" applyFill="1" applyBorder="1" applyAlignment="1">
      <alignment horizontal="center"/>
    </xf>
    <xf numFmtId="3" fontId="3" fillId="0" borderId="0" xfId="7" applyNumberFormat="1" applyFont="1" applyFill="1" applyBorder="1" applyAlignment="1">
      <alignment horizontal="center" vertical="center"/>
    </xf>
    <xf numFmtId="165" fontId="17" fillId="0" borderId="0" xfId="3" applyNumberFormat="1" applyFont="1" applyFill="1" applyBorder="1"/>
    <xf numFmtId="11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" fontId="19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/>
    <xf numFmtId="164" fontId="23" fillId="0" borderId="0" xfId="2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/>
    </xf>
    <xf numFmtId="0" fontId="20" fillId="0" borderId="0" xfId="0" applyFont="1"/>
    <xf numFmtId="0" fontId="9" fillId="2" borderId="4" xfId="3" applyFont="1" applyFill="1" applyBorder="1" applyAlignment="1">
      <alignment horizontal="center"/>
    </xf>
  </cellXfs>
  <cellStyles count="8">
    <cellStyle name="Comma" xfId="6" builtinId="3"/>
    <cellStyle name="Comma [0] 2 2" xfId="4"/>
    <cellStyle name="Normal" xfId="0" builtinId="0"/>
    <cellStyle name="Normal 15 7" xfId="3"/>
    <cellStyle name="Normal 2" xfId="5"/>
    <cellStyle name="Normal_Sheet1_2" xfId="2"/>
    <cellStyle name="Normal_Sheet1_Section 3-Oil and Gas Data" xfId="1"/>
    <cellStyle name="Normal_T50200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opLeftCell="A44" workbookViewId="0">
      <selection activeCell="D22" sqref="D22:D59"/>
    </sheetView>
  </sheetViews>
  <sheetFormatPr defaultRowHeight="15"/>
  <cols>
    <col min="1" max="16384" width="9.140625" style="6"/>
  </cols>
  <sheetData>
    <row r="1" spans="1:13">
      <c r="A1" s="3" t="s">
        <v>1</v>
      </c>
      <c r="B1" s="3" t="s">
        <v>0</v>
      </c>
      <c r="C1" s="3" t="s">
        <v>2</v>
      </c>
      <c r="D1" s="3" t="s">
        <v>4</v>
      </c>
      <c r="E1" s="3" t="s">
        <v>8</v>
      </c>
      <c r="F1" s="3" t="s">
        <v>6</v>
      </c>
      <c r="G1" s="4" t="s">
        <v>5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20</v>
      </c>
    </row>
    <row r="2" spans="1:13">
      <c r="A2" s="3">
        <v>1960</v>
      </c>
      <c r="B2" s="7">
        <v>17.399999999999999</v>
      </c>
      <c r="C2" s="3"/>
      <c r="D2" s="3"/>
      <c r="E2" s="3"/>
      <c r="F2" s="3"/>
      <c r="G2" s="3"/>
      <c r="M2" s="8">
        <v>11.759765</v>
      </c>
    </row>
    <row r="3" spans="1:13">
      <c r="A3" s="3">
        <f>A2+1</f>
        <v>1961</v>
      </c>
      <c r="B3" s="7">
        <v>46</v>
      </c>
      <c r="C3" s="3"/>
      <c r="D3" s="3"/>
      <c r="E3" s="3"/>
      <c r="F3" s="3"/>
      <c r="G3" s="3"/>
      <c r="H3" s="3"/>
      <c r="I3" s="3"/>
      <c r="J3" s="3"/>
      <c r="K3" s="3"/>
      <c r="L3" s="5"/>
      <c r="M3" s="8">
        <v>31.639367</v>
      </c>
    </row>
    <row r="4" spans="1:13">
      <c r="A4" s="3">
        <f t="shared" ref="A4:A59" si="0">A3+1</f>
        <v>1962</v>
      </c>
      <c r="B4" s="7">
        <v>67.5</v>
      </c>
      <c r="C4" s="3"/>
      <c r="D4" s="3"/>
      <c r="E4" s="3"/>
      <c r="F4" s="3"/>
      <c r="G4" s="3"/>
      <c r="H4" s="3"/>
      <c r="I4" s="3"/>
      <c r="J4" s="3"/>
      <c r="K4" s="3"/>
      <c r="L4" s="5"/>
      <c r="M4" s="8">
        <v>48.159036999999998</v>
      </c>
    </row>
    <row r="5" spans="1:13">
      <c r="A5" s="3">
        <f t="shared" si="0"/>
        <v>1963</v>
      </c>
      <c r="B5" s="7">
        <v>76.5</v>
      </c>
      <c r="C5" s="3"/>
      <c r="D5" s="3"/>
      <c r="E5" s="3"/>
      <c r="F5" s="3"/>
      <c r="G5" s="3"/>
      <c r="H5" s="3"/>
      <c r="I5" s="3"/>
      <c r="J5" s="3"/>
      <c r="K5" s="3"/>
      <c r="L5" s="5"/>
      <c r="M5" s="8">
        <v>56.558869000000001</v>
      </c>
    </row>
    <row r="6" spans="1:13">
      <c r="A6" s="3">
        <f t="shared" si="0"/>
        <v>1964</v>
      </c>
      <c r="B6" s="7">
        <v>120.2</v>
      </c>
      <c r="C6" s="3"/>
      <c r="D6" s="3"/>
      <c r="E6" s="3"/>
      <c r="F6" s="3"/>
      <c r="G6" s="3"/>
      <c r="H6" s="3"/>
      <c r="I6" s="3"/>
      <c r="J6" s="3"/>
      <c r="K6" s="3"/>
      <c r="L6" s="5"/>
      <c r="M6" s="8">
        <v>89.598208</v>
      </c>
    </row>
    <row r="7" spans="1:13">
      <c r="A7" s="3">
        <f t="shared" si="0"/>
        <v>1965</v>
      </c>
      <c r="B7" s="7">
        <v>274.2</v>
      </c>
      <c r="C7" s="3"/>
      <c r="D7" s="3"/>
      <c r="E7" s="3"/>
      <c r="F7" s="3"/>
      <c r="G7" s="3"/>
      <c r="H7" s="3"/>
      <c r="I7" s="3"/>
      <c r="J7" s="3"/>
      <c r="K7" s="3"/>
      <c r="L7" s="5"/>
      <c r="M7" s="8">
        <v>190.676186</v>
      </c>
    </row>
    <row r="8" spans="1:13">
      <c r="A8" s="3">
        <f t="shared" si="0"/>
        <v>1966</v>
      </c>
      <c r="B8" s="7">
        <v>417.6</v>
      </c>
      <c r="C8" s="3"/>
      <c r="D8" s="3"/>
      <c r="E8" s="3"/>
      <c r="F8" s="3"/>
      <c r="G8" s="3"/>
      <c r="H8" s="3"/>
      <c r="I8" s="3"/>
      <c r="J8" s="3"/>
      <c r="K8" s="3"/>
      <c r="L8" s="5"/>
      <c r="M8" s="8">
        <v>257.59484800000001</v>
      </c>
    </row>
    <row r="9" spans="1:13">
      <c r="A9" s="3">
        <f t="shared" si="0"/>
        <v>1967</v>
      </c>
      <c r="B9" s="7">
        <v>319.10000000000002</v>
      </c>
      <c r="C9" s="3"/>
      <c r="D9" s="3"/>
      <c r="E9" s="3"/>
      <c r="F9" s="3"/>
      <c r="G9" s="3"/>
      <c r="H9" s="3"/>
      <c r="I9" s="3"/>
      <c r="J9" s="3"/>
      <c r="K9" s="3"/>
      <c r="L9" s="5"/>
      <c r="M9" s="8">
        <v>198.79602399999999</v>
      </c>
    </row>
    <row r="10" spans="1:13">
      <c r="A10" s="3">
        <f t="shared" si="0"/>
        <v>1968</v>
      </c>
      <c r="B10" s="7">
        <v>141.30000000000001</v>
      </c>
      <c r="C10" s="3"/>
      <c r="D10" s="3"/>
      <c r="E10" s="3"/>
      <c r="F10" s="3"/>
      <c r="G10" s="3"/>
      <c r="H10" s="3"/>
      <c r="I10" s="3"/>
      <c r="J10" s="3"/>
      <c r="K10" s="3"/>
      <c r="L10" s="5"/>
      <c r="M10" s="8">
        <v>108.637827</v>
      </c>
    </row>
    <row r="11" spans="1:13">
      <c r="A11" s="3">
        <f t="shared" si="0"/>
        <v>1969</v>
      </c>
      <c r="B11" s="7">
        <v>540.29999999999995</v>
      </c>
      <c r="C11" s="3"/>
      <c r="D11" s="3"/>
      <c r="E11" s="3"/>
      <c r="F11" s="3"/>
      <c r="G11" s="3"/>
      <c r="H11" s="3"/>
      <c r="I11" s="3"/>
      <c r="J11" s="3"/>
      <c r="K11" s="3"/>
      <c r="L11" s="5"/>
      <c r="M11" s="8">
        <v>421.67156699999998</v>
      </c>
    </row>
    <row r="12" spans="1:13">
      <c r="A12" s="3">
        <f t="shared" si="0"/>
        <v>1970</v>
      </c>
      <c r="B12" s="7">
        <v>1083.0999999999999</v>
      </c>
      <c r="C12" s="3"/>
      <c r="D12" s="3"/>
      <c r="E12" s="3"/>
      <c r="F12" s="3"/>
      <c r="G12" s="3"/>
      <c r="H12" s="3"/>
      <c r="I12" s="3"/>
      <c r="J12" s="3"/>
      <c r="K12" s="3"/>
      <c r="L12" s="5"/>
      <c r="M12" s="8">
        <v>717.76564499999995</v>
      </c>
    </row>
    <row r="13" spans="1:13">
      <c r="A13" s="3">
        <f t="shared" si="0"/>
        <v>1971</v>
      </c>
      <c r="B13" s="7">
        <v>1531.2</v>
      </c>
      <c r="C13" s="3"/>
      <c r="D13" s="3"/>
      <c r="E13" s="3"/>
      <c r="F13" s="3"/>
      <c r="G13" s="3"/>
      <c r="H13" s="5"/>
      <c r="I13" s="5"/>
      <c r="J13" s="5"/>
      <c r="K13" s="5"/>
      <c r="L13" s="5"/>
      <c r="M13" s="8">
        <v>1375.227942</v>
      </c>
    </row>
    <row r="14" spans="1:13">
      <c r="A14" s="3">
        <f t="shared" si="0"/>
        <v>1972</v>
      </c>
      <c r="B14" s="7">
        <v>1815.7</v>
      </c>
      <c r="C14" s="3"/>
      <c r="D14" s="3"/>
      <c r="E14" s="3"/>
      <c r="F14" s="3"/>
      <c r="G14" s="3"/>
      <c r="H14" s="9">
        <v>2.29</v>
      </c>
      <c r="I14" s="9">
        <v>2.4900000000000002</v>
      </c>
      <c r="J14" s="9">
        <v>8.7899999999999991</v>
      </c>
      <c r="K14" s="10">
        <v>9.56</v>
      </c>
      <c r="L14" s="5"/>
      <c r="M14" s="8">
        <v>1803.3135729999999</v>
      </c>
    </row>
    <row r="15" spans="1:13">
      <c r="A15" s="3">
        <f t="shared" si="0"/>
        <v>1973</v>
      </c>
      <c r="B15" s="7">
        <v>2054.3000000000002</v>
      </c>
      <c r="C15" s="3"/>
      <c r="D15" s="3"/>
      <c r="E15" s="3"/>
      <c r="F15" s="3"/>
      <c r="G15" s="3"/>
      <c r="H15" s="9">
        <v>3.05</v>
      </c>
      <c r="I15" s="9">
        <v>3.01</v>
      </c>
      <c r="J15" s="9">
        <v>10.82</v>
      </c>
      <c r="K15" s="10">
        <v>10.66</v>
      </c>
      <c r="L15" s="5"/>
      <c r="M15" s="8">
        <v>3049.0956070000002</v>
      </c>
    </row>
    <row r="16" spans="1:13">
      <c r="A16" s="3">
        <f t="shared" si="0"/>
        <v>1974</v>
      </c>
      <c r="B16" s="7">
        <v>2255</v>
      </c>
      <c r="C16" s="3"/>
      <c r="D16" s="3"/>
      <c r="E16" s="3"/>
      <c r="F16" s="3"/>
      <c r="G16" s="3"/>
      <c r="H16" s="9">
        <v>10.73</v>
      </c>
      <c r="I16" s="9">
        <v>10.78</v>
      </c>
      <c r="J16" s="9">
        <v>33.78</v>
      </c>
      <c r="K16" s="10">
        <v>33.950000000000003</v>
      </c>
      <c r="L16" s="5"/>
      <c r="M16" s="8">
        <v>8996.8269079999991</v>
      </c>
    </row>
    <row r="17" spans="1:13">
      <c r="A17" s="3">
        <f t="shared" si="0"/>
        <v>1975</v>
      </c>
      <c r="B17" s="7">
        <v>1783.2</v>
      </c>
      <c r="C17" s="3"/>
      <c r="D17" s="3"/>
      <c r="E17" s="3"/>
      <c r="F17" s="3"/>
      <c r="G17" s="3"/>
      <c r="H17" s="9">
        <v>10.73</v>
      </c>
      <c r="I17" s="9">
        <v>10.55</v>
      </c>
      <c r="J17" s="9">
        <v>30.58</v>
      </c>
      <c r="K17" s="10">
        <v>30.06</v>
      </c>
      <c r="L17" s="5"/>
      <c r="M17" s="8">
        <v>7743.7855399999999</v>
      </c>
    </row>
    <row r="18" spans="1:13">
      <c r="A18" s="3">
        <f t="shared" si="0"/>
        <v>1976</v>
      </c>
      <c r="B18" s="7">
        <v>2066.7860000000001</v>
      </c>
      <c r="C18" s="3"/>
      <c r="D18" s="3"/>
      <c r="E18" s="3"/>
      <c r="F18" s="3"/>
      <c r="G18" s="3"/>
      <c r="H18" s="9">
        <v>11.51</v>
      </c>
      <c r="I18" s="9">
        <v>11.83</v>
      </c>
      <c r="J18" s="9">
        <v>30.36</v>
      </c>
      <c r="K18" s="10">
        <v>31.2</v>
      </c>
      <c r="L18" s="5"/>
      <c r="M18" s="8">
        <v>9444.3025849999995</v>
      </c>
    </row>
    <row r="19" spans="1:13">
      <c r="A19" s="3">
        <f t="shared" si="0"/>
        <v>1977</v>
      </c>
      <c r="B19" s="7">
        <v>2085.0990000000002</v>
      </c>
      <c r="C19" s="3"/>
      <c r="D19" s="3"/>
      <c r="E19" s="3"/>
      <c r="F19" s="3"/>
      <c r="G19" s="3"/>
      <c r="H19" s="9">
        <v>12.39</v>
      </c>
      <c r="I19" s="9">
        <v>12.27</v>
      </c>
      <c r="J19" s="9">
        <v>30.36</v>
      </c>
      <c r="K19" s="10">
        <v>30.05</v>
      </c>
      <c r="L19" s="5"/>
      <c r="M19" s="8">
        <v>11561.346363000001</v>
      </c>
    </row>
    <row r="20" spans="1:13">
      <c r="A20" s="3">
        <f t="shared" si="0"/>
        <v>1978</v>
      </c>
      <c r="B20" s="7">
        <v>1896.992</v>
      </c>
      <c r="C20" s="3"/>
      <c r="D20" s="3"/>
      <c r="E20" s="3"/>
      <c r="F20" s="3"/>
      <c r="G20" s="3"/>
      <c r="H20" s="9">
        <v>12.7</v>
      </c>
      <c r="I20" s="9">
        <v>11.13</v>
      </c>
      <c r="J20" s="9">
        <v>29.42</v>
      </c>
      <c r="K20" s="10">
        <v>25.78</v>
      </c>
      <c r="L20" s="5"/>
      <c r="M20" s="8">
        <v>9452.069888</v>
      </c>
    </row>
    <row r="21" spans="1:13">
      <c r="A21" s="3">
        <f t="shared" si="0"/>
        <v>1979</v>
      </c>
      <c r="B21" s="7">
        <v>2301.9949999999999</v>
      </c>
      <c r="C21" s="3"/>
      <c r="D21" s="3"/>
      <c r="E21" s="3"/>
      <c r="F21" s="3"/>
      <c r="G21" s="3"/>
      <c r="H21" s="9">
        <v>17.25</v>
      </c>
      <c r="I21" s="9">
        <v>14.64</v>
      </c>
      <c r="J21" s="9">
        <v>37.130000000000003</v>
      </c>
      <c r="K21" s="10">
        <v>31.53</v>
      </c>
      <c r="L21" s="5"/>
      <c r="M21" s="8">
        <v>15623.841060000001</v>
      </c>
    </row>
    <row r="22" spans="1:13">
      <c r="A22" s="3">
        <f t="shared" si="0"/>
        <v>1980</v>
      </c>
      <c r="B22" s="7">
        <v>2058</v>
      </c>
      <c r="C22" s="2">
        <v>110.46277417504857</v>
      </c>
      <c r="D22" s="2">
        <v>1960.2</v>
      </c>
      <c r="E22" s="2">
        <v>1992.065589</v>
      </c>
      <c r="F22" s="2">
        <v>31.865589</v>
      </c>
      <c r="G22" s="11"/>
      <c r="H22" s="9">
        <v>28.64</v>
      </c>
      <c r="I22" s="9">
        <v>24.29</v>
      </c>
      <c r="J22" s="9">
        <v>55.81</v>
      </c>
      <c r="K22" s="10">
        <v>47.34</v>
      </c>
      <c r="L22" s="5"/>
      <c r="M22" s="8">
        <v>24931.053402000001</v>
      </c>
    </row>
    <row r="23" spans="1:13">
      <c r="A23" s="3">
        <f t="shared" si="0"/>
        <v>1981</v>
      </c>
      <c r="B23" s="7">
        <v>1439.6</v>
      </c>
      <c r="C23" s="2">
        <v>59.185701184167044</v>
      </c>
      <c r="D23" s="2">
        <v>1228.4000000000001</v>
      </c>
      <c r="E23" s="2">
        <v>1240.9900273999999</v>
      </c>
      <c r="F23" s="2">
        <v>12.5900274</v>
      </c>
      <c r="G23" s="3"/>
      <c r="H23" s="9">
        <v>32.51</v>
      </c>
      <c r="I23" s="9">
        <v>30.75</v>
      </c>
      <c r="J23" s="9">
        <v>57.98</v>
      </c>
      <c r="K23" s="10">
        <v>54.85</v>
      </c>
      <c r="L23" s="5"/>
      <c r="M23" s="8">
        <v>17290.75603</v>
      </c>
    </row>
    <row r="24" spans="1:13">
      <c r="A24" s="3">
        <f t="shared" si="0"/>
        <v>1982</v>
      </c>
      <c r="B24" s="7">
        <v>1287</v>
      </c>
      <c r="C24" s="2">
        <v>55.734965391614168</v>
      </c>
      <c r="D24" s="2">
        <v>1002.8</v>
      </c>
      <c r="E24" s="2">
        <v>1010.60120548</v>
      </c>
      <c r="F24" s="2">
        <v>7.8012054800000001</v>
      </c>
      <c r="G24" s="5"/>
      <c r="H24" s="9">
        <v>32.380000000000003</v>
      </c>
      <c r="I24" s="9">
        <v>33.78</v>
      </c>
      <c r="J24" s="9">
        <v>53.84</v>
      </c>
      <c r="K24" s="10">
        <v>56.16</v>
      </c>
      <c r="L24" s="5"/>
      <c r="M24" s="8">
        <v>13259.77</v>
      </c>
    </row>
    <row r="25" spans="1:13">
      <c r="A25" s="3">
        <f t="shared" si="0"/>
        <v>1983</v>
      </c>
      <c r="B25" s="7">
        <v>1235.5</v>
      </c>
      <c r="C25" s="2">
        <v>90.926524230278559</v>
      </c>
      <c r="D25" s="2">
        <v>935.2</v>
      </c>
      <c r="E25" s="2">
        <v>948.54635619999999</v>
      </c>
      <c r="F25" s="2">
        <v>13.346356200000001</v>
      </c>
      <c r="G25" s="10">
        <v>29.451000000000001</v>
      </c>
      <c r="H25" s="9">
        <v>29.04</v>
      </c>
      <c r="I25" s="9">
        <v>31.98</v>
      </c>
      <c r="J25" s="9">
        <v>45.94</v>
      </c>
      <c r="K25" s="10">
        <v>50.59</v>
      </c>
      <c r="L25" s="12">
        <v>29.9</v>
      </c>
      <c r="M25" s="8">
        <v>10067.950000000001</v>
      </c>
    </row>
    <row r="26" spans="1:13">
      <c r="A26" s="3">
        <f t="shared" si="0"/>
        <v>1984</v>
      </c>
      <c r="B26" s="7">
        <v>1388</v>
      </c>
      <c r="C26" s="2">
        <v>42.730737420002946</v>
      </c>
      <c r="D26" s="2">
        <v>1094.0999999999999</v>
      </c>
      <c r="E26" s="2">
        <v>1109.4458629999999</v>
      </c>
      <c r="F26" s="2">
        <v>15.345863</v>
      </c>
      <c r="G26" s="10">
        <v>28.841999999999999</v>
      </c>
      <c r="H26" s="9">
        <v>28.2</v>
      </c>
      <c r="I26" s="9">
        <v>33.590000000000003</v>
      </c>
      <c r="J26" s="9">
        <v>42.56</v>
      </c>
      <c r="K26" s="10">
        <v>50.69</v>
      </c>
      <c r="L26" s="12">
        <v>28.888000000000002</v>
      </c>
      <c r="M26" s="8">
        <v>11318.73</v>
      </c>
    </row>
    <row r="27" spans="1:13">
      <c r="A27" s="3">
        <f t="shared" si="0"/>
        <v>1985</v>
      </c>
      <c r="B27" s="7">
        <v>1498.9</v>
      </c>
      <c r="C27" s="2">
        <v>47.563355551816677</v>
      </c>
      <c r="D27" s="2">
        <v>1333.3</v>
      </c>
      <c r="E27" s="2">
        <v>1347.2768767</v>
      </c>
      <c r="F27" s="2">
        <v>13.9768767</v>
      </c>
      <c r="G27" s="10">
        <v>27.76</v>
      </c>
      <c r="H27" s="9">
        <v>27.01</v>
      </c>
      <c r="I27" s="9">
        <v>32.99</v>
      </c>
      <c r="J27" s="9">
        <v>39.1</v>
      </c>
      <c r="K27" s="10">
        <v>47.76</v>
      </c>
      <c r="L27" s="12">
        <v>27.765999999999998</v>
      </c>
      <c r="M27" s="8">
        <v>12614.68</v>
      </c>
    </row>
    <row r="28" spans="1:13">
      <c r="A28" s="3">
        <f t="shared" si="0"/>
        <v>1986</v>
      </c>
      <c r="B28" s="7">
        <v>1466.6</v>
      </c>
      <c r="C28" s="2">
        <v>87.767189622513825</v>
      </c>
      <c r="D28" s="2">
        <v>1221.2</v>
      </c>
      <c r="E28" s="2">
        <v>1236.1804384</v>
      </c>
      <c r="F28" s="2">
        <v>14.980438400000001</v>
      </c>
      <c r="G28" s="10">
        <v>14.287000000000001</v>
      </c>
      <c r="H28" s="9">
        <v>13.53</v>
      </c>
      <c r="I28" s="9">
        <v>13.31</v>
      </c>
      <c r="J28" s="9">
        <v>19.21</v>
      </c>
      <c r="K28" s="10">
        <v>18.89</v>
      </c>
      <c r="L28" s="12">
        <v>14.475</v>
      </c>
      <c r="M28" s="8">
        <v>4121.8999999999996</v>
      </c>
    </row>
    <row r="29" spans="1:13">
      <c r="A29" s="3">
        <f t="shared" si="0"/>
        <v>1987</v>
      </c>
      <c r="B29" s="7">
        <v>1323</v>
      </c>
      <c r="C29" s="2">
        <v>23.928057380237217</v>
      </c>
      <c r="D29" s="2">
        <v>1065.2</v>
      </c>
      <c r="E29" s="2">
        <v>1086.1290411</v>
      </c>
      <c r="F29" s="2">
        <v>20.929041099999999</v>
      </c>
      <c r="G29" s="10">
        <v>18.401</v>
      </c>
      <c r="H29" s="9">
        <v>17.73</v>
      </c>
      <c r="I29" s="9">
        <v>15.49</v>
      </c>
      <c r="J29" s="9">
        <v>24.59</v>
      </c>
      <c r="K29" s="10">
        <v>21.49</v>
      </c>
      <c r="L29" s="12">
        <v>18.498999999999999</v>
      </c>
      <c r="M29" s="8">
        <v>7007.2</v>
      </c>
    </row>
    <row r="30" spans="1:13">
      <c r="A30" s="3">
        <f t="shared" si="0"/>
        <v>1988</v>
      </c>
      <c r="B30" s="7">
        <v>1341.3489999999999</v>
      </c>
      <c r="C30" s="2">
        <v>8.5551120813893107</v>
      </c>
      <c r="D30" s="2">
        <v>1110.5</v>
      </c>
      <c r="E30" s="2">
        <v>1148.2291507</v>
      </c>
      <c r="F30" s="2">
        <v>37.729150699999998</v>
      </c>
      <c r="G30" s="10">
        <v>14.994999999999999</v>
      </c>
      <c r="H30" s="9">
        <v>14.24</v>
      </c>
      <c r="I30" s="9">
        <v>12.01</v>
      </c>
      <c r="J30" s="9">
        <v>19.239999999999998</v>
      </c>
      <c r="K30" s="10">
        <v>16.22</v>
      </c>
      <c r="L30" s="12">
        <v>15.113</v>
      </c>
      <c r="M30" s="8">
        <v>6206.8</v>
      </c>
    </row>
    <row r="31" spans="1:13">
      <c r="A31" s="3">
        <f t="shared" si="0"/>
        <v>1989</v>
      </c>
      <c r="B31" s="7">
        <v>1716.3</v>
      </c>
      <c r="C31" s="2">
        <v>0.94357930587604111</v>
      </c>
      <c r="D31" s="2">
        <v>1525.9</v>
      </c>
      <c r="E31" s="2">
        <v>1562.0496438</v>
      </c>
      <c r="F31" s="2">
        <v>36.1496438</v>
      </c>
      <c r="G31" s="10">
        <v>18.29</v>
      </c>
      <c r="H31" s="9">
        <v>17.309999999999999</v>
      </c>
      <c r="I31" s="9">
        <v>15.4</v>
      </c>
      <c r="J31" s="9">
        <v>22.5</v>
      </c>
      <c r="K31" s="10">
        <v>20.02</v>
      </c>
      <c r="L31" s="12">
        <v>18.501999999999999</v>
      </c>
      <c r="M31" s="8">
        <v>7517</v>
      </c>
    </row>
    <row r="32" spans="1:13">
      <c r="A32" s="3">
        <f t="shared" si="0"/>
        <v>1990</v>
      </c>
      <c r="B32" s="7">
        <v>1726.701</v>
      </c>
      <c r="C32" s="2">
        <v>5.9241442515224056</v>
      </c>
      <c r="D32" s="2">
        <v>1550</v>
      </c>
      <c r="E32" s="2">
        <v>1612.2527671</v>
      </c>
      <c r="F32" s="2">
        <v>62.2527671</v>
      </c>
      <c r="G32" s="10">
        <v>23.742999999999999</v>
      </c>
      <c r="H32" s="9">
        <v>22.26</v>
      </c>
      <c r="I32" s="9">
        <v>18.34</v>
      </c>
      <c r="J32" s="9">
        <v>27.69</v>
      </c>
      <c r="K32" s="10">
        <v>22.82</v>
      </c>
      <c r="L32" s="12">
        <v>24.164000000000001</v>
      </c>
      <c r="M32" s="8">
        <v>9851.5</v>
      </c>
    </row>
    <row r="33" spans="1:13">
      <c r="A33" s="3">
        <f t="shared" si="0"/>
        <v>1991</v>
      </c>
      <c r="B33" s="7">
        <v>1893.1</v>
      </c>
      <c r="C33" s="2">
        <v>2.047852325384925</v>
      </c>
      <c r="D33" s="2">
        <v>1610</v>
      </c>
      <c r="E33" s="2">
        <v>1668.0143836</v>
      </c>
      <c r="F33" s="2">
        <v>58.014383600000002</v>
      </c>
      <c r="G33" s="10">
        <v>20.166</v>
      </c>
      <c r="H33" s="9">
        <v>18.62</v>
      </c>
      <c r="I33" s="9">
        <v>15.42</v>
      </c>
      <c r="J33" s="9">
        <v>23.02</v>
      </c>
      <c r="K33" s="10">
        <v>19.059999999999999</v>
      </c>
      <c r="L33" s="12">
        <v>20.553000000000001</v>
      </c>
      <c r="M33" s="8">
        <v>7274.5</v>
      </c>
    </row>
    <row r="34" spans="1:13">
      <c r="A34" s="3">
        <f t="shared" si="0"/>
        <v>1992</v>
      </c>
      <c r="B34" s="7">
        <v>1957</v>
      </c>
      <c r="C34" s="2">
        <v>10.476384149779477</v>
      </c>
      <c r="D34" s="2">
        <v>1585</v>
      </c>
      <c r="E34" s="2">
        <v>1615.1558904000001</v>
      </c>
      <c r="F34" s="2">
        <v>30.155890400000001</v>
      </c>
      <c r="G34" s="10">
        <v>19.614000000000001</v>
      </c>
      <c r="H34" s="9">
        <v>18.440000000000001</v>
      </c>
      <c r="I34" s="9">
        <v>14.81</v>
      </c>
      <c r="J34" s="9">
        <v>22.02</v>
      </c>
      <c r="K34" s="10">
        <v>17.690000000000001</v>
      </c>
      <c r="L34" s="12">
        <v>19.952000000000002</v>
      </c>
      <c r="M34" s="8">
        <v>11587.5</v>
      </c>
    </row>
    <row r="35" spans="1:13">
      <c r="A35" s="3">
        <f t="shared" si="0"/>
        <v>1993</v>
      </c>
      <c r="B35" s="7">
        <v>1905.2</v>
      </c>
      <c r="C35" s="2">
        <v>19.388721111311337</v>
      </c>
      <c r="D35" s="2">
        <v>1557</v>
      </c>
      <c r="E35" s="2">
        <v>1591.6736986000001</v>
      </c>
      <c r="F35" s="2">
        <v>34.673698600000002</v>
      </c>
      <c r="G35" s="10">
        <v>17.443999999999999</v>
      </c>
      <c r="H35" s="9">
        <v>16.329999999999998</v>
      </c>
      <c r="I35" s="9">
        <v>13.88</v>
      </c>
      <c r="J35" s="9">
        <v>18.93</v>
      </c>
      <c r="K35" s="10">
        <v>16.09</v>
      </c>
      <c r="L35" s="12">
        <v>17.565000000000001</v>
      </c>
      <c r="M35" s="8">
        <v>8961.8043109999999</v>
      </c>
    </row>
    <row r="36" spans="1:13">
      <c r="A36" s="3">
        <f t="shared" si="0"/>
        <v>1994</v>
      </c>
      <c r="B36" s="7">
        <v>1820.877</v>
      </c>
      <c r="C36" s="2">
        <v>30.996804823508711</v>
      </c>
      <c r="D36" s="2">
        <v>1590</v>
      </c>
      <c r="E36" s="2">
        <v>1597.6421917800001</v>
      </c>
      <c r="F36" s="2">
        <v>7.6421917800000001</v>
      </c>
      <c r="G36" s="10">
        <v>16.202000000000002</v>
      </c>
      <c r="H36" s="9">
        <v>15.53</v>
      </c>
      <c r="I36" s="9">
        <v>12.94</v>
      </c>
      <c r="J36" s="9">
        <v>17.59</v>
      </c>
      <c r="K36" s="10">
        <v>14.66</v>
      </c>
      <c r="L36" s="12">
        <v>16.213999999999999</v>
      </c>
      <c r="M36" s="8">
        <v>8966.2410450000007</v>
      </c>
    </row>
    <row r="37" spans="1:13">
      <c r="A37" s="3">
        <f t="shared" si="0"/>
        <v>1995</v>
      </c>
      <c r="B37" s="7">
        <v>1842.5940000000001</v>
      </c>
      <c r="C37" s="2">
        <v>6.3958816628724344</v>
      </c>
      <c r="D37" s="2">
        <v>1665</v>
      </c>
      <c r="E37" s="2">
        <v>1688.9081096</v>
      </c>
      <c r="F37" s="2">
        <v>23.9081096</v>
      </c>
      <c r="G37" s="10">
        <v>17.263999999999999</v>
      </c>
      <c r="H37" s="9">
        <v>16.86</v>
      </c>
      <c r="I37" s="9">
        <v>13.23</v>
      </c>
      <c r="J37" s="9">
        <v>18.670000000000002</v>
      </c>
      <c r="K37" s="10">
        <v>14.66</v>
      </c>
      <c r="L37" s="12">
        <v>17.34</v>
      </c>
      <c r="M37" s="8">
        <v>11732.483831</v>
      </c>
    </row>
    <row r="38" spans="1:13">
      <c r="A38" s="3">
        <f t="shared" si="0"/>
        <v>1996</v>
      </c>
      <c r="B38" s="7">
        <v>1863.067</v>
      </c>
      <c r="C38" s="2">
        <v>3.3209686985834934</v>
      </c>
      <c r="D38" s="2">
        <v>1812.9</v>
      </c>
      <c r="E38" s="2">
        <v>1849.5897259999999</v>
      </c>
      <c r="F38" s="2">
        <v>36.689726</v>
      </c>
      <c r="G38" s="10">
        <v>21.212</v>
      </c>
      <c r="H38" s="9">
        <v>20.29</v>
      </c>
      <c r="I38" s="9">
        <v>16.399999999999999</v>
      </c>
      <c r="J38" s="9">
        <v>22</v>
      </c>
      <c r="K38" s="10">
        <v>17.78</v>
      </c>
      <c r="L38" s="12">
        <v>21.238</v>
      </c>
      <c r="M38" s="8">
        <v>15399.777122</v>
      </c>
    </row>
    <row r="39" spans="1:13">
      <c r="A39" s="3">
        <f t="shared" si="0"/>
        <v>1997</v>
      </c>
      <c r="B39" s="7">
        <v>1876.741</v>
      </c>
      <c r="C39" s="2">
        <v>55.106034448259841</v>
      </c>
      <c r="D39" s="2">
        <v>1855.5</v>
      </c>
      <c r="E39" s="2">
        <v>1889.2686301000001</v>
      </c>
      <c r="F39" s="2">
        <v>33.768630100000003</v>
      </c>
      <c r="G39" s="10">
        <v>19.292000000000002</v>
      </c>
      <c r="H39" s="9">
        <v>18.68</v>
      </c>
      <c r="I39" s="9">
        <v>16.23</v>
      </c>
      <c r="J39" s="9">
        <v>19.88</v>
      </c>
      <c r="K39" s="10">
        <v>17.28</v>
      </c>
      <c r="L39" s="12">
        <v>19.404</v>
      </c>
      <c r="M39" s="8">
        <v>14408.822797999999</v>
      </c>
    </row>
    <row r="40" spans="1:13">
      <c r="A40" s="3">
        <f t="shared" si="0"/>
        <v>1998</v>
      </c>
      <c r="B40" s="7">
        <v>1939.046</v>
      </c>
      <c r="C40" s="2">
        <v>167.67396947972011</v>
      </c>
      <c r="D40" s="2">
        <v>1832.8</v>
      </c>
      <c r="E40" s="2">
        <v>1863.7229315</v>
      </c>
      <c r="F40" s="2">
        <v>30.922931500000001</v>
      </c>
      <c r="G40" s="10">
        <v>12.619</v>
      </c>
      <c r="H40" s="9">
        <v>12.28</v>
      </c>
      <c r="I40" s="9">
        <v>10.85</v>
      </c>
      <c r="J40" s="9">
        <v>12.91</v>
      </c>
      <c r="K40" s="10">
        <v>11.41</v>
      </c>
      <c r="L40" s="12">
        <v>12.771000000000001</v>
      </c>
      <c r="M40" s="8">
        <v>9553.2311850000006</v>
      </c>
    </row>
    <row r="41" spans="1:13">
      <c r="A41" s="3">
        <f t="shared" si="0"/>
        <v>1999</v>
      </c>
      <c r="B41" s="7">
        <v>1781.5</v>
      </c>
      <c r="C41" s="2">
        <v>119.27454697112398</v>
      </c>
      <c r="D41" s="2">
        <v>1705.1</v>
      </c>
      <c r="E41" s="2">
        <v>1738.9838904000001</v>
      </c>
      <c r="F41" s="2">
        <v>33.883890399999999</v>
      </c>
      <c r="G41" s="10">
        <v>17.934000000000001</v>
      </c>
      <c r="H41" s="9">
        <v>17.48</v>
      </c>
      <c r="I41" s="9">
        <v>15.56</v>
      </c>
      <c r="J41" s="9">
        <v>18.16</v>
      </c>
      <c r="K41" s="10">
        <v>16.170000000000002</v>
      </c>
      <c r="L41" s="12">
        <v>18.065999999999999</v>
      </c>
      <c r="M41" s="8">
        <v>13708.308473999999</v>
      </c>
    </row>
    <row r="42" spans="1:13">
      <c r="A42" s="3">
        <f t="shared" si="0"/>
        <v>2000</v>
      </c>
      <c r="B42" s="7">
        <v>2053.6</v>
      </c>
      <c r="C42" s="2">
        <v>310.90259060906806</v>
      </c>
      <c r="D42" s="2">
        <v>1986.4</v>
      </c>
      <c r="E42" s="2">
        <v>2007.3105753</v>
      </c>
      <c r="F42" s="2">
        <v>20.910575300000001</v>
      </c>
      <c r="G42" s="10">
        <v>28.402000000000001</v>
      </c>
      <c r="H42" s="9">
        <v>27.6</v>
      </c>
      <c r="I42" s="9">
        <v>26.65</v>
      </c>
      <c r="J42" s="9">
        <v>28.14</v>
      </c>
      <c r="K42" s="10">
        <v>27.18</v>
      </c>
      <c r="L42" s="12">
        <v>28.492999999999999</v>
      </c>
      <c r="M42" s="8">
        <v>26894.103071000001</v>
      </c>
    </row>
    <row r="43" spans="1:13">
      <c r="A43" s="3">
        <f t="shared" si="0"/>
        <v>2001</v>
      </c>
      <c r="B43" s="7">
        <v>2017.6</v>
      </c>
      <c r="C43" s="2">
        <v>196.78805649817537</v>
      </c>
      <c r="D43" s="2">
        <v>2009.4</v>
      </c>
      <c r="E43" s="2">
        <v>2051.0653699</v>
      </c>
      <c r="F43" s="2">
        <v>41.665369900000002</v>
      </c>
      <c r="G43" s="10">
        <v>24.239000000000001</v>
      </c>
      <c r="H43" s="9">
        <v>23.12</v>
      </c>
      <c r="I43" s="9">
        <v>23.12</v>
      </c>
      <c r="J43" s="9">
        <v>23.12</v>
      </c>
      <c r="K43" s="10">
        <v>23.12</v>
      </c>
      <c r="L43" s="12">
        <v>24.5</v>
      </c>
      <c r="M43" s="8">
        <v>17730.771997</v>
      </c>
    </row>
    <row r="44" spans="1:13">
      <c r="A44" s="3">
        <f t="shared" si="0"/>
        <v>2002</v>
      </c>
      <c r="B44" s="7">
        <v>1801.7</v>
      </c>
      <c r="C44" s="2">
        <v>201.60354011371197</v>
      </c>
      <c r="D44" s="2">
        <v>1798.2</v>
      </c>
      <c r="E44" s="2">
        <v>1840.6225205000001</v>
      </c>
      <c r="F44" s="2">
        <v>42.422520499999997</v>
      </c>
      <c r="G44" s="10">
        <v>25.048999999999999</v>
      </c>
      <c r="H44" s="9">
        <v>24.36</v>
      </c>
      <c r="I44" s="9">
        <v>23.62</v>
      </c>
      <c r="J44" s="9">
        <v>24</v>
      </c>
      <c r="K44" s="10">
        <v>23.26</v>
      </c>
      <c r="L44" s="12">
        <v>25.152999999999999</v>
      </c>
      <c r="M44" s="8">
        <v>16566.770057999998</v>
      </c>
    </row>
    <row r="45" spans="1:13">
      <c r="A45" s="3">
        <f t="shared" si="0"/>
        <v>2003</v>
      </c>
      <c r="B45" s="7">
        <v>2166.3409999999999</v>
      </c>
      <c r="C45" s="2">
        <v>312.48758675513989</v>
      </c>
      <c r="D45" s="2">
        <v>2163.5</v>
      </c>
      <c r="E45" s="2">
        <v>2171.2231780799998</v>
      </c>
      <c r="F45" s="2">
        <v>7.7231780800000003</v>
      </c>
      <c r="G45" s="10">
        <v>28.646999999999998</v>
      </c>
      <c r="H45" s="9">
        <v>28.1</v>
      </c>
      <c r="I45" s="9">
        <v>24.27</v>
      </c>
      <c r="J45" s="9">
        <v>27.22</v>
      </c>
      <c r="K45" s="10">
        <v>23.51</v>
      </c>
      <c r="L45" s="12">
        <v>28.765000000000001</v>
      </c>
      <c r="M45" s="8">
        <v>23195.037222999999</v>
      </c>
    </row>
    <row r="46" spans="1:13">
      <c r="A46" s="3">
        <f t="shared" si="0"/>
        <v>2004</v>
      </c>
      <c r="B46" s="7">
        <v>2327.4569999999999</v>
      </c>
      <c r="C46" s="2">
        <v>290.89773776729567</v>
      </c>
      <c r="D46" s="2">
        <v>2356</v>
      </c>
      <c r="E46" s="2">
        <v>2376.5107945</v>
      </c>
      <c r="F46" s="2">
        <v>20.510794499999999</v>
      </c>
      <c r="G46" s="10">
        <v>38.098999999999997</v>
      </c>
      <c r="H46" s="9">
        <v>36.049999999999997</v>
      </c>
      <c r="I46" s="9">
        <v>29.02</v>
      </c>
      <c r="J46" s="9">
        <v>34.31</v>
      </c>
      <c r="K46" s="10">
        <v>27.62</v>
      </c>
      <c r="L46" s="12">
        <v>38.268999999999998</v>
      </c>
      <c r="M46" s="8">
        <v>33719.106314999997</v>
      </c>
    </row>
    <row r="47" spans="1:13">
      <c r="A47" s="3">
        <f t="shared" si="0"/>
        <v>2005</v>
      </c>
      <c r="B47" s="7">
        <v>2365.9450000000002</v>
      </c>
      <c r="C47" s="2">
        <v>273.68747190261047</v>
      </c>
      <c r="D47" s="2">
        <v>2325.9</v>
      </c>
      <c r="E47" s="2">
        <v>2375.1799999999998</v>
      </c>
      <c r="F47" s="2">
        <v>49.28</v>
      </c>
      <c r="G47" s="10">
        <v>55.597000000000001</v>
      </c>
      <c r="H47" s="9">
        <v>50.64</v>
      </c>
      <c r="I47" s="9">
        <v>40.86</v>
      </c>
      <c r="J47" s="9">
        <v>47.26</v>
      </c>
      <c r="K47" s="10">
        <v>38.130000000000003</v>
      </c>
      <c r="L47" s="12">
        <v>55.67</v>
      </c>
      <c r="M47" s="8">
        <v>47632.298093999998</v>
      </c>
    </row>
    <row r="48" spans="1:13">
      <c r="A48" s="3">
        <f t="shared" si="0"/>
        <v>2006</v>
      </c>
      <c r="B48" s="7">
        <v>2233.884</v>
      </c>
      <c r="C48" s="2">
        <v>288.02729632859905</v>
      </c>
      <c r="D48" s="2">
        <v>2248.4</v>
      </c>
      <c r="E48" s="2">
        <v>2298.6999999999998</v>
      </c>
      <c r="F48" s="2">
        <v>50.3</v>
      </c>
      <c r="G48" s="10">
        <v>67.069999999999993</v>
      </c>
      <c r="H48" s="9">
        <v>61.08</v>
      </c>
      <c r="I48" s="9">
        <v>49.37</v>
      </c>
      <c r="J48" s="9">
        <v>55.87</v>
      </c>
      <c r="K48" s="10">
        <v>45.16</v>
      </c>
      <c r="L48" s="12">
        <v>66.84</v>
      </c>
      <c r="M48" s="8">
        <v>54461.579298999997</v>
      </c>
    </row>
    <row r="49" spans="1:13">
      <c r="A49" s="3">
        <f t="shared" si="0"/>
        <v>2007</v>
      </c>
      <c r="B49" s="7">
        <v>2059.2620000000002</v>
      </c>
      <c r="C49" s="2">
        <v>312.94406926050374</v>
      </c>
      <c r="D49" s="2">
        <v>2217.14</v>
      </c>
      <c r="E49" s="2">
        <v>2261.4638069100001</v>
      </c>
      <c r="F49" s="2">
        <v>44.323806910000002</v>
      </c>
      <c r="G49" s="10">
        <v>74.489999999999995</v>
      </c>
      <c r="H49" s="9">
        <v>69.08</v>
      </c>
      <c r="I49" s="9">
        <v>53.14</v>
      </c>
      <c r="J49" s="9">
        <v>61.95</v>
      </c>
      <c r="K49" s="10">
        <v>47.66</v>
      </c>
      <c r="L49" s="12">
        <v>75.14</v>
      </c>
      <c r="M49" s="8">
        <v>50832.754674000003</v>
      </c>
    </row>
    <row r="50" spans="1:13">
      <c r="A50" s="3">
        <f t="shared" si="0"/>
        <v>2008</v>
      </c>
      <c r="B50" s="7">
        <v>2017.366</v>
      </c>
      <c r="C50" s="2">
        <v>354.55329328864775</v>
      </c>
      <c r="D50" s="2">
        <v>2092.34</v>
      </c>
      <c r="E50" s="2">
        <v>2113.4699999999998</v>
      </c>
      <c r="F50" s="2">
        <v>21.13</v>
      </c>
      <c r="G50" s="10">
        <v>101.42</v>
      </c>
      <c r="H50" s="9">
        <v>94.45</v>
      </c>
      <c r="I50" s="9">
        <v>69.680000000000007</v>
      </c>
      <c r="J50" s="9">
        <v>82.12</v>
      </c>
      <c r="K50" s="10">
        <v>60.58</v>
      </c>
      <c r="L50" s="12">
        <v>100.6</v>
      </c>
      <c r="M50" s="8">
        <v>73824.658781999999</v>
      </c>
    </row>
    <row r="51" spans="1:13">
      <c r="A51" s="3">
        <f t="shared" si="0"/>
        <v>2009</v>
      </c>
      <c r="B51" s="7">
        <v>1841.9839999999999</v>
      </c>
      <c r="C51" s="2">
        <v>345.16759981266534</v>
      </c>
      <c r="D51" s="2">
        <v>2160.17</v>
      </c>
      <c r="E51" s="2">
        <v>2172.23</v>
      </c>
      <c r="F51" s="2">
        <v>12.06</v>
      </c>
      <c r="G51" s="10">
        <v>63.35</v>
      </c>
      <c r="H51" s="9">
        <v>61.06</v>
      </c>
      <c r="I51" s="9">
        <v>46.67</v>
      </c>
      <c r="J51" s="9">
        <v>52.99</v>
      </c>
      <c r="K51" s="10">
        <v>40.5</v>
      </c>
      <c r="L51" s="12">
        <v>63.25</v>
      </c>
      <c r="M51" s="8">
        <v>42204.977770999998</v>
      </c>
    </row>
    <row r="52" spans="1:13">
      <c r="A52" s="3">
        <f t="shared" si="0"/>
        <v>2010</v>
      </c>
      <c r="B52" s="7">
        <v>2048.2689999999998</v>
      </c>
      <c r="C52" s="2">
        <v>375.35263013698631</v>
      </c>
      <c r="D52" s="2">
        <v>2464.12</v>
      </c>
      <c r="E52" s="2">
        <v>2487.2603360200001</v>
      </c>
      <c r="F52" s="2">
        <v>23.140336019999999</v>
      </c>
      <c r="G52" s="10">
        <v>81.06</v>
      </c>
      <c r="H52" s="9">
        <v>77.45</v>
      </c>
      <c r="I52" s="9">
        <v>60.11</v>
      </c>
      <c r="J52" s="9">
        <v>66.23</v>
      </c>
      <c r="K52" s="10">
        <v>51.4</v>
      </c>
      <c r="L52" s="12">
        <v>81.069999999999993</v>
      </c>
      <c r="M52" s="8">
        <v>67025.024317999996</v>
      </c>
    </row>
    <row r="53" spans="1:13">
      <c r="A53" s="3">
        <f t="shared" si="0"/>
        <v>2011</v>
      </c>
      <c r="B53" s="7">
        <v>1974.808</v>
      </c>
      <c r="C53" s="2">
        <v>412.43908192196085</v>
      </c>
      <c r="D53" s="2">
        <v>2377</v>
      </c>
      <c r="E53" s="2">
        <v>2400.59</v>
      </c>
      <c r="F53" s="2">
        <v>23.59</v>
      </c>
      <c r="G53" s="10">
        <v>113.65</v>
      </c>
      <c r="H53" s="9">
        <v>107.46</v>
      </c>
      <c r="I53" s="9">
        <v>80.069999999999993</v>
      </c>
      <c r="J53" s="9">
        <v>89.59</v>
      </c>
      <c r="K53" s="10">
        <v>66.75</v>
      </c>
      <c r="L53" s="12">
        <v>114.15</v>
      </c>
      <c r="M53" s="8">
        <v>88449.488530000002</v>
      </c>
    </row>
    <row r="54" spans="1:13">
      <c r="A54" s="3">
        <f t="shared" si="0"/>
        <v>2012</v>
      </c>
      <c r="B54" s="7">
        <v>1954.0740000000001</v>
      </c>
      <c r="C54" s="2">
        <v>351.6496712328767</v>
      </c>
      <c r="D54" s="2">
        <v>2368</v>
      </c>
      <c r="E54" s="2">
        <v>2389.4145646707498</v>
      </c>
      <c r="F54" s="2">
        <v>21.414564670749783</v>
      </c>
      <c r="G54" s="10">
        <v>114.21</v>
      </c>
      <c r="H54" s="9">
        <v>109.45</v>
      </c>
      <c r="I54" s="9">
        <v>84.9</v>
      </c>
      <c r="J54" s="9">
        <v>89.42</v>
      </c>
      <c r="K54" s="10">
        <v>69.36</v>
      </c>
      <c r="L54" s="12">
        <v>113.66</v>
      </c>
      <c r="M54" s="8">
        <v>95619.697</v>
      </c>
    </row>
    <row r="55" spans="1:13">
      <c r="A55" s="3">
        <f t="shared" si="0"/>
        <v>2013</v>
      </c>
      <c r="B55" s="7">
        <v>1753.7170000000001</v>
      </c>
      <c r="C55" s="2">
        <v>331.00357311124947</v>
      </c>
      <c r="D55" s="2">
        <v>2193</v>
      </c>
      <c r="E55" s="2">
        <v>2216.0828063145859</v>
      </c>
      <c r="F55" s="2">
        <v>23.082806314586033</v>
      </c>
      <c r="G55" s="10">
        <v>111.95</v>
      </c>
      <c r="H55" s="9">
        <v>105.87</v>
      </c>
      <c r="I55" s="9">
        <v>82.67</v>
      </c>
      <c r="J55" s="9">
        <v>85.24</v>
      </c>
      <c r="K55" s="10">
        <v>66.56</v>
      </c>
      <c r="L55" s="12">
        <v>111.36</v>
      </c>
      <c r="M55" s="8">
        <v>90546.240000000005</v>
      </c>
    </row>
    <row r="56" spans="1:13">
      <c r="A56" s="3">
        <f t="shared" si="0"/>
        <v>2014</v>
      </c>
      <c r="B56" s="7">
        <v>1807.047</v>
      </c>
      <c r="C56" s="2">
        <v>438.65462467476527</v>
      </c>
      <c r="D56" s="2">
        <v>2120.0693068119999</v>
      </c>
      <c r="E56" s="2">
        <v>2169.3773874911253</v>
      </c>
      <c r="F56" s="2">
        <v>49.30808067912546</v>
      </c>
      <c r="G56" s="10">
        <v>101.35</v>
      </c>
      <c r="H56" s="9">
        <v>96.29</v>
      </c>
      <c r="I56" s="9">
        <v>75.36</v>
      </c>
      <c r="J56" s="9">
        <v>76.7</v>
      </c>
      <c r="K56" s="10">
        <v>60.03</v>
      </c>
      <c r="L56" s="12">
        <v>100.85</v>
      </c>
      <c r="M56" s="8">
        <v>78052.77</v>
      </c>
    </row>
    <row r="57" spans="1:13">
      <c r="A57" s="3">
        <f t="shared" si="0"/>
        <v>2015</v>
      </c>
      <c r="B57" s="7">
        <v>1748.191</v>
      </c>
      <c r="C57" s="2">
        <v>440.99706428189887</v>
      </c>
      <c r="D57" s="2">
        <v>2114</v>
      </c>
      <c r="E57" s="2">
        <v>2132</v>
      </c>
      <c r="F57" s="2">
        <v>18</v>
      </c>
      <c r="G57" s="10">
        <v>54.41</v>
      </c>
      <c r="H57" s="9">
        <v>49.49</v>
      </c>
      <c r="I57" s="13">
        <v>43.35</v>
      </c>
      <c r="J57" s="9">
        <v>39.369999999999997</v>
      </c>
      <c r="K57" s="13">
        <v>34.49</v>
      </c>
      <c r="L57" s="12">
        <v>52.95</v>
      </c>
      <c r="M57" s="8">
        <v>41817.839999999997</v>
      </c>
    </row>
    <row r="58" spans="1:13">
      <c r="A58" s="3">
        <f t="shared" si="0"/>
        <v>2016</v>
      </c>
      <c r="B58" s="7">
        <v>1427.2619999999999</v>
      </c>
      <c r="C58" s="2">
        <v>423.4005267037839</v>
      </c>
      <c r="D58" s="2">
        <v>1737.9678907103826</v>
      </c>
      <c r="E58" s="2">
        <v>1755.9041633313225</v>
      </c>
      <c r="F58" s="2">
        <v>17.936272620939903</v>
      </c>
      <c r="G58" s="10">
        <v>43.7</v>
      </c>
      <c r="H58" s="9">
        <v>40.76</v>
      </c>
      <c r="I58" s="13">
        <v>35.92</v>
      </c>
      <c r="J58" s="9">
        <v>32.29</v>
      </c>
      <c r="K58" s="13">
        <v>28.45</v>
      </c>
      <c r="L58" s="12">
        <v>44.02</v>
      </c>
      <c r="M58" s="8">
        <v>27788.3</v>
      </c>
    </row>
    <row r="59" spans="1:13">
      <c r="A59" s="3">
        <f t="shared" si="0"/>
        <v>2017</v>
      </c>
      <c r="B59" s="7">
        <v>1535.6389999999999</v>
      </c>
      <c r="C59" s="2">
        <v>391.65284002646678</v>
      </c>
      <c r="D59" s="2">
        <v>1811.1060958904109</v>
      </c>
      <c r="E59" s="2">
        <v>1830.3804063775501</v>
      </c>
      <c r="F59" s="2">
        <v>19.274310487139342</v>
      </c>
      <c r="G59" s="10">
        <v>54.58</v>
      </c>
      <c r="H59" s="13">
        <v>52.43</v>
      </c>
      <c r="I59" s="13">
        <v>46.28</v>
      </c>
      <c r="J59" s="13">
        <v>40.869999999999997</v>
      </c>
      <c r="K59" s="13">
        <v>36.07</v>
      </c>
      <c r="L59" s="12">
        <v>54.55</v>
      </c>
      <c r="M59" s="8">
        <v>38607.279999999999</v>
      </c>
    </row>
    <row r="63" spans="1:13">
      <c r="A63" s="15" t="s">
        <v>3</v>
      </c>
    </row>
    <row r="64" spans="1:13">
      <c r="A64" s="15" t="s">
        <v>22</v>
      </c>
    </row>
    <row r="65" spans="1:7">
      <c r="A65" s="15" t="s">
        <v>7</v>
      </c>
    </row>
    <row r="66" spans="1:7">
      <c r="A66" s="15" t="s">
        <v>19</v>
      </c>
    </row>
    <row r="67" spans="1:7">
      <c r="A67" s="16" t="s">
        <v>14</v>
      </c>
      <c r="B67" s="4"/>
      <c r="F67" s="14"/>
      <c r="G67" s="5"/>
    </row>
    <row r="68" spans="1:7">
      <c r="A68" s="16" t="s">
        <v>15</v>
      </c>
      <c r="B68" s="4"/>
      <c r="F68" s="3"/>
      <c r="G68" s="8"/>
    </row>
    <row r="69" spans="1:7">
      <c r="A69" s="16" t="s">
        <v>16</v>
      </c>
      <c r="B69" s="4"/>
    </row>
    <row r="70" spans="1:7">
      <c r="A70" s="16" t="s">
        <v>17</v>
      </c>
      <c r="B70" s="4"/>
    </row>
    <row r="71" spans="1:7">
      <c r="A71" s="16" t="s">
        <v>18</v>
      </c>
      <c r="B71" s="14"/>
    </row>
    <row r="72" spans="1:7">
      <c r="A72" s="15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39"/>
  <sheetViews>
    <sheetView topLeftCell="G1" workbookViewId="0">
      <selection activeCell="U1" sqref="U1"/>
    </sheetView>
  </sheetViews>
  <sheetFormatPr defaultRowHeight="15"/>
  <cols>
    <col min="1" max="17" width="9.140625" style="45"/>
    <col min="18" max="18" width="4.85546875" style="45" customWidth="1"/>
    <col min="19" max="16384" width="9.140625" style="45"/>
  </cols>
  <sheetData>
    <row r="1" spans="1:21">
      <c r="A1" s="3" t="s">
        <v>1</v>
      </c>
      <c r="B1" s="3" t="s">
        <v>57</v>
      </c>
      <c r="C1" s="3" t="s">
        <v>50</v>
      </c>
      <c r="D1" s="3" t="s">
        <v>51</v>
      </c>
      <c r="E1" s="1" t="s">
        <v>24</v>
      </c>
      <c r="F1" s="1" t="s">
        <v>55</v>
      </c>
      <c r="G1" s="3" t="s">
        <v>23</v>
      </c>
      <c r="H1" s="3" t="s">
        <v>54</v>
      </c>
      <c r="I1" s="3" t="s">
        <v>53</v>
      </c>
      <c r="J1" s="45" t="s">
        <v>58</v>
      </c>
      <c r="K1" s="45" t="s">
        <v>59</v>
      </c>
      <c r="L1" s="45" t="s">
        <v>60</v>
      </c>
      <c r="M1" s="3" t="s">
        <v>57</v>
      </c>
      <c r="O1" s="62" t="s">
        <v>61</v>
      </c>
      <c r="P1" s="45" t="s">
        <v>62</v>
      </c>
    </row>
    <row r="2" spans="1:21">
      <c r="A2" s="3">
        <v>1980</v>
      </c>
      <c r="B2" s="3"/>
      <c r="C2" s="52">
        <v>2572.7357078643299</v>
      </c>
      <c r="D2" s="50">
        <v>41414.50520793983</v>
      </c>
      <c r="E2" s="9">
        <v>28.64</v>
      </c>
      <c r="F2" s="1"/>
      <c r="G2" s="3"/>
      <c r="H2" s="3"/>
      <c r="I2" s="7">
        <v>2058</v>
      </c>
      <c r="M2" s="3"/>
      <c r="O2" s="62"/>
      <c r="U2" s="44">
        <v>6.9023079999999997</v>
      </c>
    </row>
    <row r="3" spans="1:21">
      <c r="A3" s="3">
        <f>A2+1</f>
        <v>1981</v>
      </c>
      <c r="B3" s="3"/>
      <c r="C3" s="52">
        <v>2713.603279371293</v>
      </c>
      <c r="D3" s="50">
        <v>37664.629688811205</v>
      </c>
      <c r="E3" s="9">
        <v>32.51</v>
      </c>
      <c r="F3" s="1"/>
      <c r="G3" s="3">
        <v>-3.0207999999999999</v>
      </c>
      <c r="H3" s="56">
        <v>10.6805</v>
      </c>
      <c r="I3" s="7">
        <v>1439.6</v>
      </c>
      <c r="L3" s="45">
        <f>G3*1000</f>
        <v>-3020.7999999999997</v>
      </c>
      <c r="M3" s="3"/>
      <c r="O3" s="63">
        <v>144.83115726605769</v>
      </c>
      <c r="P3" s="45">
        <f>G3/O3*100</f>
        <v>-2.0857390474694135</v>
      </c>
      <c r="U3" s="44">
        <v>-8.1684999999999999</v>
      </c>
    </row>
    <row r="4" spans="1:21">
      <c r="A4" s="3">
        <f t="shared" ref="A4:A39" si="0">A3+1</f>
        <v>1982</v>
      </c>
      <c r="B4" s="3"/>
      <c r="C4" s="52">
        <v>2908.2967163438216</v>
      </c>
      <c r="D4" s="50">
        <v>35060.997400188971</v>
      </c>
      <c r="E4" s="9">
        <v>32.380000000000003</v>
      </c>
      <c r="F4" s="1"/>
      <c r="G4" s="3">
        <v>-1.3983000000000001</v>
      </c>
      <c r="H4" s="56">
        <v>8.0031999999999996</v>
      </c>
      <c r="I4" s="7">
        <v>1287</v>
      </c>
      <c r="L4" s="45">
        <f t="shared" ref="L4:L39" si="1">G4*1000</f>
        <v>-1398.3000000000002</v>
      </c>
      <c r="M4" s="3"/>
      <c r="O4" s="63">
        <v>154.97838910086747</v>
      </c>
      <c r="P4" s="45">
        <f t="shared" ref="P4:P39" si="2">G4/O4*100</f>
        <v>-0.90225482927811207</v>
      </c>
      <c r="U4" s="44">
        <v>-10.932399999999999</v>
      </c>
    </row>
    <row r="5" spans="1:21">
      <c r="A5" s="3">
        <f t="shared" si="0"/>
        <v>1983</v>
      </c>
      <c r="B5" s="10">
        <v>29.9</v>
      </c>
      <c r="C5" s="52">
        <v>3133.7338839976924</v>
      </c>
      <c r="D5" s="50">
        <v>34019.529859198024</v>
      </c>
      <c r="E5" s="9">
        <v>29.04</v>
      </c>
      <c r="F5" s="57">
        <v>29.715</v>
      </c>
      <c r="G5" s="3">
        <v>-0.30130000000000001</v>
      </c>
      <c r="H5" s="56">
        <v>7.2012</v>
      </c>
      <c r="I5" s="7">
        <v>1235.5</v>
      </c>
      <c r="L5" s="45">
        <f t="shared" si="1"/>
        <v>-301.3</v>
      </c>
      <c r="M5" s="10">
        <v>29.9</v>
      </c>
      <c r="O5" s="63">
        <v>162.9998066416729</v>
      </c>
      <c r="P5" s="45">
        <f t="shared" si="2"/>
        <v>-0.18484684504096152</v>
      </c>
      <c r="U5" s="44">
        <v>-8.1438299999999995</v>
      </c>
    </row>
    <row r="6" spans="1:21">
      <c r="A6" s="3">
        <f t="shared" si="0"/>
        <v>1984</v>
      </c>
      <c r="B6" s="10">
        <v>28.888000000000002</v>
      </c>
      <c r="C6" s="52">
        <v>3350.9426383829423</v>
      </c>
      <c r="D6" s="50">
        <v>34436.095882542184</v>
      </c>
      <c r="E6" s="9">
        <v>28.2</v>
      </c>
      <c r="F6" s="57">
        <v>28.715</v>
      </c>
      <c r="G6" s="3">
        <v>0.35489999999999999</v>
      </c>
      <c r="H6" s="56">
        <v>8.8406000000000002</v>
      </c>
      <c r="I6" s="7">
        <v>1388</v>
      </c>
      <c r="J6" s="45">
        <v>5.1022974003415503E-2</v>
      </c>
      <c r="K6" s="45">
        <v>7.7224598371203296E-2</v>
      </c>
      <c r="L6" s="45">
        <f t="shared" si="1"/>
        <v>354.9</v>
      </c>
      <c r="M6" s="10">
        <v>28.888000000000002</v>
      </c>
      <c r="O6" s="63">
        <v>170.37777811399886</v>
      </c>
      <c r="P6" s="45">
        <f t="shared" si="2"/>
        <v>0.20830181255359387</v>
      </c>
      <c r="U6" s="44">
        <v>-3.4053599999999999</v>
      </c>
    </row>
    <row r="7" spans="1:21">
      <c r="A7" s="3">
        <f t="shared" si="0"/>
        <v>1985</v>
      </c>
      <c r="B7" s="10">
        <v>27.765999999999998</v>
      </c>
      <c r="C7" s="52">
        <v>3494.2584523322903</v>
      </c>
      <c r="D7" s="50">
        <v>32834.025153681978</v>
      </c>
      <c r="E7" s="9">
        <v>27.01</v>
      </c>
      <c r="F7" s="57">
        <v>27.533000000000001</v>
      </c>
      <c r="G7" s="3">
        <v>0.34910000000000002</v>
      </c>
      <c r="H7" s="56">
        <v>11.223700000000001</v>
      </c>
      <c r="I7" s="7">
        <v>1498.9</v>
      </c>
      <c r="J7" s="45">
        <v>4.8673497709373903E-2</v>
      </c>
      <c r="K7" s="45">
        <v>9.9994645691764597E-2</v>
      </c>
      <c r="L7" s="45">
        <f t="shared" si="1"/>
        <v>349.1</v>
      </c>
      <c r="M7" s="10">
        <v>27.765999999999998</v>
      </c>
      <c r="O7" s="63">
        <v>192.27326678563151</v>
      </c>
      <c r="P7" s="45">
        <f t="shared" si="2"/>
        <v>0.18156450235446259</v>
      </c>
      <c r="U7" s="44">
        <v>-4.1865899999999998</v>
      </c>
    </row>
    <row r="8" spans="1:21">
      <c r="A8" s="3">
        <f t="shared" si="0"/>
        <v>1986</v>
      </c>
      <c r="B8" s="10">
        <v>14.475</v>
      </c>
      <c r="C8" s="52">
        <v>3563.9493864304613</v>
      </c>
      <c r="D8" s="50">
        <v>36258.929842094694</v>
      </c>
      <c r="E8" s="9">
        <v>13.53</v>
      </c>
      <c r="F8" s="57">
        <v>14.273999999999999</v>
      </c>
      <c r="G8" s="3">
        <v>-4.0991</v>
      </c>
      <c r="H8" s="56">
        <v>8.3684999999999992</v>
      </c>
      <c r="I8" s="7">
        <v>1466.6</v>
      </c>
      <c r="J8" s="45">
        <v>4.7396496656045797E-2</v>
      </c>
      <c r="K8" s="45">
        <v>0.125893028785726</v>
      </c>
      <c r="L8" s="45">
        <f t="shared" si="1"/>
        <v>-4099.1000000000004</v>
      </c>
      <c r="M8" s="10">
        <v>14.475</v>
      </c>
      <c r="O8" s="63">
        <v>202.43623207693693</v>
      </c>
      <c r="P8" s="45">
        <f t="shared" si="2"/>
        <v>-2.0248845564573221</v>
      </c>
      <c r="U8" s="44">
        <v>-5.1100399999999997</v>
      </c>
    </row>
    <row r="9" spans="1:21">
      <c r="A9" s="3">
        <f t="shared" si="0"/>
        <v>1987</v>
      </c>
      <c r="B9" s="10">
        <v>18.498999999999999</v>
      </c>
      <c r="C9" s="52">
        <v>3592.1443097573797</v>
      </c>
      <c r="D9" s="50">
        <v>36479.992899504323</v>
      </c>
      <c r="E9" s="9">
        <v>17.73</v>
      </c>
      <c r="F9" s="57">
        <v>18.405999999999999</v>
      </c>
      <c r="G9" s="3">
        <v>-17.9648</v>
      </c>
      <c r="H9" s="56">
        <v>28.208599999999997</v>
      </c>
      <c r="I9" s="7">
        <v>1323</v>
      </c>
      <c r="J9" s="45">
        <v>4.6052591983148303E-2</v>
      </c>
      <c r="K9" s="45">
        <v>1.4804318391567E-2</v>
      </c>
      <c r="L9" s="45">
        <f t="shared" si="1"/>
        <v>-17964.8</v>
      </c>
      <c r="M9" s="10">
        <v>18.498999999999999</v>
      </c>
      <c r="O9" s="63">
        <v>249.43908129603787</v>
      </c>
      <c r="P9" s="45">
        <f t="shared" si="2"/>
        <v>-7.2020791235512611</v>
      </c>
      <c r="U9" s="44">
        <v>-18.837800000000001</v>
      </c>
    </row>
    <row r="10" spans="1:21">
      <c r="A10" s="3">
        <f t="shared" si="0"/>
        <v>1988</v>
      </c>
      <c r="B10" s="10">
        <v>15.113</v>
      </c>
      <c r="C10" s="52">
        <v>3791.9565205660897</v>
      </c>
      <c r="D10" s="50">
        <v>38885.068855055943</v>
      </c>
      <c r="E10" s="9">
        <v>14.24</v>
      </c>
      <c r="F10" s="57">
        <v>14.938000000000001</v>
      </c>
      <c r="G10" s="3">
        <v>-20.795000000000002</v>
      </c>
      <c r="H10" s="56">
        <v>28.435400000000001</v>
      </c>
      <c r="I10" s="7">
        <v>1341.3489999999999</v>
      </c>
      <c r="J10" s="45">
        <v>4.4808126147776801E-2</v>
      </c>
      <c r="K10" s="45">
        <v>2.8889409203503899E-2</v>
      </c>
      <c r="L10" s="45">
        <f t="shared" si="1"/>
        <v>-20795</v>
      </c>
      <c r="M10" s="10">
        <v>15.113</v>
      </c>
      <c r="O10" s="63">
        <v>320.32854279749591</v>
      </c>
      <c r="P10" s="45">
        <f t="shared" si="2"/>
        <v>-6.4917724216496389</v>
      </c>
      <c r="U10" s="44">
        <v>-22.039200000000001</v>
      </c>
    </row>
    <row r="11" spans="1:21">
      <c r="A11" s="3">
        <f t="shared" si="0"/>
        <v>1989</v>
      </c>
      <c r="B11" s="10">
        <v>18.501999999999999</v>
      </c>
      <c r="C11" s="52">
        <v>3778.3529569626448</v>
      </c>
      <c r="D11" s="50">
        <v>40654.030812300291</v>
      </c>
      <c r="E11" s="9">
        <v>17.309999999999999</v>
      </c>
      <c r="F11" s="57">
        <v>18.22</v>
      </c>
      <c r="G11" s="3">
        <v>-22.993500000000001</v>
      </c>
      <c r="H11" s="56">
        <v>55.016800000000003</v>
      </c>
      <c r="I11" s="7">
        <v>1716.3</v>
      </c>
      <c r="J11" s="45">
        <v>4.44282726869673E-2</v>
      </c>
      <c r="K11" s="45">
        <v>5.9578284483219996E-4</v>
      </c>
      <c r="L11" s="45">
        <f t="shared" si="1"/>
        <v>-22993.5</v>
      </c>
      <c r="M11" s="10">
        <v>18.501999999999999</v>
      </c>
      <c r="O11" s="63">
        <v>419.19638895382275</v>
      </c>
      <c r="P11" s="45">
        <f t="shared" si="2"/>
        <v>-5.4851378985835888</v>
      </c>
      <c r="U11" s="44">
        <v>-11.006</v>
      </c>
    </row>
    <row r="12" spans="1:21">
      <c r="A12" s="3">
        <f t="shared" si="0"/>
        <v>1990</v>
      </c>
      <c r="B12" s="10">
        <v>24.164000000000001</v>
      </c>
      <c r="C12" s="52">
        <v>3764.423175473401</v>
      </c>
      <c r="D12" s="50">
        <v>43438.330771046436</v>
      </c>
      <c r="E12" s="9">
        <v>22.26</v>
      </c>
      <c r="F12" s="57">
        <v>23.613</v>
      </c>
      <c r="G12" s="3">
        <v>-5.7618999999999998</v>
      </c>
      <c r="H12" s="56">
        <v>106.62649999999999</v>
      </c>
      <c r="I12" s="7">
        <v>1726.701</v>
      </c>
      <c r="J12" s="45">
        <v>4.3744686847551298E-2</v>
      </c>
      <c r="K12" s="45">
        <v>1.2454972732504E-2</v>
      </c>
      <c r="L12" s="45">
        <f t="shared" si="1"/>
        <v>-5761.9</v>
      </c>
      <c r="M12" s="10">
        <v>24.164000000000001</v>
      </c>
      <c r="O12" s="63">
        <v>499.67685054776416</v>
      </c>
      <c r="P12" s="45">
        <f t="shared" si="2"/>
        <v>-1.1531252635945799</v>
      </c>
      <c r="U12" s="44">
        <v>3.3848340000000001</v>
      </c>
    </row>
    <row r="13" spans="1:21">
      <c r="A13" s="3">
        <f t="shared" si="0"/>
        <v>1991</v>
      </c>
      <c r="B13" s="10">
        <v>20.553000000000001</v>
      </c>
      <c r="C13" s="52">
        <v>3938.9342345857935</v>
      </c>
      <c r="D13" s="50">
        <v>43075.792344604051</v>
      </c>
      <c r="E13" s="9">
        <v>18.62</v>
      </c>
      <c r="F13" s="57">
        <v>20.062000000000001</v>
      </c>
      <c r="G13" s="3">
        <v>-15.7966</v>
      </c>
      <c r="H13" s="56">
        <v>116.85810000000001</v>
      </c>
      <c r="I13" s="7">
        <v>1893.1</v>
      </c>
      <c r="J13" s="45">
        <v>4.2644720397299898E-2</v>
      </c>
      <c r="K13" s="45">
        <v>2.6326437891035101E-2</v>
      </c>
      <c r="L13" s="45">
        <f t="shared" si="1"/>
        <v>-15796.6</v>
      </c>
      <c r="M13" s="10">
        <v>20.553000000000001</v>
      </c>
      <c r="O13" s="63">
        <v>596.04468870805158</v>
      </c>
      <c r="P13" s="45">
        <f t="shared" si="2"/>
        <v>-2.6502375240084266</v>
      </c>
      <c r="U13" s="44">
        <v>-5.5594200000000003</v>
      </c>
    </row>
    <row r="14" spans="1:21">
      <c r="A14" s="3">
        <f t="shared" si="0"/>
        <v>1992</v>
      </c>
      <c r="B14" s="10">
        <v>19.952000000000002</v>
      </c>
      <c r="C14" s="52">
        <v>4174.1952338589599</v>
      </c>
      <c r="D14" s="50">
        <v>43897.384103692144</v>
      </c>
      <c r="E14" s="9">
        <v>18.440000000000001</v>
      </c>
      <c r="F14" s="57">
        <v>19.327000000000002</v>
      </c>
      <c r="G14" s="3">
        <v>-101.4049</v>
      </c>
      <c r="H14" s="56">
        <v>201.38389999999998</v>
      </c>
      <c r="I14" s="7">
        <v>1957</v>
      </c>
      <c r="J14" s="45">
        <v>4.2557910816730403E-2</v>
      </c>
      <c r="K14" s="45">
        <v>3.6201380799461898E-2</v>
      </c>
      <c r="L14" s="45">
        <f t="shared" si="1"/>
        <v>-101404.9</v>
      </c>
      <c r="M14" s="10">
        <v>19.952000000000002</v>
      </c>
      <c r="O14" s="63">
        <v>909.80331429501359</v>
      </c>
      <c r="P14" s="45">
        <f t="shared" si="2"/>
        <v>-11.14580463784927</v>
      </c>
      <c r="U14" s="44">
        <v>-19.242000000000001</v>
      </c>
    </row>
    <row r="15" spans="1:21">
      <c r="A15" s="3">
        <f t="shared" si="0"/>
        <v>1993</v>
      </c>
      <c r="B15" s="10">
        <v>17.565000000000001</v>
      </c>
      <c r="C15" s="52">
        <v>4316.9102644204922</v>
      </c>
      <c r="D15" s="50">
        <v>45144.9786793323</v>
      </c>
      <c r="E15" s="9">
        <v>16.329999999999998</v>
      </c>
      <c r="F15" s="57">
        <v>17.001999999999999</v>
      </c>
      <c r="G15" s="3">
        <v>-41.736800000000002</v>
      </c>
      <c r="H15" s="56">
        <v>213.77879999999999</v>
      </c>
      <c r="I15" s="7">
        <v>1905.2</v>
      </c>
      <c r="J15" s="45">
        <v>4.3669893697724803E-2</v>
      </c>
      <c r="K15" s="45">
        <v>5.1277837740228698E-2</v>
      </c>
      <c r="L15" s="45">
        <f t="shared" si="1"/>
        <v>-41736.800000000003</v>
      </c>
      <c r="M15" s="10">
        <v>17.565000000000001</v>
      </c>
      <c r="O15" s="63">
        <v>1259.0704629139545</v>
      </c>
      <c r="P15" s="45">
        <f t="shared" si="2"/>
        <v>-3.3148899310532323</v>
      </c>
      <c r="U15" s="44">
        <v>-12.1043</v>
      </c>
    </row>
    <row r="16" spans="1:21">
      <c r="A16" s="3">
        <f t="shared" si="0"/>
        <v>1994</v>
      </c>
      <c r="B16" s="10">
        <v>16.213999999999999</v>
      </c>
      <c r="C16" s="52">
        <v>4395.5789801672172</v>
      </c>
      <c r="D16" s="50">
        <v>46384.82369053713</v>
      </c>
      <c r="E16" s="9">
        <v>15.53</v>
      </c>
      <c r="F16" s="57">
        <v>15.803000000000001</v>
      </c>
      <c r="G16" s="3">
        <v>-42.6233</v>
      </c>
      <c r="H16" s="56">
        <v>200.71020000000001</v>
      </c>
      <c r="I16" s="7">
        <v>1820.877</v>
      </c>
      <c r="J16" s="45">
        <v>4.54390498826567E-2</v>
      </c>
      <c r="K16" s="45">
        <v>5.4641727856807799E-2</v>
      </c>
      <c r="L16" s="45">
        <f t="shared" si="1"/>
        <v>-42623.3</v>
      </c>
      <c r="M16" s="10">
        <v>16.213999999999999</v>
      </c>
      <c r="N16" s="59">
        <v>-4.7</v>
      </c>
      <c r="O16" s="63">
        <v>1762.8128170347159</v>
      </c>
      <c r="P16" s="45">
        <f t="shared" si="2"/>
        <v>-2.4179141193049656</v>
      </c>
      <c r="T16" s="59">
        <v>-4.7</v>
      </c>
      <c r="U16" s="44">
        <v>-10.715400000000001</v>
      </c>
    </row>
    <row r="17" spans="1:21">
      <c r="A17" s="3">
        <f t="shared" si="0"/>
        <v>1995</v>
      </c>
      <c r="B17" s="10">
        <v>17.34</v>
      </c>
      <c r="C17" s="52">
        <v>4427.416401527541</v>
      </c>
      <c r="D17" s="50">
        <v>47672.795291431845</v>
      </c>
      <c r="E17" s="9">
        <v>16.86</v>
      </c>
      <c r="F17" s="57">
        <v>17.013999999999999</v>
      </c>
      <c r="G17" s="3">
        <v>-195.21629999999999</v>
      </c>
      <c r="H17" s="56">
        <v>927.56530000000009</v>
      </c>
      <c r="I17" s="7">
        <v>1842.5940000000001</v>
      </c>
      <c r="J17" s="45">
        <v>4.7546139480142101E-2</v>
      </c>
      <c r="K17" s="45">
        <v>5.2415580750737899E-2</v>
      </c>
      <c r="L17" s="45">
        <f t="shared" si="1"/>
        <v>-195216.3</v>
      </c>
      <c r="M17" s="10">
        <v>17.34</v>
      </c>
      <c r="N17" s="59">
        <v>-1.9</v>
      </c>
      <c r="O17" s="63">
        <v>2895.2013570070067</v>
      </c>
      <c r="P17" s="45">
        <f t="shared" si="2"/>
        <v>-6.7427538166744352</v>
      </c>
      <c r="T17" s="59">
        <v>-1.9</v>
      </c>
      <c r="U17" s="44">
        <v>-3.0218699999999998</v>
      </c>
    </row>
    <row r="18" spans="1:21">
      <c r="A18" s="3">
        <f t="shared" si="0"/>
        <v>1996</v>
      </c>
      <c r="B18" s="10">
        <v>21.238</v>
      </c>
      <c r="C18" s="52">
        <v>4544.6147006744322</v>
      </c>
      <c r="D18" s="50">
        <v>49784.413156427618</v>
      </c>
      <c r="E18" s="9">
        <v>20.29</v>
      </c>
      <c r="F18" s="57">
        <v>20.696999999999999</v>
      </c>
      <c r="G18" s="3">
        <v>-53.152000000000001</v>
      </c>
      <c r="H18" s="56">
        <v>1286.2158999999999</v>
      </c>
      <c r="I18" s="7">
        <v>1863.067</v>
      </c>
      <c r="J18" s="45">
        <v>4.9754116976656701E-2</v>
      </c>
      <c r="K18" s="45">
        <v>6.5222558036418701E-2</v>
      </c>
      <c r="L18" s="45">
        <f t="shared" si="1"/>
        <v>-53152</v>
      </c>
      <c r="M18" s="10">
        <v>21.238</v>
      </c>
      <c r="N18" s="59">
        <v>-1.9</v>
      </c>
      <c r="O18" s="63">
        <v>3779.1330695558304</v>
      </c>
      <c r="P18" s="45">
        <f t="shared" si="2"/>
        <v>-1.4064601330973263</v>
      </c>
      <c r="T18" s="59">
        <v>-1.9</v>
      </c>
      <c r="U18" s="44">
        <v>-0.68162999999999996</v>
      </c>
    </row>
    <row r="19" spans="1:21">
      <c r="A19" s="3">
        <f t="shared" si="0"/>
        <v>1997</v>
      </c>
      <c r="B19" s="10">
        <v>19.404</v>
      </c>
      <c r="C19" s="52">
        <v>4706.4031255703203</v>
      </c>
      <c r="D19" s="50">
        <v>52149.644091415947</v>
      </c>
      <c r="E19" s="9">
        <v>18.68</v>
      </c>
      <c r="F19" s="57">
        <v>19.062000000000001</v>
      </c>
      <c r="G19" s="3">
        <v>1.0762</v>
      </c>
      <c r="H19" s="56">
        <v>1212.4993999999999</v>
      </c>
      <c r="I19" s="7">
        <v>1876.741</v>
      </c>
      <c r="J19" s="45">
        <v>5.24210244011835E-2</v>
      </c>
      <c r="K19" s="45">
        <v>8.6343666661134494E-2</v>
      </c>
      <c r="L19" s="45">
        <f t="shared" si="1"/>
        <v>1076.2</v>
      </c>
      <c r="M19" s="10">
        <v>19.404</v>
      </c>
      <c r="N19" s="60">
        <v>0</v>
      </c>
      <c r="O19" s="63">
        <v>4111.6406268483406</v>
      </c>
      <c r="P19" s="45">
        <f t="shared" si="2"/>
        <v>2.6174466537094467E-2</v>
      </c>
      <c r="T19" s="60">
        <v>0</v>
      </c>
      <c r="U19" s="44">
        <v>1.3039E-2</v>
      </c>
    </row>
    <row r="20" spans="1:21">
      <c r="A20" s="3">
        <f t="shared" si="0"/>
        <v>1998</v>
      </c>
      <c r="B20" s="10">
        <v>12.771000000000001</v>
      </c>
      <c r="C20" s="52">
        <v>4847.2603042144465</v>
      </c>
      <c r="D20" s="50">
        <v>53807.38666992529</v>
      </c>
      <c r="E20" s="9">
        <v>12.28</v>
      </c>
      <c r="F20" s="57">
        <v>12.712999999999999</v>
      </c>
      <c r="G20" s="3">
        <v>-220.67132000000001</v>
      </c>
      <c r="H20" s="56">
        <v>717.78650000000005</v>
      </c>
      <c r="I20" s="7">
        <v>1939.046</v>
      </c>
      <c r="J20" s="45">
        <v>5.5737662465068699E-2</v>
      </c>
      <c r="K20" s="45">
        <v>0.104744861919965</v>
      </c>
      <c r="L20" s="45">
        <f t="shared" si="1"/>
        <v>-220671.32</v>
      </c>
      <c r="M20" s="10">
        <v>12.771000000000001</v>
      </c>
      <c r="N20" s="61">
        <v>-7.7</v>
      </c>
      <c r="O20" s="63">
        <v>4588.9898412029997</v>
      </c>
      <c r="P20" s="45">
        <f t="shared" si="2"/>
        <v>-4.808712323105758</v>
      </c>
      <c r="T20" s="61">
        <v>-7.7</v>
      </c>
      <c r="U20" s="44">
        <v>-2.5573999999999999</v>
      </c>
    </row>
    <row r="21" spans="1:21">
      <c r="A21" s="3">
        <f t="shared" si="0"/>
        <v>1999</v>
      </c>
      <c r="B21" s="10">
        <v>18.065999999999999</v>
      </c>
      <c r="C21" s="52">
        <v>4810.8020567145159</v>
      </c>
      <c r="D21" s="50">
        <v>52833.838620924609</v>
      </c>
      <c r="E21" s="9">
        <v>17.48</v>
      </c>
      <c r="F21" s="57">
        <v>17.908999999999999</v>
      </c>
      <c r="G21" s="3">
        <v>-326.63428399999998</v>
      </c>
      <c r="H21" s="56">
        <v>1169.4768999999999</v>
      </c>
      <c r="I21" s="7">
        <v>1781.5</v>
      </c>
      <c r="J21" s="45">
        <v>5.9679466526897901E-2</v>
      </c>
      <c r="K21" s="45">
        <v>1.43788172434735E-2</v>
      </c>
      <c r="L21" s="45">
        <f t="shared" si="1"/>
        <v>-326634.28399999999</v>
      </c>
      <c r="M21" s="10">
        <v>18.065999999999999</v>
      </c>
      <c r="N21" s="61">
        <v>-9.6999999999999993</v>
      </c>
      <c r="O21" s="63">
        <v>5307.3615168005954</v>
      </c>
      <c r="P21" s="45">
        <f t="shared" si="2"/>
        <v>-6.1543628216399124</v>
      </c>
      <c r="T21" s="61">
        <v>-9.6999999999999993</v>
      </c>
      <c r="U21" s="44">
        <v>-9.8622399999999999</v>
      </c>
    </row>
    <row r="22" spans="1:21">
      <c r="A22" s="3">
        <f t="shared" si="0"/>
        <v>2000</v>
      </c>
      <c r="B22" s="10">
        <v>28.492999999999999</v>
      </c>
      <c r="C22" s="52">
        <v>5052.6273072974282</v>
      </c>
      <c r="D22" s="50">
        <v>55761.983410110253</v>
      </c>
      <c r="E22" s="9">
        <v>27.6</v>
      </c>
      <c r="F22" s="57">
        <v>28.436</v>
      </c>
      <c r="G22" s="3">
        <v>314.13914999999997</v>
      </c>
      <c r="H22" s="56">
        <v>1920.9004</v>
      </c>
      <c r="I22" s="7">
        <v>2053.6</v>
      </c>
      <c r="J22" s="45">
        <v>6.3676694082621194E-2</v>
      </c>
      <c r="K22" s="45">
        <v>2.8509761135830002E-2</v>
      </c>
      <c r="L22" s="45">
        <f t="shared" si="1"/>
        <v>314139.14999999997</v>
      </c>
      <c r="M22" s="10">
        <v>28.492999999999999</v>
      </c>
      <c r="N22" s="61">
        <v>6.92</v>
      </c>
      <c r="O22" s="63">
        <v>6897.4824809705951</v>
      </c>
      <c r="P22" s="45">
        <f t="shared" si="2"/>
        <v>4.5544030139500284</v>
      </c>
      <c r="T22" s="61">
        <v>6.92</v>
      </c>
      <c r="U22" s="44">
        <v>6.6599219999999999</v>
      </c>
    </row>
    <row r="23" spans="1:21">
      <c r="A23" s="3">
        <f t="shared" si="0"/>
        <v>2001</v>
      </c>
      <c r="B23" s="10">
        <v>24.5</v>
      </c>
      <c r="C23" s="52">
        <v>5230.963225191118</v>
      </c>
      <c r="D23" s="50">
        <v>55151.631888505864</v>
      </c>
      <c r="E23" s="9">
        <v>23.12</v>
      </c>
      <c r="F23" s="57">
        <v>24.460999999999999</v>
      </c>
      <c r="G23" s="3">
        <v>24.729900000000001</v>
      </c>
      <c r="H23" s="56">
        <v>1839.94525</v>
      </c>
      <c r="I23" s="7">
        <v>2017.6</v>
      </c>
      <c r="J23" s="45">
        <v>6.8651940166889497E-2</v>
      </c>
      <c r="K23" s="45">
        <v>4.45869647449419E-2</v>
      </c>
      <c r="L23" s="45">
        <f t="shared" si="1"/>
        <v>24729.9</v>
      </c>
      <c r="M23" s="10">
        <v>24.5</v>
      </c>
      <c r="N23" s="61">
        <v>0.5</v>
      </c>
      <c r="O23" s="63">
        <v>8134.1418082057762</v>
      </c>
      <c r="P23" s="45">
        <f t="shared" si="2"/>
        <v>0.30402592655874666</v>
      </c>
      <c r="T23" s="61">
        <v>0.5</v>
      </c>
      <c r="U23" s="44">
        <v>0.50456699999999999</v>
      </c>
    </row>
    <row r="24" spans="1:21">
      <c r="A24" s="3">
        <f t="shared" si="0"/>
        <v>2002</v>
      </c>
      <c r="B24" s="10">
        <v>25.152999999999999</v>
      </c>
      <c r="C24" s="52">
        <v>5388.2715598410005</v>
      </c>
      <c r="D24" s="50">
        <v>54573.030963659694</v>
      </c>
      <c r="E24" s="9">
        <v>24.36</v>
      </c>
      <c r="F24" s="57">
        <v>25.030999999999999</v>
      </c>
      <c r="G24" s="3">
        <v>-563.48389499999996</v>
      </c>
      <c r="H24" s="56">
        <v>1649.4458279999997</v>
      </c>
      <c r="I24" s="7">
        <v>1801.7</v>
      </c>
      <c r="J24" s="45">
        <v>7.4621119237194694E-2</v>
      </c>
      <c r="K24" s="45">
        <v>6.2614196649817003E-2</v>
      </c>
      <c r="L24" s="45">
        <f t="shared" si="1"/>
        <v>-563483.89500000002</v>
      </c>
      <c r="M24" s="10">
        <v>25.152999999999999</v>
      </c>
      <c r="N24" s="61">
        <v>-7.0807237352647183</v>
      </c>
      <c r="O24" s="63">
        <v>11332.25281556033</v>
      </c>
      <c r="P24" s="45">
        <f t="shared" si="2"/>
        <v>-4.9723907873488269</v>
      </c>
      <c r="T24" s="61">
        <v>-7.0807237352647183</v>
      </c>
      <c r="U24" s="44">
        <v>-7.93215</v>
      </c>
    </row>
    <row r="25" spans="1:21">
      <c r="A25" s="3">
        <f t="shared" si="0"/>
        <v>2003</v>
      </c>
      <c r="B25" s="10">
        <v>28.765000000000001</v>
      </c>
      <c r="C25" s="52">
        <v>5560.9610403265633</v>
      </c>
      <c r="D25" s="50">
        <v>56513.541768459909</v>
      </c>
      <c r="E25" s="9">
        <v>28.1</v>
      </c>
      <c r="F25" s="57">
        <v>28.812000000000001</v>
      </c>
      <c r="G25" s="3">
        <v>-162.29824439999999</v>
      </c>
      <c r="H25" s="56">
        <v>2993.10995</v>
      </c>
      <c r="I25" s="7">
        <v>2166.3409999999999</v>
      </c>
      <c r="J25" s="45">
        <v>8.1503940379041101E-2</v>
      </c>
      <c r="K25" s="45">
        <v>8.3376947203476201E-2</v>
      </c>
      <c r="L25" s="45">
        <f t="shared" si="1"/>
        <v>-162298.2444</v>
      </c>
      <c r="M25" s="10">
        <v>28.765000000000001</v>
      </c>
      <c r="N25" s="61">
        <v>-1.6064829059725474</v>
      </c>
      <c r="O25" s="63">
        <v>13301.558863221806</v>
      </c>
      <c r="P25" s="45">
        <f t="shared" si="2"/>
        <v>-1.2201445414698506</v>
      </c>
      <c r="T25" s="61">
        <v>-1.6064829059725474</v>
      </c>
      <c r="U25" s="44">
        <v>-1.8625400000000001</v>
      </c>
    </row>
    <row r="26" spans="1:21">
      <c r="A26" s="3">
        <f t="shared" si="0"/>
        <v>2004</v>
      </c>
      <c r="B26" s="10">
        <v>38.268999999999998</v>
      </c>
      <c r="C26" s="52">
        <v>5975.3887829947962</v>
      </c>
      <c r="D26" s="50">
        <v>61271.093288009564</v>
      </c>
      <c r="E26" s="9">
        <v>36.049999999999997</v>
      </c>
      <c r="F26" s="57">
        <v>38.234000000000002</v>
      </c>
      <c r="G26" s="3">
        <v>1124.15723</v>
      </c>
      <c r="H26" s="56">
        <v>4489.4721900000004</v>
      </c>
      <c r="I26" s="7">
        <v>2327.4569999999999</v>
      </c>
      <c r="J26" s="45">
        <v>8.91641864760188E-2</v>
      </c>
      <c r="K26" s="45">
        <v>0.106992254644558</v>
      </c>
      <c r="L26" s="45">
        <f t="shared" si="1"/>
        <v>1124157.23</v>
      </c>
      <c r="M26" s="10">
        <v>38.268999999999998</v>
      </c>
      <c r="N26" s="61">
        <v>9.6</v>
      </c>
      <c r="O26" s="63">
        <v>17321.295244331057</v>
      </c>
      <c r="P26" s="45">
        <f t="shared" si="2"/>
        <v>6.4900298398176428</v>
      </c>
      <c r="T26" s="61">
        <v>9.6</v>
      </c>
      <c r="U26" s="44">
        <v>9.6662879999999998</v>
      </c>
    </row>
    <row r="27" spans="1:21">
      <c r="A27" s="3">
        <f t="shared" si="0"/>
        <v>2005</v>
      </c>
      <c r="B27" s="10">
        <v>55.67</v>
      </c>
      <c r="C27" s="52">
        <v>6360.4874995357995</v>
      </c>
      <c r="D27" s="50">
        <v>63635.927270680048</v>
      </c>
      <c r="E27" s="9">
        <v>50.64</v>
      </c>
      <c r="F27" s="57">
        <v>54.435000000000002</v>
      </c>
      <c r="G27" s="3">
        <v>2394.8643000000002</v>
      </c>
      <c r="H27" s="56">
        <v>7140.5789199999999</v>
      </c>
      <c r="I27" s="7">
        <v>2365.9450000000002</v>
      </c>
      <c r="J27" s="45">
        <v>9.8308952392658994E-2</v>
      </c>
      <c r="K27" s="45">
        <v>0.13385202662397599</v>
      </c>
      <c r="L27" s="45">
        <f t="shared" si="1"/>
        <v>2394864.3000000003</v>
      </c>
      <c r="M27" s="10">
        <v>55.67</v>
      </c>
      <c r="N27" s="58">
        <v>9.9908831877538695</v>
      </c>
      <c r="O27" s="63">
        <v>22269.977831018565</v>
      </c>
      <c r="P27" s="45">
        <f t="shared" si="2"/>
        <v>10.753779452192951</v>
      </c>
      <c r="Q27" s="17">
        <v>-1488.0921000000001</v>
      </c>
      <c r="R27" s="45">
        <f>Q27/O27*100</f>
        <v>-6.6820546984439417</v>
      </c>
      <c r="S27" s="58">
        <v>9.9908831877538695</v>
      </c>
      <c r="T27" s="58">
        <v>9.9908831877538695</v>
      </c>
      <c r="U27" s="44">
        <v>10.098850000000001</v>
      </c>
    </row>
    <row r="28" spans="1:21">
      <c r="A28" s="3">
        <f t="shared" si="0"/>
        <v>2006</v>
      </c>
      <c r="B28" s="10">
        <v>66.84</v>
      </c>
      <c r="C28" s="52">
        <v>6764.2964129100055</v>
      </c>
      <c r="D28" s="50">
        <v>63799.773837574096</v>
      </c>
      <c r="E28" s="9">
        <v>61.08</v>
      </c>
      <c r="F28" s="57">
        <v>65.16</v>
      </c>
      <c r="G28" s="3">
        <v>2206.5004990000002</v>
      </c>
      <c r="H28" s="56">
        <v>7191.0856399999993</v>
      </c>
      <c r="I28" s="7">
        <v>2233.884</v>
      </c>
      <c r="J28" s="45">
        <v>0.108982109914428</v>
      </c>
      <c r="K28" s="45">
        <v>0.16440201427864801</v>
      </c>
      <c r="L28" s="45">
        <f t="shared" si="1"/>
        <v>2206500.4990000003</v>
      </c>
      <c r="M28" s="10">
        <v>66.84</v>
      </c>
      <c r="N28" s="58">
        <v>9.6288420018971621</v>
      </c>
      <c r="O28" s="63">
        <v>28662.468773837551</v>
      </c>
      <c r="P28" s="45">
        <f t="shared" si="2"/>
        <v>7.698222077136788</v>
      </c>
      <c r="Q28" s="17">
        <v>-1787.5578431880001</v>
      </c>
      <c r="R28" s="45">
        <f t="shared" ref="R28:R39" si="3">Q28/O28*100</f>
        <v>-6.2365801679290183</v>
      </c>
      <c r="S28" s="58">
        <v>9.6288420018971621</v>
      </c>
      <c r="T28" s="58">
        <v>9.6288420018971621</v>
      </c>
      <c r="U28" s="44">
        <v>9.5540760000000002</v>
      </c>
    </row>
    <row r="29" spans="1:21">
      <c r="A29" s="3">
        <f t="shared" si="0"/>
        <v>2007</v>
      </c>
      <c r="B29" s="10">
        <v>75.14</v>
      </c>
      <c r="C29" s="52">
        <v>7036.0477302465879</v>
      </c>
      <c r="D29" s="50">
        <v>64735.837593646502</v>
      </c>
      <c r="E29" s="9">
        <v>69.08</v>
      </c>
      <c r="F29" s="57">
        <v>72.55</v>
      </c>
      <c r="G29" s="3">
        <v>1811.8493800000001</v>
      </c>
      <c r="H29" s="56">
        <v>8110.5003799999995</v>
      </c>
      <c r="I29" s="7">
        <v>2059.2620000000002</v>
      </c>
      <c r="J29" s="45">
        <v>0.12138250961709</v>
      </c>
      <c r="K29" s="45">
        <v>0.19914920969102001</v>
      </c>
      <c r="L29" s="45">
        <f t="shared" si="1"/>
        <v>1811849.3800000001</v>
      </c>
      <c r="M29" s="10">
        <v>75.14</v>
      </c>
      <c r="N29" s="58">
        <v>5.4567241304374052</v>
      </c>
      <c r="O29" s="63">
        <v>32995.384349769258</v>
      </c>
      <c r="P29" s="45">
        <f t="shared" si="2"/>
        <v>5.4912207137622593</v>
      </c>
      <c r="Q29" s="17">
        <v>-1127.2128379999999</v>
      </c>
      <c r="R29" s="45">
        <f t="shared" si="3"/>
        <v>-3.4162743068876624</v>
      </c>
      <c r="S29" s="58">
        <v>5.4567241304374052</v>
      </c>
      <c r="T29" s="58">
        <v>5.4567241304374052</v>
      </c>
      <c r="U29" s="44">
        <v>5.3830470000000004</v>
      </c>
    </row>
    <row r="30" spans="1:21">
      <c r="A30" s="3">
        <f t="shared" si="0"/>
        <v>2008</v>
      </c>
      <c r="B30" s="10">
        <v>100.6</v>
      </c>
      <c r="C30" s="52">
        <v>7384.7080079910647</v>
      </c>
      <c r="D30" s="50">
        <v>64729.335235459599</v>
      </c>
      <c r="E30" s="9">
        <v>94.45</v>
      </c>
      <c r="F30" s="57">
        <v>97.37</v>
      </c>
      <c r="G30" s="3">
        <v>2463.3700100000001</v>
      </c>
      <c r="H30" s="56">
        <v>9861.8344345951737</v>
      </c>
      <c r="I30" s="7">
        <v>2017.366</v>
      </c>
      <c r="J30" s="45">
        <v>0.135020146145406</v>
      </c>
      <c r="K30" s="45">
        <v>0.23867025967222899</v>
      </c>
      <c r="L30" s="45">
        <f t="shared" si="1"/>
        <v>2463370.0100000002</v>
      </c>
      <c r="M30" s="10">
        <v>100.6</v>
      </c>
      <c r="N30" s="58">
        <v>0.80822014732827119</v>
      </c>
      <c r="O30" s="63">
        <v>39157.884386237187</v>
      </c>
      <c r="P30" s="45">
        <f t="shared" si="2"/>
        <v>6.290865935713831</v>
      </c>
      <c r="Q30" s="17">
        <v>-196.3678283829999</v>
      </c>
      <c r="R30" s="45">
        <f t="shared" si="3"/>
        <v>-0.50147711364104564</v>
      </c>
      <c r="S30" s="58">
        <v>0.80822014732827119</v>
      </c>
      <c r="T30" s="58">
        <v>0.80822014732827119</v>
      </c>
      <c r="U30" s="44">
        <v>0.79633900000000002</v>
      </c>
    </row>
    <row r="31" spans="1:21">
      <c r="A31" s="3">
        <f t="shared" si="0"/>
        <v>2009</v>
      </c>
      <c r="B31" s="10">
        <v>63.25</v>
      </c>
      <c r="C31" s="52">
        <v>7660.331731223624</v>
      </c>
      <c r="D31" s="50">
        <v>64036.921566032455</v>
      </c>
      <c r="E31" s="9">
        <v>61.06</v>
      </c>
      <c r="F31" s="57">
        <v>61.68</v>
      </c>
      <c r="G31" s="3">
        <v>3927.4879729999998</v>
      </c>
      <c r="H31" s="56">
        <v>8105.4551160252731</v>
      </c>
      <c r="I31" s="7">
        <v>1841.9839999999999</v>
      </c>
      <c r="J31" s="45">
        <v>0.15020641233285301</v>
      </c>
      <c r="K31" s="45">
        <v>0.28362103549976603</v>
      </c>
      <c r="L31" s="45">
        <f t="shared" si="1"/>
        <v>3927487.9729999998</v>
      </c>
      <c r="M31" s="10">
        <v>63.25</v>
      </c>
      <c r="N31" s="18">
        <v>-6.3066817107906319</v>
      </c>
      <c r="O31" s="63">
        <v>44285.56050223585</v>
      </c>
      <c r="P31" s="45">
        <f t="shared" si="2"/>
        <v>8.8685520256692065</v>
      </c>
      <c r="Q31" s="17">
        <v>1563.6937149000003</v>
      </c>
      <c r="R31" s="45">
        <f t="shared" si="3"/>
        <v>3.5309335529829275</v>
      </c>
      <c r="S31" s="18">
        <v>-6.3066817107906319</v>
      </c>
      <c r="T31" s="18">
        <v>-6.3066817107906319</v>
      </c>
      <c r="U31" s="44">
        <v>-6.2039299999999997</v>
      </c>
    </row>
    <row r="32" spans="1:21">
      <c r="A32" s="3">
        <f t="shared" si="0"/>
        <v>2010</v>
      </c>
      <c r="B32" s="10">
        <v>81.069999999999993</v>
      </c>
      <c r="C32" s="52">
        <v>8038.2411326274505</v>
      </c>
      <c r="D32" s="50">
        <v>65192.475337816562</v>
      </c>
      <c r="E32" s="9">
        <v>77.45</v>
      </c>
      <c r="F32" s="57">
        <v>79.599999999999994</v>
      </c>
      <c r="G32" s="3">
        <v>2276.15344</v>
      </c>
      <c r="H32" s="56">
        <v>11300.522124067755</v>
      </c>
      <c r="I32" s="7">
        <v>2048.2689999999998</v>
      </c>
      <c r="J32" s="45">
        <v>0.16678074206496701</v>
      </c>
      <c r="K32" s="45">
        <v>0.179252521502831</v>
      </c>
      <c r="L32" s="45">
        <f t="shared" si="1"/>
        <v>2276153.44</v>
      </c>
      <c r="M32" s="10">
        <v>81.069999999999993</v>
      </c>
      <c r="N32" s="58">
        <v>-2.7310319546648634</v>
      </c>
      <c r="O32" s="63">
        <v>54612.264176577941</v>
      </c>
      <c r="P32" s="45">
        <f t="shared" si="2"/>
        <v>4.1678430189975435</v>
      </c>
      <c r="Q32" s="17">
        <v>1491.47839</v>
      </c>
      <c r="R32" s="45">
        <f t="shared" si="3"/>
        <v>2.7310319623035588</v>
      </c>
      <c r="S32" s="58">
        <v>-2.7310319546648634</v>
      </c>
      <c r="T32" s="58">
        <v>-2.7310319546648634</v>
      </c>
      <c r="U32" s="44">
        <v>-2.62635</v>
      </c>
    </row>
    <row r="33" spans="1:21">
      <c r="A33" s="3">
        <f t="shared" si="0"/>
        <v>2011</v>
      </c>
      <c r="B33" s="10">
        <v>114.15</v>
      </c>
      <c r="C33" s="52">
        <v>8268.9143272291349</v>
      </c>
      <c r="D33" s="50">
        <v>66071.034857726874</v>
      </c>
      <c r="E33" s="9">
        <v>107.46</v>
      </c>
      <c r="F33" s="57">
        <v>111.36</v>
      </c>
      <c r="G33" s="3">
        <v>810.05682449999995</v>
      </c>
      <c r="H33" s="56">
        <v>14323.154652370145</v>
      </c>
      <c r="I33" s="7">
        <v>1974.808</v>
      </c>
      <c r="J33" s="45">
        <v>0.18491535515799701</v>
      </c>
      <c r="K33" s="45">
        <v>0.21604000134450399</v>
      </c>
      <c r="L33" s="45">
        <f t="shared" si="1"/>
        <v>810056.82449999999</v>
      </c>
      <c r="M33" s="10">
        <v>114.15</v>
      </c>
      <c r="N33" s="58">
        <v>8.617905875435275E-2</v>
      </c>
      <c r="O33" s="63">
        <v>62980.397224984452</v>
      </c>
      <c r="P33" s="45">
        <f t="shared" si="2"/>
        <v>1.2862046925589234</v>
      </c>
      <c r="Q33" s="17">
        <v>-47.064335252000355</v>
      </c>
      <c r="R33" s="45">
        <f t="shared" si="3"/>
        <v>-7.4728546223474496E-2</v>
      </c>
      <c r="S33" s="58">
        <v>8.617905875435275E-2</v>
      </c>
      <c r="T33" s="58">
        <v>8.617905875435275E-2</v>
      </c>
      <c r="U33" s="44">
        <v>7.4282000000000001E-2</v>
      </c>
    </row>
    <row r="34" spans="1:21">
      <c r="A34" s="3">
        <f t="shared" si="0"/>
        <v>2012</v>
      </c>
      <c r="B34" s="10">
        <v>113.66</v>
      </c>
      <c r="C34" s="52">
        <v>8590.0447488782702</v>
      </c>
      <c r="D34" s="50">
        <v>67471.73366265888</v>
      </c>
      <c r="E34" s="9">
        <v>109.45</v>
      </c>
      <c r="F34" s="57">
        <v>111.62</v>
      </c>
      <c r="G34" s="3">
        <v>787.2514036</v>
      </c>
      <c r="H34" s="56">
        <v>14259.990903753587</v>
      </c>
      <c r="I34" s="7">
        <v>1954.0740000000001</v>
      </c>
      <c r="J34" s="45">
        <v>0.20424348162160699</v>
      </c>
      <c r="K34" s="45">
        <v>0.257881646756488</v>
      </c>
      <c r="L34" s="45">
        <f t="shared" si="1"/>
        <v>787251.40359999996</v>
      </c>
      <c r="M34" s="10">
        <v>113.66</v>
      </c>
      <c r="N34" s="58">
        <v>-0.24511434420659536</v>
      </c>
      <c r="O34" s="63">
        <v>71713.935062171586</v>
      </c>
      <c r="P34" s="45">
        <f t="shared" si="2"/>
        <v>1.0977662889611361</v>
      </c>
      <c r="Q34" s="17">
        <v>-1747.8996776999998</v>
      </c>
      <c r="R34" s="45">
        <f t="shared" si="3"/>
        <v>-2.4373222250106314</v>
      </c>
      <c r="S34" s="58">
        <v>-0.24511434420659536</v>
      </c>
      <c r="T34" s="58">
        <v>-0.24511434420659536</v>
      </c>
      <c r="U34" s="44">
        <v>2.4075700000000002</v>
      </c>
    </row>
    <row r="35" spans="1:21">
      <c r="A35" s="3">
        <f t="shared" si="0"/>
        <v>2013</v>
      </c>
      <c r="B35" s="10">
        <v>111.36</v>
      </c>
      <c r="C35" s="52">
        <v>8993.268253676868</v>
      </c>
      <c r="D35" s="50">
        <v>67277.553540285706</v>
      </c>
      <c r="E35" s="9">
        <v>105.87</v>
      </c>
      <c r="F35" s="57">
        <v>108.62</v>
      </c>
      <c r="G35" s="3">
        <v>4205.6967519999998</v>
      </c>
      <c r="H35" s="56">
        <v>14131.843084962435</v>
      </c>
      <c r="I35" s="7">
        <v>1753.7170000000001</v>
      </c>
      <c r="J35" s="45">
        <v>0.22498785895290599</v>
      </c>
      <c r="K35" s="45">
        <v>0.27342362267282599</v>
      </c>
      <c r="L35" s="45">
        <f t="shared" si="1"/>
        <v>4205696.7519999994</v>
      </c>
      <c r="M35" s="10">
        <v>111.36</v>
      </c>
      <c r="N35" s="58">
        <v>-1.8390568365206437</v>
      </c>
      <c r="O35" s="63">
        <v>80092.563380126099</v>
      </c>
      <c r="P35" s="45">
        <f t="shared" si="2"/>
        <v>5.2510452587706631</v>
      </c>
      <c r="Q35" s="17">
        <v>154.1788339000004</v>
      </c>
      <c r="R35" s="45">
        <f t="shared" si="3"/>
        <v>0.19250081080343823</v>
      </c>
      <c r="S35" s="58">
        <v>-1.8390568365206437</v>
      </c>
      <c r="T35" s="58">
        <v>-1.8390568365206437</v>
      </c>
      <c r="U35" s="44">
        <v>-0.19031999999999999</v>
      </c>
    </row>
    <row r="36" spans="1:21">
      <c r="A36" s="3">
        <f t="shared" si="0"/>
        <v>2014</v>
      </c>
      <c r="B36" s="10">
        <v>100.85</v>
      </c>
      <c r="C36" s="52">
        <v>9211.7969647856662</v>
      </c>
      <c r="D36" s="50">
        <v>66982.558905319049</v>
      </c>
      <c r="E36" s="9">
        <v>96.29</v>
      </c>
      <c r="F36" s="57">
        <v>99.08</v>
      </c>
      <c r="G36" s="3">
        <v>2074.824114</v>
      </c>
      <c r="H36" s="56">
        <v>12006.965051577803</v>
      </c>
      <c r="I36" s="7">
        <v>1807.047</v>
      </c>
      <c r="J36" s="45">
        <v>0.247481867566306</v>
      </c>
      <c r="K36" s="45">
        <v>0.288449518201915</v>
      </c>
      <c r="L36" s="45">
        <f t="shared" si="1"/>
        <v>2074824.1140000001</v>
      </c>
      <c r="M36" s="10">
        <v>100.85</v>
      </c>
      <c r="N36" s="58">
        <v>-1.6597267736864312</v>
      </c>
      <c r="O36" s="63">
        <v>89043.615256190242</v>
      </c>
      <c r="P36" s="45">
        <f t="shared" si="2"/>
        <v>2.3301211524604621</v>
      </c>
      <c r="Q36" s="17">
        <v>1329.3177169878254</v>
      </c>
      <c r="R36" s="45">
        <f t="shared" si="3"/>
        <v>1.492883811111221</v>
      </c>
      <c r="S36" s="58">
        <v>-1.6597267736864312</v>
      </c>
      <c r="T36" s="58">
        <v>-1.6597267736864312</v>
      </c>
      <c r="U36" s="44">
        <v>-1.4717499999999999</v>
      </c>
    </row>
    <row r="37" spans="1:21">
      <c r="A37" s="3">
        <f t="shared" si="0"/>
        <v>2015</v>
      </c>
      <c r="B37" s="10">
        <v>52.95</v>
      </c>
      <c r="C37" s="52">
        <v>9337.7007018765489</v>
      </c>
      <c r="D37" s="50">
        <v>69851.753819694291</v>
      </c>
      <c r="E37" s="9">
        <v>49.49</v>
      </c>
      <c r="F37" s="57">
        <v>52.41</v>
      </c>
      <c r="G37" s="3">
        <v>-3235.4558950000001</v>
      </c>
      <c r="H37" s="56">
        <v>8184.4805206067094</v>
      </c>
      <c r="I37" s="7">
        <v>1748.191</v>
      </c>
      <c r="J37" s="45">
        <v>0.27130781904290602</v>
      </c>
      <c r="K37" s="45">
        <v>0.290699218765954</v>
      </c>
      <c r="L37" s="45">
        <f t="shared" si="1"/>
        <v>-3235455.895</v>
      </c>
      <c r="M37" s="10">
        <v>52.95</v>
      </c>
      <c r="N37" s="58">
        <v>-1.208405011890088</v>
      </c>
      <c r="O37" s="63">
        <v>94144.960452469488</v>
      </c>
      <c r="P37" s="45">
        <f t="shared" si="2"/>
        <v>-3.4366745489616184</v>
      </c>
      <c r="Q37" s="17">
        <v>1150.1325281606205</v>
      </c>
      <c r="R37" s="45">
        <f t="shared" si="3"/>
        <v>1.2216612791943149</v>
      </c>
      <c r="S37" s="58">
        <v>-1.208405011890088</v>
      </c>
      <c r="T37" s="58">
        <v>-1.208405011890088</v>
      </c>
      <c r="U37" s="44">
        <v>-1.3212900000000001</v>
      </c>
    </row>
    <row r="38" spans="1:21">
      <c r="A38" s="3">
        <f t="shared" si="0"/>
        <v>2016</v>
      </c>
      <c r="B38" s="10">
        <v>44.02</v>
      </c>
      <c r="C38" s="52">
        <v>9232.9638247303064</v>
      </c>
      <c r="D38" s="50">
        <v>74494.72710309086</v>
      </c>
      <c r="E38" s="9">
        <v>40.76</v>
      </c>
      <c r="F38" s="57">
        <v>43.76</v>
      </c>
      <c r="G38" s="3">
        <v>1420.5892409999999</v>
      </c>
      <c r="H38" s="56">
        <v>8178.8179553525842</v>
      </c>
      <c r="I38" s="7">
        <v>1427.2619999999999</v>
      </c>
      <c r="J38" s="45">
        <v>0.29606145628229202</v>
      </c>
      <c r="K38" s="45">
        <v>6.9538257962662706E-2</v>
      </c>
      <c r="L38" s="45">
        <f t="shared" si="1"/>
        <v>1420589.2409999999</v>
      </c>
      <c r="M38" s="10">
        <v>44.02</v>
      </c>
      <c r="N38" s="58">
        <v>-0.24136175031420734</v>
      </c>
      <c r="O38" s="63">
        <v>101489.49220196826</v>
      </c>
      <c r="P38" s="45">
        <f t="shared" si="2"/>
        <v>1.3997402195815198</v>
      </c>
      <c r="Q38" s="17">
        <v>247.84088435203722</v>
      </c>
      <c r="R38" s="45">
        <f t="shared" si="3"/>
        <v>0.24420349237616015</v>
      </c>
      <c r="S38" s="58">
        <v>-0.24136175031420734</v>
      </c>
      <c r="T38" s="58">
        <v>-0.24136175031420734</v>
      </c>
      <c r="U38" s="44">
        <v>-0.24354000000000001</v>
      </c>
    </row>
    <row r="39" spans="1:21">
      <c r="A39" s="3">
        <f t="shared" si="0"/>
        <v>2017</v>
      </c>
      <c r="B39" s="10">
        <v>54.55</v>
      </c>
      <c r="C39" s="52">
        <v>9301.5250724988891</v>
      </c>
      <c r="D39" s="50">
        <v>75905.647290042558</v>
      </c>
      <c r="E39" s="13">
        <v>52.43</v>
      </c>
      <c r="F39" s="57">
        <v>54.17</v>
      </c>
      <c r="G39" s="3">
        <v>1853.1875030000001</v>
      </c>
      <c r="H39" s="56">
        <v>12913.241319941715</v>
      </c>
      <c r="I39" s="7">
        <v>1535.6389999999999</v>
      </c>
      <c r="J39" s="45">
        <v>0.32111559037325699</v>
      </c>
      <c r="K39" s="45">
        <v>9.1252292824046399E-2</v>
      </c>
      <c r="L39" s="45">
        <f t="shared" si="1"/>
        <v>1853187.503</v>
      </c>
      <c r="M39" s="10">
        <v>54.55</v>
      </c>
      <c r="N39" s="58">
        <v>3.2864918938407253</v>
      </c>
      <c r="O39" s="63">
        <v>113711.63460783093</v>
      </c>
      <c r="P39" s="45">
        <f t="shared" si="2"/>
        <v>1.6297254976513877</v>
      </c>
      <c r="Q39" s="17">
        <v>-3737.3673017008982</v>
      </c>
      <c r="R39" s="45">
        <f t="shared" si="3"/>
        <v>-3.2867061621181888</v>
      </c>
      <c r="S39" s="58">
        <v>3.2864918938407253</v>
      </c>
      <c r="T39" s="58">
        <v>3.2864918938407253</v>
      </c>
      <c r="U39" s="44">
        <v>3.2524359999999999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I1" sqref="I1"/>
    </sheetView>
  </sheetViews>
  <sheetFormatPr defaultRowHeight="15"/>
  <sheetData>
    <row r="1" spans="1:11">
      <c r="A1" s="45" t="s">
        <v>56</v>
      </c>
      <c r="B1" s="45"/>
      <c r="C1" s="45"/>
      <c r="D1" s="45"/>
      <c r="E1" s="45" t="s">
        <v>65</v>
      </c>
      <c r="F1" s="45" t="s">
        <v>69</v>
      </c>
      <c r="G1" s="45" t="s">
        <v>64</v>
      </c>
      <c r="H1" s="45" t="s">
        <v>70</v>
      </c>
      <c r="I1" s="45" t="s">
        <v>71</v>
      </c>
      <c r="J1" s="45" t="s">
        <v>72</v>
      </c>
      <c r="K1" s="45" t="s">
        <v>73</v>
      </c>
    </row>
    <row r="2" spans="1:11" ht="15.75" thickBot="1">
      <c r="A2" s="45">
        <v>1980</v>
      </c>
      <c r="B2" s="68" t="s">
        <v>65</v>
      </c>
      <c r="C2" s="45"/>
      <c r="D2" s="45"/>
      <c r="E2" s="45"/>
      <c r="F2" s="70">
        <v>4430000000</v>
      </c>
      <c r="G2" s="44">
        <v>6.9023079999999997</v>
      </c>
      <c r="H2" s="2">
        <v>1960.2</v>
      </c>
      <c r="I2" s="8">
        <v>24931.053402000001</v>
      </c>
      <c r="J2" s="45"/>
      <c r="K2" s="64">
        <v>0.54678089191608303</v>
      </c>
    </row>
    <row r="3" spans="1:11">
      <c r="A3" s="45">
        <f t="shared" ref="A3:A39" si="0">A2+1</f>
        <v>1981</v>
      </c>
      <c r="B3" s="69">
        <v>3020.8</v>
      </c>
      <c r="C3" s="68">
        <f t="shared" ref="C3:C15" si="1">(B3*1000000)/1000000000</f>
        <v>3.0207999999999999</v>
      </c>
      <c r="D3" s="3"/>
      <c r="E3" s="46">
        <v>-3.0207999999999999</v>
      </c>
      <c r="F3" s="65">
        <v>-5000000000</v>
      </c>
      <c r="G3" s="44">
        <v>-8.1684999999999999</v>
      </c>
      <c r="H3" s="2">
        <v>1228.4000000000001</v>
      </c>
      <c r="I3" s="8">
        <v>17290.75603</v>
      </c>
      <c r="J3" s="71">
        <v>0.61002500000000004</v>
      </c>
      <c r="K3">
        <v>0.61770817502880504</v>
      </c>
    </row>
    <row r="4" spans="1:11">
      <c r="A4" s="45">
        <f t="shared" si="0"/>
        <v>1982</v>
      </c>
      <c r="B4" s="69">
        <v>1398.3</v>
      </c>
      <c r="C4" s="68">
        <f t="shared" si="1"/>
        <v>1.3983000000000001</v>
      </c>
      <c r="D4" s="3"/>
      <c r="E4" s="46">
        <v>-1.3983000000000001</v>
      </c>
      <c r="F4" s="65">
        <v>-5600000000</v>
      </c>
      <c r="G4" s="44">
        <v>-10.932399999999999</v>
      </c>
      <c r="H4" s="2">
        <v>1002.8</v>
      </c>
      <c r="I4" s="8">
        <v>13259.77</v>
      </c>
      <c r="J4" s="72">
        <v>0.67286666666666672</v>
      </c>
      <c r="K4">
        <v>0.67346126152852404</v>
      </c>
    </row>
    <row r="5" spans="1:11">
      <c r="A5" s="45">
        <f t="shared" si="0"/>
        <v>1983</v>
      </c>
      <c r="B5" s="69">
        <v>301.3</v>
      </c>
      <c r="C5" s="68">
        <f t="shared" si="1"/>
        <v>0.30130000000000001</v>
      </c>
      <c r="D5" s="3"/>
      <c r="E5" s="46">
        <v>-0.30130000000000001</v>
      </c>
      <c r="F5" s="65">
        <v>-2900000000</v>
      </c>
      <c r="G5" s="44">
        <v>-8.1438299999999995</v>
      </c>
      <c r="H5" s="2">
        <v>935.2</v>
      </c>
      <c r="I5" s="8">
        <v>10067.950000000001</v>
      </c>
      <c r="J5" s="72">
        <v>0.72414166666666668</v>
      </c>
      <c r="K5">
        <v>0.72440985115157297</v>
      </c>
    </row>
    <row r="6" spans="1:11">
      <c r="A6" s="45">
        <f t="shared" si="0"/>
        <v>1984</v>
      </c>
      <c r="B6" s="69">
        <v>-354.9</v>
      </c>
      <c r="C6" s="68">
        <f t="shared" si="1"/>
        <v>-0.35489999999999999</v>
      </c>
      <c r="D6" s="3"/>
      <c r="E6" s="46">
        <v>0.35489999999999999</v>
      </c>
      <c r="F6" s="65">
        <v>-970000000</v>
      </c>
      <c r="G6" s="44">
        <v>-3.4053599999999999</v>
      </c>
      <c r="H6" s="2">
        <v>1094.0999999999999</v>
      </c>
      <c r="I6" s="8">
        <v>11318.73</v>
      </c>
      <c r="J6" s="72">
        <v>0.76494166666666674</v>
      </c>
      <c r="K6">
        <v>0.76652744911239201</v>
      </c>
    </row>
    <row r="7" spans="1:11">
      <c r="A7" s="45">
        <f t="shared" si="0"/>
        <v>1985</v>
      </c>
      <c r="B7" s="69">
        <v>-349.1</v>
      </c>
      <c r="C7" s="68">
        <f t="shared" si="1"/>
        <v>-0.34910000000000002</v>
      </c>
      <c r="D7" s="3"/>
      <c r="E7" s="46">
        <v>0.34910000000000002</v>
      </c>
      <c r="F7" s="65">
        <v>-1200000000</v>
      </c>
      <c r="G7" s="44">
        <v>-4.1865899999999998</v>
      </c>
      <c r="H7" s="2">
        <v>1333.3</v>
      </c>
      <c r="I7" s="8">
        <v>12614.68</v>
      </c>
      <c r="J7" s="72">
        <v>0.89375000000000004</v>
      </c>
      <c r="K7">
        <v>0.89377408333333297</v>
      </c>
    </row>
    <row r="8" spans="1:11">
      <c r="A8" s="45">
        <f t="shared" si="0"/>
        <v>1986</v>
      </c>
      <c r="B8" s="69">
        <v>-784.3</v>
      </c>
      <c r="C8" s="68">
        <f t="shared" si="1"/>
        <v>-0.7843</v>
      </c>
      <c r="D8" s="3"/>
      <c r="E8" s="46">
        <v>0.7843</v>
      </c>
      <c r="F8" s="65">
        <v>-1100000000</v>
      </c>
      <c r="G8" s="44">
        <v>-5.1100399999999997</v>
      </c>
      <c r="H8" s="2">
        <v>1221.2</v>
      </c>
      <c r="I8" s="8">
        <v>4121.8999999999996</v>
      </c>
      <c r="J8" s="72">
        <v>2.020575</v>
      </c>
      <c r="K8">
        <v>1.7545230040748101</v>
      </c>
    </row>
    <row r="9" spans="1:11">
      <c r="A9" s="45">
        <f t="shared" si="0"/>
        <v>1987</v>
      </c>
      <c r="B9" s="69">
        <v>-159.19999999999999</v>
      </c>
      <c r="C9" s="68">
        <f t="shared" si="1"/>
        <v>-0.15920000000000001</v>
      </c>
      <c r="D9" s="3"/>
      <c r="E9" s="46">
        <v>0.15920000000000001</v>
      </c>
      <c r="F9" s="65">
        <v>-4500000000</v>
      </c>
      <c r="G9" s="44">
        <v>-18.837800000000001</v>
      </c>
      <c r="H9" s="2">
        <v>1065.2</v>
      </c>
      <c r="I9" s="8">
        <v>7007.2</v>
      </c>
      <c r="J9" s="72">
        <v>4.0179416666666663</v>
      </c>
      <c r="K9">
        <v>4.0160373443363104</v>
      </c>
    </row>
    <row r="10" spans="1:11">
      <c r="A10" s="45">
        <f t="shared" si="0"/>
        <v>1988</v>
      </c>
      <c r="B10" s="69">
        <v>2294.1</v>
      </c>
      <c r="C10" s="68">
        <f t="shared" si="1"/>
        <v>2.2940999999999998</v>
      </c>
      <c r="D10" s="3"/>
      <c r="E10" s="46">
        <v>-2.2940999999999998</v>
      </c>
      <c r="F10" s="65">
        <v>-5100000000</v>
      </c>
      <c r="G10" s="44">
        <v>-22.039200000000001</v>
      </c>
      <c r="H10" s="2">
        <v>1110.5</v>
      </c>
      <c r="I10" s="8">
        <v>6206.8</v>
      </c>
      <c r="J10" s="72">
        <v>4.5367333333333333</v>
      </c>
      <c r="K10">
        <v>4.5369666666666699</v>
      </c>
    </row>
    <row r="11" spans="1:11">
      <c r="A11" s="45">
        <f t="shared" si="0"/>
        <v>1989</v>
      </c>
      <c r="B11" s="69">
        <v>-8727.7999999999993</v>
      </c>
      <c r="C11" s="68">
        <f t="shared" si="1"/>
        <v>-8.7278000000000002</v>
      </c>
      <c r="D11" s="3"/>
      <c r="E11" s="46">
        <v>8.7278000000000002</v>
      </c>
      <c r="F11" s="65">
        <v>-2700000000</v>
      </c>
      <c r="G11" s="44">
        <v>-11.006</v>
      </c>
      <c r="H11" s="2">
        <v>1525.9</v>
      </c>
      <c r="I11" s="8">
        <v>7517</v>
      </c>
      <c r="J11" s="72">
        <v>7.3915583333333332</v>
      </c>
      <c r="K11">
        <v>7.3647349999999996</v>
      </c>
    </row>
    <row r="12" spans="1:11">
      <c r="A12" s="45">
        <f t="shared" si="0"/>
        <v>1990</v>
      </c>
      <c r="B12" s="69">
        <v>-18498.2</v>
      </c>
      <c r="C12" s="68">
        <f t="shared" si="1"/>
        <v>-18.498200000000001</v>
      </c>
      <c r="D12" s="3"/>
      <c r="E12" s="46">
        <v>18.498200000000001</v>
      </c>
      <c r="F12" s="65">
        <v>1040000000</v>
      </c>
      <c r="G12" s="44">
        <v>3.3848340000000001</v>
      </c>
      <c r="H12" s="2">
        <v>1550</v>
      </c>
      <c r="I12" s="8">
        <v>9851.5</v>
      </c>
      <c r="J12" s="72">
        <v>8.0378083333333326</v>
      </c>
      <c r="K12">
        <v>8.0382850000000001</v>
      </c>
    </row>
    <row r="13" spans="1:11">
      <c r="A13" s="45">
        <f t="shared" si="0"/>
        <v>1991</v>
      </c>
      <c r="B13" s="69">
        <v>-5959.6</v>
      </c>
      <c r="C13" s="68">
        <f t="shared" si="1"/>
        <v>-5.9596</v>
      </c>
      <c r="D13" s="3"/>
      <c r="E13" s="46">
        <v>5.9596</v>
      </c>
      <c r="F13" s="65">
        <v>-1500000000</v>
      </c>
      <c r="G13" s="44">
        <v>-5.5594200000000003</v>
      </c>
      <c r="H13" s="2">
        <v>1610</v>
      </c>
      <c r="I13" s="8">
        <v>7274.5</v>
      </c>
      <c r="J13" s="72">
        <v>9.9094916666666659</v>
      </c>
      <c r="K13">
        <v>9.9094916666666695</v>
      </c>
    </row>
    <row r="14" spans="1:11">
      <c r="A14" s="45">
        <f t="shared" si="0"/>
        <v>1992</v>
      </c>
      <c r="B14" s="69">
        <v>65271.799999999996</v>
      </c>
      <c r="C14" s="68">
        <f t="shared" si="1"/>
        <v>65.271799999999999</v>
      </c>
      <c r="D14" s="3"/>
      <c r="E14" s="46">
        <v>-65.271799999999999</v>
      </c>
      <c r="F14" s="65">
        <v>-5600000000</v>
      </c>
      <c r="G14" s="44">
        <v>-19.242000000000001</v>
      </c>
      <c r="H14" s="2">
        <v>1585</v>
      </c>
      <c r="I14" s="8">
        <v>11587.5</v>
      </c>
      <c r="J14" s="72">
        <v>17.298425000000002</v>
      </c>
      <c r="K14">
        <v>17.298425000000002</v>
      </c>
    </row>
    <row r="15" spans="1:11">
      <c r="A15" s="45">
        <f t="shared" si="0"/>
        <v>1993</v>
      </c>
      <c r="B15" s="69">
        <v>-13613.9</v>
      </c>
      <c r="C15" s="68">
        <f t="shared" si="1"/>
        <v>-13.613899999999999</v>
      </c>
      <c r="D15" s="3"/>
      <c r="E15" s="46">
        <v>13.613899999999999</v>
      </c>
      <c r="F15" s="65">
        <v>-1900000000</v>
      </c>
      <c r="G15" s="44">
        <v>-12.1043</v>
      </c>
      <c r="H15" s="2">
        <v>1557</v>
      </c>
      <c r="I15" s="8">
        <v>8961.8043109999999</v>
      </c>
      <c r="J15" s="72">
        <v>22.051058333333334</v>
      </c>
      <c r="K15">
        <v>22.0654</v>
      </c>
    </row>
    <row r="16" spans="1:11" ht="15.75" thickBot="1">
      <c r="A16" s="45">
        <f t="shared" si="0"/>
        <v>1994</v>
      </c>
      <c r="B16" s="45"/>
      <c r="C16" s="67">
        <v>-7.1948999999999996</v>
      </c>
      <c r="D16" s="3"/>
      <c r="E16" s="73">
        <v>7.2</v>
      </c>
      <c r="F16" s="65">
        <v>-1900000000</v>
      </c>
      <c r="G16" s="44">
        <v>-10.715400000000001</v>
      </c>
      <c r="H16" s="2">
        <v>1590</v>
      </c>
      <c r="I16" s="8">
        <v>8966.2410450000007</v>
      </c>
      <c r="J16" s="72">
        <v>21.886100000000003</v>
      </c>
      <c r="K16">
        <v>21.995999999999999</v>
      </c>
    </row>
    <row r="17" spans="1:11" ht="15.75" thickBot="1">
      <c r="A17" s="45">
        <f t="shared" si="0"/>
        <v>1995</v>
      </c>
      <c r="B17" s="45"/>
      <c r="C17" s="67">
        <v>15.325100000000001</v>
      </c>
      <c r="D17" s="3"/>
      <c r="E17" s="73">
        <v>-15.3</v>
      </c>
      <c r="F17" s="65">
        <v>-860000000</v>
      </c>
      <c r="G17" s="44">
        <v>-3.0218699999999998</v>
      </c>
      <c r="H17" s="2">
        <v>1665</v>
      </c>
      <c r="I17" s="8">
        <v>11732.483831</v>
      </c>
      <c r="J17" s="72">
        <v>21.886100000000003</v>
      </c>
      <c r="K17">
        <v>21.895258333333299</v>
      </c>
    </row>
    <row r="18" spans="1:11" ht="15.75" thickBot="1">
      <c r="A18" s="45">
        <f t="shared" si="0"/>
        <v>1996</v>
      </c>
      <c r="B18" s="45"/>
      <c r="C18" s="67">
        <v>-183.95050000000001</v>
      </c>
      <c r="D18" s="3"/>
      <c r="E18" s="73">
        <v>184</v>
      </c>
      <c r="F18" s="65">
        <v>-240000000</v>
      </c>
      <c r="G18" s="44">
        <v>-0.68162999999999996</v>
      </c>
      <c r="H18" s="2">
        <v>1812.9</v>
      </c>
      <c r="I18" s="8">
        <v>15399.777122</v>
      </c>
      <c r="J18" s="72">
        <v>21.886100000000003</v>
      </c>
      <c r="K18">
        <v>21.884425</v>
      </c>
    </row>
    <row r="19" spans="1:11" ht="15.75" thickBot="1">
      <c r="A19" s="45">
        <f t="shared" si="0"/>
        <v>1997</v>
      </c>
      <c r="B19" s="45"/>
      <c r="C19" s="67">
        <v>-251.59309999999999</v>
      </c>
      <c r="D19" s="3"/>
      <c r="E19" s="73">
        <v>251.6</v>
      </c>
      <c r="F19" s="44">
        <v>4670708</v>
      </c>
      <c r="G19" s="44">
        <v>1.3039E-2</v>
      </c>
      <c r="H19" s="2">
        <v>1855.5</v>
      </c>
      <c r="I19" s="8">
        <v>14408.822797999999</v>
      </c>
      <c r="J19" s="72">
        <v>21.886100000000003</v>
      </c>
      <c r="K19">
        <v>21.886050000000001</v>
      </c>
    </row>
    <row r="20" spans="1:11" ht="15.75" thickBot="1">
      <c r="A20" s="45">
        <f t="shared" si="0"/>
        <v>1998</v>
      </c>
      <c r="B20" s="45"/>
      <c r="C20" s="67">
        <v>36.960300000000004</v>
      </c>
      <c r="D20" s="3"/>
      <c r="E20" s="73">
        <v>-37</v>
      </c>
      <c r="F20" s="65">
        <v>-820000000</v>
      </c>
      <c r="G20" s="44">
        <v>-2.5573999999999999</v>
      </c>
      <c r="H20" s="2">
        <v>1832.8</v>
      </c>
      <c r="I20" s="8">
        <v>9553.2311850000006</v>
      </c>
      <c r="J20" s="72">
        <v>21.886099999999999</v>
      </c>
      <c r="K20">
        <v>21.885999999999999</v>
      </c>
    </row>
    <row r="21" spans="1:11" ht="15.75" thickBot="1">
      <c r="A21" s="45">
        <f t="shared" si="0"/>
        <v>1999</v>
      </c>
      <c r="B21" s="45"/>
      <c r="C21" s="67">
        <v>152.36099999999999</v>
      </c>
      <c r="D21" s="3"/>
      <c r="E21" s="73">
        <v>-152.4</v>
      </c>
      <c r="F21" s="65">
        <v>-3500000000</v>
      </c>
      <c r="G21" s="44">
        <v>-9.8622399999999999</v>
      </c>
      <c r="H21" s="2">
        <v>1705.1</v>
      </c>
      <c r="I21" s="8">
        <v>13708.308473999999</v>
      </c>
      <c r="J21" s="72">
        <v>92.693350000000009</v>
      </c>
      <c r="K21">
        <v>92.338099999999997</v>
      </c>
    </row>
    <row r="22" spans="1:11" ht="15.75" thickBot="1">
      <c r="A22" s="45">
        <f t="shared" si="0"/>
        <v>2000</v>
      </c>
      <c r="B22" s="45"/>
      <c r="C22" s="67">
        <v>-453.3997</v>
      </c>
      <c r="D22" s="3"/>
      <c r="E22" s="73">
        <v>453.4</v>
      </c>
      <c r="F22" s="65">
        <v>3090000000</v>
      </c>
      <c r="G22" s="44">
        <v>6.6599219999999999</v>
      </c>
      <c r="H22" s="2">
        <v>1986.4</v>
      </c>
      <c r="I22" s="8">
        <v>26894.103071000001</v>
      </c>
      <c r="J22" s="72">
        <v>102.10520833333334</v>
      </c>
      <c r="K22">
        <v>101.69733333333301</v>
      </c>
    </row>
    <row r="23" spans="1:11" ht="15.75" thickBot="1">
      <c r="A23" s="45">
        <f t="shared" si="0"/>
        <v>2001</v>
      </c>
      <c r="B23" s="45"/>
      <c r="C23" s="67">
        <v>-56.531879999999994</v>
      </c>
      <c r="D23" s="3"/>
      <c r="E23" s="73">
        <v>56.5</v>
      </c>
      <c r="F23" s="65">
        <v>223000000</v>
      </c>
      <c r="G23" s="44">
        <v>0.50456699999999999</v>
      </c>
      <c r="H23" s="2">
        <v>2009.4</v>
      </c>
      <c r="I23" s="8">
        <v>17730.771997</v>
      </c>
      <c r="J23" s="72">
        <v>111.94332500000002</v>
      </c>
      <c r="K23">
        <v>111.23125</v>
      </c>
    </row>
    <row r="24" spans="1:11" ht="15.75" thickBot="1">
      <c r="A24" s="45">
        <f t="shared" si="0"/>
        <v>2002</v>
      </c>
      <c r="B24" s="45"/>
      <c r="C24" s="67">
        <v>329.69866500000001</v>
      </c>
      <c r="D24" s="3"/>
      <c r="E24" s="73">
        <v>-329.7</v>
      </c>
      <c r="F24" s="65">
        <v>-4700000000</v>
      </c>
      <c r="G24" s="44">
        <v>-7.93215</v>
      </c>
      <c r="H24" s="2">
        <v>1798.2</v>
      </c>
      <c r="I24" s="8">
        <v>16566.770057999998</v>
      </c>
      <c r="J24" s="72">
        <v>120.97016666666667</v>
      </c>
      <c r="K24">
        <v>120.57815833333299</v>
      </c>
    </row>
    <row r="25" spans="1:11" ht="15.75" thickBot="1">
      <c r="A25" s="45">
        <f t="shared" si="0"/>
        <v>2003</v>
      </c>
      <c r="B25" s="45"/>
      <c r="C25" s="67">
        <v>27.503347600000001</v>
      </c>
      <c r="D25" s="3"/>
      <c r="E25" s="73">
        <v>-27.5</v>
      </c>
      <c r="F25" s="65">
        <v>-1300000000</v>
      </c>
      <c r="G25" s="44">
        <v>-1.8625400000000001</v>
      </c>
      <c r="H25" s="2">
        <v>2163.5</v>
      </c>
      <c r="I25" s="8">
        <v>23195.037222999999</v>
      </c>
      <c r="J25" s="72">
        <v>129.35653333333335</v>
      </c>
      <c r="K25">
        <v>129.22235000000001</v>
      </c>
    </row>
    <row r="26" spans="1:11" ht="15.75" thickBot="1">
      <c r="A26" s="45">
        <f t="shared" si="0"/>
        <v>2004</v>
      </c>
      <c r="B26" s="45"/>
      <c r="C26" s="67">
        <v>-1261.8029199999999</v>
      </c>
      <c r="D26" s="3"/>
      <c r="E26" s="74">
        <v>1261.8</v>
      </c>
      <c r="F26" s="65">
        <v>8490000000</v>
      </c>
      <c r="G26" s="44">
        <v>9.6662879999999998</v>
      </c>
      <c r="H26" s="2">
        <v>2356</v>
      </c>
      <c r="I26" s="8">
        <v>33719.106314999997</v>
      </c>
      <c r="J26" s="72">
        <v>133.50039999999998</v>
      </c>
      <c r="K26">
        <v>132.888025</v>
      </c>
    </row>
    <row r="27" spans="1:11">
      <c r="A27" s="45">
        <f t="shared" si="0"/>
        <v>2005</v>
      </c>
      <c r="B27" s="45"/>
      <c r="C27" s="66">
        <v>-1488.0921000000001</v>
      </c>
      <c r="D27" s="3"/>
      <c r="E27" s="75">
        <v>1488.1</v>
      </c>
      <c r="F27" s="65">
        <v>11300000000</v>
      </c>
      <c r="G27" s="44">
        <v>10.098850000000001</v>
      </c>
      <c r="H27" s="2">
        <v>2325.9</v>
      </c>
      <c r="I27" s="8">
        <v>47632.298093999998</v>
      </c>
      <c r="J27" s="72">
        <v>132.14699999999999</v>
      </c>
      <c r="K27">
        <v>131.274333333333</v>
      </c>
    </row>
    <row r="28" spans="1:11">
      <c r="A28" s="45">
        <f t="shared" si="0"/>
        <v>2006</v>
      </c>
      <c r="B28" s="45"/>
      <c r="C28" s="66">
        <v>-1787.5578431880001</v>
      </c>
      <c r="D28" s="3"/>
      <c r="E28" s="75">
        <v>1787.6</v>
      </c>
      <c r="F28" s="65">
        <v>13900000000</v>
      </c>
      <c r="G28" s="44">
        <v>9.5540760000000002</v>
      </c>
      <c r="H28" s="2">
        <v>2248.4</v>
      </c>
      <c r="I28" s="8">
        <v>54461.579298999997</v>
      </c>
      <c r="J28" s="72">
        <v>128.6516</v>
      </c>
      <c r="K28">
        <v>128.65166666666701</v>
      </c>
    </row>
    <row r="29" spans="1:11">
      <c r="A29" s="45">
        <f t="shared" si="0"/>
        <v>2007</v>
      </c>
      <c r="B29" s="45"/>
      <c r="C29" s="66">
        <v>-1127.2128379999999</v>
      </c>
      <c r="D29" s="3"/>
      <c r="E29" s="75">
        <v>1127.2</v>
      </c>
      <c r="F29" s="65">
        <v>8960000000</v>
      </c>
      <c r="G29" s="44">
        <v>5.3830470000000004</v>
      </c>
      <c r="H29" s="2">
        <v>2217.14</v>
      </c>
      <c r="I29" s="8">
        <v>50832.754674000003</v>
      </c>
      <c r="J29" s="72">
        <v>125.8331</v>
      </c>
      <c r="K29">
        <v>125.808108333333</v>
      </c>
    </row>
    <row r="30" spans="1:11">
      <c r="A30" s="45">
        <f t="shared" si="0"/>
        <v>2008</v>
      </c>
      <c r="B30" s="45"/>
      <c r="C30" s="66">
        <v>-196.3678283829999</v>
      </c>
      <c r="D30" s="3"/>
      <c r="E30" s="76">
        <v>196.4</v>
      </c>
      <c r="F30" s="65">
        <v>1660000000</v>
      </c>
      <c r="G30" s="44">
        <v>0.79633900000000002</v>
      </c>
      <c r="H30" s="2">
        <v>2092.34</v>
      </c>
      <c r="I30" s="8">
        <v>73824.658781999999</v>
      </c>
      <c r="J30" s="72">
        <v>118.56691666666667</v>
      </c>
      <c r="K30">
        <v>118.546016666667</v>
      </c>
    </row>
    <row r="31" spans="1:11">
      <c r="A31" s="45">
        <f t="shared" si="0"/>
        <v>2009</v>
      </c>
      <c r="B31" s="45"/>
      <c r="C31" s="66">
        <v>1563.6937149000003</v>
      </c>
      <c r="D31" s="3"/>
      <c r="E31" s="75">
        <v>-1563.7</v>
      </c>
      <c r="F31" s="65">
        <v>-11000000000</v>
      </c>
      <c r="G31" s="44">
        <v>-6.2039299999999997</v>
      </c>
      <c r="H31" s="2">
        <v>2160.17</v>
      </c>
      <c r="I31" s="8">
        <v>42204.977770999998</v>
      </c>
      <c r="J31" s="72">
        <v>148.880174166666</v>
      </c>
      <c r="K31">
        <v>148.90174166666699</v>
      </c>
    </row>
    <row r="32" spans="1:11">
      <c r="A32" s="45">
        <f t="shared" si="0"/>
        <v>2010</v>
      </c>
      <c r="B32" s="45"/>
      <c r="C32" s="66">
        <v>1491.47839</v>
      </c>
      <c r="D32" s="3"/>
      <c r="E32" s="75">
        <v>-1491.5</v>
      </c>
      <c r="F32" s="65">
        <v>-9700000000</v>
      </c>
      <c r="G32" s="44">
        <v>-2.62635</v>
      </c>
      <c r="H32" s="2">
        <v>2464.12</v>
      </c>
      <c r="I32" s="8">
        <v>67025.024317999996</v>
      </c>
      <c r="J32" s="77">
        <v>150.298025</v>
      </c>
      <c r="K32">
        <v>150.298025</v>
      </c>
    </row>
    <row r="33" spans="1:11">
      <c r="A33" s="45">
        <f t="shared" si="0"/>
        <v>2011</v>
      </c>
      <c r="B33" s="45"/>
      <c r="C33" s="66">
        <v>-47.064335252000355</v>
      </c>
      <c r="D33" s="3"/>
      <c r="E33" s="76">
        <v>47.1</v>
      </c>
      <c r="F33" s="65">
        <v>306000000</v>
      </c>
      <c r="G33" s="44">
        <v>7.4282000000000001E-2</v>
      </c>
      <c r="H33" s="2">
        <v>2377</v>
      </c>
      <c r="I33" s="8">
        <v>88449.488530000002</v>
      </c>
      <c r="J33" s="77">
        <v>153.86160833333332</v>
      </c>
      <c r="K33">
        <v>153.86160833333301</v>
      </c>
    </row>
    <row r="34" spans="1:11">
      <c r="A34" s="45">
        <f t="shared" si="0"/>
        <v>2012</v>
      </c>
      <c r="B34" s="45"/>
      <c r="C34" s="66">
        <v>-1747.8996776999998</v>
      </c>
      <c r="D34" s="3"/>
      <c r="E34" s="75">
        <v>1747.9</v>
      </c>
      <c r="F34" s="65">
        <v>11100000000</v>
      </c>
      <c r="G34" s="44">
        <v>2.4075700000000002</v>
      </c>
      <c r="H34" s="2">
        <v>2368</v>
      </c>
      <c r="I34" s="8">
        <v>95619.697</v>
      </c>
      <c r="J34" s="77">
        <v>157.49942817460317</v>
      </c>
      <c r="K34">
        <v>157.49942575757601</v>
      </c>
    </row>
    <row r="35" spans="1:11">
      <c r="A35" s="45">
        <f t="shared" si="0"/>
        <v>2013</v>
      </c>
      <c r="B35" s="45"/>
      <c r="C35" s="66">
        <v>154.1788339000004</v>
      </c>
      <c r="D35" s="3"/>
      <c r="E35" s="76">
        <v>-154.19999999999999</v>
      </c>
      <c r="F35" s="65">
        <v>-980000000</v>
      </c>
      <c r="G35" s="44">
        <v>-0.19031999999999999</v>
      </c>
      <c r="H35" s="2">
        <v>2193</v>
      </c>
      <c r="I35" s="8">
        <v>90546.240000000005</v>
      </c>
      <c r="J35" s="77">
        <v>157.3112183195307</v>
      </c>
      <c r="K35">
        <v>157.31122500000001</v>
      </c>
    </row>
    <row r="36" spans="1:11">
      <c r="A36" s="45">
        <f t="shared" si="0"/>
        <v>2014</v>
      </c>
      <c r="B36" s="45"/>
      <c r="C36" s="66">
        <v>1329.3177169878254</v>
      </c>
      <c r="D36" s="3"/>
      <c r="E36" s="75">
        <v>-1329.3</v>
      </c>
      <c r="F36" s="65">
        <v>-8400000000</v>
      </c>
      <c r="G36" s="44">
        <v>-1.4717499999999999</v>
      </c>
      <c r="H36" s="2">
        <v>2120.0693068119999</v>
      </c>
      <c r="I36" s="8">
        <v>78052.77</v>
      </c>
      <c r="J36" s="77">
        <v>158.55264490620488</v>
      </c>
      <c r="K36">
        <v>158.552641666667</v>
      </c>
    </row>
    <row r="37" spans="1:11">
      <c r="A37" s="45">
        <f t="shared" si="0"/>
        <v>2015</v>
      </c>
      <c r="B37" s="45"/>
      <c r="C37" s="66">
        <v>1150.1325281606205</v>
      </c>
      <c r="D37" s="3"/>
      <c r="E37" s="75">
        <v>-1150.0999999999999</v>
      </c>
      <c r="F37" s="65">
        <v>-6400000000</v>
      </c>
      <c r="G37" s="44">
        <v>-1.3212900000000001</v>
      </c>
      <c r="H37" s="2">
        <v>2114</v>
      </c>
      <c r="I37" s="8">
        <v>41817.839999999997</v>
      </c>
      <c r="J37" s="77">
        <v>193.2791666666667</v>
      </c>
      <c r="K37">
        <v>192.440333333333</v>
      </c>
    </row>
    <row r="38" spans="1:11">
      <c r="A38" s="45">
        <f t="shared" si="0"/>
        <v>2016</v>
      </c>
      <c r="B38" s="45"/>
      <c r="C38" s="66">
        <v>247.84088435203722</v>
      </c>
      <c r="D38" s="3"/>
      <c r="E38" s="76">
        <v>-247.8</v>
      </c>
      <c r="F38" s="65">
        <v>-990000000</v>
      </c>
      <c r="G38" s="44">
        <v>-0.24354000000000001</v>
      </c>
      <c r="H38" s="2">
        <v>1737.9678907103826</v>
      </c>
      <c r="I38" s="8">
        <v>27788.3</v>
      </c>
      <c r="J38" s="77">
        <v>253.49225191946155</v>
      </c>
      <c r="K38">
        <v>253.49199999999999</v>
      </c>
    </row>
    <row r="39" spans="1:11" ht="15.75" thickBot="1">
      <c r="A39" s="45">
        <f t="shared" si="0"/>
        <v>2017</v>
      </c>
      <c r="B39" s="45"/>
      <c r="C39" s="66">
        <v>-3737.3673017008982</v>
      </c>
      <c r="D39" s="3"/>
      <c r="E39" s="75">
        <v>3737.4</v>
      </c>
      <c r="F39" s="70">
        <v>12200000000</v>
      </c>
      <c r="G39" s="44">
        <v>3.2524359999999999</v>
      </c>
      <c r="H39" s="2">
        <v>1811.1060958904109</v>
      </c>
      <c r="I39" s="8">
        <v>38607.279999999999</v>
      </c>
      <c r="J39" s="78">
        <v>305.7901091600047</v>
      </c>
      <c r="K39" s="64">
        <v>305.79010916000499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3"/>
  <sheetViews>
    <sheetView tabSelected="1" topLeftCell="A138" workbookViewId="0">
      <selection activeCell="M1" sqref="M1:M153"/>
    </sheetView>
  </sheetViews>
  <sheetFormatPr defaultRowHeight="15"/>
  <cols>
    <col min="1" max="16384" width="9.140625" style="45"/>
  </cols>
  <sheetData>
    <row r="1" spans="1:13">
      <c r="A1" s="45" t="s">
        <v>226</v>
      </c>
      <c r="B1" s="1" t="s">
        <v>227</v>
      </c>
      <c r="C1" s="3" t="s">
        <v>50</v>
      </c>
      <c r="D1" s="3" t="s">
        <v>51</v>
      </c>
      <c r="E1" s="1" t="s">
        <v>23</v>
      </c>
      <c r="F1" s="1" t="s">
        <v>58</v>
      </c>
      <c r="G1" s="90" t="s">
        <v>228</v>
      </c>
      <c r="H1" s="90" t="s">
        <v>54</v>
      </c>
      <c r="I1" s="90" t="s">
        <v>231</v>
      </c>
      <c r="J1" s="90" t="s">
        <v>230</v>
      </c>
      <c r="K1" s="90" t="s">
        <v>64</v>
      </c>
      <c r="L1" s="91" t="s">
        <v>65</v>
      </c>
      <c r="M1" s="1" t="s">
        <v>61</v>
      </c>
    </row>
    <row r="2" spans="1:13">
      <c r="A2" s="45" t="s">
        <v>74</v>
      </c>
      <c r="B2" s="1"/>
      <c r="C2" s="79">
        <v>2572.7357078643299</v>
      </c>
      <c r="D2" s="2">
        <v>41414.50520793983</v>
      </c>
      <c r="E2" s="81">
        <v>4430000000</v>
      </c>
      <c r="G2" s="92">
        <v>0.54678089191608303</v>
      </c>
      <c r="H2" s="93">
        <v>1960.2</v>
      </c>
      <c r="I2" s="90"/>
      <c r="J2" s="90"/>
      <c r="K2" s="94">
        <v>6.9023079999999997</v>
      </c>
      <c r="L2" s="91"/>
      <c r="M2" s="64">
        <v>4.2048310468301651</v>
      </c>
    </row>
    <row r="3" spans="1:13">
      <c r="A3" s="45" t="s">
        <v>75</v>
      </c>
      <c r="G3" s="91"/>
      <c r="H3" s="91"/>
      <c r="I3" s="91"/>
      <c r="J3" s="91"/>
      <c r="K3" s="91"/>
      <c r="L3" s="91"/>
    </row>
    <row r="4" spans="1:13">
      <c r="A4" s="45" t="s">
        <v>76</v>
      </c>
      <c r="G4" s="91"/>
      <c r="H4" s="91"/>
      <c r="I4" s="91"/>
      <c r="J4" s="91"/>
      <c r="K4" s="91"/>
      <c r="L4" s="91"/>
    </row>
    <row r="5" spans="1:13">
      <c r="A5" s="45" t="s">
        <v>77</v>
      </c>
      <c r="G5" s="91"/>
      <c r="H5" s="91"/>
      <c r="I5" s="91"/>
      <c r="J5" s="91"/>
      <c r="K5" s="91"/>
      <c r="L5" s="91"/>
    </row>
    <row r="6" spans="1:13">
      <c r="A6" s="45" t="s">
        <v>78</v>
      </c>
      <c r="B6" s="1"/>
      <c r="C6" s="79">
        <v>2713.603279371293</v>
      </c>
      <c r="D6" s="2">
        <v>37664.629688811205</v>
      </c>
      <c r="E6" s="81">
        <v>-5000000000</v>
      </c>
      <c r="G6" s="92">
        <v>0.61770817502880504</v>
      </c>
      <c r="H6" s="93">
        <v>1228.4000000000001</v>
      </c>
      <c r="I6" s="32">
        <v>0.34279999999999999</v>
      </c>
      <c r="J6" s="32">
        <v>10.6805</v>
      </c>
      <c r="K6" s="94">
        <v>-8.1684999999999999</v>
      </c>
      <c r="L6" s="86">
        <v>-3.0207999999999999</v>
      </c>
      <c r="M6">
        <v>-13.127880485070023</v>
      </c>
    </row>
    <row r="7" spans="1:13">
      <c r="A7" s="45" t="s">
        <v>79</v>
      </c>
      <c r="G7" s="91"/>
      <c r="H7" s="91"/>
      <c r="I7" s="91"/>
      <c r="J7" s="91"/>
      <c r="K7" s="91"/>
      <c r="L7" s="91"/>
    </row>
    <row r="8" spans="1:13">
      <c r="A8" s="45" t="s">
        <v>80</v>
      </c>
      <c r="G8" s="91"/>
      <c r="H8" s="91"/>
      <c r="I8" s="91"/>
      <c r="J8" s="91"/>
      <c r="K8" s="91"/>
      <c r="L8" s="91"/>
    </row>
    <row r="9" spans="1:13">
      <c r="A9" s="45" t="s">
        <v>81</v>
      </c>
      <c r="G9" s="91"/>
      <c r="H9" s="91"/>
      <c r="I9" s="91"/>
      <c r="J9" s="91"/>
      <c r="K9" s="91"/>
      <c r="L9" s="91"/>
    </row>
    <row r="10" spans="1:13">
      <c r="A10" s="45" t="s">
        <v>82</v>
      </c>
      <c r="B10" s="1"/>
      <c r="C10" s="79">
        <v>2908.2967163438216</v>
      </c>
      <c r="D10" s="2">
        <v>35060.997400188971</v>
      </c>
      <c r="E10" s="81">
        <v>-5600000000</v>
      </c>
      <c r="G10" s="92">
        <v>0.67346126152852404</v>
      </c>
      <c r="H10" s="93">
        <v>1002.8</v>
      </c>
      <c r="I10" s="32">
        <v>0.20319999999999999</v>
      </c>
      <c r="J10" s="32">
        <v>8.0031999999999996</v>
      </c>
      <c r="K10" s="94">
        <v>-10.932399999999999</v>
      </c>
      <c r="L10" s="86">
        <v>-1.3983000000000001</v>
      </c>
      <c r="M10">
        <v>-1.0531860595670821</v>
      </c>
    </row>
    <row r="11" spans="1:13">
      <c r="A11" s="45" t="s">
        <v>83</v>
      </c>
      <c r="G11" s="91"/>
      <c r="H11" s="91"/>
      <c r="I11" s="91"/>
      <c r="J11" s="91"/>
      <c r="K11" s="91"/>
      <c r="L11" s="91"/>
    </row>
    <row r="12" spans="1:13">
      <c r="A12" s="45" t="s">
        <v>84</v>
      </c>
      <c r="G12" s="91"/>
      <c r="H12" s="91"/>
      <c r="I12" s="91"/>
      <c r="J12" s="91"/>
      <c r="K12" s="91"/>
      <c r="L12" s="91"/>
    </row>
    <row r="13" spans="1:13">
      <c r="A13" s="45" t="s">
        <v>85</v>
      </c>
      <c r="G13" s="91"/>
      <c r="H13" s="91"/>
      <c r="I13" s="91"/>
      <c r="J13" s="91"/>
      <c r="K13" s="91"/>
      <c r="L13" s="91"/>
    </row>
    <row r="14" spans="1:13">
      <c r="A14" s="45" t="s">
        <v>86</v>
      </c>
      <c r="B14" s="10">
        <v>29.9</v>
      </c>
      <c r="C14" s="79">
        <v>3133.7338839976924</v>
      </c>
      <c r="D14" s="2">
        <v>34019.529859198024</v>
      </c>
      <c r="E14" s="81">
        <v>-2900000000</v>
      </c>
      <c r="G14" s="92">
        <v>0.72440985115157297</v>
      </c>
      <c r="H14" s="93">
        <v>935.2</v>
      </c>
      <c r="I14" s="32">
        <v>0.30130000000000001</v>
      </c>
      <c r="J14" s="32">
        <v>7.2012</v>
      </c>
      <c r="K14" s="94">
        <v>-8.1438299999999995</v>
      </c>
      <c r="L14" s="86">
        <v>-0.30130000000000001</v>
      </c>
      <c r="M14">
        <v>-5.0504511092077422</v>
      </c>
    </row>
    <row r="15" spans="1:13">
      <c r="A15" s="45" t="s">
        <v>87</v>
      </c>
      <c r="G15" s="91"/>
      <c r="H15" s="91"/>
      <c r="I15" s="91"/>
      <c r="J15" s="91"/>
      <c r="K15" s="91"/>
      <c r="L15" s="91"/>
    </row>
    <row r="16" spans="1:13">
      <c r="A16" s="45" t="s">
        <v>88</v>
      </c>
      <c r="G16" s="91"/>
      <c r="H16" s="91"/>
      <c r="I16" s="91"/>
      <c r="J16" s="91"/>
      <c r="K16" s="91"/>
      <c r="L16" s="91"/>
    </row>
    <row r="17" spans="1:13">
      <c r="A17" s="45" t="s">
        <v>89</v>
      </c>
      <c r="G17" s="91"/>
      <c r="H17" s="91"/>
      <c r="I17" s="91"/>
      <c r="J17" s="91"/>
      <c r="K17" s="91"/>
      <c r="L17" s="91"/>
    </row>
    <row r="18" spans="1:13">
      <c r="A18" s="45" t="s">
        <v>90</v>
      </c>
      <c r="B18" s="10">
        <v>28.888000000000002</v>
      </c>
      <c r="C18" s="79">
        <v>3350.9426383829423</v>
      </c>
      <c r="D18" s="2">
        <v>34436.095882542184</v>
      </c>
      <c r="E18" s="81">
        <v>-970000000</v>
      </c>
      <c r="G18" s="92">
        <v>0.76652744911239201</v>
      </c>
      <c r="H18" s="93">
        <v>1094.0999999999999</v>
      </c>
      <c r="I18" s="32">
        <v>0.24740000000000001</v>
      </c>
      <c r="J18" s="32">
        <v>8.8406000000000002</v>
      </c>
      <c r="K18" s="94">
        <v>-3.4053599999999999</v>
      </c>
      <c r="L18" s="86">
        <v>0.35489999999999999</v>
      </c>
      <c r="M18">
        <v>-2.0215375687287462</v>
      </c>
    </row>
    <row r="19" spans="1:13">
      <c r="A19" s="45" t="s">
        <v>91</v>
      </c>
      <c r="G19" s="91"/>
      <c r="H19" s="91"/>
      <c r="I19" s="91"/>
      <c r="J19" s="91"/>
      <c r="K19" s="91"/>
      <c r="L19" s="91"/>
    </row>
    <row r="20" spans="1:13">
      <c r="A20" s="45" t="s">
        <v>92</v>
      </c>
      <c r="G20" s="91"/>
      <c r="H20" s="91"/>
      <c r="I20" s="91"/>
      <c r="J20" s="91"/>
      <c r="K20" s="91"/>
      <c r="L20" s="91"/>
    </row>
    <row r="21" spans="1:13">
      <c r="A21" s="45" t="s">
        <v>93</v>
      </c>
      <c r="G21" s="91"/>
      <c r="H21" s="91"/>
      <c r="I21" s="91"/>
      <c r="J21" s="91"/>
      <c r="K21" s="91"/>
      <c r="L21" s="91"/>
    </row>
    <row r="22" spans="1:13">
      <c r="A22" s="45" t="s">
        <v>94</v>
      </c>
      <c r="B22" s="10">
        <v>27.765999999999998</v>
      </c>
      <c r="C22" s="79">
        <v>3494.2584523322903</v>
      </c>
      <c r="D22" s="2">
        <v>32834.025153681978</v>
      </c>
      <c r="E22" s="81">
        <v>-1200000000</v>
      </c>
      <c r="G22" s="92">
        <v>0.89377408333333297</v>
      </c>
      <c r="H22" s="93">
        <v>1333.3</v>
      </c>
      <c r="I22" s="32">
        <v>0.49710000000000004</v>
      </c>
      <c r="J22" s="32">
        <v>11.223700000000001</v>
      </c>
      <c r="K22" s="94">
        <v>-4.1865899999999998</v>
      </c>
      <c r="L22" s="86">
        <v>0.34910000000000002</v>
      </c>
      <c r="M22">
        <v>8.3228297001925569</v>
      </c>
    </row>
    <row r="23" spans="1:13">
      <c r="A23" s="45" t="s">
        <v>95</v>
      </c>
      <c r="G23" s="91"/>
      <c r="H23" s="91"/>
      <c r="I23" s="91"/>
      <c r="J23" s="91"/>
      <c r="K23" s="91"/>
      <c r="L23" s="91"/>
    </row>
    <row r="24" spans="1:13">
      <c r="A24" s="45" t="s">
        <v>96</v>
      </c>
      <c r="G24" s="91"/>
      <c r="H24" s="91"/>
      <c r="I24" s="91"/>
      <c r="J24" s="91"/>
      <c r="K24" s="91"/>
      <c r="L24" s="91"/>
    </row>
    <row r="25" spans="1:13">
      <c r="A25" s="45" t="s">
        <v>97</v>
      </c>
      <c r="G25" s="91"/>
      <c r="H25" s="91"/>
      <c r="I25" s="91"/>
      <c r="J25" s="91"/>
      <c r="K25" s="91"/>
      <c r="L25" s="91"/>
    </row>
    <row r="26" spans="1:13">
      <c r="A26" s="45" t="s">
        <v>98</v>
      </c>
      <c r="B26" s="10">
        <v>14.475</v>
      </c>
      <c r="C26" s="79">
        <v>3563.9493864304613</v>
      </c>
      <c r="D26" s="2">
        <v>36258.929842094694</v>
      </c>
      <c r="E26" s="81">
        <v>-1100000000</v>
      </c>
      <c r="G26" s="92">
        <v>1.7545230040748101</v>
      </c>
      <c r="H26" s="93">
        <v>1221.2</v>
      </c>
      <c r="I26" s="32">
        <v>0.55210000000000004</v>
      </c>
      <c r="J26" s="32">
        <v>8.3684999999999992</v>
      </c>
      <c r="K26" s="94">
        <v>-5.1100399999999997</v>
      </c>
      <c r="L26" s="86">
        <v>0.7843</v>
      </c>
      <c r="M26">
        <v>-8.7541769794268305</v>
      </c>
    </row>
    <row r="27" spans="1:13">
      <c r="A27" s="45" t="s">
        <v>99</v>
      </c>
      <c r="G27" s="91"/>
      <c r="H27" s="91"/>
      <c r="I27" s="91"/>
      <c r="J27" s="91"/>
      <c r="K27" s="91"/>
      <c r="L27" s="91"/>
    </row>
    <row r="28" spans="1:13">
      <c r="A28" s="45" t="s">
        <v>100</v>
      </c>
      <c r="G28" s="91"/>
      <c r="H28" s="91"/>
      <c r="I28" s="91"/>
      <c r="J28" s="91"/>
      <c r="K28" s="91"/>
      <c r="L28" s="91"/>
    </row>
    <row r="29" spans="1:13">
      <c r="A29" s="45" t="s">
        <v>101</v>
      </c>
      <c r="G29" s="91"/>
      <c r="H29" s="91"/>
      <c r="I29" s="91"/>
      <c r="J29" s="91"/>
      <c r="K29" s="91"/>
      <c r="L29" s="91"/>
    </row>
    <row r="30" spans="1:13">
      <c r="A30" s="45" t="s">
        <v>102</v>
      </c>
      <c r="B30" s="10">
        <v>18.498999999999999</v>
      </c>
      <c r="C30" s="79">
        <v>3592.1443097573797</v>
      </c>
      <c r="D30" s="2">
        <v>36479.992899504323</v>
      </c>
      <c r="E30" s="81">
        <v>-4500000000</v>
      </c>
      <c r="G30" s="92">
        <v>4.0160373443363104</v>
      </c>
      <c r="H30" s="93">
        <v>1065.2</v>
      </c>
      <c r="I30" s="32">
        <v>2.1520000000000001</v>
      </c>
      <c r="J30" s="32">
        <v>28.208599999999997</v>
      </c>
      <c r="K30" s="94">
        <v>-18.837800000000001</v>
      </c>
      <c r="L30" s="86">
        <v>0.15920000000000001</v>
      </c>
      <c r="M30">
        <v>-10.751700140001489</v>
      </c>
    </row>
    <row r="31" spans="1:13">
      <c r="A31" s="45" t="s">
        <v>103</v>
      </c>
      <c r="G31" s="91"/>
      <c r="H31" s="91"/>
      <c r="I31" s="91"/>
      <c r="J31" s="91"/>
      <c r="K31" s="91"/>
      <c r="L31" s="91"/>
    </row>
    <row r="32" spans="1:13">
      <c r="A32" s="45" t="s">
        <v>104</v>
      </c>
      <c r="G32" s="91"/>
      <c r="H32" s="91"/>
      <c r="I32" s="91"/>
      <c r="J32" s="91"/>
      <c r="K32" s="91"/>
      <c r="L32" s="91"/>
    </row>
    <row r="33" spans="1:13">
      <c r="A33" s="45" t="s">
        <v>105</v>
      </c>
      <c r="G33" s="91"/>
      <c r="H33" s="91"/>
      <c r="I33" s="91"/>
      <c r="J33" s="91"/>
      <c r="K33" s="91"/>
      <c r="L33" s="91"/>
    </row>
    <row r="34" spans="1:13">
      <c r="A34" s="45" t="s">
        <v>106</v>
      </c>
      <c r="B34" s="10">
        <v>15.113</v>
      </c>
      <c r="C34" s="79">
        <v>3791.9565205660897</v>
      </c>
      <c r="D34" s="2">
        <v>38885.068855055943</v>
      </c>
      <c r="E34" s="81">
        <v>-5100000000</v>
      </c>
      <c r="G34" s="92">
        <v>4.5369666666666699</v>
      </c>
      <c r="H34" s="93">
        <v>1110.5</v>
      </c>
      <c r="I34" s="32">
        <v>2.7574000000000001</v>
      </c>
      <c r="J34" s="32">
        <v>28.435400000000001</v>
      </c>
      <c r="K34" s="94">
        <v>-22.039200000000001</v>
      </c>
      <c r="L34" s="86">
        <v>-2.2940999999999998</v>
      </c>
      <c r="M34">
        <v>7.5425220252153764</v>
      </c>
    </row>
    <row r="35" spans="1:13">
      <c r="A35" s="45" t="s">
        <v>107</v>
      </c>
      <c r="G35" s="91"/>
      <c r="H35" s="91"/>
      <c r="I35" s="91"/>
      <c r="J35" s="91"/>
      <c r="K35" s="91"/>
      <c r="L35" s="91"/>
    </row>
    <row r="36" spans="1:13">
      <c r="A36" s="45" t="s">
        <v>108</v>
      </c>
      <c r="G36" s="91"/>
      <c r="H36" s="91"/>
      <c r="I36" s="91"/>
      <c r="J36" s="91"/>
      <c r="K36" s="91"/>
      <c r="L36" s="91"/>
    </row>
    <row r="37" spans="1:13">
      <c r="A37" s="45" t="s">
        <v>109</v>
      </c>
      <c r="G37" s="91"/>
      <c r="H37" s="91"/>
      <c r="I37" s="91"/>
      <c r="J37" s="91"/>
      <c r="K37" s="91"/>
      <c r="L37" s="91"/>
    </row>
    <row r="38" spans="1:13">
      <c r="A38" s="45" t="s">
        <v>110</v>
      </c>
      <c r="B38" s="10">
        <v>18.501999999999999</v>
      </c>
      <c r="C38" s="79">
        <v>3778.3529569626448</v>
      </c>
      <c r="D38" s="2">
        <v>40654.030812300291</v>
      </c>
      <c r="E38" s="81">
        <v>-2700000000</v>
      </c>
      <c r="G38" s="92">
        <v>7.3647349999999996</v>
      </c>
      <c r="H38" s="93">
        <v>1525.9</v>
      </c>
      <c r="I38" s="32">
        <v>2.9544000000000001</v>
      </c>
      <c r="J38" s="32">
        <v>55.016800000000003</v>
      </c>
      <c r="K38" s="94">
        <v>-11.006</v>
      </c>
      <c r="L38" s="86">
        <v>8.7278000000000002</v>
      </c>
      <c r="M38">
        <v>6.4671911442220278</v>
      </c>
    </row>
    <row r="39" spans="1:13">
      <c r="A39" s="45" t="s">
        <v>111</v>
      </c>
      <c r="G39" s="91"/>
      <c r="H39" s="91"/>
      <c r="I39" s="91"/>
      <c r="J39" s="91"/>
      <c r="K39" s="91"/>
      <c r="L39" s="91"/>
    </row>
    <row r="40" spans="1:13">
      <c r="A40" s="45" t="s">
        <v>112</v>
      </c>
      <c r="G40" s="91"/>
      <c r="H40" s="91"/>
      <c r="I40" s="91"/>
      <c r="J40" s="91"/>
      <c r="K40" s="91"/>
      <c r="L40" s="91"/>
    </row>
    <row r="41" spans="1:13">
      <c r="A41" s="45" t="s">
        <v>113</v>
      </c>
      <c r="G41" s="91"/>
      <c r="H41" s="91"/>
      <c r="I41" s="91"/>
      <c r="J41" s="91"/>
      <c r="K41" s="91"/>
      <c r="L41" s="91"/>
    </row>
    <row r="42" spans="1:13">
      <c r="A42" s="45" t="s">
        <v>114</v>
      </c>
      <c r="B42" s="10">
        <v>24.164000000000001</v>
      </c>
      <c r="C42" s="79">
        <v>3764.423175473401</v>
      </c>
      <c r="D42" s="2">
        <v>43438.330771046436</v>
      </c>
      <c r="E42" s="81">
        <v>1040000000</v>
      </c>
      <c r="G42" s="92">
        <v>8.0382850000000001</v>
      </c>
      <c r="H42" s="93">
        <v>1550</v>
      </c>
      <c r="I42" s="32">
        <v>3.2595999999999998</v>
      </c>
      <c r="J42" s="32">
        <v>106.62649999999999</v>
      </c>
      <c r="K42" s="94">
        <v>3.3848340000000001</v>
      </c>
      <c r="L42" s="86">
        <v>18.498200000000001</v>
      </c>
      <c r="M42">
        <v>12.766009173610058</v>
      </c>
    </row>
    <row r="43" spans="1:13">
      <c r="A43" s="45" t="s">
        <v>115</v>
      </c>
      <c r="G43" s="91"/>
      <c r="H43" s="91"/>
      <c r="I43" s="91"/>
      <c r="J43" s="91"/>
      <c r="K43" s="91"/>
      <c r="L43" s="91"/>
    </row>
    <row r="44" spans="1:13">
      <c r="A44" s="45" t="s">
        <v>116</v>
      </c>
      <c r="G44" s="91"/>
      <c r="H44" s="91"/>
      <c r="I44" s="91"/>
      <c r="J44" s="91"/>
      <c r="K44" s="91"/>
      <c r="L44" s="91"/>
    </row>
    <row r="45" spans="1:13">
      <c r="A45" s="45" t="s">
        <v>117</v>
      </c>
      <c r="G45" s="91"/>
      <c r="H45" s="91"/>
      <c r="I45" s="91"/>
      <c r="J45" s="91"/>
      <c r="K45" s="91"/>
      <c r="L45" s="91"/>
    </row>
    <row r="46" spans="1:13">
      <c r="A46" s="45" t="s">
        <v>118</v>
      </c>
      <c r="B46" s="10">
        <v>20.553000000000001</v>
      </c>
      <c r="C46" s="79">
        <v>3938.9342345857935</v>
      </c>
      <c r="D46" s="2">
        <v>43075.792344604051</v>
      </c>
      <c r="E46" s="81">
        <v>-1500000000</v>
      </c>
      <c r="G46" s="92">
        <v>9.9094916666666695</v>
      </c>
      <c r="H46" s="93">
        <v>1610</v>
      </c>
      <c r="I46" s="32">
        <v>4.6772999999999998</v>
      </c>
      <c r="J46" s="32">
        <v>116.85810000000001</v>
      </c>
      <c r="K46" s="94">
        <v>-5.5594200000000003</v>
      </c>
      <c r="L46" s="86">
        <v>5.9596</v>
      </c>
      <c r="M46">
        <v>-0.61785058862278674</v>
      </c>
    </row>
    <row r="47" spans="1:13">
      <c r="A47" s="45" t="s">
        <v>119</v>
      </c>
      <c r="G47" s="91"/>
      <c r="H47" s="91"/>
      <c r="I47" s="91"/>
      <c r="J47" s="91"/>
      <c r="K47" s="91"/>
      <c r="L47" s="91"/>
    </row>
    <row r="48" spans="1:13">
      <c r="A48" s="45" t="s">
        <v>120</v>
      </c>
      <c r="G48" s="91"/>
      <c r="H48" s="91"/>
      <c r="I48" s="91"/>
      <c r="J48" s="91"/>
      <c r="K48" s="91"/>
      <c r="L48" s="91"/>
    </row>
    <row r="49" spans="1:13">
      <c r="A49" s="45" t="s">
        <v>121</v>
      </c>
      <c r="G49" s="91"/>
      <c r="H49" s="91"/>
      <c r="I49" s="91"/>
      <c r="J49" s="91"/>
      <c r="K49" s="91"/>
      <c r="L49" s="91"/>
    </row>
    <row r="50" spans="1:13">
      <c r="A50" s="45" t="s">
        <v>122</v>
      </c>
      <c r="B50" s="10">
        <v>19.952000000000002</v>
      </c>
      <c r="C50" s="79">
        <v>4174.1952338589599</v>
      </c>
      <c r="D50" s="2">
        <v>43897.384103692144</v>
      </c>
      <c r="E50" s="81">
        <v>-5600000000</v>
      </c>
      <c r="G50" s="92">
        <v>17.298425000000002</v>
      </c>
      <c r="H50" s="93">
        <v>1585</v>
      </c>
      <c r="I50" s="32">
        <v>4.2278000000000002</v>
      </c>
      <c r="J50" s="32">
        <v>201.38389999999998</v>
      </c>
      <c r="K50" s="94">
        <v>-19.242000000000001</v>
      </c>
      <c r="L50" s="86">
        <v>-65.271799999999999</v>
      </c>
      <c r="M50">
        <v>0.43372535672642698</v>
      </c>
    </row>
    <row r="51" spans="1:13">
      <c r="A51" s="45" t="s">
        <v>123</v>
      </c>
      <c r="G51" s="91"/>
      <c r="H51" s="91"/>
      <c r="I51" s="91"/>
      <c r="J51" s="91"/>
      <c r="K51" s="91"/>
      <c r="L51" s="91"/>
    </row>
    <row r="52" spans="1:13">
      <c r="A52" s="45" t="s">
        <v>124</v>
      </c>
      <c r="G52" s="91"/>
      <c r="H52" s="91"/>
      <c r="I52" s="91"/>
      <c r="J52" s="91"/>
      <c r="K52" s="91"/>
      <c r="L52" s="91"/>
    </row>
    <row r="53" spans="1:13">
      <c r="A53" s="45" t="s">
        <v>125</v>
      </c>
      <c r="G53" s="91"/>
      <c r="H53" s="91"/>
      <c r="I53" s="91"/>
      <c r="J53" s="91"/>
      <c r="K53" s="91"/>
      <c r="L53" s="91"/>
    </row>
    <row r="54" spans="1:13">
      <c r="A54" s="45" t="s">
        <v>126</v>
      </c>
      <c r="B54" s="10">
        <v>17.565000000000001</v>
      </c>
      <c r="C54" s="79">
        <v>4316.9102644204922</v>
      </c>
      <c r="D54" s="2">
        <v>45144.9786793323</v>
      </c>
      <c r="E54" s="81">
        <v>-1900000000</v>
      </c>
      <c r="G54" s="92">
        <v>22.0654</v>
      </c>
      <c r="H54" s="93">
        <v>1557</v>
      </c>
      <c r="I54" s="32">
        <v>4.9912999999999998</v>
      </c>
      <c r="J54" s="32">
        <v>213.77879999999999</v>
      </c>
      <c r="K54" s="94">
        <v>-12.1043</v>
      </c>
      <c r="L54" s="86">
        <v>13.613899999999999</v>
      </c>
      <c r="M54">
        <v>2.0903778005318685</v>
      </c>
    </row>
    <row r="55" spans="1:13">
      <c r="A55" s="45" t="s">
        <v>127</v>
      </c>
      <c r="G55" s="91"/>
      <c r="H55" s="91"/>
      <c r="I55" s="91"/>
      <c r="J55" s="91"/>
      <c r="K55" s="91"/>
      <c r="L55" s="91"/>
    </row>
    <row r="56" spans="1:13">
      <c r="A56" s="45" t="s">
        <v>128</v>
      </c>
      <c r="G56" s="91"/>
      <c r="H56" s="91"/>
      <c r="I56" s="91"/>
      <c r="J56" s="91"/>
      <c r="K56" s="91"/>
      <c r="L56" s="91"/>
    </row>
    <row r="57" spans="1:13">
      <c r="A57" s="45" t="s">
        <v>129</v>
      </c>
      <c r="G57" s="91"/>
      <c r="H57" s="91"/>
      <c r="I57" s="91"/>
      <c r="J57" s="91"/>
      <c r="K57" s="91"/>
      <c r="L57" s="91"/>
    </row>
    <row r="58" spans="1:13">
      <c r="A58" s="45" t="s">
        <v>130</v>
      </c>
      <c r="B58" s="10">
        <v>16.213999999999999</v>
      </c>
      <c r="C58" s="79">
        <v>4395.5789801672172</v>
      </c>
      <c r="D58" s="2">
        <v>46384.82369053713</v>
      </c>
      <c r="E58" s="81">
        <v>-1900000000</v>
      </c>
      <c r="G58" s="92">
        <v>21.995999999999999</v>
      </c>
      <c r="H58" s="93">
        <v>1590</v>
      </c>
      <c r="I58" s="32">
        <v>5.3490000000000002</v>
      </c>
      <c r="J58" s="32">
        <v>200.71020000000001</v>
      </c>
      <c r="K58" s="94">
        <v>-10.715400000000001</v>
      </c>
      <c r="L58" s="87">
        <v>7.2</v>
      </c>
      <c r="M58">
        <v>0.90976333517198782</v>
      </c>
    </row>
    <row r="59" spans="1:13">
      <c r="A59" s="45" t="s">
        <v>131</v>
      </c>
      <c r="G59" s="91"/>
      <c r="H59" s="91"/>
      <c r="I59" s="91"/>
      <c r="J59" s="91"/>
      <c r="K59" s="91"/>
      <c r="L59" s="91"/>
    </row>
    <row r="60" spans="1:13">
      <c r="A60" s="45" t="s">
        <v>132</v>
      </c>
      <c r="G60" s="91"/>
      <c r="H60" s="91"/>
      <c r="I60" s="91"/>
      <c r="J60" s="91"/>
      <c r="K60" s="91"/>
      <c r="L60" s="91"/>
    </row>
    <row r="61" spans="1:13">
      <c r="A61" s="45" t="s">
        <v>133</v>
      </c>
      <c r="G61" s="91"/>
      <c r="H61" s="91"/>
      <c r="I61" s="91"/>
      <c r="J61" s="91"/>
      <c r="K61" s="91"/>
      <c r="L61" s="91"/>
    </row>
    <row r="62" spans="1:13">
      <c r="A62" s="45" t="s">
        <v>134</v>
      </c>
      <c r="B62" s="10">
        <v>17.34</v>
      </c>
      <c r="C62" s="79">
        <v>4427.416401527541</v>
      </c>
      <c r="D62" s="2">
        <v>47672.795291431845</v>
      </c>
      <c r="E62" s="81">
        <v>-860000000</v>
      </c>
      <c r="G62" s="92">
        <v>21.895258333333299</v>
      </c>
      <c r="H62" s="93">
        <v>1665</v>
      </c>
      <c r="I62" s="32">
        <v>23.0961</v>
      </c>
      <c r="J62" s="32">
        <v>927.56530000000009</v>
      </c>
      <c r="K62" s="94">
        <v>-3.0218699999999998</v>
      </c>
      <c r="L62" s="87">
        <v>-15.3</v>
      </c>
      <c r="M62">
        <v>-0.30746896925806766</v>
      </c>
    </row>
    <row r="63" spans="1:13">
      <c r="A63" s="45" t="s">
        <v>135</v>
      </c>
      <c r="G63" s="91"/>
      <c r="H63" s="91"/>
      <c r="I63" s="91"/>
      <c r="J63" s="91"/>
      <c r="K63" s="91"/>
      <c r="L63" s="91"/>
    </row>
    <row r="64" spans="1:13">
      <c r="A64" s="45" t="s">
        <v>136</v>
      </c>
      <c r="G64" s="91"/>
      <c r="H64" s="91"/>
      <c r="I64" s="91"/>
      <c r="J64" s="91"/>
      <c r="K64" s="91"/>
      <c r="L64" s="91"/>
    </row>
    <row r="65" spans="1:13">
      <c r="A65" s="45" t="s">
        <v>137</v>
      </c>
      <c r="G65" s="91"/>
      <c r="H65" s="91"/>
      <c r="I65" s="91"/>
      <c r="J65" s="91"/>
      <c r="K65" s="91"/>
      <c r="L65" s="91"/>
    </row>
    <row r="66" spans="1:13">
      <c r="A66" s="45" t="s">
        <v>138</v>
      </c>
      <c r="B66" s="10">
        <v>21.238</v>
      </c>
      <c r="C66" s="79">
        <v>4544.6147006744322</v>
      </c>
      <c r="D66" s="2">
        <v>49784.413156427618</v>
      </c>
      <c r="E66" s="81">
        <v>-240000000</v>
      </c>
      <c r="G66" s="92">
        <v>21.884425</v>
      </c>
      <c r="H66" s="93">
        <v>1812.9</v>
      </c>
      <c r="I66" s="32">
        <v>23.327500000000001</v>
      </c>
      <c r="J66" s="32">
        <v>1286.2158999999999</v>
      </c>
      <c r="K66" s="94">
        <v>-0.68162999999999996</v>
      </c>
      <c r="L66" s="87">
        <v>184</v>
      </c>
      <c r="M66">
        <v>4.9937055370533017</v>
      </c>
    </row>
    <row r="67" spans="1:13">
      <c r="A67" s="45" t="s">
        <v>139</v>
      </c>
      <c r="G67" s="91"/>
      <c r="H67" s="91"/>
      <c r="I67" s="91"/>
      <c r="J67" s="91"/>
      <c r="K67" s="91"/>
      <c r="L67" s="91"/>
    </row>
    <row r="68" spans="1:13">
      <c r="A68" s="45" t="s">
        <v>140</v>
      </c>
      <c r="G68" s="91"/>
      <c r="H68" s="91"/>
      <c r="I68" s="91"/>
      <c r="J68" s="91"/>
      <c r="K68" s="91"/>
      <c r="L68" s="91"/>
    </row>
    <row r="69" spans="1:13">
      <c r="A69" s="45" t="s">
        <v>141</v>
      </c>
      <c r="G69" s="91"/>
      <c r="H69" s="91"/>
      <c r="I69" s="91"/>
      <c r="J69" s="91"/>
      <c r="K69" s="91"/>
      <c r="L69" s="91"/>
    </row>
    <row r="70" spans="1:13">
      <c r="A70" s="45" t="s">
        <v>142</v>
      </c>
      <c r="B70" s="10">
        <v>19.404</v>
      </c>
      <c r="C70" s="79">
        <v>4706.4031255703203</v>
      </c>
      <c r="D70" s="2">
        <v>52149.644091415947</v>
      </c>
      <c r="E70" s="82">
        <v>4670708</v>
      </c>
      <c r="G70" s="92">
        <v>21.886050000000001</v>
      </c>
      <c r="H70" s="93">
        <v>1855.5</v>
      </c>
      <c r="I70" s="32">
        <v>29.1633</v>
      </c>
      <c r="J70" s="32">
        <v>1212.4993999999999</v>
      </c>
      <c r="K70" s="94">
        <v>1.3039E-2</v>
      </c>
      <c r="L70" s="87">
        <v>251.6</v>
      </c>
      <c r="M70">
        <v>2.8022564385869799</v>
      </c>
    </row>
    <row r="71" spans="1:13">
      <c r="A71" s="45" t="s">
        <v>143</v>
      </c>
      <c r="G71" s="91"/>
      <c r="H71" s="91"/>
      <c r="I71" s="91"/>
      <c r="J71" s="91"/>
      <c r="K71" s="91"/>
      <c r="L71" s="91"/>
    </row>
    <row r="72" spans="1:13">
      <c r="A72" s="45" t="s">
        <v>144</v>
      </c>
      <c r="G72" s="91"/>
      <c r="H72" s="91"/>
      <c r="I72" s="91"/>
      <c r="J72" s="91"/>
      <c r="K72" s="91"/>
      <c r="L72" s="91"/>
    </row>
    <row r="73" spans="1:13">
      <c r="A73" s="45" t="s">
        <v>145</v>
      </c>
      <c r="G73" s="91"/>
      <c r="H73" s="91"/>
      <c r="I73" s="91"/>
      <c r="J73" s="91"/>
      <c r="K73" s="91"/>
      <c r="L73" s="91"/>
    </row>
    <row r="74" spans="1:13">
      <c r="A74" s="45" t="s">
        <v>146</v>
      </c>
      <c r="B74" s="10">
        <v>12.771000000000001</v>
      </c>
      <c r="C74" s="79">
        <v>4847.2603042144465</v>
      </c>
      <c r="D74" s="2">
        <v>53807.38666992529</v>
      </c>
      <c r="E74" s="81">
        <v>-820000000</v>
      </c>
      <c r="G74" s="92">
        <v>21.885999999999999</v>
      </c>
      <c r="H74" s="93">
        <v>1832.8</v>
      </c>
      <c r="I74" s="32">
        <v>34.0702</v>
      </c>
      <c r="J74" s="32">
        <v>717.78650000000005</v>
      </c>
      <c r="K74" s="94">
        <v>-2.5573999999999999</v>
      </c>
      <c r="L74" s="87">
        <v>-37</v>
      </c>
      <c r="M74">
        <v>2.7156401786109257</v>
      </c>
    </row>
    <row r="75" spans="1:13">
      <c r="A75" s="45" t="s">
        <v>147</v>
      </c>
      <c r="G75" s="91"/>
      <c r="H75" s="91"/>
      <c r="I75" s="91"/>
      <c r="J75" s="91"/>
      <c r="K75" s="91"/>
      <c r="L75" s="91"/>
    </row>
    <row r="76" spans="1:13">
      <c r="A76" s="45" t="s">
        <v>148</v>
      </c>
      <c r="G76" s="91"/>
      <c r="H76" s="91"/>
      <c r="I76" s="91"/>
      <c r="J76" s="91"/>
      <c r="K76" s="91"/>
      <c r="L76" s="91"/>
    </row>
    <row r="77" spans="1:13">
      <c r="A77" s="45" t="s">
        <v>149</v>
      </c>
      <c r="G77" s="91"/>
      <c r="H77" s="91"/>
      <c r="I77" s="91"/>
      <c r="J77" s="91"/>
      <c r="K77" s="91"/>
      <c r="L77" s="91"/>
    </row>
    <row r="78" spans="1:13">
      <c r="A78" s="45" t="s">
        <v>150</v>
      </c>
      <c r="B78" s="10">
        <v>18.065999999999999</v>
      </c>
      <c r="C78" s="79">
        <v>4810.8020567145159</v>
      </c>
      <c r="D78" s="2">
        <v>52833.838620924609</v>
      </c>
      <c r="E78" s="81">
        <v>-3500000000</v>
      </c>
      <c r="G78" s="92">
        <v>92.338099999999997</v>
      </c>
      <c r="H78" s="93">
        <v>1705.1</v>
      </c>
      <c r="I78" s="32">
        <v>19.492900000000002</v>
      </c>
      <c r="J78" s="32">
        <v>1169.4768999999999</v>
      </c>
      <c r="K78" s="94">
        <v>-9.8622399999999999</v>
      </c>
      <c r="L78" s="87">
        <v>-152.4</v>
      </c>
      <c r="M78">
        <v>0.47423757536905953</v>
      </c>
    </row>
    <row r="79" spans="1:13">
      <c r="A79" s="45" t="s">
        <v>151</v>
      </c>
      <c r="G79" s="91"/>
      <c r="H79" s="91"/>
      <c r="I79" s="91"/>
      <c r="J79" s="91"/>
      <c r="K79" s="91"/>
      <c r="L79" s="91"/>
    </row>
    <row r="80" spans="1:13">
      <c r="A80" s="45" t="s">
        <v>152</v>
      </c>
      <c r="G80" s="91"/>
      <c r="H80" s="91"/>
      <c r="I80" s="91"/>
      <c r="J80" s="91"/>
      <c r="K80" s="91"/>
      <c r="L80" s="91"/>
    </row>
    <row r="81" spans="1:13">
      <c r="A81" s="45" t="s">
        <v>153</v>
      </c>
      <c r="G81" s="91"/>
      <c r="H81" s="91"/>
      <c r="I81" s="91"/>
      <c r="J81" s="91"/>
      <c r="K81" s="91"/>
      <c r="L81" s="91"/>
    </row>
    <row r="82" spans="1:13">
      <c r="A82" s="45" t="s">
        <v>154</v>
      </c>
      <c r="B82" s="10">
        <v>28.492999999999999</v>
      </c>
      <c r="C82" s="79">
        <v>5052.6273072974282</v>
      </c>
      <c r="D82" s="2">
        <v>55761.983410110253</v>
      </c>
      <c r="E82" s="81">
        <v>3090000000</v>
      </c>
      <c r="G82" s="92">
        <v>101.69733333333301</v>
      </c>
      <c r="H82" s="93">
        <v>1986.4</v>
      </c>
      <c r="I82" s="32">
        <v>24.822900000000001</v>
      </c>
      <c r="J82" s="32">
        <v>1920.9004</v>
      </c>
      <c r="K82" s="94">
        <v>6.6599219999999999</v>
      </c>
      <c r="L82" s="87">
        <v>453.4</v>
      </c>
      <c r="M82">
        <v>5.31809338064852</v>
      </c>
    </row>
    <row r="83" spans="1:13">
      <c r="A83" s="45" t="s">
        <v>155</v>
      </c>
      <c r="G83" s="91"/>
      <c r="H83" s="91"/>
      <c r="I83" s="91"/>
      <c r="J83" s="91"/>
      <c r="K83" s="91"/>
      <c r="L83" s="91"/>
    </row>
    <row r="84" spans="1:13">
      <c r="A84" s="45" t="s">
        <v>156</v>
      </c>
      <c r="G84" s="91"/>
      <c r="H84" s="91"/>
      <c r="I84" s="91"/>
      <c r="J84" s="91"/>
      <c r="K84" s="91"/>
      <c r="L84" s="91"/>
    </row>
    <row r="85" spans="1:13">
      <c r="A85" s="45" t="s">
        <v>157</v>
      </c>
      <c r="G85" s="91"/>
      <c r="H85" s="91"/>
      <c r="I85" s="91"/>
      <c r="J85" s="91"/>
      <c r="K85" s="91"/>
      <c r="L85" s="91"/>
    </row>
    <row r="86" spans="1:13">
      <c r="A86" s="45" t="s">
        <v>158</v>
      </c>
      <c r="B86" s="10">
        <v>24.5</v>
      </c>
      <c r="C86" s="79">
        <v>5230.963225191118</v>
      </c>
      <c r="D86" s="2">
        <v>55151.631888505864</v>
      </c>
      <c r="E86" s="81">
        <v>223000000</v>
      </c>
      <c r="G86" s="92">
        <v>111.23125</v>
      </c>
      <c r="H86" s="93">
        <v>2009.4</v>
      </c>
      <c r="I86" s="32">
        <v>28.008599999999998</v>
      </c>
      <c r="J86" s="32">
        <v>1839.94525</v>
      </c>
      <c r="K86" s="94">
        <v>0.50456699999999999</v>
      </c>
      <c r="L86" s="87">
        <v>56.5</v>
      </c>
      <c r="M86">
        <v>4.411065195659063</v>
      </c>
    </row>
    <row r="87" spans="1:13">
      <c r="A87" s="45" t="s">
        <v>159</v>
      </c>
      <c r="G87" s="91"/>
      <c r="H87" s="91"/>
      <c r="I87" s="91"/>
      <c r="J87" s="91"/>
      <c r="K87" s="91"/>
      <c r="L87" s="91"/>
    </row>
    <row r="88" spans="1:13">
      <c r="A88" s="45" t="s">
        <v>160</v>
      </c>
      <c r="G88" s="91"/>
      <c r="H88" s="91"/>
      <c r="I88" s="91"/>
      <c r="J88" s="91"/>
      <c r="K88" s="91"/>
      <c r="L88" s="91"/>
    </row>
    <row r="89" spans="1:13">
      <c r="A89" s="45" t="s">
        <v>161</v>
      </c>
      <c r="G89" s="91"/>
      <c r="H89" s="91"/>
      <c r="I89" s="91"/>
      <c r="J89" s="91"/>
      <c r="K89" s="91"/>
      <c r="L89" s="91"/>
    </row>
    <row r="90" spans="1:13">
      <c r="A90" s="45" t="s">
        <v>162</v>
      </c>
      <c r="B90" s="10">
        <v>25.152999999999999</v>
      </c>
      <c r="C90" s="79">
        <v>5388.2715598410005</v>
      </c>
      <c r="D90" s="2">
        <v>54573.030963659694</v>
      </c>
      <c r="E90" s="81">
        <v>-4700000000</v>
      </c>
      <c r="G90" s="92">
        <v>120.57815833333299</v>
      </c>
      <c r="H90" s="93">
        <v>1798.2</v>
      </c>
      <c r="I90" s="32">
        <v>94.731848999999997</v>
      </c>
      <c r="J90" s="32">
        <v>1649.4458279999997</v>
      </c>
      <c r="K90" s="94">
        <v>-7.93215</v>
      </c>
      <c r="L90" s="87">
        <v>-329.7</v>
      </c>
      <c r="M90">
        <v>3.7846481828823784</v>
      </c>
    </row>
    <row r="91" spans="1:13">
      <c r="A91" s="45" t="s">
        <v>163</v>
      </c>
      <c r="G91" s="91"/>
      <c r="H91" s="91"/>
      <c r="I91" s="91"/>
      <c r="J91" s="91"/>
      <c r="K91" s="91"/>
      <c r="L91" s="91"/>
    </row>
    <row r="92" spans="1:13">
      <c r="A92" s="45" t="s">
        <v>164</v>
      </c>
      <c r="G92" s="91"/>
      <c r="H92" s="91"/>
      <c r="I92" s="91"/>
      <c r="J92" s="91"/>
      <c r="K92" s="91"/>
      <c r="L92" s="91"/>
    </row>
    <row r="93" spans="1:13">
      <c r="A93" s="45" t="s">
        <v>165</v>
      </c>
      <c r="G93" s="91"/>
      <c r="H93" s="91"/>
      <c r="I93" s="91"/>
      <c r="J93" s="91"/>
      <c r="K93" s="91"/>
      <c r="L93" s="91"/>
    </row>
    <row r="94" spans="1:13">
      <c r="A94" s="45" t="s">
        <v>166</v>
      </c>
      <c r="B94" s="10">
        <v>28.765000000000001</v>
      </c>
      <c r="C94" s="79">
        <v>5560.9610403265633</v>
      </c>
      <c r="D94" s="2">
        <v>56513.541768459909</v>
      </c>
      <c r="E94" s="81">
        <v>-1300000000</v>
      </c>
      <c r="G94" s="92">
        <v>129.22235000000001</v>
      </c>
      <c r="H94" s="93">
        <v>2163.5</v>
      </c>
      <c r="I94" s="32">
        <v>94.776443000000015</v>
      </c>
      <c r="J94" s="32">
        <v>2993.10995</v>
      </c>
      <c r="K94" s="94">
        <v>-1.8625400000000001</v>
      </c>
      <c r="L94" s="87">
        <v>-27.5</v>
      </c>
      <c r="M94">
        <v>10.354184564513176</v>
      </c>
    </row>
    <row r="95" spans="1:13">
      <c r="A95" s="45" t="s">
        <v>167</v>
      </c>
      <c r="G95" s="91"/>
      <c r="H95" s="91"/>
      <c r="I95" s="91"/>
      <c r="J95" s="91"/>
      <c r="K95" s="91"/>
      <c r="L95" s="91"/>
    </row>
    <row r="96" spans="1:13">
      <c r="A96" s="45" t="s">
        <v>168</v>
      </c>
      <c r="G96" s="91"/>
      <c r="H96" s="91"/>
      <c r="I96" s="91"/>
      <c r="J96" s="91"/>
      <c r="K96" s="91"/>
      <c r="L96" s="91"/>
    </row>
    <row r="97" spans="1:13">
      <c r="A97" s="45" t="s">
        <v>169</v>
      </c>
      <c r="G97" s="91"/>
      <c r="H97" s="91"/>
      <c r="I97" s="91"/>
      <c r="J97" s="91"/>
      <c r="K97" s="91"/>
      <c r="L97" s="91"/>
    </row>
    <row r="98" spans="1:13">
      <c r="A98" s="45" t="s">
        <v>170</v>
      </c>
      <c r="B98" s="10">
        <v>38.268999999999998</v>
      </c>
      <c r="C98" s="79">
        <v>5975.3887829947962</v>
      </c>
      <c r="D98" s="2">
        <v>61271.093288009564</v>
      </c>
      <c r="E98" s="81">
        <v>8490000000</v>
      </c>
      <c r="G98" s="92">
        <v>132.888025</v>
      </c>
      <c r="H98" s="93">
        <v>2356</v>
      </c>
      <c r="I98" s="32">
        <v>113.30935000000001</v>
      </c>
      <c r="J98" s="32">
        <v>4489.4721900000004</v>
      </c>
      <c r="K98" s="94">
        <v>9.6662879999999998</v>
      </c>
      <c r="L98" s="88">
        <v>1261.8</v>
      </c>
      <c r="M98">
        <v>33.735775028429458</v>
      </c>
    </row>
    <row r="99" spans="1:13">
      <c r="A99" s="45" t="s">
        <v>171</v>
      </c>
      <c r="G99" s="91"/>
      <c r="H99" s="91"/>
      <c r="I99" s="91"/>
      <c r="J99" s="91"/>
      <c r="K99" s="91"/>
      <c r="L99" s="91"/>
    </row>
    <row r="100" spans="1:13">
      <c r="A100" s="45" t="s">
        <v>172</v>
      </c>
      <c r="G100" s="91"/>
      <c r="H100" s="91"/>
      <c r="I100" s="91"/>
      <c r="J100" s="91"/>
      <c r="K100" s="91"/>
      <c r="L100" s="91"/>
    </row>
    <row r="101" spans="1:13">
      <c r="A101" s="45" t="s">
        <v>173</v>
      </c>
      <c r="G101" s="91"/>
      <c r="H101" s="91"/>
      <c r="I101" s="91"/>
      <c r="J101" s="91"/>
      <c r="K101" s="91"/>
      <c r="L101" s="91"/>
    </row>
    <row r="102" spans="1:13">
      <c r="A102" s="45" t="s">
        <v>174</v>
      </c>
      <c r="B102" s="10">
        <v>55.67</v>
      </c>
      <c r="C102" s="79">
        <v>6360.4874995357995</v>
      </c>
      <c r="D102" s="2">
        <v>63635.927270680048</v>
      </c>
      <c r="E102" s="81">
        <v>11300000000</v>
      </c>
      <c r="G102" s="92">
        <v>131.274333333333</v>
      </c>
      <c r="H102" s="93">
        <v>2325.9</v>
      </c>
      <c r="I102" s="32">
        <v>105.95588000000001</v>
      </c>
      <c r="J102" s="32">
        <v>7140.5789199999999</v>
      </c>
      <c r="K102" s="94">
        <v>10.098850000000001</v>
      </c>
      <c r="L102" s="88">
        <v>1488.1</v>
      </c>
      <c r="M102">
        <v>3.4446668133235647</v>
      </c>
    </row>
    <row r="103" spans="1:13">
      <c r="A103" s="45" t="s">
        <v>175</v>
      </c>
      <c r="G103" s="91"/>
      <c r="H103" s="91"/>
      <c r="I103" s="91"/>
      <c r="J103" s="91"/>
      <c r="K103" s="91"/>
      <c r="L103" s="91"/>
    </row>
    <row r="104" spans="1:13">
      <c r="A104" s="45" t="s">
        <v>176</v>
      </c>
      <c r="G104" s="91"/>
      <c r="H104" s="91"/>
      <c r="I104" s="91"/>
      <c r="J104" s="91"/>
      <c r="K104" s="91"/>
      <c r="L104" s="91"/>
    </row>
    <row r="105" spans="1:13">
      <c r="A105" s="45" t="s">
        <v>177</v>
      </c>
      <c r="G105" s="91"/>
      <c r="H105" s="91"/>
      <c r="I105" s="91"/>
      <c r="J105" s="91"/>
      <c r="K105" s="91"/>
      <c r="L105" s="91"/>
    </row>
    <row r="106" spans="1:13">
      <c r="A106" s="45" t="s">
        <v>178</v>
      </c>
      <c r="B106" s="10">
        <v>66.84</v>
      </c>
      <c r="C106" s="79">
        <v>6764.2964129100055</v>
      </c>
      <c r="D106" s="2">
        <v>63799.773837574096</v>
      </c>
      <c r="E106" s="81">
        <v>13900000000</v>
      </c>
      <c r="G106" s="92">
        <v>128.65166666666701</v>
      </c>
      <c r="H106" s="93">
        <v>2248.4</v>
      </c>
      <c r="I106" s="32">
        <v>133.59499</v>
      </c>
      <c r="J106" s="32">
        <v>7191.0856399999993</v>
      </c>
      <c r="K106" s="94">
        <v>9.5540760000000002</v>
      </c>
      <c r="L106" s="88">
        <v>1787.6</v>
      </c>
      <c r="M106">
        <v>8.2109648588916997</v>
      </c>
    </row>
    <row r="107" spans="1:13">
      <c r="A107" s="45" t="s">
        <v>179</v>
      </c>
      <c r="G107" s="91"/>
      <c r="H107" s="91"/>
      <c r="I107" s="91"/>
      <c r="J107" s="91"/>
      <c r="K107" s="91"/>
      <c r="L107" s="91"/>
    </row>
    <row r="108" spans="1:13">
      <c r="A108" s="45" t="s">
        <v>180</v>
      </c>
      <c r="G108" s="91"/>
      <c r="H108" s="91"/>
      <c r="I108" s="91"/>
      <c r="J108" s="91"/>
      <c r="K108" s="91"/>
      <c r="L108" s="91"/>
    </row>
    <row r="109" spans="1:13">
      <c r="A109" s="45" t="s">
        <v>181</v>
      </c>
      <c r="G109" s="91"/>
      <c r="H109" s="91"/>
      <c r="I109" s="91"/>
      <c r="J109" s="91"/>
      <c r="K109" s="91"/>
      <c r="L109" s="91"/>
    </row>
    <row r="110" spans="1:13">
      <c r="A110" s="45" t="s">
        <v>182</v>
      </c>
      <c r="B110" s="10">
        <v>75.14</v>
      </c>
      <c r="C110" s="79">
        <v>7036.0477302465879</v>
      </c>
      <c r="D110" s="2">
        <v>64735.837593646502</v>
      </c>
      <c r="E110" s="81">
        <v>8960000000</v>
      </c>
      <c r="G110" s="92">
        <v>125.808108333333</v>
      </c>
      <c r="H110" s="93">
        <v>2217.14</v>
      </c>
      <c r="I110" s="32">
        <v>199.25793999999999</v>
      </c>
      <c r="J110" s="32">
        <v>8110.5003799999995</v>
      </c>
      <c r="K110" s="94">
        <v>5.3830470000000004</v>
      </c>
      <c r="L110" s="88">
        <v>1127.2</v>
      </c>
      <c r="M110">
        <v>6.8283983479802544</v>
      </c>
    </row>
    <row r="111" spans="1:13">
      <c r="A111" s="45" t="s">
        <v>183</v>
      </c>
      <c r="G111" s="91"/>
      <c r="H111" s="91"/>
      <c r="I111" s="91"/>
      <c r="J111" s="91"/>
      <c r="K111" s="91"/>
      <c r="L111" s="91"/>
    </row>
    <row r="112" spans="1:13">
      <c r="A112" s="45" t="s">
        <v>184</v>
      </c>
      <c r="G112" s="91"/>
      <c r="H112" s="91"/>
      <c r="I112" s="91"/>
      <c r="J112" s="91"/>
      <c r="K112" s="91"/>
      <c r="L112" s="91"/>
    </row>
    <row r="113" spans="1:13">
      <c r="A113" s="45" t="s">
        <v>185</v>
      </c>
      <c r="G113" s="91"/>
      <c r="H113" s="91"/>
      <c r="I113" s="91"/>
      <c r="J113" s="91"/>
      <c r="K113" s="91"/>
      <c r="L113" s="91"/>
    </row>
    <row r="114" spans="1:13">
      <c r="A114" s="45" t="s">
        <v>186</v>
      </c>
      <c r="B114" s="10">
        <v>100.6</v>
      </c>
      <c r="C114" s="79">
        <v>7384.7080079910647</v>
      </c>
      <c r="D114" s="2">
        <v>64729.335235459599</v>
      </c>
      <c r="E114" s="81">
        <v>1660000000</v>
      </c>
      <c r="G114" s="92">
        <v>118.546016666667</v>
      </c>
      <c r="H114" s="93">
        <v>2092.34</v>
      </c>
      <c r="I114" s="32">
        <v>525.85918222749331</v>
      </c>
      <c r="J114" s="32">
        <v>9861.8344345951737</v>
      </c>
      <c r="K114" s="94">
        <v>0.79633900000000002</v>
      </c>
      <c r="L114" s="87">
        <v>196.4</v>
      </c>
      <c r="M114">
        <v>6.2702636973273655</v>
      </c>
    </row>
    <row r="115" spans="1:13">
      <c r="A115" s="45" t="s">
        <v>187</v>
      </c>
      <c r="G115" s="91"/>
      <c r="H115" s="91"/>
      <c r="I115" s="91"/>
      <c r="J115" s="91"/>
      <c r="K115" s="91"/>
      <c r="L115" s="91"/>
    </row>
    <row r="116" spans="1:13">
      <c r="A116" s="45" t="s">
        <v>188</v>
      </c>
      <c r="G116" s="91"/>
      <c r="H116" s="91"/>
      <c r="I116" s="91"/>
      <c r="J116" s="91"/>
      <c r="K116" s="91"/>
      <c r="L116" s="91"/>
    </row>
    <row r="117" spans="1:13">
      <c r="A117" s="45" t="s">
        <v>189</v>
      </c>
      <c r="G117" s="91"/>
      <c r="H117" s="91"/>
      <c r="I117" s="91"/>
      <c r="J117" s="91"/>
      <c r="K117" s="91"/>
      <c r="L117" s="91"/>
    </row>
    <row r="118" spans="1:13">
      <c r="A118" s="45" t="s">
        <v>190</v>
      </c>
      <c r="B118" s="10">
        <v>63.25</v>
      </c>
      <c r="C118" s="79">
        <v>7660.331731223624</v>
      </c>
      <c r="D118" s="2">
        <v>64036.921566032455</v>
      </c>
      <c r="E118" s="81">
        <v>-11000000000</v>
      </c>
      <c r="G118" s="92">
        <v>148.90174166666699</v>
      </c>
      <c r="H118" s="93">
        <v>2160.17</v>
      </c>
      <c r="I118" s="32">
        <v>500.86460069875699</v>
      </c>
      <c r="J118" s="32">
        <v>8105.4551160252731</v>
      </c>
      <c r="K118" s="94">
        <v>-6.2039299999999997</v>
      </c>
      <c r="L118" s="88">
        <v>-1563.7</v>
      </c>
      <c r="M118">
        <v>6.9344160039274385</v>
      </c>
    </row>
    <row r="119" spans="1:13">
      <c r="A119" s="45" t="s">
        <v>191</v>
      </c>
      <c r="G119" s="91"/>
      <c r="H119" s="91"/>
      <c r="I119" s="91"/>
      <c r="J119" s="91"/>
      <c r="K119" s="91"/>
      <c r="L119" s="91"/>
    </row>
    <row r="120" spans="1:13">
      <c r="A120" s="45" t="s">
        <v>192</v>
      </c>
      <c r="G120" s="91"/>
      <c r="H120" s="91"/>
      <c r="I120" s="91"/>
      <c r="J120" s="91"/>
      <c r="K120" s="91"/>
      <c r="L120" s="91"/>
    </row>
    <row r="121" spans="1:13">
      <c r="A121" s="45" t="s">
        <v>193</v>
      </c>
      <c r="G121" s="91"/>
      <c r="H121" s="91"/>
      <c r="I121" s="91"/>
      <c r="J121" s="91"/>
      <c r="K121" s="91"/>
      <c r="L121" s="91"/>
    </row>
    <row r="122" spans="1:13">
      <c r="A122" s="45" t="s">
        <v>194</v>
      </c>
      <c r="B122" s="10">
        <v>81.069999999999993</v>
      </c>
      <c r="C122" s="79">
        <v>8038.2411326274505</v>
      </c>
      <c r="D122" s="2">
        <v>65192.475337816562</v>
      </c>
      <c r="E122" s="81">
        <v>-9700000000</v>
      </c>
      <c r="G122" s="92">
        <v>150.298025</v>
      </c>
      <c r="H122" s="93">
        <v>2464.12</v>
      </c>
      <c r="I122" s="32">
        <v>710.95374773397361</v>
      </c>
      <c r="J122" s="32">
        <v>11300.522124067755</v>
      </c>
      <c r="K122" s="94">
        <v>-2.62635</v>
      </c>
      <c r="L122" s="88">
        <v>-1491.5</v>
      </c>
      <c r="M122">
        <v>7.8397394770908306</v>
      </c>
    </row>
    <row r="123" spans="1:13">
      <c r="A123" s="45" t="s">
        <v>195</v>
      </c>
      <c r="G123" s="91"/>
      <c r="H123" s="91"/>
      <c r="I123" s="91"/>
      <c r="J123" s="91"/>
      <c r="K123" s="91"/>
      <c r="L123" s="91"/>
    </row>
    <row r="124" spans="1:13">
      <c r="A124" s="45" t="s">
        <v>196</v>
      </c>
      <c r="G124" s="91"/>
      <c r="H124" s="91"/>
      <c r="I124" s="91"/>
      <c r="J124" s="91"/>
      <c r="K124" s="91"/>
      <c r="L124" s="91"/>
    </row>
    <row r="125" spans="1:13">
      <c r="A125" s="45" t="s">
        <v>197</v>
      </c>
      <c r="G125" s="91"/>
      <c r="H125" s="91"/>
      <c r="I125" s="91"/>
      <c r="J125" s="91"/>
      <c r="K125" s="91"/>
      <c r="L125" s="91"/>
    </row>
    <row r="126" spans="1:13">
      <c r="A126" s="45" t="s">
        <v>198</v>
      </c>
      <c r="B126" s="10">
        <v>114.15</v>
      </c>
      <c r="C126" s="79">
        <v>8268.9143272291349</v>
      </c>
      <c r="D126" s="2">
        <v>66071.034857726874</v>
      </c>
      <c r="E126" s="81">
        <v>306000000</v>
      </c>
      <c r="G126" s="92">
        <v>153.86160833333301</v>
      </c>
      <c r="H126" s="93">
        <v>2377</v>
      </c>
      <c r="I126" s="32">
        <v>913.51133597461956</v>
      </c>
      <c r="J126" s="32">
        <v>14323.154652370145</v>
      </c>
      <c r="K126" s="94">
        <v>7.4282000000000001E-2</v>
      </c>
      <c r="L126" s="87">
        <v>47.1</v>
      </c>
      <c r="M126">
        <v>4.8873866114130351</v>
      </c>
    </row>
    <row r="127" spans="1:13">
      <c r="A127" s="45" t="s">
        <v>199</v>
      </c>
      <c r="G127" s="91"/>
      <c r="H127" s="91"/>
      <c r="I127" s="91"/>
      <c r="J127" s="91"/>
      <c r="K127" s="91"/>
      <c r="L127" s="91"/>
    </row>
    <row r="128" spans="1:13">
      <c r="A128" s="45" t="s">
        <v>200</v>
      </c>
      <c r="G128" s="91"/>
      <c r="H128" s="91"/>
      <c r="I128" s="91"/>
      <c r="J128" s="91"/>
      <c r="K128" s="91"/>
      <c r="L128" s="91"/>
    </row>
    <row r="129" spans="1:13">
      <c r="A129" s="45" t="s">
        <v>201</v>
      </c>
      <c r="G129" s="91"/>
      <c r="H129" s="91"/>
      <c r="I129" s="91"/>
      <c r="J129" s="91"/>
      <c r="K129" s="91"/>
      <c r="L129" s="91"/>
    </row>
    <row r="130" spans="1:13">
      <c r="A130" s="45" t="s">
        <v>202</v>
      </c>
      <c r="B130" s="10">
        <v>113.66</v>
      </c>
      <c r="C130" s="79">
        <v>8590.0447488782702</v>
      </c>
      <c r="D130" s="2">
        <v>67471.73366265888</v>
      </c>
      <c r="E130" s="81">
        <v>11100000000</v>
      </c>
      <c r="G130" s="92">
        <v>157.49942575757601</v>
      </c>
      <c r="H130" s="93">
        <v>2368</v>
      </c>
      <c r="I130" s="32">
        <v>879.3352279932036</v>
      </c>
      <c r="J130" s="32">
        <v>14259.990903753587</v>
      </c>
      <c r="K130" s="94">
        <v>2.4075700000000002</v>
      </c>
      <c r="L130" s="88">
        <v>1747.9</v>
      </c>
      <c r="M130">
        <v>4.2792773138933313</v>
      </c>
    </row>
    <row r="131" spans="1:13">
      <c r="A131" s="45" t="s">
        <v>203</v>
      </c>
      <c r="G131" s="91"/>
      <c r="H131" s="91"/>
      <c r="I131" s="91"/>
      <c r="J131" s="91"/>
      <c r="K131" s="91"/>
      <c r="L131" s="91"/>
    </row>
    <row r="132" spans="1:13">
      <c r="A132" s="45" t="s">
        <v>204</v>
      </c>
      <c r="G132" s="91"/>
      <c r="H132" s="91"/>
      <c r="I132" s="91"/>
      <c r="J132" s="91"/>
      <c r="K132" s="91"/>
      <c r="L132" s="91"/>
    </row>
    <row r="133" spans="1:13">
      <c r="A133" s="45" t="s">
        <v>205</v>
      </c>
      <c r="G133" s="91"/>
      <c r="H133" s="91"/>
      <c r="I133" s="91"/>
      <c r="J133" s="91"/>
      <c r="K133" s="91"/>
      <c r="L133" s="91"/>
    </row>
    <row r="134" spans="1:13">
      <c r="A134" s="45" t="s">
        <v>206</v>
      </c>
      <c r="B134" s="10">
        <v>111.36</v>
      </c>
      <c r="C134" s="79">
        <v>8993.268253676868</v>
      </c>
      <c r="D134" s="2">
        <v>67277.553540285706</v>
      </c>
      <c r="E134" s="81">
        <v>-980000000</v>
      </c>
      <c r="G134" s="92">
        <v>157.31122500000001</v>
      </c>
      <c r="H134" s="93">
        <v>2193</v>
      </c>
      <c r="I134" s="32">
        <v>1130.1705242931853</v>
      </c>
      <c r="J134" s="32">
        <v>14131.843084962435</v>
      </c>
      <c r="K134" s="94">
        <v>-0.19031999999999999</v>
      </c>
      <c r="L134" s="87">
        <v>-154.19999999999999</v>
      </c>
      <c r="M134">
        <v>5.3944163108946128</v>
      </c>
    </row>
    <row r="135" spans="1:13">
      <c r="A135" s="45" t="s">
        <v>207</v>
      </c>
      <c r="G135" s="91"/>
      <c r="H135" s="91"/>
      <c r="I135" s="91"/>
      <c r="J135" s="91"/>
      <c r="K135" s="91"/>
      <c r="L135" s="91"/>
    </row>
    <row r="136" spans="1:13">
      <c r="A136" s="45" t="s">
        <v>208</v>
      </c>
      <c r="G136" s="91"/>
      <c r="H136" s="91"/>
      <c r="I136" s="91"/>
      <c r="J136" s="91"/>
      <c r="K136" s="91"/>
      <c r="L136" s="91"/>
    </row>
    <row r="137" spans="1:13">
      <c r="A137" s="45" t="s">
        <v>209</v>
      </c>
      <c r="G137" s="91"/>
      <c r="H137" s="91"/>
      <c r="I137" s="91"/>
      <c r="J137" s="91"/>
      <c r="K137" s="91"/>
      <c r="L137" s="91"/>
    </row>
    <row r="138" spans="1:13">
      <c r="A138" s="45" t="s">
        <v>210</v>
      </c>
      <c r="B138" s="10">
        <v>100.85</v>
      </c>
      <c r="C138" s="79">
        <v>9211.7969647856662</v>
      </c>
      <c r="D138" s="2">
        <v>66982.558905319049</v>
      </c>
      <c r="E138" s="81">
        <v>-8400000000</v>
      </c>
      <c r="G138" s="92">
        <v>158.552641666667</v>
      </c>
      <c r="H138" s="93">
        <v>2120.0693068119999</v>
      </c>
      <c r="I138" s="32">
        <v>953.52818309453448</v>
      </c>
      <c r="J138" s="32">
        <v>12006.965051577803</v>
      </c>
      <c r="K138" s="94">
        <v>-1.4717499999999999</v>
      </c>
      <c r="L138" s="88">
        <v>-1329.3</v>
      </c>
      <c r="M138">
        <v>6.3097185961020159</v>
      </c>
    </row>
    <row r="139" spans="1:13">
      <c r="A139" s="45" t="s">
        <v>211</v>
      </c>
      <c r="G139" s="91"/>
      <c r="H139" s="91"/>
      <c r="I139" s="91"/>
      <c r="J139" s="91"/>
      <c r="K139" s="91"/>
      <c r="L139" s="91"/>
    </row>
    <row r="140" spans="1:13">
      <c r="A140" s="45" t="s">
        <v>212</v>
      </c>
      <c r="G140" s="91"/>
      <c r="H140" s="91"/>
      <c r="I140" s="91"/>
      <c r="J140" s="91"/>
      <c r="K140" s="91"/>
      <c r="L140" s="91"/>
    </row>
    <row r="141" spans="1:13">
      <c r="A141" s="45" t="s">
        <v>213</v>
      </c>
      <c r="G141" s="91"/>
      <c r="H141" s="91"/>
      <c r="I141" s="91"/>
      <c r="J141" s="91"/>
      <c r="K141" s="91"/>
      <c r="L141" s="91"/>
    </row>
    <row r="142" spans="1:13">
      <c r="A142" s="45" t="s">
        <v>214</v>
      </c>
      <c r="B142" s="10">
        <v>52.95</v>
      </c>
      <c r="C142" s="79">
        <v>9337.7007018765489</v>
      </c>
      <c r="D142" s="2">
        <v>69851.753819694291</v>
      </c>
      <c r="E142" s="81">
        <v>-6400000000</v>
      </c>
      <c r="G142" s="92">
        <v>192.440333333333</v>
      </c>
      <c r="H142" s="93">
        <v>2114</v>
      </c>
      <c r="I142" s="32">
        <v>660.67829026791424</v>
      </c>
      <c r="J142" s="32">
        <v>8184.4805206067094</v>
      </c>
      <c r="K142" s="94">
        <v>-1.3212900000000001</v>
      </c>
      <c r="L142" s="88">
        <v>-1150.0999999999999</v>
      </c>
      <c r="M142">
        <v>2.6526932887739179</v>
      </c>
    </row>
    <row r="143" spans="1:13">
      <c r="A143" s="45" t="s">
        <v>215</v>
      </c>
      <c r="G143" s="91"/>
      <c r="H143" s="91"/>
      <c r="I143" s="91"/>
      <c r="J143" s="91"/>
      <c r="K143" s="91"/>
      <c r="L143" s="91"/>
    </row>
    <row r="144" spans="1:13">
      <c r="A144" s="45" t="s">
        <v>216</v>
      </c>
      <c r="G144" s="91"/>
      <c r="H144" s="91"/>
      <c r="I144" s="91"/>
      <c r="J144" s="91"/>
      <c r="K144" s="91"/>
      <c r="L144" s="91"/>
    </row>
    <row r="145" spans="1:13">
      <c r="A145" s="45" t="s">
        <v>217</v>
      </c>
      <c r="G145" s="91"/>
      <c r="H145" s="91"/>
      <c r="I145" s="91"/>
      <c r="J145" s="91"/>
      <c r="K145" s="91"/>
      <c r="L145" s="91"/>
    </row>
    <row r="146" spans="1:13">
      <c r="A146" s="45" t="s">
        <v>218</v>
      </c>
      <c r="B146" s="10">
        <v>44.02</v>
      </c>
      <c r="C146" s="79">
        <v>9232.9638247303064</v>
      </c>
      <c r="D146" s="2">
        <v>74494.72710309086</v>
      </c>
      <c r="E146" s="81">
        <v>-990000000</v>
      </c>
      <c r="G146" s="92">
        <v>253.49199999999999</v>
      </c>
      <c r="H146" s="93">
        <v>1737.9678907103826</v>
      </c>
      <c r="I146" s="32">
        <v>656.79395026540874</v>
      </c>
      <c r="J146" s="32">
        <v>8178.8179553525842</v>
      </c>
      <c r="K146" s="94">
        <v>-0.24354000000000001</v>
      </c>
      <c r="L146" s="87">
        <v>-247.8</v>
      </c>
      <c r="M146">
        <v>-1.6168689499181568</v>
      </c>
    </row>
    <row r="147" spans="1:13">
      <c r="A147" s="45" t="s">
        <v>219</v>
      </c>
      <c r="G147" s="91"/>
      <c r="H147" s="91"/>
      <c r="I147" s="91"/>
      <c r="J147" s="91"/>
      <c r="K147" s="91"/>
      <c r="L147" s="91"/>
    </row>
    <row r="148" spans="1:13">
      <c r="A148" s="45" t="s">
        <v>220</v>
      </c>
      <c r="G148" s="91"/>
      <c r="H148" s="91"/>
      <c r="I148" s="91"/>
      <c r="J148" s="91"/>
      <c r="K148" s="91"/>
      <c r="L148" s="91"/>
    </row>
    <row r="149" spans="1:13">
      <c r="A149" s="45" t="s">
        <v>221</v>
      </c>
      <c r="G149" s="91"/>
      <c r="H149" s="91"/>
      <c r="I149" s="91"/>
      <c r="J149" s="91"/>
      <c r="K149" s="91"/>
      <c r="L149" s="91"/>
    </row>
    <row r="150" spans="1:13">
      <c r="A150" s="45" t="s">
        <v>222</v>
      </c>
      <c r="B150" s="10">
        <v>54.55</v>
      </c>
      <c r="C150" s="79">
        <v>9301.5250724988891</v>
      </c>
      <c r="D150" s="2">
        <v>75905.647290042558</v>
      </c>
      <c r="E150" s="81">
        <v>12200000000</v>
      </c>
      <c r="G150" s="92">
        <v>305.79010916000499</v>
      </c>
      <c r="H150" s="93">
        <v>1811.1060958904109</v>
      </c>
      <c r="I150" s="32">
        <v>1074.9018736277944</v>
      </c>
      <c r="J150" s="32">
        <v>12913.241319941715</v>
      </c>
      <c r="K150" s="94">
        <v>3.2524359999999999</v>
      </c>
      <c r="L150" s="88">
        <v>3737.4</v>
      </c>
      <c r="M150" s="64">
        <v>0.81454402972968865</v>
      </c>
    </row>
    <row r="151" spans="1:13">
      <c r="A151" s="45" t="s">
        <v>223</v>
      </c>
      <c r="G151" s="91"/>
      <c r="H151" s="91"/>
      <c r="I151" s="91"/>
      <c r="J151" s="91"/>
      <c r="K151" s="91"/>
      <c r="L151" s="91"/>
    </row>
    <row r="152" spans="1:13">
      <c r="A152" s="45" t="s">
        <v>224</v>
      </c>
      <c r="G152" s="91"/>
      <c r="H152" s="91"/>
      <c r="I152" s="91"/>
      <c r="J152" s="91"/>
      <c r="K152" s="91"/>
      <c r="L152" s="91"/>
    </row>
    <row r="153" spans="1:13">
      <c r="A153" s="45" t="s">
        <v>225</v>
      </c>
      <c r="B153" s="10">
        <v>54.55</v>
      </c>
      <c r="C153" s="79">
        <v>9301.5250724988891</v>
      </c>
      <c r="D153" s="2">
        <v>75905.647290042558</v>
      </c>
      <c r="E153" s="81">
        <v>12200000000</v>
      </c>
      <c r="G153" s="92">
        <v>305.79010916000499</v>
      </c>
      <c r="H153" s="93">
        <v>1811.1060958904109</v>
      </c>
      <c r="I153" s="32">
        <v>1074.9018736277944</v>
      </c>
      <c r="J153" s="32">
        <v>12913.241319941715</v>
      </c>
      <c r="K153" s="94">
        <v>3.2524359999999999</v>
      </c>
      <c r="L153" s="88">
        <v>3737.4</v>
      </c>
      <c r="M153" s="64">
        <v>0.81454402972968865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9"/>
  <sheetViews>
    <sheetView topLeftCell="A24" workbookViewId="0">
      <selection activeCell="O1" sqref="O1:O39"/>
    </sheetView>
  </sheetViews>
  <sheetFormatPr defaultRowHeight="15"/>
  <cols>
    <col min="1" max="16384" width="9.140625" style="1"/>
  </cols>
  <sheetData>
    <row r="1" spans="1:15">
      <c r="A1" s="1" t="s">
        <v>1</v>
      </c>
      <c r="B1" s="1" t="s">
        <v>227</v>
      </c>
      <c r="C1" s="3" t="s">
        <v>50</v>
      </c>
      <c r="D1" s="3" t="s">
        <v>51</v>
      </c>
      <c r="F1" s="1" t="s">
        <v>23</v>
      </c>
      <c r="G1" s="1" t="s">
        <v>58</v>
      </c>
      <c r="H1" s="1" t="s">
        <v>228</v>
      </c>
      <c r="I1" s="1" t="s">
        <v>54</v>
      </c>
      <c r="J1" s="1" t="s">
        <v>229</v>
      </c>
      <c r="K1" s="1" t="s">
        <v>230</v>
      </c>
      <c r="M1" s="1" t="s">
        <v>64</v>
      </c>
      <c r="N1" s="89" t="s">
        <v>65</v>
      </c>
      <c r="O1" s="1" t="s">
        <v>61</v>
      </c>
    </row>
    <row r="2" spans="1:15">
      <c r="A2" s="1">
        <v>1980</v>
      </c>
      <c r="C2" s="79">
        <v>2572.7357078643299</v>
      </c>
      <c r="D2" s="2">
        <v>41414.50520793983</v>
      </c>
      <c r="F2" s="81">
        <v>4430000000</v>
      </c>
      <c r="H2" s="55">
        <v>0.54678089191608303</v>
      </c>
      <c r="I2" s="2">
        <v>1960.2</v>
      </c>
      <c r="M2" s="82">
        <v>6.9023079999999997</v>
      </c>
      <c r="N2" s="89"/>
      <c r="O2" s="64">
        <v>4.2048310468301651</v>
      </c>
    </row>
    <row r="3" spans="1:15">
      <c r="A3" s="1">
        <f>A2+1</f>
        <v>1981</v>
      </c>
      <c r="C3" s="79">
        <v>2713.603279371293</v>
      </c>
      <c r="D3" s="2">
        <v>37664.629688811205</v>
      </c>
      <c r="F3" s="81">
        <v>-5000000000</v>
      </c>
      <c r="H3" s="55">
        <v>0.61770817502880504</v>
      </c>
      <c r="I3" s="2">
        <v>1228.4000000000001</v>
      </c>
      <c r="J3" s="80">
        <v>0.34279999999999999</v>
      </c>
      <c r="K3" s="80">
        <v>10.6805</v>
      </c>
      <c r="M3" s="82">
        <v>-8.1684999999999999</v>
      </c>
      <c r="N3" s="83">
        <v>-3.0207999999999999</v>
      </c>
      <c r="O3">
        <v>-13.127880485070023</v>
      </c>
    </row>
    <row r="4" spans="1:15">
      <c r="A4" s="1">
        <f t="shared" ref="A4:A22" si="0">A3+1</f>
        <v>1982</v>
      </c>
      <c r="C4" s="79">
        <v>2908.2967163438216</v>
      </c>
      <c r="D4" s="2">
        <v>35060.997400188971</v>
      </c>
      <c r="F4" s="81">
        <v>-5600000000</v>
      </c>
      <c r="H4" s="55">
        <v>0.67346126152852404</v>
      </c>
      <c r="I4" s="2">
        <v>1002.8</v>
      </c>
      <c r="J4" s="80">
        <v>0.20319999999999999</v>
      </c>
      <c r="K4" s="80">
        <v>8.0031999999999996</v>
      </c>
      <c r="M4" s="82">
        <v>-10.932399999999999</v>
      </c>
      <c r="N4" s="83">
        <v>-1.3983000000000001</v>
      </c>
      <c r="O4">
        <v>-1.0531860595670821</v>
      </c>
    </row>
    <row r="5" spans="1:15">
      <c r="A5" s="1">
        <f t="shared" si="0"/>
        <v>1983</v>
      </c>
      <c r="B5" s="10">
        <v>29.9</v>
      </c>
      <c r="C5" s="79">
        <v>3133.7338839976924</v>
      </c>
      <c r="D5" s="2">
        <v>34019.529859198024</v>
      </c>
      <c r="F5" s="81">
        <v>-2900000000</v>
      </c>
      <c r="H5" s="55">
        <v>0.72440985115157297</v>
      </c>
      <c r="I5" s="2">
        <v>935.2</v>
      </c>
      <c r="J5" s="80">
        <v>0.30130000000000001</v>
      </c>
      <c r="K5" s="80">
        <v>7.2012</v>
      </c>
      <c r="M5" s="82">
        <v>-8.1438299999999995</v>
      </c>
      <c r="N5" s="83">
        <v>-0.30130000000000001</v>
      </c>
      <c r="O5">
        <v>-5.0504511092077422</v>
      </c>
    </row>
    <row r="6" spans="1:15">
      <c r="A6" s="1">
        <f t="shared" si="0"/>
        <v>1984</v>
      </c>
      <c r="B6" s="10">
        <v>28.888000000000002</v>
      </c>
      <c r="C6" s="79">
        <v>3350.9426383829423</v>
      </c>
      <c r="D6" s="2">
        <v>34436.095882542184</v>
      </c>
      <c r="F6" s="81">
        <v>-970000000</v>
      </c>
      <c r="H6" s="55">
        <v>0.76652744911239201</v>
      </c>
      <c r="I6" s="2">
        <v>1094.0999999999999</v>
      </c>
      <c r="J6" s="80">
        <v>0.24740000000000001</v>
      </c>
      <c r="K6" s="80">
        <v>8.8406000000000002</v>
      </c>
      <c r="M6" s="82">
        <v>-3.4053599999999999</v>
      </c>
      <c r="N6" s="83">
        <v>0.35489999999999999</v>
      </c>
      <c r="O6">
        <v>-2.0215375687287462</v>
      </c>
    </row>
    <row r="7" spans="1:15">
      <c r="A7" s="1">
        <f t="shared" si="0"/>
        <v>1985</v>
      </c>
      <c r="B7" s="10">
        <v>27.765999999999998</v>
      </c>
      <c r="C7" s="79">
        <v>3494.2584523322903</v>
      </c>
      <c r="D7" s="2">
        <v>32834.025153681978</v>
      </c>
      <c r="F7" s="81">
        <v>-1200000000</v>
      </c>
      <c r="H7" s="55">
        <v>0.89377408333333297</v>
      </c>
      <c r="I7" s="2">
        <v>1333.3</v>
      </c>
      <c r="J7" s="80">
        <v>0.49710000000000004</v>
      </c>
      <c r="K7" s="80">
        <v>11.223700000000001</v>
      </c>
      <c r="M7" s="82">
        <v>-4.1865899999999998</v>
      </c>
      <c r="N7" s="83">
        <v>0.34910000000000002</v>
      </c>
      <c r="O7">
        <v>8.3228297001925569</v>
      </c>
    </row>
    <row r="8" spans="1:15">
      <c r="A8" s="1">
        <f t="shared" si="0"/>
        <v>1986</v>
      </c>
      <c r="B8" s="10">
        <v>14.475</v>
      </c>
      <c r="C8" s="79">
        <v>3563.9493864304613</v>
      </c>
      <c r="D8" s="2">
        <v>36258.929842094694</v>
      </c>
      <c r="F8" s="81">
        <v>-1100000000</v>
      </c>
      <c r="H8" s="55">
        <v>1.7545230040748101</v>
      </c>
      <c r="I8" s="2">
        <v>1221.2</v>
      </c>
      <c r="J8" s="80">
        <v>0.55210000000000004</v>
      </c>
      <c r="K8" s="80">
        <v>8.3684999999999992</v>
      </c>
      <c r="M8" s="82">
        <v>-5.1100399999999997</v>
      </c>
      <c r="N8" s="83">
        <v>0.7843</v>
      </c>
      <c r="O8">
        <v>-8.7541769794268305</v>
      </c>
    </row>
    <row r="9" spans="1:15">
      <c r="A9" s="1">
        <f t="shared" si="0"/>
        <v>1987</v>
      </c>
      <c r="B9" s="10">
        <v>18.498999999999999</v>
      </c>
      <c r="C9" s="79">
        <v>3592.1443097573797</v>
      </c>
      <c r="D9" s="2">
        <v>36479.992899504323</v>
      </c>
      <c r="F9" s="81">
        <v>-4500000000</v>
      </c>
      <c r="H9" s="55">
        <v>4.0160373443363104</v>
      </c>
      <c r="I9" s="2">
        <v>1065.2</v>
      </c>
      <c r="J9" s="80">
        <v>2.1520000000000001</v>
      </c>
      <c r="K9" s="80">
        <v>28.208599999999997</v>
      </c>
      <c r="M9" s="82">
        <v>-18.837800000000001</v>
      </c>
      <c r="N9" s="83">
        <v>0.15920000000000001</v>
      </c>
      <c r="O9">
        <v>-10.751700140001489</v>
      </c>
    </row>
    <row r="10" spans="1:15">
      <c r="A10" s="1">
        <f t="shared" si="0"/>
        <v>1988</v>
      </c>
      <c r="B10" s="10">
        <v>15.113</v>
      </c>
      <c r="C10" s="79">
        <v>3791.9565205660897</v>
      </c>
      <c r="D10" s="2">
        <v>38885.068855055943</v>
      </c>
      <c r="F10" s="81">
        <v>-5100000000</v>
      </c>
      <c r="H10" s="55">
        <v>4.5369666666666699</v>
      </c>
      <c r="I10" s="2">
        <v>1110.5</v>
      </c>
      <c r="J10" s="80">
        <v>2.7574000000000001</v>
      </c>
      <c r="K10" s="80">
        <v>28.435400000000001</v>
      </c>
      <c r="M10" s="82">
        <v>-22.039200000000001</v>
      </c>
      <c r="N10" s="83">
        <v>-2.2940999999999998</v>
      </c>
      <c r="O10">
        <v>7.5425220252153764</v>
      </c>
    </row>
    <row r="11" spans="1:15">
      <c r="A11" s="1">
        <f t="shared" si="0"/>
        <v>1989</v>
      </c>
      <c r="B11" s="10">
        <v>18.501999999999999</v>
      </c>
      <c r="C11" s="79">
        <v>3778.3529569626448</v>
      </c>
      <c r="D11" s="2">
        <v>40654.030812300291</v>
      </c>
      <c r="F11" s="81">
        <v>-2700000000</v>
      </c>
      <c r="H11" s="55">
        <v>7.3647349999999996</v>
      </c>
      <c r="I11" s="2">
        <v>1525.9</v>
      </c>
      <c r="J11" s="80">
        <v>2.9544000000000001</v>
      </c>
      <c r="K11" s="80">
        <v>55.016800000000003</v>
      </c>
      <c r="M11" s="82">
        <v>-11.006</v>
      </c>
      <c r="N11" s="83">
        <v>8.7278000000000002</v>
      </c>
      <c r="O11">
        <v>6.4671911442220278</v>
      </c>
    </row>
    <row r="12" spans="1:15">
      <c r="A12" s="1">
        <f t="shared" si="0"/>
        <v>1990</v>
      </c>
      <c r="B12" s="10">
        <v>24.164000000000001</v>
      </c>
      <c r="C12" s="79">
        <v>3764.423175473401</v>
      </c>
      <c r="D12" s="2">
        <v>43438.330771046436</v>
      </c>
      <c r="F12" s="81">
        <v>1040000000</v>
      </c>
      <c r="H12" s="55">
        <v>8.0382850000000001</v>
      </c>
      <c r="I12" s="2">
        <v>1550</v>
      </c>
      <c r="J12" s="80">
        <v>3.2595999999999998</v>
      </c>
      <c r="K12" s="80">
        <v>106.62649999999999</v>
      </c>
      <c r="M12" s="82">
        <v>3.3848340000000001</v>
      </c>
      <c r="N12" s="83">
        <v>18.498200000000001</v>
      </c>
      <c r="O12">
        <v>12.766009173610058</v>
      </c>
    </row>
    <row r="13" spans="1:15">
      <c r="A13" s="1">
        <f t="shared" si="0"/>
        <v>1991</v>
      </c>
      <c r="B13" s="10">
        <v>20.553000000000001</v>
      </c>
      <c r="C13" s="79">
        <v>3938.9342345857935</v>
      </c>
      <c r="D13" s="2">
        <v>43075.792344604051</v>
      </c>
      <c r="F13" s="81">
        <v>-1500000000</v>
      </c>
      <c r="H13" s="55">
        <v>9.9094916666666695</v>
      </c>
      <c r="I13" s="2">
        <v>1610</v>
      </c>
      <c r="J13" s="80">
        <v>4.6772999999999998</v>
      </c>
      <c r="K13" s="80">
        <v>116.85810000000001</v>
      </c>
      <c r="M13" s="82">
        <v>-5.5594200000000003</v>
      </c>
      <c r="N13" s="83">
        <v>5.9596</v>
      </c>
      <c r="O13">
        <v>-0.61785058862278674</v>
      </c>
    </row>
    <row r="14" spans="1:15">
      <c r="A14" s="1">
        <f t="shared" si="0"/>
        <v>1992</v>
      </c>
      <c r="B14" s="10">
        <v>19.952000000000002</v>
      </c>
      <c r="C14" s="79">
        <v>4174.1952338589599</v>
      </c>
      <c r="D14" s="2">
        <v>43897.384103692144</v>
      </c>
      <c r="F14" s="81">
        <v>-5600000000</v>
      </c>
      <c r="H14" s="55">
        <v>17.298425000000002</v>
      </c>
      <c r="I14" s="2">
        <v>1585</v>
      </c>
      <c r="J14" s="80">
        <v>4.2278000000000002</v>
      </c>
      <c r="K14" s="80">
        <v>201.38389999999998</v>
      </c>
      <c r="M14" s="82">
        <v>-19.242000000000001</v>
      </c>
      <c r="N14" s="83">
        <v>-65.271799999999999</v>
      </c>
      <c r="O14">
        <v>0.43372535672642698</v>
      </c>
    </row>
    <row r="15" spans="1:15">
      <c r="A15" s="1">
        <f t="shared" si="0"/>
        <v>1993</v>
      </c>
      <c r="B15" s="10">
        <v>17.565000000000001</v>
      </c>
      <c r="C15" s="79">
        <v>4316.9102644204922</v>
      </c>
      <c r="D15" s="2">
        <v>45144.9786793323</v>
      </c>
      <c r="F15" s="81">
        <v>-1900000000</v>
      </c>
      <c r="H15" s="55">
        <v>22.0654</v>
      </c>
      <c r="I15" s="2">
        <v>1557</v>
      </c>
      <c r="J15" s="80">
        <v>4.9912999999999998</v>
      </c>
      <c r="K15" s="80">
        <v>213.77879999999999</v>
      </c>
      <c r="M15" s="82">
        <v>-12.1043</v>
      </c>
      <c r="N15" s="83">
        <v>13.613899999999999</v>
      </c>
      <c r="O15">
        <v>2.0903778005318685</v>
      </c>
    </row>
    <row r="16" spans="1:15">
      <c r="A16" s="1">
        <f t="shared" si="0"/>
        <v>1994</v>
      </c>
      <c r="B16" s="10">
        <v>16.213999999999999</v>
      </c>
      <c r="C16" s="79">
        <v>4395.5789801672172</v>
      </c>
      <c r="D16" s="2">
        <v>46384.82369053713</v>
      </c>
      <c r="F16" s="81">
        <v>-1900000000</v>
      </c>
      <c r="H16" s="55">
        <v>21.995999999999999</v>
      </c>
      <c r="I16" s="2">
        <v>1590</v>
      </c>
      <c r="J16" s="80">
        <v>5.3490000000000002</v>
      </c>
      <c r="K16" s="80">
        <v>200.71020000000001</v>
      </c>
      <c r="M16" s="82">
        <v>-10.715400000000001</v>
      </c>
      <c r="N16" s="84">
        <v>7.2</v>
      </c>
      <c r="O16">
        <v>0.90976333517198782</v>
      </c>
    </row>
    <row r="17" spans="1:15">
      <c r="A17" s="1">
        <f t="shared" si="0"/>
        <v>1995</v>
      </c>
      <c r="B17" s="10">
        <v>17.34</v>
      </c>
      <c r="C17" s="79">
        <v>4427.416401527541</v>
      </c>
      <c r="D17" s="2">
        <v>47672.795291431845</v>
      </c>
      <c r="F17" s="81">
        <v>-860000000</v>
      </c>
      <c r="H17" s="55">
        <v>21.895258333333299</v>
      </c>
      <c r="I17" s="2">
        <v>1665</v>
      </c>
      <c r="J17" s="80">
        <v>23.0961</v>
      </c>
      <c r="K17" s="80">
        <v>927.56530000000009</v>
      </c>
      <c r="M17" s="82">
        <v>-3.0218699999999998</v>
      </c>
      <c r="N17" s="84">
        <v>-15.3</v>
      </c>
      <c r="O17">
        <v>-0.30746896925806766</v>
      </c>
    </row>
    <row r="18" spans="1:15">
      <c r="A18" s="1">
        <f t="shared" si="0"/>
        <v>1996</v>
      </c>
      <c r="B18" s="10">
        <v>21.238</v>
      </c>
      <c r="C18" s="79">
        <v>4544.6147006744322</v>
      </c>
      <c r="D18" s="2">
        <v>49784.413156427618</v>
      </c>
      <c r="F18" s="81">
        <v>-240000000</v>
      </c>
      <c r="H18" s="55">
        <v>21.884425</v>
      </c>
      <c r="I18" s="2">
        <v>1812.9</v>
      </c>
      <c r="J18" s="80">
        <v>23.327500000000001</v>
      </c>
      <c r="K18" s="80">
        <v>1286.2158999999999</v>
      </c>
      <c r="M18" s="82">
        <v>-0.68162999999999996</v>
      </c>
      <c r="N18" s="84">
        <v>184</v>
      </c>
      <c r="O18">
        <v>4.9937055370533017</v>
      </c>
    </row>
    <row r="19" spans="1:15">
      <c r="A19" s="1">
        <f t="shared" si="0"/>
        <v>1997</v>
      </c>
      <c r="B19" s="10">
        <v>19.404</v>
      </c>
      <c r="C19" s="79">
        <v>4706.4031255703203</v>
      </c>
      <c r="D19" s="2">
        <v>52149.644091415947</v>
      </c>
      <c r="F19" s="82">
        <v>4670708</v>
      </c>
      <c r="H19" s="55">
        <v>21.886050000000001</v>
      </c>
      <c r="I19" s="2">
        <v>1855.5</v>
      </c>
      <c r="J19" s="80">
        <v>29.1633</v>
      </c>
      <c r="K19" s="80">
        <v>1212.4993999999999</v>
      </c>
      <c r="M19" s="82">
        <v>1.3039E-2</v>
      </c>
      <c r="N19" s="84">
        <v>251.6</v>
      </c>
      <c r="O19">
        <v>2.8022564385869799</v>
      </c>
    </row>
    <row r="20" spans="1:15">
      <c r="A20" s="1">
        <f t="shared" si="0"/>
        <v>1998</v>
      </c>
      <c r="B20" s="10">
        <v>12.771000000000001</v>
      </c>
      <c r="C20" s="79">
        <v>4847.2603042144465</v>
      </c>
      <c r="D20" s="2">
        <v>53807.38666992529</v>
      </c>
      <c r="F20" s="81">
        <v>-820000000</v>
      </c>
      <c r="H20" s="55">
        <v>21.885999999999999</v>
      </c>
      <c r="I20" s="2">
        <v>1832.8</v>
      </c>
      <c r="J20" s="80">
        <v>34.0702</v>
      </c>
      <c r="K20" s="80">
        <v>717.78650000000005</v>
      </c>
      <c r="M20" s="82">
        <v>-2.5573999999999999</v>
      </c>
      <c r="N20" s="84">
        <v>-37</v>
      </c>
      <c r="O20">
        <v>2.7156401786109257</v>
      </c>
    </row>
    <row r="21" spans="1:15">
      <c r="A21" s="1">
        <f t="shared" si="0"/>
        <v>1999</v>
      </c>
      <c r="B21" s="10">
        <v>18.065999999999999</v>
      </c>
      <c r="C21" s="79">
        <v>4810.8020567145159</v>
      </c>
      <c r="D21" s="2">
        <v>52833.838620924609</v>
      </c>
      <c r="F21" s="81">
        <v>-3500000000</v>
      </c>
      <c r="H21" s="55">
        <v>92.338099999999997</v>
      </c>
      <c r="I21" s="2">
        <v>1705.1</v>
      </c>
      <c r="J21" s="80">
        <v>19.492900000000002</v>
      </c>
      <c r="K21" s="80">
        <v>1169.4768999999999</v>
      </c>
      <c r="M21" s="82">
        <v>-9.8622399999999999</v>
      </c>
      <c r="N21" s="84">
        <v>-152.4</v>
      </c>
      <c r="O21">
        <v>0.47423757536905953</v>
      </c>
    </row>
    <row r="22" spans="1:15">
      <c r="A22" s="1">
        <f t="shared" si="0"/>
        <v>2000</v>
      </c>
      <c r="B22" s="10">
        <v>28.492999999999999</v>
      </c>
      <c r="C22" s="79">
        <v>5052.6273072974282</v>
      </c>
      <c r="D22" s="2">
        <v>55761.983410110253</v>
      </c>
      <c r="F22" s="81">
        <v>3090000000</v>
      </c>
      <c r="H22" s="55">
        <v>101.69733333333301</v>
      </c>
      <c r="I22" s="2">
        <v>1986.4</v>
      </c>
      <c r="J22" s="80">
        <v>24.822900000000001</v>
      </c>
      <c r="K22" s="80">
        <v>1920.9004</v>
      </c>
      <c r="M22" s="82">
        <v>6.6599219999999999</v>
      </c>
      <c r="N22" s="84">
        <v>453.4</v>
      </c>
      <c r="O22">
        <v>5.31809338064852</v>
      </c>
    </row>
    <row r="23" spans="1:15">
      <c r="A23" s="1">
        <f t="shared" ref="A23:A39" si="1">A22+1</f>
        <v>2001</v>
      </c>
      <c r="B23" s="10">
        <v>24.5</v>
      </c>
      <c r="C23" s="79">
        <v>5230.963225191118</v>
      </c>
      <c r="D23" s="2">
        <v>55151.631888505864</v>
      </c>
      <c r="F23" s="81">
        <v>223000000</v>
      </c>
      <c r="H23" s="55">
        <v>111.23125</v>
      </c>
      <c r="I23" s="2">
        <v>2009.4</v>
      </c>
      <c r="J23" s="80">
        <v>28.008599999999998</v>
      </c>
      <c r="K23" s="80">
        <v>1839.94525</v>
      </c>
      <c r="M23" s="82">
        <v>0.50456699999999999</v>
      </c>
      <c r="N23" s="84">
        <v>56.5</v>
      </c>
      <c r="O23">
        <v>4.411065195659063</v>
      </c>
    </row>
    <row r="24" spans="1:15">
      <c r="A24" s="1">
        <f t="shared" si="1"/>
        <v>2002</v>
      </c>
      <c r="B24" s="10">
        <v>25.152999999999999</v>
      </c>
      <c r="C24" s="79">
        <v>5388.2715598410005</v>
      </c>
      <c r="D24" s="2">
        <v>54573.030963659694</v>
      </c>
      <c r="F24" s="81">
        <v>-4700000000</v>
      </c>
      <c r="H24" s="55">
        <v>120.57815833333299</v>
      </c>
      <c r="I24" s="2">
        <v>1798.2</v>
      </c>
      <c r="J24" s="80">
        <v>94.731848999999997</v>
      </c>
      <c r="K24" s="80">
        <v>1649.4458279999997</v>
      </c>
      <c r="M24" s="82">
        <v>-7.93215</v>
      </c>
      <c r="N24" s="84">
        <v>-329.7</v>
      </c>
      <c r="O24">
        <v>3.7846481828823784</v>
      </c>
    </row>
    <row r="25" spans="1:15">
      <c r="A25" s="1">
        <f t="shared" si="1"/>
        <v>2003</v>
      </c>
      <c r="B25" s="10">
        <v>28.765000000000001</v>
      </c>
      <c r="C25" s="79">
        <v>5560.9610403265633</v>
      </c>
      <c r="D25" s="2">
        <v>56513.541768459909</v>
      </c>
      <c r="F25" s="81">
        <v>-1300000000</v>
      </c>
      <c r="H25" s="55">
        <v>129.22235000000001</v>
      </c>
      <c r="I25" s="2">
        <v>2163.5</v>
      </c>
      <c r="J25" s="80">
        <v>94.776443000000015</v>
      </c>
      <c r="K25" s="80">
        <v>2993.10995</v>
      </c>
      <c r="M25" s="82">
        <v>-1.8625400000000001</v>
      </c>
      <c r="N25" s="84">
        <v>-27.5</v>
      </c>
      <c r="O25">
        <v>10.354184564513176</v>
      </c>
    </row>
    <row r="26" spans="1:15">
      <c r="A26" s="1">
        <f t="shared" si="1"/>
        <v>2004</v>
      </c>
      <c r="B26" s="10">
        <v>38.268999999999998</v>
      </c>
      <c r="C26" s="79">
        <v>5975.3887829947962</v>
      </c>
      <c r="D26" s="2">
        <v>61271.093288009564</v>
      </c>
      <c r="F26" s="81">
        <v>8490000000</v>
      </c>
      <c r="H26" s="55">
        <v>132.888025</v>
      </c>
      <c r="I26" s="2">
        <v>2356</v>
      </c>
      <c r="J26" s="80">
        <v>113.30935000000001</v>
      </c>
      <c r="K26" s="80">
        <v>4489.4721900000004</v>
      </c>
      <c r="M26" s="82">
        <v>9.6662879999999998</v>
      </c>
      <c r="N26" s="85">
        <v>1261.8</v>
      </c>
      <c r="O26">
        <v>33.735775028429458</v>
      </c>
    </row>
    <row r="27" spans="1:15">
      <c r="A27" s="1">
        <f t="shared" si="1"/>
        <v>2005</v>
      </c>
      <c r="B27" s="10">
        <v>55.67</v>
      </c>
      <c r="C27" s="79">
        <v>6360.4874995357995</v>
      </c>
      <c r="D27" s="2">
        <v>63635.927270680048</v>
      </c>
      <c r="F27" s="81">
        <v>11300000000</v>
      </c>
      <c r="H27" s="55">
        <v>131.274333333333</v>
      </c>
      <c r="I27" s="2">
        <v>2325.9</v>
      </c>
      <c r="J27" s="80">
        <v>105.95588000000001</v>
      </c>
      <c r="K27" s="80">
        <v>7140.5789199999999</v>
      </c>
      <c r="M27" s="82">
        <v>10.098850000000001</v>
      </c>
      <c r="N27" s="85">
        <v>1488.1</v>
      </c>
      <c r="O27">
        <v>3.4446668133235647</v>
      </c>
    </row>
    <row r="28" spans="1:15">
      <c r="A28" s="1">
        <f t="shared" si="1"/>
        <v>2006</v>
      </c>
      <c r="B28" s="10">
        <v>66.84</v>
      </c>
      <c r="C28" s="79">
        <v>6764.2964129100055</v>
      </c>
      <c r="D28" s="2">
        <v>63799.773837574096</v>
      </c>
      <c r="F28" s="81">
        <v>13900000000</v>
      </c>
      <c r="H28" s="55">
        <v>128.65166666666701</v>
      </c>
      <c r="I28" s="2">
        <v>2248.4</v>
      </c>
      <c r="J28" s="80">
        <v>133.59499</v>
      </c>
      <c r="K28" s="80">
        <v>7191.0856399999993</v>
      </c>
      <c r="M28" s="82">
        <v>9.5540760000000002</v>
      </c>
      <c r="N28" s="85">
        <v>1787.6</v>
      </c>
      <c r="O28">
        <v>8.2109648588916997</v>
      </c>
    </row>
    <row r="29" spans="1:15">
      <c r="A29" s="1">
        <f t="shared" si="1"/>
        <v>2007</v>
      </c>
      <c r="B29" s="10">
        <v>75.14</v>
      </c>
      <c r="C29" s="79">
        <v>7036.0477302465879</v>
      </c>
      <c r="D29" s="2">
        <v>64735.837593646502</v>
      </c>
      <c r="F29" s="81">
        <v>8960000000</v>
      </c>
      <c r="H29" s="55">
        <v>125.808108333333</v>
      </c>
      <c r="I29" s="2">
        <v>2217.14</v>
      </c>
      <c r="J29" s="80">
        <v>199.25793999999999</v>
      </c>
      <c r="K29" s="80">
        <v>8110.5003799999995</v>
      </c>
      <c r="M29" s="82">
        <v>5.3830470000000004</v>
      </c>
      <c r="N29" s="85">
        <v>1127.2</v>
      </c>
      <c r="O29">
        <v>6.8283983479802544</v>
      </c>
    </row>
    <row r="30" spans="1:15">
      <c r="A30" s="1">
        <f t="shared" si="1"/>
        <v>2008</v>
      </c>
      <c r="B30" s="10">
        <v>100.6</v>
      </c>
      <c r="C30" s="79">
        <v>7384.7080079910647</v>
      </c>
      <c r="D30" s="2">
        <v>64729.335235459599</v>
      </c>
      <c r="F30" s="81">
        <v>1660000000</v>
      </c>
      <c r="H30" s="55">
        <v>118.546016666667</v>
      </c>
      <c r="I30" s="2">
        <v>2092.34</v>
      </c>
      <c r="J30" s="80">
        <v>525.85918222749331</v>
      </c>
      <c r="K30" s="80">
        <v>9861.8344345951737</v>
      </c>
      <c r="M30" s="82">
        <v>0.79633900000000002</v>
      </c>
      <c r="N30" s="84">
        <v>196.4</v>
      </c>
      <c r="O30">
        <v>6.2702636973273655</v>
      </c>
    </row>
    <row r="31" spans="1:15">
      <c r="A31" s="1">
        <f t="shared" si="1"/>
        <v>2009</v>
      </c>
      <c r="B31" s="10">
        <v>63.25</v>
      </c>
      <c r="C31" s="79">
        <v>7660.331731223624</v>
      </c>
      <c r="D31" s="2">
        <v>64036.921566032455</v>
      </c>
      <c r="F31" s="81">
        <v>-11000000000</v>
      </c>
      <c r="H31" s="55">
        <v>148.90174166666699</v>
      </c>
      <c r="I31" s="2">
        <v>2160.17</v>
      </c>
      <c r="J31" s="80">
        <v>500.86460069875699</v>
      </c>
      <c r="K31" s="80">
        <v>8105.4551160252731</v>
      </c>
      <c r="M31" s="82">
        <v>-6.2039299999999997</v>
      </c>
      <c r="N31" s="85">
        <v>-1563.7</v>
      </c>
      <c r="O31">
        <v>6.9344160039274385</v>
      </c>
    </row>
    <row r="32" spans="1:15">
      <c r="A32" s="1">
        <f t="shared" si="1"/>
        <v>2010</v>
      </c>
      <c r="B32" s="10">
        <v>81.069999999999993</v>
      </c>
      <c r="C32" s="79">
        <v>8038.2411326274505</v>
      </c>
      <c r="D32" s="2">
        <v>65192.475337816562</v>
      </c>
      <c r="F32" s="81">
        <v>-9700000000</v>
      </c>
      <c r="H32" s="55">
        <v>150.298025</v>
      </c>
      <c r="I32" s="2">
        <v>2464.12</v>
      </c>
      <c r="J32" s="80">
        <v>710.95374773397361</v>
      </c>
      <c r="K32" s="80">
        <v>11300.522124067755</v>
      </c>
      <c r="M32" s="82">
        <v>-2.62635</v>
      </c>
      <c r="N32" s="85">
        <v>-1491.5</v>
      </c>
      <c r="O32">
        <v>7.8397394770908306</v>
      </c>
    </row>
    <row r="33" spans="1:15">
      <c r="A33" s="1">
        <f t="shared" si="1"/>
        <v>2011</v>
      </c>
      <c r="B33" s="10">
        <v>114.15</v>
      </c>
      <c r="C33" s="79">
        <v>8268.9143272291349</v>
      </c>
      <c r="D33" s="2">
        <v>66071.034857726874</v>
      </c>
      <c r="F33" s="81">
        <v>306000000</v>
      </c>
      <c r="H33" s="55">
        <v>153.86160833333301</v>
      </c>
      <c r="I33" s="2">
        <v>2377</v>
      </c>
      <c r="J33" s="80">
        <v>913.51133597461956</v>
      </c>
      <c r="K33" s="80">
        <v>14323.154652370145</v>
      </c>
      <c r="M33" s="82">
        <v>7.4282000000000001E-2</v>
      </c>
      <c r="N33" s="84">
        <v>47.1</v>
      </c>
      <c r="O33">
        <v>4.8873866114130351</v>
      </c>
    </row>
    <row r="34" spans="1:15">
      <c r="A34" s="1">
        <f t="shared" si="1"/>
        <v>2012</v>
      </c>
      <c r="B34" s="10">
        <v>113.66</v>
      </c>
      <c r="C34" s="79">
        <v>8590.0447488782702</v>
      </c>
      <c r="D34" s="2">
        <v>67471.73366265888</v>
      </c>
      <c r="F34" s="81">
        <v>11100000000</v>
      </c>
      <c r="H34" s="55">
        <v>157.49942575757601</v>
      </c>
      <c r="I34" s="2">
        <v>2368</v>
      </c>
      <c r="J34" s="80">
        <v>879.3352279932036</v>
      </c>
      <c r="K34" s="80">
        <v>14259.990903753587</v>
      </c>
      <c r="M34" s="82">
        <v>2.4075700000000002</v>
      </c>
      <c r="N34" s="85">
        <v>1747.9</v>
      </c>
      <c r="O34">
        <v>4.2792773138933313</v>
      </c>
    </row>
    <row r="35" spans="1:15">
      <c r="A35" s="1">
        <f t="shared" si="1"/>
        <v>2013</v>
      </c>
      <c r="B35" s="10">
        <v>111.36</v>
      </c>
      <c r="C35" s="79">
        <v>8993.268253676868</v>
      </c>
      <c r="D35" s="2">
        <v>67277.553540285706</v>
      </c>
      <c r="F35" s="81">
        <v>-980000000</v>
      </c>
      <c r="H35" s="55">
        <v>157.31122500000001</v>
      </c>
      <c r="I35" s="2">
        <v>2193</v>
      </c>
      <c r="J35" s="80">
        <v>1130.1705242931853</v>
      </c>
      <c r="K35" s="80">
        <v>14131.843084962435</v>
      </c>
      <c r="M35" s="82">
        <v>-0.19031999999999999</v>
      </c>
      <c r="N35" s="84">
        <v>-154.19999999999999</v>
      </c>
      <c r="O35">
        <v>5.3944163108946128</v>
      </c>
    </row>
    <row r="36" spans="1:15">
      <c r="A36" s="1">
        <f t="shared" si="1"/>
        <v>2014</v>
      </c>
      <c r="B36" s="10">
        <v>100.85</v>
      </c>
      <c r="C36" s="79">
        <v>9211.7969647856662</v>
      </c>
      <c r="D36" s="2">
        <v>66982.558905319049</v>
      </c>
      <c r="F36" s="81">
        <v>-8400000000</v>
      </c>
      <c r="H36" s="55">
        <v>158.552641666667</v>
      </c>
      <c r="I36" s="2">
        <v>2120.0693068119999</v>
      </c>
      <c r="J36" s="80">
        <v>953.52818309453448</v>
      </c>
      <c r="K36" s="80">
        <v>12006.965051577803</v>
      </c>
      <c r="M36" s="82">
        <v>-1.4717499999999999</v>
      </c>
      <c r="N36" s="85">
        <v>-1329.3</v>
      </c>
      <c r="O36">
        <v>6.3097185961020159</v>
      </c>
    </row>
    <row r="37" spans="1:15">
      <c r="A37" s="1">
        <f t="shared" si="1"/>
        <v>2015</v>
      </c>
      <c r="B37" s="10">
        <v>52.95</v>
      </c>
      <c r="C37" s="79">
        <v>9337.7007018765489</v>
      </c>
      <c r="D37" s="2">
        <v>69851.753819694291</v>
      </c>
      <c r="F37" s="81">
        <v>-6400000000</v>
      </c>
      <c r="H37" s="55">
        <v>192.440333333333</v>
      </c>
      <c r="I37" s="2">
        <v>2114</v>
      </c>
      <c r="J37" s="80">
        <v>660.67829026791424</v>
      </c>
      <c r="K37" s="80">
        <v>8184.4805206067094</v>
      </c>
      <c r="M37" s="82">
        <v>-1.3212900000000001</v>
      </c>
      <c r="N37" s="85">
        <v>-1150.0999999999999</v>
      </c>
      <c r="O37">
        <v>2.6526932887739179</v>
      </c>
    </row>
    <row r="38" spans="1:15">
      <c r="A38" s="1">
        <f t="shared" si="1"/>
        <v>2016</v>
      </c>
      <c r="B38" s="10">
        <v>44.02</v>
      </c>
      <c r="C38" s="79">
        <v>9232.9638247303064</v>
      </c>
      <c r="D38" s="2">
        <v>74494.72710309086</v>
      </c>
      <c r="F38" s="81">
        <v>-990000000</v>
      </c>
      <c r="H38" s="55">
        <v>253.49199999999999</v>
      </c>
      <c r="I38" s="2">
        <v>1737.9678907103826</v>
      </c>
      <c r="J38" s="80">
        <v>656.79395026540874</v>
      </c>
      <c r="K38" s="80">
        <v>8178.8179553525842</v>
      </c>
      <c r="M38" s="82">
        <v>-0.24354000000000001</v>
      </c>
      <c r="N38" s="84">
        <v>-247.8</v>
      </c>
      <c r="O38">
        <v>-1.6168689499181568</v>
      </c>
    </row>
    <row r="39" spans="1:15">
      <c r="A39" s="1">
        <f t="shared" si="1"/>
        <v>2017</v>
      </c>
      <c r="B39" s="10">
        <v>54.55</v>
      </c>
      <c r="C39" s="79">
        <v>9301.5250724988891</v>
      </c>
      <c r="D39" s="2">
        <v>75905.647290042558</v>
      </c>
      <c r="F39" s="81">
        <v>12200000000</v>
      </c>
      <c r="H39" s="55">
        <v>305.79010916000499</v>
      </c>
      <c r="I39" s="2">
        <v>1811.1060958904109</v>
      </c>
      <c r="J39" s="80">
        <v>1074.9018736277944</v>
      </c>
      <c r="K39" s="80">
        <v>12913.241319941715</v>
      </c>
      <c r="M39" s="82">
        <v>3.2524359999999999</v>
      </c>
      <c r="N39" s="85">
        <v>3737.4</v>
      </c>
      <c r="O39" s="64">
        <v>0.81454402972968865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53"/>
  <sheetViews>
    <sheetView workbookViewId="0">
      <selection activeCell="F15" sqref="F15"/>
    </sheetView>
  </sheetViews>
  <sheetFormatPr defaultRowHeight="15"/>
  <sheetData>
    <row r="1" spans="1:13">
      <c r="A1" s="45" t="s">
        <v>226</v>
      </c>
      <c r="B1" s="1" t="s">
        <v>227</v>
      </c>
      <c r="C1" s="3" t="s">
        <v>50</v>
      </c>
      <c r="D1" s="3" t="s">
        <v>51</v>
      </c>
      <c r="E1" t="s">
        <v>23</v>
      </c>
      <c r="F1" s="1" t="s">
        <v>58</v>
      </c>
      <c r="G1" s="62" t="s">
        <v>54</v>
      </c>
      <c r="H1" s="1" t="s">
        <v>69</v>
      </c>
      <c r="I1" s="1" t="s">
        <v>232</v>
      </c>
      <c r="J1" s="90" t="s">
        <v>228</v>
      </c>
      <c r="K1" s="90" t="s">
        <v>54</v>
      </c>
      <c r="L1" s="90" t="s">
        <v>231</v>
      </c>
      <c r="M1" s="90" t="s">
        <v>64</v>
      </c>
    </row>
    <row r="2" spans="1:13">
      <c r="A2" s="45" t="s">
        <v>74</v>
      </c>
      <c r="C2">
        <v>2573</v>
      </c>
      <c r="D2">
        <v>41414.5</v>
      </c>
      <c r="G2" s="19"/>
      <c r="H2">
        <v>4430000000</v>
      </c>
      <c r="I2">
        <f t="shared" ref="I2:I33" si="0">H2/1000000000</f>
        <v>4.43</v>
      </c>
      <c r="J2" s="95">
        <v>0.54678089200000002</v>
      </c>
      <c r="K2" s="95">
        <v>1960.2</v>
      </c>
      <c r="L2" s="95"/>
      <c r="M2" s="95">
        <v>6.9023079999999997</v>
      </c>
    </row>
    <row r="3" spans="1:13">
      <c r="A3" s="45" t="s">
        <v>75</v>
      </c>
      <c r="C3">
        <v>2607.54793264004</v>
      </c>
      <c r="D3">
        <v>40443.399810806499</v>
      </c>
      <c r="G3" s="19"/>
      <c r="H3">
        <v>2100625000</v>
      </c>
      <c r="I3">
        <f t="shared" si="0"/>
        <v>2.100625</v>
      </c>
      <c r="J3" s="95">
        <v>0.56371012331928505</v>
      </c>
      <c r="K3" s="95">
        <v>1744.0552569849001</v>
      </c>
      <c r="L3" s="95"/>
      <c r="M3" s="95">
        <v>3.1346059999999998</v>
      </c>
    </row>
    <row r="4" spans="1:13">
      <c r="A4" s="45" t="s">
        <v>76</v>
      </c>
      <c r="C4">
        <v>2642.5597438846999</v>
      </c>
      <c r="D4">
        <v>39495.0702835177</v>
      </c>
      <c r="G4" s="19"/>
      <c r="H4">
        <v>-210000000</v>
      </c>
      <c r="I4">
        <f t="shared" si="0"/>
        <v>-0.21</v>
      </c>
      <c r="J4" s="95">
        <v>0.58116351134787503</v>
      </c>
      <c r="K4" s="95">
        <v>1551.7440768374099</v>
      </c>
      <c r="L4" s="95"/>
      <c r="M4" s="95">
        <v>-0.63309599999999999</v>
      </c>
    </row>
    <row r="5" spans="1:13">
      <c r="A5" s="45" t="s">
        <v>77</v>
      </c>
      <c r="C5">
        <v>2678.0416622791899</v>
      </c>
      <c r="D5">
        <v>38568.977484509203</v>
      </c>
      <c r="G5" s="19"/>
      <c r="H5">
        <v>-2558125000</v>
      </c>
      <c r="I5">
        <f t="shared" si="0"/>
        <v>-2.558125</v>
      </c>
      <c r="J5" s="95">
        <v>0.59915728483536601</v>
      </c>
      <c r="K5" s="95">
        <v>1380.63841174547</v>
      </c>
      <c r="L5" s="95"/>
      <c r="M5" s="95">
        <v>-4.400798</v>
      </c>
    </row>
    <row r="6" spans="1:13">
      <c r="A6" s="45" t="s">
        <v>78</v>
      </c>
      <c r="C6">
        <v>2714</v>
      </c>
      <c r="D6">
        <v>37664.6</v>
      </c>
      <c r="E6">
        <v>-3.0207999999999999</v>
      </c>
      <c r="G6" s="19">
        <v>10.7</v>
      </c>
      <c r="H6">
        <v>-5000000000</v>
      </c>
      <c r="I6">
        <f t="shared" si="0"/>
        <v>-5</v>
      </c>
      <c r="J6" s="95">
        <v>0.61770817499999997</v>
      </c>
      <c r="K6" s="95">
        <v>1228.4000000000001</v>
      </c>
      <c r="L6" s="95">
        <v>0.3</v>
      </c>
      <c r="M6" s="95">
        <v>-8.1684999999999999</v>
      </c>
    </row>
    <row r="7" spans="1:13">
      <c r="A7" s="45" t="s">
        <v>79</v>
      </c>
      <c r="C7">
        <v>2761.2516159533802</v>
      </c>
      <c r="D7">
        <v>36996.112751938199</v>
      </c>
      <c r="E7">
        <v>-2.6151749999999998</v>
      </c>
      <c r="G7" s="19">
        <v>9.9497078757743598</v>
      </c>
      <c r="H7">
        <v>-6602656250</v>
      </c>
      <c r="I7">
        <f t="shared" si="0"/>
        <v>-6.6026562499999999</v>
      </c>
      <c r="J7" s="95">
        <v>0.63119807645342196</v>
      </c>
      <c r="K7" s="95">
        <v>1167.63858283063</v>
      </c>
      <c r="L7" s="95">
        <v>0.27108060108295301</v>
      </c>
      <c r="M7" s="95">
        <v>-8.8594749999999998</v>
      </c>
    </row>
    <row r="8" spans="1:13">
      <c r="A8" s="45" t="s">
        <v>80</v>
      </c>
      <c r="C8">
        <v>2809.3258977911401</v>
      </c>
      <c r="D8">
        <v>36339.490098238799</v>
      </c>
      <c r="E8">
        <v>-2.2095500000000001</v>
      </c>
      <c r="G8" s="19">
        <v>9.2520268049762997</v>
      </c>
      <c r="H8">
        <v>-6816250000</v>
      </c>
      <c r="I8">
        <f t="shared" si="0"/>
        <v>-6.8162500000000001</v>
      </c>
      <c r="J8" s="95">
        <v>0.64498257889900901</v>
      </c>
      <c r="K8" s="95">
        <v>1109.8826604645999</v>
      </c>
      <c r="L8" s="95">
        <v>0.24494897427831699</v>
      </c>
      <c r="M8" s="95">
        <v>-9.5504499999999997</v>
      </c>
    </row>
    <row r="9" spans="1:13">
      <c r="A9" s="45" t="s">
        <v>81</v>
      </c>
      <c r="C9">
        <v>2858.23716839184</v>
      </c>
      <c r="D9">
        <v>35694.521461063901</v>
      </c>
      <c r="E9">
        <v>-1.803925</v>
      </c>
      <c r="G9" s="19">
        <v>8.6032676605932892</v>
      </c>
      <c r="H9">
        <v>-6271718750</v>
      </c>
      <c r="I9">
        <f t="shared" si="0"/>
        <v>-6.2717187499999998</v>
      </c>
      <c r="J9" s="95">
        <v>0.65906811601938398</v>
      </c>
      <c r="K9" s="95">
        <v>1054.9835694994999</v>
      </c>
      <c r="L9" s="95">
        <v>0.221336383940064</v>
      </c>
      <c r="M9" s="95">
        <v>-10.241425</v>
      </c>
    </row>
    <row r="10" spans="1:13">
      <c r="A10" s="45" t="s">
        <v>82</v>
      </c>
      <c r="C10">
        <v>2908</v>
      </c>
      <c r="D10">
        <v>35061</v>
      </c>
      <c r="E10">
        <v>-1.3983000000000001</v>
      </c>
      <c r="G10" s="19">
        <v>8</v>
      </c>
      <c r="H10">
        <v>-5600000000</v>
      </c>
      <c r="I10">
        <f t="shared" si="0"/>
        <v>-5.6</v>
      </c>
      <c r="J10" s="95">
        <v>0.673461262</v>
      </c>
      <c r="K10" s="95">
        <v>1002.8</v>
      </c>
      <c r="L10" s="95">
        <v>0.2</v>
      </c>
      <c r="M10" s="95">
        <v>-10.932399999999999</v>
      </c>
    </row>
    <row r="11" spans="1:13">
      <c r="A11" s="45" t="s">
        <v>83</v>
      </c>
      <c r="C11">
        <v>2962.9242582301599</v>
      </c>
      <c r="D11">
        <v>34797.673239806703</v>
      </c>
      <c r="E11">
        <v>-1.12405</v>
      </c>
      <c r="G11" s="19">
        <v>7.7920299714023704</v>
      </c>
      <c r="H11">
        <v>-5099843750</v>
      </c>
      <c r="I11">
        <f t="shared" si="0"/>
        <v>-5.0998437499999998</v>
      </c>
      <c r="J11" s="95">
        <v>0.68585222478264796</v>
      </c>
      <c r="K11" s="95">
        <v>985.45516142029601</v>
      </c>
      <c r="L11" s="95">
        <v>0.221336383940064</v>
      </c>
      <c r="M11" s="95">
        <v>-10.235257499999999</v>
      </c>
    </row>
    <row r="12" spans="1:13">
      <c r="A12" s="45" t="s">
        <v>84</v>
      </c>
      <c r="C12">
        <v>3018.8858872107098</v>
      </c>
      <c r="D12">
        <v>34536.3242036554</v>
      </c>
      <c r="E12">
        <v>-0.8498</v>
      </c>
      <c r="G12" s="19">
        <v>7.5894663844041101</v>
      </c>
      <c r="H12">
        <v>-4566250000</v>
      </c>
      <c r="I12">
        <f t="shared" si="0"/>
        <v>-4.5662500000000001</v>
      </c>
      <c r="J12" s="95">
        <v>0.69847116795161401</v>
      </c>
      <c r="K12" s="95">
        <v>968.41032625638502</v>
      </c>
      <c r="L12" s="95">
        <v>0.24494897427831699</v>
      </c>
      <c r="M12" s="95">
        <v>-9.5381149999999995</v>
      </c>
    </row>
    <row r="13" spans="1:13">
      <c r="A13" s="45" t="s">
        <v>85</v>
      </c>
      <c r="C13">
        <v>3075.9044800705901</v>
      </c>
      <c r="D13">
        <v>34276.938037786502</v>
      </c>
      <c r="E13">
        <v>-0.57555000000000001</v>
      </c>
      <c r="G13" s="19">
        <v>7.3921686917784504</v>
      </c>
      <c r="H13">
        <v>-3874531250</v>
      </c>
      <c r="I13">
        <f t="shared" si="0"/>
        <v>-3.87453125</v>
      </c>
      <c r="J13" s="95">
        <v>0.71132228610076897</v>
      </c>
      <c r="K13" s="95">
        <v>951.66030552659402</v>
      </c>
      <c r="L13" s="95">
        <v>0.27108060108295301</v>
      </c>
      <c r="M13" s="95">
        <v>-8.8409724999999995</v>
      </c>
    </row>
    <row r="14" spans="1:13">
      <c r="A14" s="45" t="s">
        <v>86</v>
      </c>
      <c r="B14">
        <v>29.9</v>
      </c>
      <c r="C14">
        <v>3134</v>
      </c>
      <c r="D14">
        <v>34019.5</v>
      </c>
      <c r="E14">
        <v>-0.30130000000000001</v>
      </c>
      <c r="G14" s="19">
        <v>7.2</v>
      </c>
      <c r="H14">
        <v>-2900000000</v>
      </c>
      <c r="I14">
        <f t="shared" si="0"/>
        <v>-2.9</v>
      </c>
      <c r="J14" s="95">
        <v>0.72440985099999999</v>
      </c>
      <c r="K14" s="95">
        <v>935.2</v>
      </c>
      <c r="L14" s="95">
        <v>0.3</v>
      </c>
      <c r="M14" s="95">
        <v>-8.1438299999999995</v>
      </c>
    </row>
    <row r="15" spans="1:13">
      <c r="A15" s="45" t="s">
        <v>87</v>
      </c>
      <c r="B15">
        <v>29.644236999625701</v>
      </c>
      <c r="C15">
        <v>3186.8957061880701</v>
      </c>
      <c r="D15">
        <v>34123.175108438503</v>
      </c>
      <c r="E15">
        <v>-0.13725000000000001</v>
      </c>
      <c r="F15">
        <v>6.4867228939616899</v>
      </c>
      <c r="G15" s="19">
        <v>7.5704211492717697</v>
      </c>
      <c r="H15">
        <v>-2027031250</v>
      </c>
      <c r="I15">
        <f t="shared" si="0"/>
        <v>-2.0270312499999998</v>
      </c>
      <c r="J15" s="95">
        <v>0.73471716871902604</v>
      </c>
      <c r="K15" s="95">
        <v>972.61872882793602</v>
      </c>
      <c r="L15" s="95">
        <v>0.27108060108295301</v>
      </c>
      <c r="M15" s="95">
        <v>-6.9592124999999996</v>
      </c>
    </row>
    <row r="16" spans="1:13">
      <c r="A16" s="45" t="s">
        <v>88</v>
      </c>
      <c r="B16">
        <v>29.3906617822736</v>
      </c>
      <c r="C16">
        <v>3240.68418701976</v>
      </c>
      <c r="D16">
        <v>34227.166168848897</v>
      </c>
      <c r="E16">
        <v>2.67999999999999E-2</v>
      </c>
      <c r="F16">
        <v>5.4589205842211399</v>
      </c>
      <c r="G16" s="19">
        <v>7.9598994968529597</v>
      </c>
      <c r="H16">
        <v>-1568750000</v>
      </c>
      <c r="I16">
        <f t="shared" si="0"/>
        <v>-1.5687500000000001</v>
      </c>
      <c r="J16" s="95">
        <v>0.74517114485029501</v>
      </c>
      <c r="K16" s="95">
        <v>1011.53463608519</v>
      </c>
      <c r="L16" s="95">
        <v>0.24494897427831699</v>
      </c>
      <c r="M16" s="95">
        <v>-5.7745949999999997</v>
      </c>
    </row>
    <row r="17" spans="1:13">
      <c r="A17" s="45" t="s">
        <v>89</v>
      </c>
      <c r="B17">
        <v>29.139255633764598</v>
      </c>
      <c r="C17">
        <v>3295.3805107609701</v>
      </c>
      <c r="D17">
        <v>34331.474144101303</v>
      </c>
      <c r="E17">
        <v>0.19084999999999999</v>
      </c>
      <c r="F17">
        <v>4.8174388893123901</v>
      </c>
      <c r="G17" s="19">
        <v>8.3694154857018503</v>
      </c>
      <c r="H17">
        <v>-1293593750</v>
      </c>
      <c r="I17">
        <f t="shared" si="0"/>
        <v>-1.2935937500000001</v>
      </c>
      <c r="J17" s="95">
        <v>0.75577386613358499</v>
      </c>
      <c r="K17" s="95">
        <v>1052.00762608491</v>
      </c>
      <c r="L17" s="95">
        <v>0.221336383940064</v>
      </c>
      <c r="M17" s="95">
        <v>-4.5899774999999998</v>
      </c>
    </row>
    <row r="18" spans="1:13">
      <c r="A18" s="45" t="s">
        <v>90</v>
      </c>
      <c r="B18">
        <v>28.89</v>
      </c>
      <c r="C18">
        <v>3351</v>
      </c>
      <c r="D18">
        <v>34436.1</v>
      </c>
      <c r="E18">
        <v>0.35489999999999999</v>
      </c>
      <c r="F18">
        <v>4.4211944955293498</v>
      </c>
      <c r="G18" s="19">
        <v>8.8000000000000007</v>
      </c>
      <c r="H18">
        <v>-970000000</v>
      </c>
      <c r="I18">
        <f t="shared" si="0"/>
        <v>-0.97</v>
      </c>
      <c r="J18" s="95">
        <v>0.76652744900000003</v>
      </c>
      <c r="K18" s="95">
        <v>1094.0999999999999</v>
      </c>
      <c r="L18" s="95">
        <v>0.2</v>
      </c>
      <c r="M18" s="95">
        <v>-3.4053599999999999</v>
      </c>
    </row>
    <row r="19" spans="1:13">
      <c r="A19" s="45" t="s">
        <v>91</v>
      </c>
      <c r="B19">
        <v>28.6058348052774</v>
      </c>
      <c r="C19">
        <v>3386.19174033127</v>
      </c>
      <c r="D19">
        <v>34028.391337907997</v>
      </c>
      <c r="E19">
        <v>0.35344999999999999</v>
      </c>
      <c r="F19">
        <v>4.1312879992526703</v>
      </c>
      <c r="G19" s="19">
        <v>9.3468766156281102</v>
      </c>
      <c r="H19">
        <v>-760781250</v>
      </c>
      <c r="I19">
        <f t="shared" si="0"/>
        <v>-0.76078124999999996</v>
      </c>
      <c r="J19" s="95">
        <v>0.79653107361555098</v>
      </c>
      <c r="K19" s="95">
        <v>1149.5417085699901</v>
      </c>
      <c r="L19" s="95">
        <v>0.25148668593658702</v>
      </c>
      <c r="M19" s="95">
        <v>-3.6006675000000001</v>
      </c>
    </row>
    <row r="20" spans="1:13">
      <c r="A20" s="45" t="s">
        <v>92</v>
      </c>
      <c r="B20">
        <v>28.324464690440301</v>
      </c>
      <c r="C20">
        <v>3421.7530594711202</v>
      </c>
      <c r="D20">
        <v>33625.509771600402</v>
      </c>
      <c r="E20">
        <v>0.35199999999999998</v>
      </c>
      <c r="F20">
        <v>4.4052286073259896</v>
      </c>
      <c r="G20" s="19">
        <v>9.9277389167926806</v>
      </c>
      <c r="H20">
        <v>-856250000</v>
      </c>
      <c r="I20">
        <f t="shared" si="0"/>
        <v>-0.85624999999999996</v>
      </c>
      <c r="J20" s="95">
        <v>0.82770910821634902</v>
      </c>
      <c r="K20" s="95">
        <v>1207.79283405723</v>
      </c>
      <c r="L20" s="95">
        <v>0.316227766016838</v>
      </c>
      <c r="M20" s="95">
        <v>-3.7959749999999999</v>
      </c>
    </row>
    <row r="21" spans="1:13">
      <c r="A21" s="45" t="s">
        <v>93</v>
      </c>
      <c r="B21">
        <v>28.045862162777699</v>
      </c>
      <c r="C21">
        <v>3457.68783868528</v>
      </c>
      <c r="D21">
        <v>33227.398150332599</v>
      </c>
      <c r="E21">
        <v>0.35054999999999997</v>
      </c>
      <c r="F21">
        <v>4.83085996853133</v>
      </c>
      <c r="G21" s="19">
        <v>10.544698946298899</v>
      </c>
      <c r="H21">
        <v>-1066093750</v>
      </c>
      <c r="I21">
        <f t="shared" si="0"/>
        <v>-1.0660937500000001</v>
      </c>
      <c r="J21" s="95">
        <v>0.86010752187550099</v>
      </c>
      <c r="K21" s="95">
        <v>1268.99573901905</v>
      </c>
      <c r="L21" s="95">
        <v>0.39763536438352498</v>
      </c>
      <c r="M21" s="95">
        <v>-3.9912825000000001</v>
      </c>
    </row>
    <row r="22" spans="1:13">
      <c r="A22" s="45" t="s">
        <v>94</v>
      </c>
      <c r="B22">
        <v>27.77</v>
      </c>
      <c r="C22">
        <v>3494</v>
      </c>
      <c r="D22">
        <v>32834</v>
      </c>
      <c r="E22">
        <v>0.34910000000000002</v>
      </c>
      <c r="F22">
        <v>5.7636634869293397</v>
      </c>
      <c r="G22" s="19">
        <v>11.2</v>
      </c>
      <c r="H22">
        <v>-1200000000</v>
      </c>
      <c r="I22">
        <f t="shared" si="0"/>
        <v>-1.2</v>
      </c>
      <c r="J22" s="95">
        <v>0.89377408300000005</v>
      </c>
      <c r="K22" s="95">
        <v>1333.3</v>
      </c>
      <c r="L22" s="95">
        <v>0.5</v>
      </c>
      <c r="M22" s="95">
        <v>-4.1865899999999998</v>
      </c>
    </row>
    <row r="23" spans="1:13">
      <c r="A23" s="45" t="s">
        <v>95</v>
      </c>
      <c r="B23">
        <v>23.5979377025585</v>
      </c>
      <c r="C23">
        <v>3511.37004027684</v>
      </c>
      <c r="D23">
        <v>33658.635156527504</v>
      </c>
      <c r="E23">
        <v>0.45789999999999997</v>
      </c>
      <c r="F23">
        <v>7.3001937046662997</v>
      </c>
      <c r="G23" s="19">
        <v>10.422774421943499</v>
      </c>
      <c r="H23">
        <v>-1047968750</v>
      </c>
      <c r="I23">
        <f t="shared" si="0"/>
        <v>-1.0479687499999999</v>
      </c>
      <c r="J23" s="95">
        <v>1.05793889582919</v>
      </c>
      <c r="K23" s="95">
        <v>1304.34539196892</v>
      </c>
      <c r="L23" s="95">
        <v>0.52331756969605203</v>
      </c>
      <c r="M23" s="95">
        <v>-4.4174524999999898</v>
      </c>
    </row>
    <row r="24" spans="1:13">
      <c r="A24" s="45" t="s">
        <v>96</v>
      </c>
      <c r="B24">
        <v>20.052670645078599</v>
      </c>
      <c r="C24">
        <v>3528.8264338161998</v>
      </c>
      <c r="D24">
        <v>34503.981257240397</v>
      </c>
      <c r="E24">
        <v>0.56669999999999998</v>
      </c>
      <c r="F24">
        <v>16.647736093885801</v>
      </c>
      <c r="G24" s="19">
        <v>9.6994845223857098</v>
      </c>
      <c r="H24">
        <v>-753750000</v>
      </c>
      <c r="I24">
        <f t="shared" si="0"/>
        <v>-0.75375000000000003</v>
      </c>
      <c r="J24" s="95">
        <v>1.2522568382734001</v>
      </c>
      <c r="K24" s="95">
        <v>1276.01957665233</v>
      </c>
      <c r="L24" s="95">
        <v>0.54772255750516596</v>
      </c>
      <c r="M24" s="95">
        <v>-4.6483150000000002</v>
      </c>
    </row>
    <row r="25" spans="1:13">
      <c r="A25" s="45" t="s">
        <v>97</v>
      </c>
      <c r="B25">
        <v>17.040031424288401</v>
      </c>
      <c r="C25">
        <v>3546.3696099139102</v>
      </c>
      <c r="D25">
        <v>35370.558463334302</v>
      </c>
      <c r="E25">
        <v>0.67549999999999999</v>
      </c>
      <c r="F25">
        <v>14.211406317715801</v>
      </c>
      <c r="G25" s="19">
        <v>9.02638742731774</v>
      </c>
      <c r="H25">
        <v>-657656250</v>
      </c>
      <c r="I25">
        <f t="shared" si="0"/>
        <v>-0.65765625000000005</v>
      </c>
      <c r="J25" s="95">
        <v>1.4822663153654201</v>
      </c>
      <c r="K25" s="95">
        <v>1248.30889887392</v>
      </c>
      <c r="L25" s="95">
        <v>0.57326567532261996</v>
      </c>
      <c r="M25" s="95">
        <v>-4.8791774999999999</v>
      </c>
    </row>
    <row r="26" spans="1:13">
      <c r="A26" s="45" t="s">
        <v>98</v>
      </c>
      <c r="B26">
        <v>14.48</v>
      </c>
      <c r="C26">
        <v>3564</v>
      </c>
      <c r="D26">
        <v>36258.9</v>
      </c>
      <c r="E26">
        <v>0.7843</v>
      </c>
      <c r="F26">
        <v>10.937088722073</v>
      </c>
      <c r="G26" s="19">
        <v>8.4</v>
      </c>
      <c r="H26">
        <v>-1100000000</v>
      </c>
      <c r="I26">
        <f t="shared" si="0"/>
        <v>-1.1000000000000001</v>
      </c>
      <c r="J26" s="95">
        <v>1.7545230039999999</v>
      </c>
      <c r="K26" s="95">
        <v>1221.2</v>
      </c>
      <c r="L26" s="95">
        <v>0.6</v>
      </c>
      <c r="M26" s="95">
        <v>-5.1100399999999997</v>
      </c>
    </row>
    <row r="27" spans="1:13">
      <c r="A27" s="45" t="s">
        <v>99</v>
      </c>
      <c r="B27">
        <v>15.394633478090601</v>
      </c>
      <c r="C27">
        <v>3570.9794711088398</v>
      </c>
      <c r="D27">
        <v>36314.0490514876</v>
      </c>
      <c r="E27">
        <v>0.62802500000000006</v>
      </c>
      <c r="F27">
        <v>8.1243976592502705</v>
      </c>
      <c r="G27" s="19">
        <v>11.3702952385097</v>
      </c>
      <c r="H27">
        <v>-1907812500</v>
      </c>
      <c r="I27">
        <f t="shared" si="0"/>
        <v>-1.9078124999999999</v>
      </c>
      <c r="J27" s="95">
        <v>2.1580859418795302</v>
      </c>
      <c r="K27" s="95">
        <v>1180.1790097483099</v>
      </c>
      <c r="L27" s="95">
        <v>0.83026954513854301</v>
      </c>
      <c r="M27" s="95">
        <v>-8.5419800000000006</v>
      </c>
    </row>
    <row r="28" spans="1:13">
      <c r="A28" s="45" t="s">
        <v>100</v>
      </c>
      <c r="B28">
        <v>16.367040050051799</v>
      </c>
      <c r="C28">
        <v>3577.9726102920299</v>
      </c>
      <c r="D28">
        <v>36369.281983563997</v>
      </c>
      <c r="E28">
        <v>0.47175</v>
      </c>
      <c r="F28">
        <v>8.9231518609761107</v>
      </c>
      <c r="G28" s="19">
        <v>15.3909064060567</v>
      </c>
      <c r="H28">
        <v>-2712500000</v>
      </c>
      <c r="I28">
        <f t="shared" si="0"/>
        <v>-2.7124999999999999</v>
      </c>
      <c r="J28" s="95">
        <v>2.65447356456436</v>
      </c>
      <c r="K28" s="95">
        <v>1140.53594419465</v>
      </c>
      <c r="L28" s="95">
        <v>1.1489125293075999</v>
      </c>
      <c r="M28" s="95">
        <v>-11.97392</v>
      </c>
    </row>
    <row r="29" spans="1:13">
      <c r="A29" s="45" t="s">
        <v>101</v>
      </c>
      <c r="B29">
        <v>17.4008689704266</v>
      </c>
      <c r="C29">
        <v>3584.9794443160899</v>
      </c>
      <c r="D29">
        <v>36424.598923809899</v>
      </c>
      <c r="E29">
        <v>0.31547500000000001</v>
      </c>
      <c r="F29">
        <v>9.5627389276253894</v>
      </c>
      <c r="G29" s="19">
        <v>20.833232122039998</v>
      </c>
      <c r="H29">
        <v>-3560937500</v>
      </c>
      <c r="I29">
        <f t="shared" si="0"/>
        <v>-3.5609375000000001</v>
      </c>
      <c r="J29" s="95">
        <v>3.2650367477183599</v>
      </c>
      <c r="K29" s="95">
        <v>1102.2245178529399</v>
      </c>
      <c r="L29" s="95">
        <v>1.58984513852033</v>
      </c>
      <c r="M29" s="95">
        <v>-15.405860000000001</v>
      </c>
    </row>
    <row r="30" spans="1:13">
      <c r="A30" s="45" t="s">
        <v>102</v>
      </c>
      <c r="B30">
        <v>18.5</v>
      </c>
      <c r="C30">
        <v>3592</v>
      </c>
      <c r="D30">
        <v>36480</v>
      </c>
      <c r="E30">
        <v>0.15920000000000001</v>
      </c>
      <c r="F30">
        <v>10.0693697642276</v>
      </c>
      <c r="G30" s="19">
        <v>28.2</v>
      </c>
      <c r="H30">
        <v>-4500000000</v>
      </c>
      <c r="I30">
        <f t="shared" si="0"/>
        <v>-4.5</v>
      </c>
      <c r="J30" s="95">
        <v>4.0160373439999999</v>
      </c>
      <c r="K30" s="95">
        <v>1065.2</v>
      </c>
      <c r="L30" s="95">
        <v>2.2000000000000002</v>
      </c>
      <c r="M30" s="95">
        <v>-18.837800000000001</v>
      </c>
    </row>
    <row r="31" spans="1:13">
      <c r="A31" s="45" t="s">
        <v>103</v>
      </c>
      <c r="B31">
        <v>17.587127512897801</v>
      </c>
      <c r="C31">
        <v>3640.9886755422399</v>
      </c>
      <c r="D31">
        <v>37066.956407315098</v>
      </c>
      <c r="E31">
        <v>-0.454124999999999</v>
      </c>
      <c r="F31">
        <v>10.8452762198882</v>
      </c>
      <c r="G31" s="19">
        <v>28.249867568756699</v>
      </c>
      <c r="H31">
        <v>-5240625000</v>
      </c>
      <c r="I31">
        <f t="shared" si="0"/>
        <v>-5.2406249999999996</v>
      </c>
      <c r="J31" s="95">
        <v>4.1403752519432597</v>
      </c>
      <c r="K31" s="95">
        <v>1076.3487456741</v>
      </c>
      <c r="L31" s="95">
        <v>2.33671915390702</v>
      </c>
      <c r="M31" s="95">
        <v>-19.63815</v>
      </c>
    </row>
    <row r="32" spans="1:13">
      <c r="A32" s="45" t="s">
        <v>104</v>
      </c>
      <c r="B32">
        <v>16.7193002245907</v>
      </c>
      <c r="C32">
        <v>3690.6454720007901</v>
      </c>
      <c r="D32">
        <v>37663.356833930797</v>
      </c>
      <c r="E32">
        <v>-1.06745</v>
      </c>
      <c r="F32">
        <v>7.7951604356098398</v>
      </c>
      <c r="G32" s="19">
        <v>28.299823321003199</v>
      </c>
      <c r="H32">
        <v>-5525000000</v>
      </c>
      <c r="I32">
        <f t="shared" si="0"/>
        <v>-5.5250000000000004</v>
      </c>
      <c r="J32" s="95">
        <v>4.2685627046062198</v>
      </c>
      <c r="K32" s="95">
        <v>1087.6141779141999</v>
      </c>
      <c r="L32" s="95">
        <v>2.4819347291981702</v>
      </c>
      <c r="M32" s="95">
        <v>-20.438500000000001</v>
      </c>
    </row>
    <row r="33" spans="1:13">
      <c r="A33" s="45" t="s">
        <v>105</v>
      </c>
      <c r="B33">
        <v>15.8942954041242</v>
      </c>
      <c r="C33">
        <v>3740.9795013909102</v>
      </c>
      <c r="D33">
        <v>38269.353232359201</v>
      </c>
      <c r="E33">
        <v>-1.6807749999999999</v>
      </c>
      <c r="F33">
        <v>5.7527415040118504</v>
      </c>
      <c r="G33" s="19">
        <v>28.349867412679199</v>
      </c>
      <c r="H33">
        <v>-5446875000</v>
      </c>
      <c r="I33">
        <f t="shared" si="0"/>
        <v>-5.4468750000000004</v>
      </c>
      <c r="J33" s="95">
        <v>4.4007188852274801</v>
      </c>
      <c r="K33" s="95">
        <v>1098.9975180016199</v>
      </c>
      <c r="L33" s="95">
        <v>2.6361747365747301</v>
      </c>
      <c r="M33" s="95">
        <v>-21.238849999999999</v>
      </c>
    </row>
    <row r="34" spans="1:13">
      <c r="A34" s="45" t="s">
        <v>106</v>
      </c>
      <c r="B34">
        <v>15.11</v>
      </c>
      <c r="C34">
        <v>3792</v>
      </c>
      <c r="D34">
        <v>38885.1</v>
      </c>
      <c r="E34">
        <v>-2.2940999999999998</v>
      </c>
      <c r="F34">
        <v>4.2534971733135398</v>
      </c>
      <c r="G34" s="19">
        <v>28.4</v>
      </c>
      <c r="H34">
        <v>-5100000000</v>
      </c>
      <c r="I34">
        <f t="shared" ref="I34:I65" si="1">H34/1000000000</f>
        <v>-5.0999999999999996</v>
      </c>
      <c r="J34" s="95">
        <v>4.5369666669999997</v>
      </c>
      <c r="K34" s="95">
        <v>1110.5</v>
      </c>
      <c r="L34" s="95">
        <v>2.7999999999999901</v>
      </c>
      <c r="M34" s="95">
        <v>-22.039200000000001</v>
      </c>
    </row>
    <row r="35" spans="1:13">
      <c r="A35" s="45" t="s">
        <v>107</v>
      </c>
      <c r="B35">
        <v>15.8942954041242</v>
      </c>
      <c r="C35">
        <v>3788.49514380955</v>
      </c>
      <c r="D35">
        <v>39319.975253070501</v>
      </c>
      <c r="E35">
        <v>0.46137499999999998</v>
      </c>
      <c r="F35">
        <v>3.3789112038452598</v>
      </c>
      <c r="G35" s="19">
        <v>33.502670604251598</v>
      </c>
      <c r="H35">
        <v>-4759687500</v>
      </c>
      <c r="I35">
        <f t="shared" si="1"/>
        <v>-4.7596875000000001</v>
      </c>
      <c r="J35" s="95">
        <v>5.1211025484668102</v>
      </c>
      <c r="K35" s="95">
        <v>1202.3210214908299</v>
      </c>
      <c r="L35" s="95">
        <v>2.8487139164658202</v>
      </c>
      <c r="M35" s="95">
        <v>-19.280899999999999</v>
      </c>
    </row>
    <row r="36" spans="1:13">
      <c r="A36" s="45" t="s">
        <v>108</v>
      </c>
      <c r="B36">
        <v>16.7193002245907</v>
      </c>
      <c r="C36">
        <v>3784.9935270750402</v>
      </c>
      <c r="D36">
        <v>39759.713975329301</v>
      </c>
      <c r="E36">
        <v>3.21685</v>
      </c>
      <c r="F36">
        <v>3.4680655559515299</v>
      </c>
      <c r="G36" s="19">
        <v>39.522145690739002</v>
      </c>
      <c r="H36">
        <v>-4442500000</v>
      </c>
      <c r="I36">
        <f t="shared" si="1"/>
        <v>-4.4424999999999999</v>
      </c>
      <c r="J36" s="95">
        <v>5.7804461078958402</v>
      </c>
      <c r="K36" s="95">
        <v>1301.73420866166</v>
      </c>
      <c r="L36" s="95">
        <v>2.8982753492378799</v>
      </c>
      <c r="M36" s="95">
        <v>-16.522600000000001</v>
      </c>
    </row>
    <row r="37" spans="1:13">
      <c r="A37" s="45" t="s">
        <v>109</v>
      </c>
      <c r="B37">
        <v>17.587127512897801</v>
      </c>
      <c r="C37">
        <v>3781.4951468023201</v>
      </c>
      <c r="D37">
        <v>40204.3705578515</v>
      </c>
      <c r="E37">
        <v>5.9723249999999997</v>
      </c>
      <c r="F37">
        <v>3.3634572013607</v>
      </c>
      <c r="G37" s="19">
        <v>46.623148896129301</v>
      </c>
      <c r="H37">
        <v>-3854062500</v>
      </c>
      <c r="I37">
        <f t="shared" si="1"/>
        <v>-3.8540624999999999</v>
      </c>
      <c r="J37" s="95">
        <v>6.5246803574147796</v>
      </c>
      <c r="K37" s="95">
        <v>1409.3673151442199</v>
      </c>
      <c r="L37" s="95">
        <v>2.9486990432585101</v>
      </c>
      <c r="M37" s="95">
        <v>-13.7643</v>
      </c>
    </row>
    <row r="38" spans="1:13">
      <c r="A38" s="45" t="s">
        <v>110</v>
      </c>
      <c r="B38">
        <v>18.5</v>
      </c>
      <c r="C38">
        <v>3778</v>
      </c>
      <c r="D38">
        <v>40654</v>
      </c>
      <c r="E38">
        <v>8.7278000000000002</v>
      </c>
      <c r="F38">
        <v>3.0992227347221801</v>
      </c>
      <c r="G38" s="19">
        <v>55</v>
      </c>
      <c r="H38">
        <v>-2700000000</v>
      </c>
      <c r="I38">
        <f t="shared" si="1"/>
        <v>-2.7</v>
      </c>
      <c r="J38" s="95">
        <v>7.3647349999999996</v>
      </c>
      <c r="K38" s="95">
        <v>1525.9</v>
      </c>
      <c r="L38" s="95">
        <v>3</v>
      </c>
      <c r="M38" s="95">
        <v>-11.006</v>
      </c>
    </row>
    <row r="39" spans="1:13">
      <c r="A39" s="45" t="s">
        <v>111</v>
      </c>
      <c r="B39">
        <v>19.7766637145528</v>
      </c>
      <c r="C39">
        <v>3774.49512577512</v>
      </c>
      <c r="D39">
        <v>41332.880003022699</v>
      </c>
      <c r="E39">
        <v>11.170400000000001</v>
      </c>
      <c r="F39">
        <v>2.7240035636128601</v>
      </c>
      <c r="G39" s="19">
        <v>64.8950121819326</v>
      </c>
      <c r="H39">
        <v>-1308437500</v>
      </c>
      <c r="I39">
        <f t="shared" si="1"/>
        <v>-1.3084374999999999</v>
      </c>
      <c r="J39" s="95">
        <v>7.5276374370566703</v>
      </c>
      <c r="K39" s="95">
        <v>1531.8896407649199</v>
      </c>
      <c r="L39" s="95">
        <v>3.0723410672533298</v>
      </c>
      <c r="M39" s="95">
        <v>-7.4082914999999998</v>
      </c>
    </row>
    <row r="40" spans="1:13">
      <c r="A40" s="45" t="s">
        <v>112</v>
      </c>
      <c r="B40">
        <v>21.141428523162698</v>
      </c>
      <c r="C40">
        <v>3770.9935030439801</v>
      </c>
      <c r="D40">
        <v>42023.096604129503</v>
      </c>
      <c r="E40">
        <v>13.613</v>
      </c>
      <c r="F40">
        <v>2.4664605585561099</v>
      </c>
      <c r="G40" s="19">
        <v>76.570229201694204</v>
      </c>
      <c r="H40">
        <v>-212500000</v>
      </c>
      <c r="I40">
        <f t="shared" si="1"/>
        <v>-0.21249999999999999</v>
      </c>
      <c r="J40" s="95">
        <v>7.6941431543398604</v>
      </c>
      <c r="K40" s="95">
        <v>1537.9027927668201</v>
      </c>
      <c r="L40" s="95">
        <v>3.14642654451045</v>
      </c>
      <c r="M40" s="95">
        <v>-3.8105829999999998</v>
      </c>
    </row>
    <row r="41" spans="1:13">
      <c r="A41" s="45" t="s">
        <v>113</v>
      </c>
      <c r="B41">
        <v>22.6003741809646</v>
      </c>
      <c r="C41">
        <v>3767.4951287901499</v>
      </c>
      <c r="D41">
        <v>42724.839112852802</v>
      </c>
      <c r="E41">
        <v>16.055599999999998</v>
      </c>
      <c r="F41">
        <v>2.0898555098940901</v>
      </c>
      <c r="G41" s="19">
        <v>90.345926487587704</v>
      </c>
      <c r="H41">
        <v>574687500</v>
      </c>
      <c r="I41">
        <f t="shared" si="1"/>
        <v>0.57468750000000002</v>
      </c>
      <c r="J41" s="95">
        <v>7.8643318537166698</v>
      </c>
      <c r="K41" s="95">
        <v>1543.93954829474</v>
      </c>
      <c r="L41" s="95">
        <v>3.2222984959318199</v>
      </c>
      <c r="M41" s="95">
        <v>-0.212874499999999</v>
      </c>
    </row>
    <row r="42" spans="1:13">
      <c r="A42" s="45" t="s">
        <v>114</v>
      </c>
      <c r="B42">
        <v>24.16</v>
      </c>
      <c r="C42">
        <v>3764</v>
      </c>
      <c r="D42">
        <v>43438.3</v>
      </c>
      <c r="E42">
        <v>18.498200000000001</v>
      </c>
      <c r="F42">
        <v>1.6563216477565299</v>
      </c>
      <c r="G42" s="19">
        <v>106.6</v>
      </c>
      <c r="H42">
        <v>1040000000</v>
      </c>
      <c r="I42">
        <f t="shared" si="1"/>
        <v>1.04</v>
      </c>
      <c r="J42" s="95">
        <v>8.0382850000000001</v>
      </c>
      <c r="K42" s="95">
        <v>1550</v>
      </c>
      <c r="L42" s="95">
        <v>3.3</v>
      </c>
      <c r="M42" s="95">
        <v>3.3848340000000001</v>
      </c>
    </row>
    <row r="43" spans="1:13">
      <c r="A43" s="45" t="s">
        <v>115</v>
      </c>
      <c r="B43">
        <v>23.202012370899102</v>
      </c>
      <c r="C43">
        <v>3807.00727095505</v>
      </c>
      <c r="D43">
        <v>43347.390006045403</v>
      </c>
      <c r="E43">
        <v>15.36355</v>
      </c>
      <c r="F43">
        <v>1.2604867674351099</v>
      </c>
      <c r="G43" s="19">
        <v>109.086631495568</v>
      </c>
      <c r="H43">
        <v>1123125000</v>
      </c>
      <c r="I43">
        <f t="shared" si="1"/>
        <v>1.1231249999999999</v>
      </c>
      <c r="J43" s="95">
        <v>8.4700386939172905</v>
      </c>
      <c r="K43" s="95">
        <v>1564.7870476548201</v>
      </c>
      <c r="L43" s="95">
        <v>3.6050386018127498</v>
      </c>
      <c r="M43" s="95">
        <v>1.1487704999999999</v>
      </c>
    </row>
    <row r="44" spans="1:13">
      <c r="A44" s="45" t="s">
        <v>116</v>
      </c>
      <c r="B44">
        <v>22.282010681264801</v>
      </c>
      <c r="C44">
        <v>3850.5059407823201</v>
      </c>
      <c r="D44">
        <v>43256.6702733809</v>
      </c>
      <c r="E44">
        <v>12.228899999999999</v>
      </c>
      <c r="F44">
        <v>3.4088670228084599</v>
      </c>
      <c r="G44" s="19">
        <v>111.631268021106</v>
      </c>
      <c r="H44">
        <v>750000000</v>
      </c>
      <c r="I44">
        <f t="shared" si="1"/>
        <v>0.75</v>
      </c>
      <c r="J44" s="95">
        <v>8.9249828136793106</v>
      </c>
      <c r="K44" s="95">
        <v>1579.7151641989101</v>
      </c>
      <c r="L44" s="95">
        <v>3.9382737335030402</v>
      </c>
      <c r="M44" s="95">
        <v>-1.0872930000000001</v>
      </c>
    </row>
    <row r="45" spans="1:13">
      <c r="A45" s="45" t="s">
        <v>117</v>
      </c>
      <c r="B45">
        <v>21.398488720000501</v>
      </c>
      <c r="C45">
        <v>3894.50162418011</v>
      </c>
      <c r="D45">
        <v>43166.140403817597</v>
      </c>
      <c r="E45">
        <v>9.09424999999999</v>
      </c>
      <c r="F45">
        <v>2.3070202466151701</v>
      </c>
      <c r="G45" s="19">
        <v>114.235262645416</v>
      </c>
      <c r="H45">
        <v>-113125000</v>
      </c>
      <c r="I45">
        <f t="shared" si="1"/>
        <v>-0.113125</v>
      </c>
      <c r="J45" s="95">
        <v>9.4043629672760503</v>
      </c>
      <c r="K45" s="95">
        <v>1594.7856954337899</v>
      </c>
      <c r="L45" s="95">
        <v>4.3023117678132401</v>
      </c>
      <c r="M45" s="95">
        <v>-3.3233565</v>
      </c>
    </row>
    <row r="46" spans="1:13">
      <c r="A46" s="45" t="s">
        <v>118</v>
      </c>
      <c r="B46">
        <v>20.55</v>
      </c>
      <c r="C46">
        <v>3939</v>
      </c>
      <c r="D46">
        <v>43075.8</v>
      </c>
      <c r="E46">
        <v>5.9596</v>
      </c>
      <c r="F46">
        <v>2.4944352556912701</v>
      </c>
      <c r="G46" s="19">
        <v>116.9</v>
      </c>
      <c r="H46">
        <v>-1500000000</v>
      </c>
      <c r="I46">
        <f t="shared" si="1"/>
        <v>-1.5</v>
      </c>
      <c r="J46" s="95">
        <v>9.9094916669999904</v>
      </c>
      <c r="K46" s="95">
        <v>1610</v>
      </c>
      <c r="L46" s="95">
        <v>4.7</v>
      </c>
      <c r="M46" s="95">
        <v>-5.5594200000000003</v>
      </c>
    </row>
    <row r="47" spans="1:13">
      <c r="A47" s="45" t="s">
        <v>119</v>
      </c>
      <c r="B47">
        <v>20.398329118517101</v>
      </c>
      <c r="C47">
        <v>3996.4795662330498</v>
      </c>
      <c r="D47">
        <v>43279.7470092246</v>
      </c>
      <c r="E47">
        <v>-11.84825</v>
      </c>
      <c r="F47">
        <v>2.5302006972084299</v>
      </c>
      <c r="G47" s="19">
        <v>133.92934656122199</v>
      </c>
      <c r="H47">
        <v>-3055625000</v>
      </c>
      <c r="I47">
        <f t="shared" si="1"/>
        <v>-3.055625</v>
      </c>
      <c r="J47" s="95">
        <v>11.390431413747001</v>
      </c>
      <c r="K47" s="95">
        <v>1603.7132731532899</v>
      </c>
      <c r="L47" s="95">
        <v>4.569679233604</v>
      </c>
      <c r="M47" s="95">
        <v>-8.9800649999999997</v>
      </c>
    </row>
    <row r="48" spans="1:13">
      <c r="A48" s="45" t="s">
        <v>120</v>
      </c>
      <c r="B48">
        <v>20.247777655831701</v>
      </c>
      <c r="C48">
        <v>4054.7978987860802</v>
      </c>
      <c r="D48">
        <v>43484.659627505403</v>
      </c>
      <c r="E48">
        <v>-29.656099999999999</v>
      </c>
      <c r="F48">
        <v>1.8647851922037799</v>
      </c>
      <c r="G48" s="19">
        <v>153.43943430552599</v>
      </c>
      <c r="H48">
        <v>-4330000000</v>
      </c>
      <c r="I48">
        <f t="shared" si="1"/>
        <v>-4.33</v>
      </c>
      <c r="J48" s="95">
        <v>13.0926925569083</v>
      </c>
      <c r="K48" s="95">
        <v>1597.45109471307</v>
      </c>
      <c r="L48" s="95">
        <v>4.4429719783046098</v>
      </c>
      <c r="M48" s="95">
        <v>-12.40071</v>
      </c>
    </row>
    <row r="49" spans="1:13">
      <c r="A49" s="45" t="s">
        <v>121</v>
      </c>
      <c r="B49">
        <v>20.098337349986</v>
      </c>
      <c r="C49">
        <v>4113.9672372945697</v>
      </c>
      <c r="D49">
        <v>43690.542426622102</v>
      </c>
      <c r="E49">
        <v>-47.463949999999997</v>
      </c>
      <c r="F49">
        <v>1.9823382842089099</v>
      </c>
      <c r="G49" s="19">
        <v>175.79164391157201</v>
      </c>
      <c r="H49">
        <v>-5214375000</v>
      </c>
      <c r="I49">
        <f t="shared" si="1"/>
        <v>-5.2143750000000004</v>
      </c>
      <c r="J49" s="95">
        <v>15.049350824661399</v>
      </c>
      <c r="K49" s="95">
        <v>1591.21336882274</v>
      </c>
      <c r="L49" s="95">
        <v>4.3197780393070397</v>
      </c>
      <c r="M49" s="95">
        <v>-15.821355000000001</v>
      </c>
    </row>
    <row r="50" spans="1:13">
      <c r="A50" s="45" t="s">
        <v>122</v>
      </c>
      <c r="B50">
        <v>19.95</v>
      </c>
      <c r="C50">
        <v>4174</v>
      </c>
      <c r="D50">
        <v>43897.4</v>
      </c>
      <c r="E50">
        <v>-65.271799999999999</v>
      </c>
      <c r="F50">
        <v>1.9953578835645001</v>
      </c>
      <c r="G50" s="19">
        <v>201.4</v>
      </c>
      <c r="H50">
        <v>-5600000000</v>
      </c>
      <c r="I50">
        <f t="shared" si="1"/>
        <v>-5.6</v>
      </c>
      <c r="J50" s="95">
        <v>17.298425000000002</v>
      </c>
      <c r="K50" s="95">
        <v>1585</v>
      </c>
      <c r="L50" s="95">
        <v>4.2</v>
      </c>
      <c r="M50" s="95">
        <v>-19.242000000000001</v>
      </c>
    </row>
    <row r="51" spans="1:13">
      <c r="A51" s="45" t="s">
        <v>123</v>
      </c>
      <c r="B51">
        <v>19.326362239783698</v>
      </c>
      <c r="C51">
        <v>4209.2996739841301</v>
      </c>
      <c r="D51">
        <v>44206.029886521101</v>
      </c>
      <c r="E51">
        <v>-45.550375000000003</v>
      </c>
      <c r="F51">
        <v>1.99224454789822</v>
      </c>
      <c r="G51" s="19">
        <v>204.43089259733199</v>
      </c>
      <c r="H51">
        <v>-5251562500</v>
      </c>
      <c r="I51">
        <f t="shared" si="1"/>
        <v>-5.2515625000000004</v>
      </c>
      <c r="J51" s="95">
        <v>18.383697848021001</v>
      </c>
      <c r="K51" s="95">
        <v>1577.95314401531</v>
      </c>
      <c r="L51" s="95">
        <v>4.3871195469025599</v>
      </c>
      <c r="M51" s="95">
        <v>-17.457574999999999</v>
      </c>
    </row>
    <row r="52" spans="1:13">
      <c r="A52" s="45" t="s">
        <v>124</v>
      </c>
      <c r="B52">
        <v>18.7222194197162</v>
      </c>
      <c r="C52">
        <v>4244.8978786302996</v>
      </c>
      <c r="D52">
        <v>44516.829660253199</v>
      </c>
      <c r="E52">
        <v>-25.828949999999999</v>
      </c>
      <c r="F52">
        <v>2.5054268207366999</v>
      </c>
      <c r="G52" s="19">
        <v>207.50739745850001</v>
      </c>
      <c r="H52">
        <v>-4262500000</v>
      </c>
      <c r="I52">
        <f t="shared" si="1"/>
        <v>-4.2625000000000002</v>
      </c>
      <c r="J52" s="95">
        <v>19.5370588112694</v>
      </c>
      <c r="K52" s="95">
        <v>1570.93761811218</v>
      </c>
      <c r="L52" s="95">
        <v>4.5825756949558398</v>
      </c>
      <c r="M52" s="95">
        <v>-15.67315</v>
      </c>
    </row>
    <row r="53" spans="1:13">
      <c r="A53" s="45" t="s">
        <v>125</v>
      </c>
      <c r="B53">
        <v>18.136962127225502</v>
      </c>
      <c r="C53">
        <v>4280.7971386234804</v>
      </c>
      <c r="D53">
        <v>44829.814577043799</v>
      </c>
      <c r="E53">
        <v>-6.1075249999999999</v>
      </c>
      <c r="F53">
        <v>2.3166367004219599</v>
      </c>
      <c r="G53" s="19">
        <v>210.630201007897</v>
      </c>
      <c r="H53">
        <v>-3017187500</v>
      </c>
      <c r="I53">
        <f t="shared" si="1"/>
        <v>-3.0171874999999999</v>
      </c>
      <c r="J53" s="95">
        <v>20.7627796186874</v>
      </c>
      <c r="K53" s="95">
        <v>1563.9532829981399</v>
      </c>
      <c r="L53" s="95">
        <v>4.7867398586907903</v>
      </c>
      <c r="M53" s="95">
        <v>-13.888725000000001</v>
      </c>
    </row>
    <row r="54" spans="1:13">
      <c r="A54" s="45" t="s">
        <v>126</v>
      </c>
      <c r="B54">
        <v>17.57</v>
      </c>
      <c r="C54">
        <v>4317</v>
      </c>
      <c r="D54">
        <v>45145</v>
      </c>
      <c r="E54">
        <v>13.613899999999999</v>
      </c>
      <c r="F54">
        <v>2.2833150161389102</v>
      </c>
      <c r="G54" s="19">
        <v>213.8</v>
      </c>
      <c r="H54">
        <v>-1900000000</v>
      </c>
      <c r="I54">
        <f t="shared" si="1"/>
        <v>-1.9</v>
      </c>
      <c r="J54" s="95">
        <v>22.0654</v>
      </c>
      <c r="K54" s="95">
        <v>1557</v>
      </c>
      <c r="L54" s="95">
        <v>5</v>
      </c>
      <c r="M54" s="95">
        <v>-12.1043</v>
      </c>
    </row>
    <row r="55" spans="1:13">
      <c r="A55" s="45" t="s">
        <v>127</v>
      </c>
      <c r="B55">
        <v>17.2196601078751</v>
      </c>
      <c r="C55">
        <v>4336.61589634541</v>
      </c>
      <c r="D55">
        <v>45451.808174926002</v>
      </c>
      <c r="E55">
        <v>12.010425</v>
      </c>
      <c r="F55">
        <v>2.1983365214158699</v>
      </c>
      <c r="G55" s="19">
        <v>210.44694169488901</v>
      </c>
      <c r="H55">
        <v>-1428437500</v>
      </c>
      <c r="I55">
        <f t="shared" si="1"/>
        <v>-1.4284375</v>
      </c>
      <c r="J55" s="95">
        <v>22.048029498945201</v>
      </c>
      <c r="K55" s="95">
        <v>1565.18522824867</v>
      </c>
      <c r="L55" s="95">
        <v>5.0733692308432898</v>
      </c>
      <c r="M55" s="95">
        <v>-11.757075</v>
      </c>
    </row>
    <row r="56" spans="1:13">
      <c r="A56" s="45" t="s">
        <v>128</v>
      </c>
      <c r="B56">
        <v>16.876305875398199</v>
      </c>
      <c r="C56">
        <v>4356.3209248171797</v>
      </c>
      <c r="D56">
        <v>45760.701436931602</v>
      </c>
      <c r="E56">
        <v>10.40695</v>
      </c>
      <c r="F56">
        <v>1.93414470508975</v>
      </c>
      <c r="G56" s="19">
        <v>207.146469919233</v>
      </c>
      <c r="H56">
        <v>-1567500000</v>
      </c>
      <c r="I56">
        <f t="shared" si="1"/>
        <v>-1.5674999999999999</v>
      </c>
      <c r="J56" s="95">
        <v>22.0306726724355</v>
      </c>
      <c r="K56" s="95">
        <v>1573.4134866588599</v>
      </c>
      <c r="L56" s="95">
        <v>5.1478150704934897</v>
      </c>
      <c r="M56" s="95">
        <v>-11.40985</v>
      </c>
    </row>
    <row r="57" spans="1:13">
      <c r="A57" s="45" t="s">
        <v>129</v>
      </c>
      <c r="B57">
        <v>16.5397980108647</v>
      </c>
      <c r="C57">
        <v>4376.1154904202704</v>
      </c>
      <c r="D57">
        <v>46071.693956395698</v>
      </c>
      <c r="E57">
        <v>8.8034750000000006</v>
      </c>
      <c r="F57">
        <v>1.92249034177931</v>
      </c>
      <c r="G57" s="19">
        <v>203.89775995039801</v>
      </c>
      <c r="H57">
        <v>-1872812500</v>
      </c>
      <c r="I57">
        <f t="shared" si="1"/>
        <v>-1.8728125</v>
      </c>
      <c r="J57" s="95">
        <v>22.013329509706001</v>
      </c>
      <c r="K57" s="95">
        <v>1581.6850014423201</v>
      </c>
      <c r="L57" s="95">
        <v>5.2233533169426201</v>
      </c>
      <c r="M57" s="95">
        <v>-11.062625000000001</v>
      </c>
    </row>
    <row r="58" spans="1:13">
      <c r="A58" s="45" t="s">
        <v>130</v>
      </c>
      <c r="B58">
        <v>16.21</v>
      </c>
      <c r="C58">
        <v>4396</v>
      </c>
      <c r="D58">
        <v>46384.800000000003</v>
      </c>
      <c r="E58">
        <v>7.2</v>
      </c>
      <c r="F58">
        <v>1.8644582472698401</v>
      </c>
      <c r="G58" s="19">
        <v>200.7</v>
      </c>
      <c r="H58">
        <v>-1900000000</v>
      </c>
      <c r="I58">
        <f t="shared" si="1"/>
        <v>-1.9</v>
      </c>
      <c r="J58" s="95">
        <v>21.995999999999999</v>
      </c>
      <c r="K58" s="95">
        <v>1590</v>
      </c>
      <c r="L58" s="95">
        <v>5.3</v>
      </c>
      <c r="M58" s="95">
        <v>-10.715400000000001</v>
      </c>
    </row>
    <row r="59" spans="1:13">
      <c r="A59" s="45" t="s">
        <v>131</v>
      </c>
      <c r="B59">
        <v>16.485401713436602</v>
      </c>
      <c r="C59">
        <v>4403.7295894156596</v>
      </c>
      <c r="D59">
        <v>46703.500343054198</v>
      </c>
      <c r="E59">
        <v>1.575</v>
      </c>
      <c r="F59">
        <v>1.80136939471694</v>
      </c>
      <c r="G59" s="19">
        <v>294.27320166110599</v>
      </c>
      <c r="H59">
        <v>-1669062500</v>
      </c>
      <c r="I59">
        <f t="shared" si="1"/>
        <v>-1.6690624999999999</v>
      </c>
      <c r="J59" s="95">
        <v>21.970771210619102</v>
      </c>
      <c r="K59" s="95">
        <v>1608.4271773502901</v>
      </c>
      <c r="L59" s="95">
        <v>7.6579036380424803</v>
      </c>
      <c r="M59" s="95">
        <v>-8.7920175</v>
      </c>
    </row>
    <row r="60" spans="1:13">
      <c r="A60" s="45" t="s">
        <v>132</v>
      </c>
      <c r="B60">
        <v>16.7654823968772</v>
      </c>
      <c r="C60">
        <v>4411.4727699488303</v>
      </c>
      <c r="D60">
        <v>47024.390410083899</v>
      </c>
      <c r="E60">
        <v>-4.05</v>
      </c>
      <c r="F60">
        <v>1.26510000304376</v>
      </c>
      <c r="G60" s="19">
        <v>431.47342907761902</v>
      </c>
      <c r="H60">
        <v>-1457500000</v>
      </c>
      <c r="I60">
        <f t="shared" si="1"/>
        <v>-1.4575</v>
      </c>
      <c r="J60" s="95">
        <v>21.9455713579455</v>
      </c>
      <c r="K60" s="95">
        <v>1627.0679149931</v>
      </c>
      <c r="L60" s="95">
        <v>11.064809081046</v>
      </c>
      <c r="M60" s="95">
        <v>-6.8686350000000003</v>
      </c>
    </row>
    <row r="61" spans="1:13">
      <c r="A61" s="45" t="s">
        <v>133</v>
      </c>
      <c r="B61">
        <v>17.050321544236301</v>
      </c>
      <c r="C61">
        <v>4419.2295654970703</v>
      </c>
      <c r="D61">
        <v>47347.485246228804</v>
      </c>
      <c r="E61">
        <v>-9.6750000000000007</v>
      </c>
      <c r="F61">
        <v>1.3504691727123499</v>
      </c>
      <c r="G61" s="19">
        <v>632.64109320561795</v>
      </c>
      <c r="H61">
        <v>-1207187500</v>
      </c>
      <c r="I61">
        <f t="shared" si="1"/>
        <v>-1.2071875000000001</v>
      </c>
      <c r="J61" s="95">
        <v>21.9204004087896</v>
      </c>
      <c r="K61" s="95">
        <v>1645.9246879682901</v>
      </c>
      <c r="L61" s="95">
        <v>15.987404097356199</v>
      </c>
      <c r="M61" s="95">
        <v>-4.9452524999999996</v>
      </c>
    </row>
    <row r="62" spans="1:13">
      <c r="A62" s="45" t="s">
        <v>134</v>
      </c>
      <c r="B62">
        <v>17.34</v>
      </c>
      <c r="C62">
        <v>4427</v>
      </c>
      <c r="D62">
        <v>47672.800000000003</v>
      </c>
      <c r="E62">
        <v>-15.3</v>
      </c>
      <c r="F62">
        <v>1.2704792432257801</v>
      </c>
      <c r="G62" s="19">
        <v>927.6</v>
      </c>
      <c r="H62">
        <v>-860000000</v>
      </c>
      <c r="I62">
        <f t="shared" si="1"/>
        <v>-0.86</v>
      </c>
      <c r="J62" s="95">
        <v>21.895258330000001</v>
      </c>
      <c r="K62" s="95">
        <v>1665</v>
      </c>
      <c r="L62" s="95">
        <v>23.1</v>
      </c>
      <c r="M62" s="95">
        <v>-3.0218699999999998</v>
      </c>
    </row>
    <row r="63" spans="1:13">
      <c r="A63" s="45" t="s">
        <v>135</v>
      </c>
      <c r="B63">
        <v>18.242125867493598</v>
      </c>
      <c r="C63">
        <v>4456.2096356458496</v>
      </c>
      <c r="D63">
        <v>48192.151409429003</v>
      </c>
      <c r="E63">
        <v>34.524999999999999</v>
      </c>
      <c r="F63">
        <v>1.2807879715925199</v>
      </c>
      <c r="G63" s="19">
        <v>1006.5785728536</v>
      </c>
      <c r="H63">
        <v>-570218939.4375</v>
      </c>
      <c r="I63">
        <f t="shared" si="1"/>
        <v>-0.57021893943750002</v>
      </c>
      <c r="J63" s="95">
        <v>21.892549494844399</v>
      </c>
      <c r="K63" s="95">
        <v>1700.803498944</v>
      </c>
      <c r="L63" s="95">
        <v>23.149838477376001</v>
      </c>
      <c r="M63" s="95">
        <v>-2.4368099999999999</v>
      </c>
    </row>
    <row r="64" spans="1:13">
      <c r="A64" s="45" t="s">
        <v>136</v>
      </c>
      <c r="B64">
        <v>19.191185476671301</v>
      </c>
      <c r="C64">
        <v>4485.6119983788103</v>
      </c>
      <c r="D64">
        <v>48717.160675885003</v>
      </c>
      <c r="E64">
        <v>84.35</v>
      </c>
      <c r="F64">
        <v>0.83259392529958898</v>
      </c>
      <c r="G64" s="19">
        <v>1092.2816120396701</v>
      </c>
      <c r="H64">
        <v>-450583838.5</v>
      </c>
      <c r="I64">
        <f t="shared" si="1"/>
        <v>-0.4505838385</v>
      </c>
      <c r="J64" s="95">
        <v>21.889840994820101</v>
      </c>
      <c r="K64" s="95">
        <v>1737.37690211421</v>
      </c>
      <c r="L64" s="95">
        <v>23.199784481757501</v>
      </c>
      <c r="M64" s="95">
        <v>-1.85175</v>
      </c>
    </row>
    <row r="65" spans="1:13">
      <c r="A65" s="45" t="s">
        <v>137</v>
      </c>
      <c r="B65">
        <v>20.189620588918899</v>
      </c>
      <c r="C65">
        <v>4515.20835982479</v>
      </c>
      <c r="D65">
        <v>49247.8894365284</v>
      </c>
      <c r="E65">
        <v>134.17500000000001</v>
      </c>
      <c r="F65">
        <v>0.94787284271871897</v>
      </c>
      <c r="G65" s="19">
        <v>1185.2816582590899</v>
      </c>
      <c r="H65">
        <v>-380656818.3125</v>
      </c>
      <c r="I65">
        <f t="shared" si="1"/>
        <v>-0.38065681831249998</v>
      </c>
      <c r="J65" s="95">
        <v>21.8871328298858</v>
      </c>
      <c r="K65" s="95">
        <v>1774.73676522544</v>
      </c>
      <c r="L65" s="95">
        <v>23.249838245135201</v>
      </c>
      <c r="M65" s="95">
        <v>-1.2666900000000001</v>
      </c>
    </row>
    <row r="66" spans="1:13">
      <c r="A66" s="45" t="s">
        <v>138</v>
      </c>
      <c r="B66">
        <v>21.239999999999899</v>
      </c>
      <c r="C66">
        <v>4545</v>
      </c>
      <c r="D66">
        <v>49784.4</v>
      </c>
      <c r="E66">
        <v>184</v>
      </c>
      <c r="F66">
        <v>0.82348004407709796</v>
      </c>
      <c r="G66" s="19">
        <v>1286.2</v>
      </c>
      <c r="H66">
        <v>-240000000</v>
      </c>
      <c r="I66">
        <f t="shared" ref="I66:I97" si="2">H66/1000000000</f>
        <v>-0.24</v>
      </c>
      <c r="J66" s="95">
        <v>21.884425</v>
      </c>
      <c r="K66" s="95">
        <v>1812.9</v>
      </c>
      <c r="L66" s="95">
        <v>23.3</v>
      </c>
      <c r="M66" s="95">
        <v>-0.68162999999999996</v>
      </c>
    </row>
    <row r="67" spans="1:13">
      <c r="A67" s="45" t="s">
        <v>139</v>
      </c>
      <c r="B67">
        <v>20.764253235813101</v>
      </c>
      <c r="C67">
        <v>4584.7261121556503</v>
      </c>
      <c r="D67">
        <v>50365.448244077801</v>
      </c>
      <c r="E67">
        <v>200.9</v>
      </c>
      <c r="F67">
        <v>0.84430922897641603</v>
      </c>
      <c r="G67" s="19">
        <v>1267.36531058222</v>
      </c>
      <c r="H67">
        <v>-52988383.5625</v>
      </c>
      <c r="I67">
        <f t="shared" si="2"/>
        <v>-5.2988383562499998E-2</v>
      </c>
      <c r="J67" s="95">
        <v>21.884831238688399</v>
      </c>
      <c r="K67" s="95">
        <v>1823.4574197720301</v>
      </c>
      <c r="L67" s="95">
        <v>24.652595714082899</v>
      </c>
      <c r="M67" s="95">
        <v>-0.50796274999999902</v>
      </c>
    </row>
    <row r="68" spans="1:13">
      <c r="A68" s="45" t="s">
        <v>140</v>
      </c>
      <c r="B68">
        <v>20.299162544302099</v>
      </c>
      <c r="C68">
        <v>4624.7994551115398</v>
      </c>
      <c r="D68">
        <v>50953.278071582397</v>
      </c>
      <c r="E68">
        <v>217.8</v>
      </c>
      <c r="F68">
        <v>2.67596797973312</v>
      </c>
      <c r="G68" s="19">
        <v>1248.80643015641</v>
      </c>
      <c r="H68">
        <v>62919192.5</v>
      </c>
      <c r="I68">
        <f t="shared" si="2"/>
        <v>6.2919192499999999E-2</v>
      </c>
      <c r="J68" s="95">
        <v>21.885237484917699</v>
      </c>
      <c r="K68" s="95">
        <v>1834.0763206584299</v>
      </c>
      <c r="L68" s="95">
        <v>26.083711392361302</v>
      </c>
      <c r="M68" s="95">
        <v>-0.33429549999999902</v>
      </c>
    </row>
    <row r="69" spans="1:13">
      <c r="A69" s="45" t="s">
        <v>141</v>
      </c>
      <c r="B69">
        <v>19.844489244106502</v>
      </c>
      <c r="C69">
        <v>4665.22306387968</v>
      </c>
      <c r="D69">
        <v>51547.968632350501</v>
      </c>
      <c r="E69">
        <v>234.7</v>
      </c>
      <c r="F69">
        <v>1.3040935348537299</v>
      </c>
      <c r="G69" s="19">
        <v>1230.5193198664699</v>
      </c>
      <c r="H69">
        <v>88534849.3125</v>
      </c>
      <c r="I69">
        <f t="shared" si="2"/>
        <v>8.8534849312499997E-2</v>
      </c>
      <c r="J69" s="95">
        <v>21.885643738688199</v>
      </c>
      <c r="K69" s="95">
        <v>1844.75706069437</v>
      </c>
      <c r="L69" s="95">
        <v>27.597905222261801</v>
      </c>
      <c r="M69" s="95">
        <v>-0.16062825</v>
      </c>
    </row>
    <row r="70" spans="1:13">
      <c r="A70" s="45" t="s">
        <v>142</v>
      </c>
      <c r="B70">
        <v>19.399999999999999</v>
      </c>
      <c r="C70">
        <v>4706</v>
      </c>
      <c r="D70">
        <v>52149.599999999999</v>
      </c>
      <c r="E70">
        <v>251.6</v>
      </c>
      <c r="F70">
        <v>1.57809072493669</v>
      </c>
      <c r="G70" s="19">
        <v>1212.5</v>
      </c>
      <c r="H70">
        <v>4670708</v>
      </c>
      <c r="I70">
        <f t="shared" si="2"/>
        <v>4.670708E-3</v>
      </c>
      <c r="J70" s="95">
        <v>21.886050000000001</v>
      </c>
      <c r="K70" s="95">
        <v>1855.5</v>
      </c>
      <c r="L70" s="95">
        <v>29.2</v>
      </c>
      <c r="M70" s="95">
        <v>1.3039E-2</v>
      </c>
    </row>
    <row r="71" spans="1:13">
      <c r="A71" s="45" t="s">
        <v>143</v>
      </c>
      <c r="B71">
        <v>17.4742691923141</v>
      </c>
      <c r="C71">
        <v>4740.8607258058701</v>
      </c>
      <c r="D71">
        <v>52559.199007178002</v>
      </c>
      <c r="E71">
        <v>179.45</v>
      </c>
      <c r="F71">
        <v>1.3295627302698401</v>
      </c>
      <c r="G71" s="19">
        <v>1063.56043738786</v>
      </c>
      <c r="H71">
        <v>-41465150.6875</v>
      </c>
      <c r="I71">
        <f t="shared" si="2"/>
        <v>-4.1465150687500001E-2</v>
      </c>
      <c r="J71" s="95">
        <v>21.8860374999893</v>
      </c>
      <c r="K71" s="95">
        <v>1849.79877735687</v>
      </c>
      <c r="L71" s="95">
        <v>30.354685203454899</v>
      </c>
      <c r="M71" s="95">
        <v>-0.62957074999999996</v>
      </c>
    </row>
    <row r="72" spans="1:13">
      <c r="A72" s="45" t="s">
        <v>144</v>
      </c>
      <c r="B72">
        <v>15.7396950415184</v>
      </c>
      <c r="C72">
        <v>4775.9796900740703</v>
      </c>
      <c r="D72">
        <v>52972.015131010397</v>
      </c>
      <c r="E72">
        <v>107.3</v>
      </c>
      <c r="F72">
        <v>3.5631366277457999</v>
      </c>
      <c r="G72" s="19">
        <v>932.91612699105997</v>
      </c>
      <c r="H72">
        <v>-42080807.5</v>
      </c>
      <c r="I72">
        <f t="shared" si="2"/>
        <v>-4.2080807499999998E-2</v>
      </c>
      <c r="J72" s="95">
        <v>21.8860249999857</v>
      </c>
      <c r="K72" s="95">
        <v>1844.1150723314399</v>
      </c>
      <c r="L72" s="95">
        <v>31.555031294549501</v>
      </c>
      <c r="M72" s="95">
        <v>-1.2721804999999999</v>
      </c>
    </row>
    <row r="73" spans="1:13">
      <c r="A73" s="45" t="s">
        <v>145</v>
      </c>
      <c r="B73">
        <v>14.177302482496099</v>
      </c>
      <c r="C73">
        <v>4811.3588057625702</v>
      </c>
      <c r="D73">
        <v>53388.073639721501</v>
      </c>
      <c r="E73">
        <v>35.15</v>
      </c>
      <c r="F73">
        <v>1.7872222365253401</v>
      </c>
      <c r="G73" s="19">
        <v>818.31973943818798</v>
      </c>
      <c r="H73">
        <v>-225488383.5625</v>
      </c>
      <c r="I73">
        <f t="shared" si="2"/>
        <v>-0.22548838356250001</v>
      </c>
      <c r="J73" s="95">
        <v>21.886012499989199</v>
      </c>
      <c r="K73" s="95">
        <v>1838.44883109894</v>
      </c>
      <c r="L73" s="95">
        <v>32.802843888055399</v>
      </c>
      <c r="M73" s="95">
        <v>-1.91479025</v>
      </c>
    </row>
    <row r="74" spans="1:13">
      <c r="A74" s="45" t="s">
        <v>146</v>
      </c>
      <c r="B74">
        <v>12.77</v>
      </c>
      <c r="C74">
        <v>4847</v>
      </c>
      <c r="D74">
        <v>53807.4</v>
      </c>
      <c r="E74">
        <v>-37</v>
      </c>
      <c r="F74">
        <v>2.02159057356711</v>
      </c>
      <c r="G74" s="19">
        <v>717.8</v>
      </c>
      <c r="H74">
        <v>-820000000</v>
      </c>
      <c r="I74">
        <f t="shared" si="2"/>
        <v>-0.82</v>
      </c>
      <c r="J74" s="95">
        <v>21.885999999999999</v>
      </c>
      <c r="K74" s="95">
        <v>1832.8</v>
      </c>
      <c r="L74" s="95">
        <v>34.1</v>
      </c>
      <c r="M74" s="95">
        <v>-2.5573999999999999</v>
      </c>
    </row>
    <row r="75" spans="1:13">
      <c r="A75" s="45" t="s">
        <v>147</v>
      </c>
      <c r="B75">
        <v>13.9278060709211</v>
      </c>
      <c r="C75">
        <v>4837.9748237856102</v>
      </c>
      <c r="D75">
        <v>53562.330803269702</v>
      </c>
      <c r="E75">
        <v>-65.849999999999994</v>
      </c>
      <c r="F75">
        <v>1.6050235166505</v>
      </c>
      <c r="G75" s="19">
        <v>810.96600069399597</v>
      </c>
      <c r="H75">
        <v>-1914875568.3125</v>
      </c>
      <c r="I75">
        <f t="shared" si="2"/>
        <v>-1.9148755683125001</v>
      </c>
      <c r="J75" s="95">
        <v>31.366786628958302</v>
      </c>
      <c r="K75" s="95">
        <v>1800.0052456148601</v>
      </c>
      <c r="L75" s="95">
        <v>29.653395984231601</v>
      </c>
      <c r="M75" s="95">
        <v>-4.38361</v>
      </c>
    </row>
    <row r="76" spans="1:13">
      <c r="A76" s="45" t="s">
        <v>148</v>
      </c>
      <c r="B76">
        <v>15.1905859004845</v>
      </c>
      <c r="C76">
        <v>4828.9664525651797</v>
      </c>
      <c r="D76">
        <v>53318.3777896514</v>
      </c>
      <c r="E76">
        <v>-94.7</v>
      </c>
      <c r="F76">
        <v>0.70711708783326099</v>
      </c>
      <c r="G76" s="19">
        <v>916.224372083606</v>
      </c>
      <c r="H76">
        <v>-3086833838.5</v>
      </c>
      <c r="I76">
        <f t="shared" si="2"/>
        <v>-3.0868338385</v>
      </c>
      <c r="J76" s="95">
        <v>44.954551010993299</v>
      </c>
      <c r="K76" s="95">
        <v>1767.7972960721399</v>
      </c>
      <c r="L76" s="95">
        <v>25.7866244398137</v>
      </c>
      <c r="M76" s="95">
        <v>-6.2098199999999997</v>
      </c>
    </row>
    <row r="77" spans="1:13">
      <c r="A77" s="45" t="s">
        <v>149</v>
      </c>
      <c r="B77">
        <v>16.5678570497743</v>
      </c>
      <c r="C77">
        <v>4819.9748550475897</v>
      </c>
      <c r="D77">
        <v>53075.535875419002</v>
      </c>
      <c r="E77">
        <v>-123.55</v>
      </c>
      <c r="F77">
        <v>0.52913646125345704</v>
      </c>
      <c r="G77" s="19">
        <v>1035.1446290986401</v>
      </c>
      <c r="H77">
        <v>-3795375189.4375</v>
      </c>
      <c r="I77">
        <f t="shared" si="2"/>
        <v>-3.7953751894374999</v>
      </c>
      <c r="J77" s="95">
        <v>64.428393016652194</v>
      </c>
      <c r="K77" s="95">
        <v>1736.16565152424</v>
      </c>
      <c r="L77" s="95">
        <v>22.4240758243537</v>
      </c>
      <c r="M77" s="95">
        <v>-8.0360300000000002</v>
      </c>
    </row>
    <row r="78" spans="1:13">
      <c r="A78" s="45" t="s">
        <v>150</v>
      </c>
      <c r="B78">
        <v>18.07</v>
      </c>
      <c r="C78">
        <v>4811</v>
      </c>
      <c r="D78">
        <v>52833.8</v>
      </c>
      <c r="E78">
        <v>-152.4</v>
      </c>
      <c r="F78">
        <v>0.64697605125453705</v>
      </c>
      <c r="G78" s="19">
        <v>1169.5</v>
      </c>
      <c r="H78">
        <v>-3500000000</v>
      </c>
      <c r="I78">
        <f t="shared" si="2"/>
        <v>-3.5</v>
      </c>
      <c r="J78" s="95">
        <v>92.338099999999997</v>
      </c>
      <c r="K78" s="95">
        <v>1705.1</v>
      </c>
      <c r="L78" s="95">
        <v>19.5</v>
      </c>
      <c r="M78" s="95">
        <v>-9.8622399999999999</v>
      </c>
    </row>
    <row r="79" spans="1:13">
      <c r="A79" s="45" t="s">
        <v>151</v>
      </c>
      <c r="B79">
        <v>20.248447330595699</v>
      </c>
      <c r="C79">
        <v>4870.3911571649096</v>
      </c>
      <c r="D79">
        <v>53551.109279565499</v>
      </c>
      <c r="E79">
        <v>-0.95000000000001705</v>
      </c>
      <c r="F79">
        <v>0.53861578683964495</v>
      </c>
      <c r="G79" s="19">
        <v>1323.96455609336</v>
      </c>
      <c r="H79">
        <v>-2094984375</v>
      </c>
      <c r="I79">
        <f t="shared" si="2"/>
        <v>-2.0949843750000001</v>
      </c>
      <c r="J79" s="95">
        <v>94.593891389152404</v>
      </c>
      <c r="K79" s="95">
        <v>1771.4506883461399</v>
      </c>
      <c r="L79" s="95">
        <v>20.708034446344399</v>
      </c>
      <c r="M79" s="95">
        <v>-5.7316995000000004</v>
      </c>
    </row>
    <row r="80" spans="1:13">
      <c r="A80" s="45" t="s">
        <v>152</v>
      </c>
      <c r="B80">
        <v>22.689519607078498</v>
      </c>
      <c r="C80">
        <v>4930.5154902910399</v>
      </c>
      <c r="D80">
        <v>54278.1572605408</v>
      </c>
      <c r="E80">
        <v>150.5</v>
      </c>
      <c r="F80">
        <v>0.32315779216963297</v>
      </c>
      <c r="G80" s="19">
        <v>1498.8303940072699</v>
      </c>
      <c r="H80">
        <v>-181625000</v>
      </c>
      <c r="I80">
        <f t="shared" si="2"/>
        <v>-0.18162500000000001</v>
      </c>
      <c r="J80" s="95">
        <v>96.904791068289001</v>
      </c>
      <c r="K80" s="95">
        <v>1840.3832861662199</v>
      </c>
      <c r="L80" s="95">
        <v>21.990907211845499</v>
      </c>
      <c r="M80" s="95">
        <v>-1.601159</v>
      </c>
    </row>
    <row r="81" spans="1:13">
      <c r="A81" s="45" t="s">
        <v>153</v>
      </c>
      <c r="B81">
        <v>25.4248778483922</v>
      </c>
      <c r="C81">
        <v>4991.3820503384204</v>
      </c>
      <c r="D81">
        <v>55015.076162468999</v>
      </c>
      <c r="E81">
        <v>301.94999999999902</v>
      </c>
      <c r="F81">
        <v>0.40854025526329801</v>
      </c>
      <c r="G81" s="19">
        <v>1696.79206264308</v>
      </c>
      <c r="H81">
        <v>1720046875</v>
      </c>
      <c r="I81">
        <f t="shared" si="2"/>
        <v>1.720046875</v>
      </c>
      <c r="J81" s="95">
        <v>99.272145315987999</v>
      </c>
      <c r="K81" s="95">
        <v>1911.9982635035501</v>
      </c>
      <c r="L81" s="95">
        <v>23.353254566628799</v>
      </c>
      <c r="M81" s="95">
        <v>2.5293814999999902</v>
      </c>
    </row>
    <row r="82" spans="1:13">
      <c r="A82" s="45" t="s">
        <v>154</v>
      </c>
      <c r="B82">
        <v>28.49</v>
      </c>
      <c r="C82">
        <v>5053</v>
      </c>
      <c r="D82">
        <v>55762</v>
      </c>
      <c r="E82">
        <v>453.4</v>
      </c>
      <c r="F82">
        <v>0.229189436846825</v>
      </c>
      <c r="G82" s="19">
        <v>1920.9</v>
      </c>
      <c r="H82">
        <v>3090000000</v>
      </c>
      <c r="I82">
        <f t="shared" si="2"/>
        <v>3.09</v>
      </c>
      <c r="J82" s="95">
        <v>101.6973333</v>
      </c>
      <c r="K82" s="95">
        <v>1986.4</v>
      </c>
      <c r="L82" s="95">
        <v>24.8</v>
      </c>
      <c r="M82" s="95">
        <v>6.6599219999999999</v>
      </c>
    </row>
    <row r="83" spans="1:13">
      <c r="A83" s="45" t="s">
        <v>155</v>
      </c>
      <c r="B83">
        <v>27.435372302584302</v>
      </c>
      <c r="C83">
        <v>5096.9239506337999</v>
      </c>
      <c r="D83">
        <v>55608.769554931598</v>
      </c>
      <c r="E83">
        <v>354.17499999999899</v>
      </c>
      <c r="F83">
        <v>0.31535866824515901</v>
      </c>
      <c r="G83" s="19">
        <v>1900.3216764511301</v>
      </c>
      <c r="H83">
        <v>3530734375</v>
      </c>
      <c r="I83">
        <f t="shared" si="2"/>
        <v>3.5307343750000002</v>
      </c>
      <c r="J83" s="95">
        <v>104.001326407975</v>
      </c>
      <c r="K83" s="95">
        <v>1992.12520065226</v>
      </c>
      <c r="L83" s="95">
        <v>25.563968189046498</v>
      </c>
      <c r="M83" s="95">
        <v>5.1210832499999999</v>
      </c>
    </row>
    <row r="84" spans="1:13">
      <c r="A84" s="45" t="s">
        <v>156</v>
      </c>
      <c r="B84">
        <v>26.4197842534718</v>
      </c>
      <c r="C84">
        <v>5141.2297167117504</v>
      </c>
      <c r="D84">
        <v>55455.9601774236</v>
      </c>
      <c r="E84">
        <v>254.95</v>
      </c>
      <c r="F84">
        <v>45.648742068855903</v>
      </c>
      <c r="G84" s="19">
        <v>1879.9638055026401</v>
      </c>
      <c r="H84">
        <v>3095625000</v>
      </c>
      <c r="I84">
        <f t="shared" si="2"/>
        <v>3.0956250000000001</v>
      </c>
      <c r="J84" s="95">
        <v>106.357517386528</v>
      </c>
      <c r="K84" s="95">
        <v>1997.8669024737301</v>
      </c>
      <c r="L84" s="95">
        <v>26.351470547200901</v>
      </c>
      <c r="M84" s="95">
        <v>3.5822444999999998</v>
      </c>
    </row>
    <row r="85" spans="1:13">
      <c r="A85" s="45" t="s">
        <v>157</v>
      </c>
      <c r="B85">
        <v>25.4417907036839</v>
      </c>
      <c r="C85">
        <v>5185.9206172211298</v>
      </c>
      <c r="D85">
        <v>55303.570710408902</v>
      </c>
      <c r="E85">
        <v>155.72499999999999</v>
      </c>
      <c r="F85">
        <v>6.6913422374938802</v>
      </c>
      <c r="G85" s="19">
        <v>1859.82402547776</v>
      </c>
      <c r="H85">
        <v>1940953125</v>
      </c>
      <c r="I85">
        <f t="shared" si="2"/>
        <v>1.9409531250000001</v>
      </c>
      <c r="J85" s="95">
        <v>108.767088798957</v>
      </c>
      <c r="K85" s="95">
        <v>2003.62515302406</v>
      </c>
      <c r="L85" s="95">
        <v>27.163232048517798</v>
      </c>
      <c r="M85" s="95">
        <v>2.0434057499999998</v>
      </c>
    </row>
    <row r="86" spans="1:13">
      <c r="A86" s="45" t="s">
        <v>158</v>
      </c>
      <c r="B86">
        <v>24.5</v>
      </c>
      <c r="C86">
        <v>5231</v>
      </c>
      <c r="D86">
        <v>55151.6</v>
      </c>
      <c r="E86">
        <v>56.5</v>
      </c>
      <c r="F86">
        <v>1.6675851814193601</v>
      </c>
      <c r="G86" s="19">
        <v>1839.9</v>
      </c>
      <c r="H86">
        <v>223000000</v>
      </c>
      <c r="I86">
        <f t="shared" si="2"/>
        <v>0.223</v>
      </c>
      <c r="J86" s="95">
        <v>111.23125</v>
      </c>
      <c r="K86" s="95">
        <v>2009.4</v>
      </c>
      <c r="L86" s="95">
        <v>28</v>
      </c>
      <c r="M86" s="95">
        <v>0.50456699999999999</v>
      </c>
    </row>
    <row r="87" spans="1:13">
      <c r="A87" s="45" t="s">
        <v>159</v>
      </c>
      <c r="B87">
        <v>24.660907863840901</v>
      </c>
      <c r="C87">
        <v>5269.8158186953997</v>
      </c>
      <c r="D87">
        <v>55006.377416383002</v>
      </c>
      <c r="E87">
        <v>-40.049999999999997</v>
      </c>
      <c r="F87">
        <v>1.93609430163372</v>
      </c>
      <c r="G87" s="19">
        <v>1790.3055669780499</v>
      </c>
      <c r="H87">
        <v>-1570296875</v>
      </c>
      <c r="I87">
        <f t="shared" si="2"/>
        <v>-1.5702968749999999</v>
      </c>
      <c r="J87" s="95">
        <v>113.497755960623</v>
      </c>
      <c r="K87" s="95">
        <v>1954.38129201631</v>
      </c>
      <c r="L87" s="95">
        <v>37.971348279240999</v>
      </c>
      <c r="M87" s="95">
        <v>-1.60461225</v>
      </c>
    </row>
    <row r="88" spans="1:13">
      <c r="A88" s="45" t="s">
        <v>160</v>
      </c>
      <c r="B88">
        <v>24.822872517095998</v>
      </c>
      <c r="C88">
        <v>5308.9196641124599</v>
      </c>
      <c r="D88">
        <v>54861.537226001899</v>
      </c>
      <c r="E88">
        <v>-136.6</v>
      </c>
      <c r="F88">
        <v>1.05398514161875</v>
      </c>
      <c r="G88" s="19">
        <v>1742.04794997152</v>
      </c>
      <c r="H88">
        <v>-3021875000</v>
      </c>
      <c r="I88">
        <f t="shared" si="2"/>
        <v>-3.0218750000000001</v>
      </c>
      <c r="J88" s="95">
        <v>115.810445428756</v>
      </c>
      <c r="K88" s="95">
        <v>1900.86903283735</v>
      </c>
      <c r="L88" s="95">
        <v>51.493688933693598</v>
      </c>
      <c r="M88" s="95">
        <v>-3.7137915000000001</v>
      </c>
    </row>
    <row r="89" spans="1:13">
      <c r="A89" s="45" t="s">
        <v>161</v>
      </c>
      <c r="B89">
        <v>24.985900900407099</v>
      </c>
      <c r="C89">
        <v>5348.3136735085</v>
      </c>
      <c r="D89">
        <v>54717.0784219571</v>
      </c>
      <c r="E89">
        <v>-233.15</v>
      </c>
      <c r="F89">
        <v>1.44760375435306</v>
      </c>
      <c r="G89" s="19">
        <v>1695.0911151566499</v>
      </c>
      <c r="H89">
        <v>-4081765625</v>
      </c>
      <c r="I89">
        <f t="shared" si="2"/>
        <v>-4.0817656250000001</v>
      </c>
      <c r="J89" s="95">
        <v>118.170259463631</v>
      </c>
      <c r="K89" s="95">
        <v>1848.8219748932299</v>
      </c>
      <c r="L89" s="95">
        <v>69.831599881577802</v>
      </c>
      <c r="M89" s="95">
        <v>-5.8229707499999996</v>
      </c>
    </row>
    <row r="90" spans="1:13">
      <c r="A90" s="45" t="s">
        <v>162</v>
      </c>
      <c r="B90">
        <v>25.15</v>
      </c>
      <c r="C90">
        <v>5388</v>
      </c>
      <c r="D90">
        <v>54573</v>
      </c>
      <c r="E90">
        <v>-329.7</v>
      </c>
      <c r="F90">
        <v>1.27376272899105</v>
      </c>
      <c r="G90" s="19">
        <v>1649.4</v>
      </c>
      <c r="H90">
        <v>-4700000000</v>
      </c>
      <c r="I90">
        <f t="shared" si="2"/>
        <v>-4.7</v>
      </c>
      <c r="J90" s="95">
        <v>120.5781583</v>
      </c>
      <c r="K90" s="95">
        <v>1798.2</v>
      </c>
      <c r="L90" s="95">
        <v>94.7</v>
      </c>
      <c r="M90" s="95">
        <v>-7.93215</v>
      </c>
    </row>
    <row r="91" spans="1:13">
      <c r="A91" s="45" t="s">
        <v>163</v>
      </c>
      <c r="B91">
        <v>26.009886527450899</v>
      </c>
      <c r="C91">
        <v>5430.73878555379</v>
      </c>
      <c r="D91">
        <v>55051.7872249785</v>
      </c>
      <c r="E91">
        <v>-254.15</v>
      </c>
      <c r="F91">
        <v>1.4315667618016801</v>
      </c>
      <c r="G91" s="19">
        <v>1914.3652374002099</v>
      </c>
      <c r="H91">
        <v>-5001203125</v>
      </c>
      <c r="I91">
        <f t="shared" si="2"/>
        <v>-5.001203125</v>
      </c>
      <c r="J91" s="95">
        <v>122.683425421309</v>
      </c>
      <c r="K91" s="95">
        <v>1883.2922528326301</v>
      </c>
      <c r="L91" s="95">
        <v>94.724990106410303</v>
      </c>
      <c r="M91" s="95">
        <v>-6.4147474999999998</v>
      </c>
    </row>
    <row r="92" spans="1:13">
      <c r="A92" s="45" t="s">
        <v>164</v>
      </c>
      <c r="B92">
        <v>26.899172849736399</v>
      </c>
      <c r="C92">
        <v>5473.81658443174</v>
      </c>
      <c r="D92">
        <v>55534.775010798403</v>
      </c>
      <c r="E92">
        <v>-178.6</v>
      </c>
      <c r="F92">
        <v>0.87019518781310401</v>
      </c>
      <c r="G92" s="19">
        <v>2221.8953935772902</v>
      </c>
      <c r="H92">
        <v>-4839125000</v>
      </c>
      <c r="I92">
        <f t="shared" si="2"/>
        <v>-4.8391250000000001</v>
      </c>
      <c r="J92" s="95">
        <v>124.825450026018</v>
      </c>
      <c r="K92" s="95">
        <v>1972.4111386827999</v>
      </c>
      <c r="L92" s="95">
        <v>94.749986807386904</v>
      </c>
      <c r="M92" s="95">
        <v>-4.8973449999999898</v>
      </c>
    </row>
    <row r="93" spans="1:13">
      <c r="A93" s="45" t="s">
        <v>165</v>
      </c>
      <c r="B93">
        <v>27.818864155225999</v>
      </c>
      <c r="C93">
        <v>5517.2360857611302</v>
      </c>
      <c r="D93">
        <v>56022.000210388302</v>
      </c>
      <c r="E93">
        <v>-103.05</v>
      </c>
      <c r="F93">
        <v>1.05496712853054</v>
      </c>
      <c r="G93" s="19">
        <v>2578.8282421511099</v>
      </c>
      <c r="H93">
        <v>-3757484375</v>
      </c>
      <c r="I93">
        <f t="shared" si="2"/>
        <v>-3.7574843750000002</v>
      </c>
      <c r="J93" s="95">
        <v>127.004873891397</v>
      </c>
      <c r="K93" s="95">
        <v>2065.7472010244201</v>
      </c>
      <c r="L93" s="95">
        <v>94.774990104669897</v>
      </c>
      <c r="M93" s="95">
        <v>-3.3799424999999998</v>
      </c>
    </row>
    <row r="94" spans="1:13">
      <c r="A94" s="45" t="s">
        <v>166</v>
      </c>
      <c r="B94">
        <v>28.77</v>
      </c>
      <c r="C94">
        <v>5561</v>
      </c>
      <c r="D94">
        <v>56513.5</v>
      </c>
      <c r="E94">
        <v>-27.5</v>
      </c>
      <c r="F94">
        <v>0.908216932884506</v>
      </c>
      <c r="G94" s="19">
        <v>2993.1</v>
      </c>
      <c r="H94">
        <v>-1300000000</v>
      </c>
      <c r="I94">
        <f t="shared" si="2"/>
        <v>-1.3</v>
      </c>
      <c r="J94" s="95">
        <v>129.22235000000001</v>
      </c>
      <c r="K94" s="95">
        <v>2163.5</v>
      </c>
      <c r="L94" s="95">
        <v>94.8</v>
      </c>
      <c r="M94" s="95">
        <v>-1.8625400000000001</v>
      </c>
    </row>
    <row r="95" spans="1:13">
      <c r="A95" s="45" t="s">
        <v>167</v>
      </c>
      <c r="B95">
        <v>30.8972275949444</v>
      </c>
      <c r="C95">
        <v>5661.7299229195296</v>
      </c>
      <c r="D95">
        <v>57667.094837087498</v>
      </c>
      <c r="E95">
        <v>294.82499999999999</v>
      </c>
      <c r="F95">
        <v>1.0034555485721299</v>
      </c>
      <c r="G95" s="19">
        <v>3312.3819864603902</v>
      </c>
      <c r="H95">
        <v>1493906250</v>
      </c>
      <c r="I95">
        <f t="shared" si="2"/>
        <v>1.49390625</v>
      </c>
      <c r="J95" s="95">
        <v>130.129178399978</v>
      </c>
      <c r="K95" s="95">
        <v>2210.0978199246101</v>
      </c>
      <c r="L95" s="95">
        <v>99.120556226656802</v>
      </c>
      <c r="M95" s="95">
        <v>1.0196670000000001</v>
      </c>
    </row>
    <row r="96" spans="1:13">
      <c r="A96" s="45" t="s">
        <v>168</v>
      </c>
      <c r="B96">
        <v>33.181740460681098</v>
      </c>
      <c r="C96">
        <v>5764.2844308725698</v>
      </c>
      <c r="D96">
        <v>58844.237694527103</v>
      </c>
      <c r="E96">
        <v>617.15</v>
      </c>
      <c r="F96">
        <v>0.67356286965804002</v>
      </c>
      <c r="G96" s="19">
        <v>3665.7226368071001</v>
      </c>
      <c r="H96">
        <v>3668750000</v>
      </c>
      <c r="I96">
        <f t="shared" si="2"/>
        <v>3.6687500000000002</v>
      </c>
      <c r="J96" s="95">
        <v>131.04237054235</v>
      </c>
      <c r="K96" s="95">
        <v>2257.6992713822601</v>
      </c>
      <c r="L96" s="95">
        <v>103.638023910146</v>
      </c>
      <c r="M96" s="95">
        <v>3.9018739999999998</v>
      </c>
    </row>
    <row r="97" spans="1:13">
      <c r="A97" s="45" t="s">
        <v>169</v>
      </c>
      <c r="B97">
        <v>35.635168126869601</v>
      </c>
      <c r="C97">
        <v>5868.6965737260298</v>
      </c>
      <c r="D97">
        <v>60045.409251708399</v>
      </c>
      <c r="E97">
        <v>939.474999999999</v>
      </c>
      <c r="F97">
        <v>0.38223555395374698</v>
      </c>
      <c r="G97" s="19">
        <v>4056.7550798569901</v>
      </c>
      <c r="H97">
        <v>5806718750</v>
      </c>
      <c r="I97">
        <f t="shared" si="2"/>
        <v>5.8067187499999999</v>
      </c>
      <c r="J97" s="95">
        <v>131.96197108519999</v>
      </c>
      <c r="K97" s="95">
        <v>2306.3259707544798</v>
      </c>
      <c r="L97" s="95">
        <v>108.361377386131</v>
      </c>
      <c r="M97" s="95">
        <v>6.7840809999999996</v>
      </c>
    </row>
    <row r="98" spans="1:13">
      <c r="A98" s="45" t="s">
        <v>170</v>
      </c>
      <c r="B98">
        <v>38.270000000000003</v>
      </c>
      <c r="C98">
        <v>5975</v>
      </c>
      <c r="D98">
        <v>61271.1</v>
      </c>
      <c r="E98">
        <v>1261.8</v>
      </c>
      <c r="F98">
        <v>0.50954312038735605</v>
      </c>
      <c r="G98" s="19">
        <v>4489.5</v>
      </c>
      <c r="H98">
        <v>8490000000</v>
      </c>
      <c r="I98">
        <f t="shared" ref="I98:I129" si="3">H98/1000000000</f>
        <v>8.49</v>
      </c>
      <c r="J98" s="95">
        <v>132.888025</v>
      </c>
      <c r="K98" s="95">
        <v>2356</v>
      </c>
      <c r="L98" s="95">
        <v>113.3</v>
      </c>
      <c r="M98" s="95">
        <v>9.6662879999999998</v>
      </c>
    </row>
    <row r="99" spans="1:13">
      <c r="A99" s="45" t="s">
        <v>171</v>
      </c>
      <c r="B99">
        <v>42.029009201083298</v>
      </c>
      <c r="C99">
        <v>6069.0080162285903</v>
      </c>
      <c r="D99">
        <v>61853.931014709902</v>
      </c>
      <c r="E99">
        <v>1318.375</v>
      </c>
      <c r="F99">
        <v>0.310384750729509</v>
      </c>
      <c r="G99" s="19">
        <v>5041.7598833764496</v>
      </c>
      <c r="H99">
        <v>10447343750</v>
      </c>
      <c r="I99">
        <f t="shared" si="3"/>
        <v>10.44734375</v>
      </c>
      <c r="J99" s="95">
        <v>132.48275187872599</v>
      </c>
      <c r="K99" s="95">
        <v>2348.4386769678099</v>
      </c>
      <c r="L99" s="95">
        <v>111.42917079612999</v>
      </c>
      <c r="M99" s="95">
        <v>9.7744284999999902</v>
      </c>
    </row>
    <row r="100" spans="1:13">
      <c r="A100" s="45" t="s">
        <v>172</v>
      </c>
      <c r="B100">
        <v>46.1572410353998</v>
      </c>
      <c r="C100">
        <v>6164.4951131459202</v>
      </c>
      <c r="D100">
        <v>62442.306111241502</v>
      </c>
      <c r="E100">
        <v>1374.95</v>
      </c>
      <c r="F100">
        <v>0.25525592446876</v>
      </c>
      <c r="G100" s="19">
        <v>5661.9540531516104</v>
      </c>
      <c r="H100">
        <v>10793750000</v>
      </c>
      <c r="I100">
        <f t="shared" si="3"/>
        <v>10.793749999999999</v>
      </c>
      <c r="J100" s="95">
        <v>132.07871473265001</v>
      </c>
      <c r="K100" s="95">
        <v>2340.9016211707799</v>
      </c>
      <c r="L100" s="95">
        <v>109.589233047777</v>
      </c>
      <c r="M100" s="95">
        <v>9.8825690000000002</v>
      </c>
    </row>
    <row r="101" spans="1:13">
      <c r="A101" s="45" t="s">
        <v>173</v>
      </c>
      <c r="B101">
        <v>50.690961802284903</v>
      </c>
      <c r="C101">
        <v>6261.4845619555799</v>
      </c>
      <c r="D101">
        <v>63036.278026739099</v>
      </c>
      <c r="E101">
        <v>1431.5250000000001</v>
      </c>
      <c r="F101">
        <v>0.23476544148172199</v>
      </c>
      <c r="G101" s="19">
        <v>6358.4392040762896</v>
      </c>
      <c r="H101">
        <v>10690781250</v>
      </c>
      <c r="I101">
        <f t="shared" si="3"/>
        <v>10.690781250000001</v>
      </c>
      <c r="J101" s="95">
        <v>131.675909792374</v>
      </c>
      <c r="K101" s="95">
        <v>2333.3887547258601</v>
      </c>
      <c r="L101" s="95">
        <v>107.77967666988199</v>
      </c>
      <c r="M101" s="95">
        <v>9.9907094999999995</v>
      </c>
    </row>
    <row r="102" spans="1:13">
      <c r="A102" s="45" t="s">
        <v>174</v>
      </c>
      <c r="B102">
        <v>55.67</v>
      </c>
      <c r="C102">
        <v>6360</v>
      </c>
      <c r="D102">
        <v>63635.9</v>
      </c>
      <c r="E102">
        <v>1488.1</v>
      </c>
      <c r="F102">
        <v>0.28070767801579299</v>
      </c>
      <c r="G102" s="19">
        <v>7140.6</v>
      </c>
      <c r="H102">
        <v>11300000000</v>
      </c>
      <c r="I102">
        <f t="shared" si="3"/>
        <v>11.3</v>
      </c>
      <c r="J102" s="95">
        <v>131.2743333</v>
      </c>
      <c r="K102" s="95">
        <v>2325.9</v>
      </c>
      <c r="L102" s="95">
        <v>106</v>
      </c>
      <c r="M102" s="95">
        <v>10.098850000000001</v>
      </c>
    </row>
    <row r="103" spans="1:13">
      <c r="A103" s="45" t="s">
        <v>175</v>
      </c>
      <c r="B103">
        <v>58.274026387693098</v>
      </c>
      <c r="C103">
        <v>6458.6795364155396</v>
      </c>
      <c r="D103">
        <v>63676.835483801202</v>
      </c>
      <c r="E103">
        <v>1562.9749999999999</v>
      </c>
      <c r="F103">
        <v>0.54898013429167702</v>
      </c>
      <c r="G103" s="19">
        <v>7153.1916548516901</v>
      </c>
      <c r="H103">
        <v>12576718750</v>
      </c>
      <c r="I103">
        <f t="shared" si="3"/>
        <v>12.57671875</v>
      </c>
      <c r="J103" s="95">
        <v>130.61369638613499</v>
      </c>
      <c r="K103" s="95">
        <v>2306.2780900952098</v>
      </c>
      <c r="L103" s="95">
        <v>112.31325489033</v>
      </c>
      <c r="M103" s="95">
        <v>9.9626564999999996</v>
      </c>
    </row>
    <row r="104" spans="1:13">
      <c r="A104" s="45" t="s">
        <v>176</v>
      </c>
      <c r="B104">
        <v>60.999859016230502</v>
      </c>
      <c r="C104">
        <v>6558.8901500177599</v>
      </c>
      <c r="D104">
        <v>63717.797300440303</v>
      </c>
      <c r="E104">
        <v>1637.85</v>
      </c>
      <c r="F104">
        <v>0.54240069671194702</v>
      </c>
      <c r="G104" s="19">
        <v>7165.8055136879002</v>
      </c>
      <c r="H104">
        <v>13568750000</v>
      </c>
      <c r="I104">
        <f t="shared" si="3"/>
        <v>13.56875</v>
      </c>
      <c r="J104" s="95">
        <v>129.956384121659</v>
      </c>
      <c r="K104" s="95">
        <v>2286.8217158318198</v>
      </c>
      <c r="L104" s="95">
        <v>119.0025209817</v>
      </c>
      <c r="M104" s="95">
        <v>9.8264630000000004</v>
      </c>
    </row>
    <row r="105" spans="1:13">
      <c r="A105" s="45" t="s">
        <v>177</v>
      </c>
      <c r="B105">
        <v>63.8531955084852</v>
      </c>
      <c r="C105">
        <v>6660.6555964649697</v>
      </c>
      <c r="D105">
        <v>63758.785466856498</v>
      </c>
      <c r="E105">
        <v>1712.7249999999999</v>
      </c>
      <c r="F105">
        <v>0.56177439978773902</v>
      </c>
      <c r="G105" s="19">
        <v>7178.4416156629004</v>
      </c>
      <c r="H105">
        <v>14076406250</v>
      </c>
      <c r="I105">
        <f t="shared" si="3"/>
        <v>14.07640625</v>
      </c>
      <c r="J105" s="95">
        <v>129.302379775303</v>
      </c>
      <c r="K105" s="95">
        <v>2267.5294807072</v>
      </c>
      <c r="L105" s="95">
        <v>126.09019312839099</v>
      </c>
      <c r="M105" s="95">
        <v>9.6902694999999994</v>
      </c>
    </row>
    <row r="106" spans="1:13">
      <c r="A106" s="45" t="s">
        <v>178</v>
      </c>
      <c r="B106">
        <v>66.84</v>
      </c>
      <c r="C106">
        <v>6764</v>
      </c>
      <c r="D106">
        <v>63799.8</v>
      </c>
      <c r="E106">
        <v>1787.6</v>
      </c>
      <c r="F106">
        <v>0.55806425909795099</v>
      </c>
      <c r="G106" s="19">
        <v>7191.1</v>
      </c>
      <c r="H106">
        <v>13900000000</v>
      </c>
      <c r="I106">
        <f t="shared" si="3"/>
        <v>13.9</v>
      </c>
      <c r="J106" s="95">
        <v>128.65166669999999</v>
      </c>
      <c r="K106" s="95">
        <v>2248.4</v>
      </c>
      <c r="L106" s="95">
        <v>133.6</v>
      </c>
      <c r="M106" s="95">
        <v>9.5540760000000002</v>
      </c>
    </row>
    <row r="107" spans="1:13">
      <c r="A107" s="45" t="s">
        <v>179</v>
      </c>
      <c r="B107">
        <v>68.824827029446197</v>
      </c>
      <c r="C107">
        <v>6830.9979797072201</v>
      </c>
      <c r="D107">
        <v>64032.523536624103</v>
      </c>
      <c r="E107">
        <v>1622.5</v>
      </c>
      <c r="F107">
        <v>0.556036522883117</v>
      </c>
      <c r="G107" s="19">
        <v>7410.6858497687799</v>
      </c>
      <c r="H107">
        <v>13372812500</v>
      </c>
      <c r="I107">
        <f t="shared" si="3"/>
        <v>13.3728125</v>
      </c>
      <c r="J107" s="95">
        <v>127.93480771941699</v>
      </c>
      <c r="K107" s="95">
        <v>2240.5338156047601</v>
      </c>
      <c r="L107" s="95">
        <v>147.64939381555601</v>
      </c>
      <c r="M107" s="95">
        <v>8.5113187499999903</v>
      </c>
    </row>
    <row r="108" spans="1:13">
      <c r="A108" s="45" t="s">
        <v>180</v>
      </c>
      <c r="B108">
        <v>70.868593890382797</v>
      </c>
      <c r="C108">
        <v>6898.6595799473998</v>
      </c>
      <c r="D108">
        <v>64266.095982562998</v>
      </c>
      <c r="E108">
        <v>1457.4</v>
      </c>
      <c r="F108">
        <v>1.6131452142601199</v>
      </c>
      <c r="G108" s="19">
        <v>7636.9769248047296</v>
      </c>
      <c r="H108">
        <v>12667500000</v>
      </c>
      <c r="I108">
        <f t="shared" si="3"/>
        <v>12.6675</v>
      </c>
      <c r="J108" s="95">
        <v>127.221943143347</v>
      </c>
      <c r="K108" s="95">
        <v>2232.6951516048898</v>
      </c>
      <c r="L108" s="95">
        <v>163.176223758242</v>
      </c>
      <c r="M108" s="95">
        <v>7.4685614999999999</v>
      </c>
    </row>
    <row r="109" spans="1:13">
      <c r="A109" s="45" t="s">
        <v>181</v>
      </c>
      <c r="B109">
        <v>72.973050812771703</v>
      </c>
      <c r="C109">
        <v>6966.9913739368103</v>
      </c>
      <c r="D109">
        <v>64500.520434396502</v>
      </c>
      <c r="E109">
        <v>1292.3</v>
      </c>
      <c r="F109">
        <v>0.84040625385645296</v>
      </c>
      <c r="G109" s="19">
        <v>7870.1779743935203</v>
      </c>
      <c r="H109">
        <v>11343437500</v>
      </c>
      <c r="I109">
        <f t="shared" si="3"/>
        <v>11.3434375</v>
      </c>
      <c r="J109" s="95">
        <v>126.513050714599</v>
      </c>
      <c r="K109" s="95">
        <v>2224.8839117183602</v>
      </c>
      <c r="L109" s="95">
        <v>180.335857208204</v>
      </c>
      <c r="M109" s="95">
        <v>6.4258042499999997</v>
      </c>
    </row>
    <row r="110" spans="1:13">
      <c r="A110" s="45" t="s">
        <v>182</v>
      </c>
      <c r="B110">
        <v>75.14</v>
      </c>
      <c r="C110">
        <v>7036</v>
      </c>
      <c r="D110">
        <v>64735.8</v>
      </c>
      <c r="E110">
        <v>1127.2</v>
      </c>
      <c r="F110">
        <v>1.1037292626710999</v>
      </c>
      <c r="G110" s="19">
        <v>8110.5</v>
      </c>
      <c r="H110">
        <v>8960000000</v>
      </c>
      <c r="I110">
        <f t="shared" si="3"/>
        <v>8.9600000000000009</v>
      </c>
      <c r="J110" s="95">
        <v>125.8081083</v>
      </c>
      <c r="K110" s="95">
        <v>2217.1</v>
      </c>
      <c r="L110" s="95">
        <v>199.3</v>
      </c>
      <c r="M110" s="95">
        <v>5.3830470000000004</v>
      </c>
    </row>
    <row r="111" spans="1:13">
      <c r="A111" s="45" t="s">
        <v>183</v>
      </c>
      <c r="B111">
        <v>80.826335313926904</v>
      </c>
      <c r="C111">
        <v>7121.6724973516102</v>
      </c>
      <c r="D111">
        <v>64734.174938810298</v>
      </c>
      <c r="E111">
        <v>894.5</v>
      </c>
      <c r="F111">
        <v>0.97708593169320301</v>
      </c>
      <c r="G111" s="19">
        <v>8516.7670603024999</v>
      </c>
      <c r="H111">
        <v>7033750000</v>
      </c>
      <c r="I111">
        <f t="shared" si="3"/>
        <v>7.0337500000000004</v>
      </c>
      <c r="J111" s="95">
        <v>123.951907794405</v>
      </c>
      <c r="K111" s="95">
        <v>2185.2189108318198</v>
      </c>
      <c r="L111" s="95">
        <v>254.013188922669</v>
      </c>
      <c r="M111" s="95">
        <v>4.23637</v>
      </c>
    </row>
    <row r="112" spans="1:13">
      <c r="A112" s="45" t="s">
        <v>184</v>
      </c>
      <c r="B112">
        <v>86.942992817132705</v>
      </c>
      <c r="C112">
        <v>7208.3881693482599</v>
      </c>
      <c r="D112">
        <v>64732.549918414203</v>
      </c>
      <c r="E112">
        <v>661.8</v>
      </c>
      <c r="F112">
        <v>3.26112883428861</v>
      </c>
      <c r="G112" s="19">
        <v>8943.3846445291601</v>
      </c>
      <c r="H112">
        <v>6275000000</v>
      </c>
      <c r="I112">
        <f t="shared" si="3"/>
        <v>6.2750000000000004</v>
      </c>
      <c r="J112" s="95">
        <v>122.12309407940501</v>
      </c>
      <c r="K112" s="95">
        <v>2153.7962600951801</v>
      </c>
      <c r="L112" s="95">
        <v>323.746613881906</v>
      </c>
      <c r="M112" s="95">
        <v>3.089693</v>
      </c>
    </row>
    <row r="113" spans="1:13">
      <c r="A113" s="45" t="s">
        <v>185</v>
      </c>
      <c r="B113">
        <v>93.522537804550296</v>
      </c>
      <c r="C113">
        <v>7296.1597180048602</v>
      </c>
      <c r="D113">
        <v>64730.9249388112</v>
      </c>
      <c r="E113">
        <v>429.1</v>
      </c>
      <c r="F113">
        <v>6.8621832382388899</v>
      </c>
      <c r="G113" s="19">
        <v>9391.3721408225301</v>
      </c>
      <c r="H113">
        <v>5033750000</v>
      </c>
      <c r="I113">
        <f t="shared" si="3"/>
        <v>5.0337500000000004</v>
      </c>
      <c r="J113" s="95">
        <v>120.321263084264</v>
      </c>
      <c r="K113" s="95">
        <v>2122.8254556126699</v>
      </c>
      <c r="L113" s="95">
        <v>412.62373203742698</v>
      </c>
      <c r="M113" s="95">
        <v>1.9430160000000001</v>
      </c>
    </row>
    <row r="114" spans="1:13">
      <c r="A114" s="45" t="s">
        <v>186</v>
      </c>
      <c r="B114">
        <v>100.6</v>
      </c>
      <c r="C114">
        <v>7385</v>
      </c>
      <c r="D114">
        <v>64729.3</v>
      </c>
      <c r="E114">
        <v>196.4</v>
      </c>
      <c r="F114">
        <v>10.1887304037419</v>
      </c>
      <c r="G114" s="19">
        <v>9861.7999999999902</v>
      </c>
      <c r="H114">
        <v>1660000000</v>
      </c>
      <c r="I114">
        <f t="shared" si="3"/>
        <v>1.66</v>
      </c>
      <c r="J114" s="95">
        <v>118.5460167</v>
      </c>
      <c r="K114" s="95">
        <v>2092.3000000000002</v>
      </c>
      <c r="L114" s="95">
        <v>525.9</v>
      </c>
      <c r="M114" s="95">
        <v>0.79633900000000002</v>
      </c>
    </row>
    <row r="115" spans="1:13">
      <c r="A115" s="45" t="s">
        <v>187</v>
      </c>
      <c r="B115">
        <v>89.580528019398301</v>
      </c>
      <c r="C115">
        <v>7452.8103013995496</v>
      </c>
      <c r="D115">
        <v>64555.501275527</v>
      </c>
      <c r="E115">
        <v>-243.625</v>
      </c>
      <c r="F115">
        <v>12.9568413975044</v>
      </c>
      <c r="G115" s="19">
        <v>9389.9243965348396</v>
      </c>
      <c r="H115">
        <v>-2592500000</v>
      </c>
      <c r="I115">
        <f t="shared" si="3"/>
        <v>-2.5924999999999998</v>
      </c>
      <c r="J115" s="95">
        <v>125.49897208958799</v>
      </c>
      <c r="K115" s="95">
        <v>2109.0722461422101</v>
      </c>
      <c r="L115" s="95">
        <v>519.53538954435896</v>
      </c>
      <c r="M115" s="95">
        <v>-0.95372825000000006</v>
      </c>
    </row>
    <row r="116" spans="1:13">
      <c r="A116" s="45" t="s">
        <v>188</v>
      </c>
      <c r="B116">
        <v>79.768101393978199</v>
      </c>
      <c r="C116">
        <v>7521.2432482934601</v>
      </c>
      <c r="D116">
        <v>64382.169202116798</v>
      </c>
      <c r="E116">
        <v>-683.65</v>
      </c>
      <c r="F116">
        <v>46.002620436564399</v>
      </c>
      <c r="G116" s="19">
        <v>8940.6274891642697</v>
      </c>
      <c r="H116">
        <v>-5745000000</v>
      </c>
      <c r="I116">
        <f t="shared" si="3"/>
        <v>-5.7450000000000001</v>
      </c>
      <c r="J116" s="95">
        <v>132.85973189129601</v>
      </c>
      <c r="K116" s="95">
        <v>2125.9789415702098</v>
      </c>
      <c r="L116" s="95">
        <v>513.24780564557705</v>
      </c>
      <c r="M116" s="95">
        <v>-2.7037955</v>
      </c>
    </row>
    <row r="117" spans="1:13">
      <c r="A117" s="45" t="s">
        <v>189</v>
      </c>
      <c r="B117">
        <v>71.030503399378503</v>
      </c>
      <c r="C117">
        <v>7590.30455791649</v>
      </c>
      <c r="D117">
        <v>64209.3025268071</v>
      </c>
      <c r="E117">
        <v>-1123.675</v>
      </c>
      <c r="F117">
        <v>29.155125304391401</v>
      </c>
      <c r="G117" s="19">
        <v>8512.8289136702897</v>
      </c>
      <c r="H117">
        <v>-8360000000</v>
      </c>
      <c r="I117">
        <f t="shared" si="3"/>
        <v>-8.36</v>
      </c>
      <c r="J117" s="95">
        <v>140.652214630304</v>
      </c>
      <c r="K117" s="95">
        <v>2143.0211640532002</v>
      </c>
      <c r="L117" s="95">
        <v>507.03631610356001</v>
      </c>
      <c r="M117" s="95">
        <v>-4.4538627499999999</v>
      </c>
    </row>
    <row r="118" spans="1:13">
      <c r="A118" s="45" t="s">
        <v>190</v>
      </c>
      <c r="B118">
        <v>63.25</v>
      </c>
      <c r="C118">
        <v>7660</v>
      </c>
      <c r="D118">
        <v>64036.9</v>
      </c>
      <c r="E118">
        <v>-1563.7</v>
      </c>
      <c r="F118">
        <v>26.336775611459998</v>
      </c>
      <c r="G118" s="19">
        <v>8105.5</v>
      </c>
      <c r="H118">
        <v>-11000000000</v>
      </c>
      <c r="I118">
        <f t="shared" si="3"/>
        <v>-11</v>
      </c>
      <c r="J118" s="95">
        <v>148.9017417</v>
      </c>
      <c r="K118" s="95">
        <v>2160.1999999999998</v>
      </c>
      <c r="L118" s="95">
        <v>500.9</v>
      </c>
      <c r="M118" s="95">
        <v>-6.2039299999999997</v>
      </c>
    </row>
    <row r="119" spans="1:13">
      <c r="A119" s="45" t="s">
        <v>191</v>
      </c>
      <c r="B119">
        <v>67.299283514886596</v>
      </c>
      <c r="C119">
        <v>7752.7999486991203</v>
      </c>
      <c r="D119">
        <v>64323.865286520297</v>
      </c>
      <c r="E119">
        <v>-1545.65</v>
      </c>
      <c r="F119">
        <v>24.713339789704801</v>
      </c>
      <c r="G119" s="19">
        <v>8807.6342678213005</v>
      </c>
      <c r="H119">
        <v>-12924343750</v>
      </c>
      <c r="I119">
        <f t="shared" si="3"/>
        <v>-12.92434375</v>
      </c>
      <c r="J119" s="95">
        <v>149.24959170468301</v>
      </c>
      <c r="K119" s="95">
        <v>2232.4670285603502</v>
      </c>
      <c r="L119" s="95">
        <v>546.73978033560695</v>
      </c>
      <c r="M119" s="95">
        <v>-5.3095349999999897</v>
      </c>
    </row>
    <row r="120" spans="1:13">
      <c r="A120" s="45" t="s">
        <v>192</v>
      </c>
      <c r="B120">
        <v>71.607803345724705</v>
      </c>
      <c r="C120">
        <v>7846.7241572518597</v>
      </c>
      <c r="D120">
        <v>64612.116535909903</v>
      </c>
      <c r="E120">
        <v>-1527.6</v>
      </c>
      <c r="F120">
        <v>19.725924938374899</v>
      </c>
      <c r="G120" s="19">
        <v>9570.5905120844</v>
      </c>
      <c r="H120">
        <v>-13183250000</v>
      </c>
      <c r="I120">
        <f t="shared" si="3"/>
        <v>-13.183249999999999</v>
      </c>
      <c r="J120" s="95">
        <v>149.59825432327099</v>
      </c>
      <c r="K120" s="95">
        <v>2307.1516681830799</v>
      </c>
      <c r="L120" s="95">
        <v>596.77458055785098</v>
      </c>
      <c r="M120" s="95">
        <v>-4.4151400000000001</v>
      </c>
    </row>
    <row r="121" spans="1:13">
      <c r="A121" s="45" t="s">
        <v>193</v>
      </c>
      <c r="B121">
        <v>76.192155877346707</v>
      </c>
      <c r="C121">
        <v>7941.7862459266998</v>
      </c>
      <c r="D121">
        <v>64901.659510888501</v>
      </c>
      <c r="E121">
        <v>-1509.55</v>
      </c>
      <c r="F121">
        <v>18.7707642416764</v>
      </c>
      <c r="G121" s="19">
        <v>10399.6374014582</v>
      </c>
      <c r="H121">
        <v>-12025531250</v>
      </c>
      <c r="I121">
        <f t="shared" si="3"/>
        <v>-12.02553125</v>
      </c>
      <c r="J121" s="95">
        <v>149.947731454115</v>
      </c>
      <c r="K121" s="95">
        <v>2384.3347972904098</v>
      </c>
      <c r="L121" s="95">
        <v>651.38830721516001</v>
      </c>
      <c r="M121" s="95">
        <v>-3.5207449999999998</v>
      </c>
    </row>
    <row r="122" spans="1:13">
      <c r="A122" s="45" t="s">
        <v>194</v>
      </c>
      <c r="B122">
        <v>81.069999999999894</v>
      </c>
      <c r="C122">
        <v>8038</v>
      </c>
      <c r="D122">
        <v>65192.5</v>
      </c>
      <c r="E122">
        <v>-1491.5</v>
      </c>
      <c r="F122">
        <v>19.5261089844883</v>
      </c>
      <c r="G122" s="19">
        <v>11300.5</v>
      </c>
      <c r="H122">
        <v>-9700000000</v>
      </c>
      <c r="I122">
        <f t="shared" si="3"/>
        <v>-9.6999999999999993</v>
      </c>
      <c r="J122" s="95">
        <v>150.298025</v>
      </c>
      <c r="K122" s="95">
        <v>2464.1</v>
      </c>
      <c r="L122" s="95">
        <v>711</v>
      </c>
      <c r="M122" s="95">
        <v>-2.62635</v>
      </c>
    </row>
    <row r="123" spans="1:13">
      <c r="A123" s="45" t="s">
        <v>195</v>
      </c>
      <c r="B123">
        <v>88.310858908380595</v>
      </c>
      <c r="C123">
        <v>8095.1378636839499</v>
      </c>
      <c r="D123">
        <v>65411.023812214102</v>
      </c>
      <c r="E123">
        <v>-1106.8499999999999</v>
      </c>
      <c r="F123">
        <v>20.528626503262501</v>
      </c>
      <c r="G123" s="19">
        <v>11990.388607229201</v>
      </c>
      <c r="H123">
        <v>-7521656250</v>
      </c>
      <c r="I123">
        <f t="shared" si="3"/>
        <v>-7.5216562500000004</v>
      </c>
      <c r="J123" s="95">
        <v>151.18110741227099</v>
      </c>
      <c r="K123" s="95">
        <v>2442.0302647567901</v>
      </c>
      <c r="L123" s="95">
        <v>756.97116859126504</v>
      </c>
      <c r="M123" s="95">
        <v>-1.951192</v>
      </c>
    </row>
    <row r="124" spans="1:13">
      <c r="A124" s="45" t="s">
        <v>196</v>
      </c>
      <c r="B124">
        <v>96.198443334598693</v>
      </c>
      <c r="C124">
        <v>8152.6818900285798</v>
      </c>
      <c r="D124">
        <v>65630.280111393702</v>
      </c>
      <c r="E124">
        <v>-722.2</v>
      </c>
      <c r="F124">
        <v>28.149654816189301</v>
      </c>
      <c r="G124" s="19">
        <v>12722.3944916041</v>
      </c>
      <c r="H124">
        <v>-5883750000</v>
      </c>
      <c r="I124">
        <f t="shared" si="3"/>
        <v>-5.88375</v>
      </c>
      <c r="J124" s="95">
        <v>152.06937841266199</v>
      </c>
      <c r="K124" s="95">
        <v>2420.1581973085899</v>
      </c>
      <c r="L124" s="95">
        <v>805.91469771930497</v>
      </c>
      <c r="M124" s="95">
        <v>-1.2760339999999999</v>
      </c>
    </row>
    <row r="125" spans="1:13">
      <c r="A125" s="45" t="s">
        <v>197</v>
      </c>
      <c r="B125">
        <v>104.790516301068</v>
      </c>
      <c r="C125">
        <v>8210.63496622803</v>
      </c>
      <c r="D125">
        <v>65850.271352818905</v>
      </c>
      <c r="E125">
        <v>-337.55</v>
      </c>
      <c r="F125">
        <v>33.485102160662002</v>
      </c>
      <c r="G125" s="19">
        <v>13499.0888871117</v>
      </c>
      <c r="H125">
        <v>-3652468750</v>
      </c>
      <c r="I125">
        <f t="shared" si="3"/>
        <v>-3.6524687500000002</v>
      </c>
      <c r="J125" s="95">
        <v>152.962868486942</v>
      </c>
      <c r="K125" s="95">
        <v>2398.4820272419202</v>
      </c>
      <c r="L125" s="95">
        <v>858.02277147322002</v>
      </c>
      <c r="M125" s="95">
        <v>-0.60087599999999997</v>
      </c>
    </row>
    <row r="126" spans="1:13">
      <c r="A126" s="45" t="s">
        <v>198</v>
      </c>
      <c r="B126">
        <v>114.15</v>
      </c>
      <c r="C126">
        <v>8269</v>
      </c>
      <c r="D126">
        <v>66071</v>
      </c>
      <c r="E126">
        <v>47.1</v>
      </c>
      <c r="F126">
        <v>37.974509997454497</v>
      </c>
      <c r="G126" s="19">
        <v>14323.2</v>
      </c>
      <c r="H126">
        <v>306000000</v>
      </c>
      <c r="I126">
        <f t="shared" si="3"/>
        <v>0.30599999999999999</v>
      </c>
      <c r="J126" s="95">
        <v>153.8616083</v>
      </c>
      <c r="K126" s="95">
        <v>2377</v>
      </c>
      <c r="L126" s="95">
        <v>913.5</v>
      </c>
      <c r="M126" s="95">
        <v>7.4282000000000001E-2</v>
      </c>
    </row>
    <row r="127" spans="1:13">
      <c r="A127" s="45" t="s">
        <v>199</v>
      </c>
      <c r="B127">
        <v>114.02730231357199</v>
      </c>
      <c r="C127">
        <v>8348.1075382855197</v>
      </c>
      <c r="D127">
        <v>66418.425052356295</v>
      </c>
      <c r="E127">
        <v>472.3</v>
      </c>
      <c r="F127">
        <v>43.114871123468198</v>
      </c>
      <c r="G127" s="19">
        <v>14307.373788904601</v>
      </c>
      <c r="H127">
        <v>4977843750</v>
      </c>
      <c r="I127">
        <f t="shared" si="3"/>
        <v>4.9778437499999999</v>
      </c>
      <c r="J127" s="95">
        <v>154.76310862460201</v>
      </c>
      <c r="K127" s="95">
        <v>2374.74679824743</v>
      </c>
      <c r="L127" s="95">
        <v>904.82727213065004</v>
      </c>
      <c r="M127" s="95">
        <v>0.65760399999999997</v>
      </c>
    </row>
    <row r="128" spans="1:13">
      <c r="A128" s="45" t="s">
        <v>200</v>
      </c>
      <c r="B128">
        <v>113.904736512578</v>
      </c>
      <c r="C128">
        <v>8427.9718794025393</v>
      </c>
      <c r="D128">
        <v>66767.676990441905</v>
      </c>
      <c r="E128">
        <v>897.5</v>
      </c>
      <c r="F128">
        <v>20.1873742818787</v>
      </c>
      <c r="G128" s="19">
        <v>14291.565064750601</v>
      </c>
      <c r="H128">
        <v>8463750000</v>
      </c>
      <c r="I128">
        <f t="shared" si="3"/>
        <v>8.4637499999999992</v>
      </c>
      <c r="J128" s="95">
        <v>155.66989098703201</v>
      </c>
      <c r="K128" s="95">
        <v>2372.4957323459998</v>
      </c>
      <c r="L128" s="95">
        <v>896.23688274919698</v>
      </c>
      <c r="M128" s="95">
        <v>1.240926</v>
      </c>
    </row>
    <row r="129" spans="1:13">
      <c r="A129" s="45" t="s">
        <v>201</v>
      </c>
      <c r="B129">
        <v>113.782302455257</v>
      </c>
      <c r="C129">
        <v>8508.6002635020795</v>
      </c>
      <c r="D129">
        <v>67118.765420678101</v>
      </c>
      <c r="E129">
        <v>1322.7</v>
      </c>
      <c r="F129">
        <v>11.4726420252187</v>
      </c>
      <c r="G129" s="19">
        <v>14275.773808215899</v>
      </c>
      <c r="H129">
        <v>10569281250</v>
      </c>
      <c r="I129">
        <f t="shared" si="3"/>
        <v>10.56928125</v>
      </c>
      <c r="J129" s="95">
        <v>156.58198633561301</v>
      </c>
      <c r="K129" s="95">
        <v>2370.2468002710898</v>
      </c>
      <c r="L129" s="95">
        <v>887.72805013774803</v>
      </c>
      <c r="M129" s="95">
        <v>1.8242480000000001</v>
      </c>
    </row>
    <row r="130" spans="1:13">
      <c r="A130" s="45" t="s">
        <v>202</v>
      </c>
      <c r="B130">
        <v>113.66</v>
      </c>
      <c r="C130">
        <v>8590</v>
      </c>
      <c r="D130">
        <v>67471.7</v>
      </c>
      <c r="E130">
        <v>1747.9</v>
      </c>
      <c r="F130">
        <v>9.3336706879484002</v>
      </c>
      <c r="G130" s="19">
        <v>14260</v>
      </c>
      <c r="H130">
        <v>11100000000</v>
      </c>
      <c r="I130">
        <f t="shared" ref="I130:I153" si="4">H130/1000000000</f>
        <v>11.1</v>
      </c>
      <c r="J130" s="95">
        <v>157.49942580000001</v>
      </c>
      <c r="K130" s="95">
        <v>2368</v>
      </c>
      <c r="L130" s="95">
        <v>879.3</v>
      </c>
      <c r="M130" s="95">
        <v>2.4075700000000002</v>
      </c>
    </row>
    <row r="131" spans="1:13">
      <c r="A131" s="45" t="s">
        <v>203</v>
      </c>
      <c r="B131">
        <v>113.08058442415199</v>
      </c>
      <c r="C131">
        <v>8689.0244888788002</v>
      </c>
      <c r="D131">
        <v>67423.122563907702</v>
      </c>
      <c r="E131">
        <v>1272.375</v>
      </c>
      <c r="F131">
        <v>9.1432896542475603</v>
      </c>
      <c r="G131" s="19">
        <v>14227.841379072301</v>
      </c>
      <c r="H131">
        <v>9945718750</v>
      </c>
      <c r="I131">
        <f t="shared" si="4"/>
        <v>9.9457187499999993</v>
      </c>
      <c r="J131" s="95">
        <v>157.452354502155</v>
      </c>
      <c r="K131" s="95">
        <v>2322.9824645220001</v>
      </c>
      <c r="L131" s="95">
        <v>936.24956862873898</v>
      </c>
      <c r="M131" s="95">
        <v>1.7580975000000001</v>
      </c>
    </row>
    <row r="132" spans="1:13">
      <c r="A132" s="45" t="s">
        <v>204</v>
      </c>
      <c r="B132">
        <v>112.50412259113</v>
      </c>
      <c r="C132">
        <v>8789.1905201787504</v>
      </c>
      <c r="D132">
        <v>67374.580101993895</v>
      </c>
      <c r="E132">
        <v>796.85</v>
      </c>
      <c r="F132">
        <v>11.0813500173624</v>
      </c>
      <c r="G132" s="19">
        <v>14195.755281068999</v>
      </c>
      <c r="H132">
        <v>7336750000</v>
      </c>
      <c r="I132">
        <f t="shared" si="4"/>
        <v>7.3367500000000003</v>
      </c>
      <c r="J132" s="95">
        <v>157.40529727234201</v>
      </c>
      <c r="K132" s="95">
        <v>2278.8207476675302</v>
      </c>
      <c r="L132" s="95">
        <v>996.88758644091899</v>
      </c>
      <c r="M132" s="95">
        <v>1.108625</v>
      </c>
    </row>
    <row r="133" spans="1:13">
      <c r="A133" s="45" t="s">
        <v>205</v>
      </c>
      <c r="B133">
        <v>111.93059944335199</v>
      </c>
      <c r="C133">
        <v>8890.5112534638502</v>
      </c>
      <c r="D133">
        <v>67326.0725890787</v>
      </c>
      <c r="E133">
        <v>321.32499999999999</v>
      </c>
      <c r="F133">
        <v>12.577904000193501</v>
      </c>
      <c r="G133" s="19">
        <v>14163.7415424389</v>
      </c>
      <c r="H133">
        <v>3589406250</v>
      </c>
      <c r="I133">
        <f t="shared" si="4"/>
        <v>3.5894062500000001</v>
      </c>
      <c r="J133" s="95">
        <v>157.358254106358</v>
      </c>
      <c r="K133" s="95">
        <v>2235.49857965396</v>
      </c>
      <c r="L133" s="95">
        <v>1061.4529429963</v>
      </c>
      <c r="M133" s="95">
        <v>0.45915250000000002</v>
      </c>
    </row>
    <row r="134" spans="1:13">
      <c r="A134" s="45" t="s">
        <v>206</v>
      </c>
      <c r="B134">
        <v>111.36</v>
      </c>
      <c r="C134">
        <v>8993</v>
      </c>
      <c r="D134">
        <v>67277.600000000006</v>
      </c>
      <c r="E134">
        <v>-154.19999999999999</v>
      </c>
      <c r="F134">
        <v>14.204592939865201</v>
      </c>
      <c r="G134" s="19">
        <v>14131.8</v>
      </c>
      <c r="H134">
        <v>-980000000</v>
      </c>
      <c r="I134">
        <f t="shared" si="4"/>
        <v>-0.98</v>
      </c>
      <c r="J134" s="95">
        <v>157.31122500000001</v>
      </c>
      <c r="K134" s="95">
        <v>2193</v>
      </c>
      <c r="L134" s="95">
        <v>1130.2</v>
      </c>
      <c r="M134" s="95">
        <v>-0.19031999999999999</v>
      </c>
    </row>
    <row r="135" spans="1:13">
      <c r="A135" s="45" t="s">
        <v>207</v>
      </c>
      <c r="B135">
        <v>108.634030366603</v>
      </c>
      <c r="C135">
        <v>9047.2570030937695</v>
      </c>
      <c r="D135">
        <v>67203.728421272404</v>
      </c>
      <c r="E135">
        <v>-447.974999999999</v>
      </c>
      <c r="F135">
        <v>15.4746800671799</v>
      </c>
      <c r="G135" s="19">
        <v>13567.715849047199</v>
      </c>
      <c r="H135">
        <v>-4627500000</v>
      </c>
      <c r="I135">
        <f t="shared" si="4"/>
        <v>-4.6275000000000004</v>
      </c>
      <c r="J135" s="95">
        <v>157.62066494864999</v>
      </c>
      <c r="K135" s="95">
        <v>2174.5433020475798</v>
      </c>
      <c r="L135" s="95">
        <v>1083.1700710547</v>
      </c>
      <c r="M135" s="95">
        <v>-0.51067749999999901</v>
      </c>
    </row>
    <row r="136" spans="1:13">
      <c r="A136" s="45" t="s">
        <v>208</v>
      </c>
      <c r="B136">
        <v>105.97478945485101</v>
      </c>
      <c r="C136">
        <v>9101.8413521660495</v>
      </c>
      <c r="D136">
        <v>67129.937954388093</v>
      </c>
      <c r="E136">
        <v>-741.75</v>
      </c>
      <c r="F136">
        <v>24.875694032598801</v>
      </c>
      <c r="G136" s="19">
        <v>13026.1476500153</v>
      </c>
      <c r="H136">
        <v>-6450000000</v>
      </c>
      <c r="I136">
        <f t="shared" si="4"/>
        <v>-6.45</v>
      </c>
      <c r="J136" s="95">
        <v>157.93071358292801</v>
      </c>
      <c r="K136" s="95">
        <v>2156.2419391153599</v>
      </c>
      <c r="L136" s="95">
        <v>1038.09715344952</v>
      </c>
      <c r="M136" s="95">
        <v>-0.83103499999999997</v>
      </c>
    </row>
    <row r="137" spans="1:13">
      <c r="A137" s="45" t="s">
        <v>209</v>
      </c>
      <c r="B137">
        <v>103.380643819439</v>
      </c>
      <c r="C137">
        <v>9156.7550221764395</v>
      </c>
      <c r="D137">
        <v>67056.228510285204</v>
      </c>
      <c r="E137">
        <v>-1035.5250000000001</v>
      </c>
      <c r="F137">
        <v>28.875766815390399</v>
      </c>
      <c r="G137" s="19">
        <v>12506.196657406799</v>
      </c>
      <c r="H137">
        <v>-7392500000</v>
      </c>
      <c r="I137">
        <f t="shared" si="4"/>
        <v>-7.3925000000000001</v>
      </c>
      <c r="J137" s="95">
        <v>158.241372100154</v>
      </c>
      <c r="K137" s="95">
        <v>2138.0946038747802</v>
      </c>
      <c r="L137" s="95">
        <v>994.89981194797701</v>
      </c>
      <c r="M137" s="95">
        <v>-1.1513925</v>
      </c>
    </row>
    <row r="138" spans="1:13">
      <c r="A138" s="45" t="s">
        <v>210</v>
      </c>
      <c r="B138">
        <v>100.85</v>
      </c>
      <c r="C138">
        <v>9212</v>
      </c>
      <c r="D138">
        <v>66982.600000000006</v>
      </c>
      <c r="E138">
        <v>-1329.3</v>
      </c>
      <c r="F138">
        <v>31.5447546004707</v>
      </c>
      <c r="G138" s="19">
        <v>12007</v>
      </c>
      <c r="H138">
        <v>-8400000000</v>
      </c>
      <c r="I138">
        <f t="shared" si="4"/>
        <v>-8.4</v>
      </c>
      <c r="J138" s="95">
        <v>158.55264170000001</v>
      </c>
      <c r="K138" s="95">
        <v>2120.1</v>
      </c>
      <c r="L138" s="95">
        <v>953.5</v>
      </c>
      <c r="M138" s="95">
        <v>-1.4717499999999999</v>
      </c>
    </row>
    <row r="139" spans="1:13">
      <c r="A139" s="45" t="s">
        <v>211</v>
      </c>
      <c r="B139">
        <v>85.846662986805697</v>
      </c>
      <c r="C139">
        <v>9243.3397079674305</v>
      </c>
      <c r="D139">
        <v>67688.657607322093</v>
      </c>
      <c r="E139">
        <v>-1284.5</v>
      </c>
      <c r="F139">
        <v>33.244248122686301</v>
      </c>
      <c r="G139" s="19">
        <v>10909.979165651301</v>
      </c>
      <c r="H139">
        <v>-9197031250</v>
      </c>
      <c r="I139">
        <f t="shared" si="4"/>
        <v>-9.1970312500000002</v>
      </c>
      <c r="J139" s="95">
        <v>166.419470881286</v>
      </c>
      <c r="K139" s="95">
        <v>2118.57335182112</v>
      </c>
      <c r="L139" s="95">
        <v>869.94460615846401</v>
      </c>
      <c r="M139" s="95">
        <v>-1.4341349999999999</v>
      </c>
    </row>
    <row r="140" spans="1:13">
      <c r="A140" s="45" t="s">
        <v>212</v>
      </c>
      <c r="B140">
        <v>73.075354942689103</v>
      </c>
      <c r="C140">
        <v>9274.7860352678799</v>
      </c>
      <c r="D140">
        <v>68402.157704855999</v>
      </c>
      <c r="E140">
        <v>-1239.7</v>
      </c>
      <c r="F140">
        <v>148.87397463738401</v>
      </c>
      <c r="G140" s="19">
        <v>9913.1877567208394</v>
      </c>
      <c r="H140">
        <v>-9003750000</v>
      </c>
      <c r="I140">
        <f t="shared" si="4"/>
        <v>-9.0037500000000001</v>
      </c>
      <c r="J140" s="95">
        <v>174.67662469358399</v>
      </c>
      <c r="K140" s="95">
        <v>2117.0478029557999</v>
      </c>
      <c r="L140" s="95">
        <v>793.71118802748401</v>
      </c>
      <c r="M140" s="95">
        <v>-1.39652</v>
      </c>
    </row>
    <row r="141" spans="1:13">
      <c r="A141" s="45" t="s">
        <v>213</v>
      </c>
      <c r="B141">
        <v>62.204019518158098</v>
      </c>
      <c r="C141">
        <v>9306.3393446258706</v>
      </c>
      <c r="D141">
        <v>69123.178743226599</v>
      </c>
      <c r="E141">
        <v>-1194.9000000000001</v>
      </c>
      <c r="F141">
        <v>115.502576066213</v>
      </c>
      <c r="G141" s="19">
        <v>9007.4683010755798</v>
      </c>
      <c r="H141">
        <v>-8008593750</v>
      </c>
      <c r="I141">
        <f t="shared" si="4"/>
        <v>-8.0085937499999993</v>
      </c>
      <c r="J141" s="95">
        <v>183.34346968395801</v>
      </c>
      <c r="K141" s="95">
        <v>2115.5233526124298</v>
      </c>
      <c r="L141" s="95">
        <v>724.15811942541802</v>
      </c>
      <c r="M141" s="95">
        <v>-1.358905</v>
      </c>
    </row>
    <row r="142" spans="1:13">
      <c r="A142" s="45" t="s">
        <v>214</v>
      </c>
      <c r="B142">
        <v>52.95</v>
      </c>
      <c r="C142">
        <v>9338</v>
      </c>
      <c r="D142">
        <v>69851.8</v>
      </c>
      <c r="E142">
        <v>-1150.0999999999999</v>
      </c>
      <c r="F142">
        <v>86.571927413567394</v>
      </c>
      <c r="G142" s="19">
        <v>8184.5</v>
      </c>
      <c r="H142">
        <v>-6400000000</v>
      </c>
      <c r="I142">
        <f t="shared" si="4"/>
        <v>-6.4</v>
      </c>
      <c r="J142" s="95">
        <v>192.44033329999999</v>
      </c>
      <c r="K142" s="95">
        <v>2114</v>
      </c>
      <c r="L142" s="95">
        <v>660.7</v>
      </c>
      <c r="M142" s="95">
        <v>-1.3212900000000001</v>
      </c>
    </row>
    <row r="143" spans="1:13">
      <c r="A143" s="45" t="s">
        <v>215</v>
      </c>
      <c r="B143">
        <v>50.560572505322199</v>
      </c>
      <c r="C143">
        <v>9311.6385814762598</v>
      </c>
      <c r="D143">
        <v>70984.666337286093</v>
      </c>
      <c r="E143">
        <v>-924.52499999999998</v>
      </c>
      <c r="F143">
        <v>61.127242365424202</v>
      </c>
      <c r="G143" s="19">
        <v>8183.0746276894597</v>
      </c>
      <c r="H143">
        <v>-5384531250</v>
      </c>
      <c r="I143">
        <f t="shared" si="4"/>
        <v>-5.3845312500000002</v>
      </c>
      <c r="J143" s="95">
        <v>206.164146195851</v>
      </c>
      <c r="K143" s="95">
        <v>2012.98797364759</v>
      </c>
      <c r="L143" s="95">
        <v>659.722834315922</v>
      </c>
      <c r="M143" s="95">
        <v>-1.0518525000000001</v>
      </c>
    </row>
    <row r="144" spans="1:13">
      <c r="A144" s="45" t="s">
        <v>216</v>
      </c>
      <c r="B144">
        <v>48.278970577260601</v>
      </c>
      <c r="C144">
        <v>9285.3515819272998</v>
      </c>
      <c r="D144">
        <v>72135.905660496093</v>
      </c>
      <c r="E144">
        <v>-698.94999999999902</v>
      </c>
      <c r="F144">
        <v>27.580300093585802</v>
      </c>
      <c r="G144" s="19">
        <v>8181.6495036147799</v>
      </c>
      <c r="H144">
        <v>-5093750000</v>
      </c>
      <c r="I144">
        <f t="shared" si="4"/>
        <v>-5.09375</v>
      </c>
      <c r="J144" s="95">
        <v>220.86666785389599</v>
      </c>
      <c r="K144" s="95">
        <v>1916.80254590815</v>
      </c>
      <c r="L144" s="95">
        <v>658.74711384566899</v>
      </c>
      <c r="M144" s="95">
        <v>-0.78241499999999997</v>
      </c>
    </row>
    <row r="145" spans="1:13">
      <c r="A145" s="45" t="s">
        <v>217</v>
      </c>
      <c r="B145">
        <v>46.100328467495899</v>
      </c>
      <c r="C145">
        <v>9259.1387912664104</v>
      </c>
      <c r="D145">
        <v>73305.815945305207</v>
      </c>
      <c r="E145">
        <v>-473.375</v>
      </c>
      <c r="F145">
        <v>13.1586191634951</v>
      </c>
      <c r="G145" s="19">
        <v>8180.2246277327104</v>
      </c>
      <c r="H145">
        <v>-4103593750</v>
      </c>
      <c r="I145">
        <f t="shared" si="4"/>
        <v>-4.1035937499999999</v>
      </c>
      <c r="J145" s="95">
        <v>236.61769453618601</v>
      </c>
      <c r="K145" s="95">
        <v>1825.2130902413501</v>
      </c>
      <c r="L145" s="95">
        <v>657.77283645179102</v>
      </c>
      <c r="M145" s="95">
        <v>-0.51297749999999998</v>
      </c>
    </row>
    <row r="146" spans="1:13">
      <c r="A146" s="45" t="s">
        <v>218</v>
      </c>
      <c r="B146">
        <v>44.02</v>
      </c>
      <c r="C146">
        <v>9233</v>
      </c>
      <c r="D146">
        <v>74494.7</v>
      </c>
      <c r="E146">
        <v>-247.8</v>
      </c>
      <c r="F146">
        <v>8.0230072017143907</v>
      </c>
      <c r="G146" s="19">
        <v>8178.8</v>
      </c>
      <c r="H146">
        <v>-990000000</v>
      </c>
      <c r="I146">
        <f t="shared" si="4"/>
        <v>-0.99</v>
      </c>
      <c r="J146" s="95">
        <v>253.49199999999999</v>
      </c>
      <c r="K146" s="95">
        <v>1738</v>
      </c>
      <c r="L146" s="95">
        <v>656.8</v>
      </c>
      <c r="M146" s="95">
        <v>-0.24354000000000001</v>
      </c>
    </row>
    <row r="147" spans="1:13">
      <c r="A147" s="45" t="s">
        <v>219</v>
      </c>
      <c r="B147">
        <v>46.444705925311297</v>
      </c>
      <c r="C147">
        <v>9250.2018674410301</v>
      </c>
      <c r="D147">
        <v>74844.947145379498</v>
      </c>
      <c r="E147">
        <v>748.5</v>
      </c>
      <c r="F147">
        <v>6.0105832051357897</v>
      </c>
      <c r="G147" s="19">
        <v>9168.0222917508599</v>
      </c>
      <c r="H147">
        <v>3068281250</v>
      </c>
      <c r="I147">
        <f t="shared" si="4"/>
        <v>3.0682812500000001</v>
      </c>
      <c r="J147" s="95">
        <v>265.66176393395102</v>
      </c>
      <c r="K147" s="95">
        <v>1755.9936323895299</v>
      </c>
      <c r="L147" s="95">
        <v>742.876933826185</v>
      </c>
      <c r="M147" s="95">
        <v>0.63045399999999996</v>
      </c>
    </row>
    <row r="148" spans="1:13">
      <c r="A148" s="45" t="s">
        <v>220</v>
      </c>
      <c r="B148">
        <v>49.002969297788397</v>
      </c>
      <c r="C148">
        <v>9267.4357834300699</v>
      </c>
      <c r="D148">
        <v>75196.841026202601</v>
      </c>
      <c r="E148">
        <v>1744.8</v>
      </c>
      <c r="F148">
        <v>6.1928015099979099</v>
      </c>
      <c r="G148" s="19">
        <v>10276.8905881107</v>
      </c>
      <c r="H148">
        <v>6281250000</v>
      </c>
      <c r="I148">
        <f t="shared" si="4"/>
        <v>6.28125</v>
      </c>
      <c r="J148" s="95">
        <v>278.415779655763</v>
      </c>
      <c r="K148" s="95">
        <v>1774.17355408088</v>
      </c>
      <c r="L148" s="95">
        <v>840.234681502733</v>
      </c>
      <c r="M148" s="95">
        <v>1.504448</v>
      </c>
    </row>
    <row r="149" spans="1:13">
      <c r="A149" s="45" t="s">
        <v>221</v>
      </c>
      <c r="B149">
        <v>51.702146717465801</v>
      </c>
      <c r="C149">
        <v>9284.7018076762397</v>
      </c>
      <c r="D149">
        <v>75550.389384823997</v>
      </c>
      <c r="E149">
        <v>2741.1</v>
      </c>
      <c r="F149">
        <v>6.21731763415002</v>
      </c>
      <c r="G149" s="19">
        <v>11519.876021137999</v>
      </c>
      <c r="H149">
        <v>9156093750</v>
      </c>
      <c r="I149">
        <f t="shared" si="4"/>
        <v>9.1560937500000001</v>
      </c>
      <c r="J149" s="95">
        <v>291.78209620183799</v>
      </c>
      <c r="K149" s="95">
        <v>1792.54169373989</v>
      </c>
      <c r="L149" s="95">
        <v>950.35165025757101</v>
      </c>
      <c r="M149" s="95">
        <v>2.3784420000000002</v>
      </c>
    </row>
    <row r="150" spans="1:13">
      <c r="A150" s="45" t="s">
        <v>222</v>
      </c>
      <c r="B150">
        <v>54.55</v>
      </c>
      <c r="C150">
        <v>9302</v>
      </c>
      <c r="D150">
        <v>75905.600000000006</v>
      </c>
      <c r="E150">
        <v>3737.4</v>
      </c>
      <c r="F150">
        <v>6.1411025704702897</v>
      </c>
      <c r="G150" s="19">
        <v>12913.2</v>
      </c>
      <c r="H150">
        <v>12200000000</v>
      </c>
      <c r="I150">
        <f t="shared" si="4"/>
        <v>12.2</v>
      </c>
      <c r="J150" s="95">
        <v>305.79010920000002</v>
      </c>
      <c r="K150" s="95">
        <v>1811.1</v>
      </c>
      <c r="L150" s="95">
        <v>1074.9000000000001</v>
      </c>
      <c r="M150" s="95">
        <v>3.2524359999999999</v>
      </c>
    </row>
    <row r="151" spans="1:13">
      <c r="A151" s="45" t="s">
        <v>223</v>
      </c>
      <c r="B151">
        <v>54.55</v>
      </c>
      <c r="C151">
        <v>9302</v>
      </c>
      <c r="D151">
        <v>75905.600000000006</v>
      </c>
      <c r="E151">
        <v>3737.4</v>
      </c>
      <c r="F151">
        <v>5.9228967626888602</v>
      </c>
      <c r="G151" s="19">
        <v>12913.2</v>
      </c>
      <c r="H151">
        <v>14154074074.073999</v>
      </c>
      <c r="I151">
        <f t="shared" si="4"/>
        <v>14.154074074074</v>
      </c>
      <c r="J151" s="95">
        <v>305.79010920000002</v>
      </c>
      <c r="K151" s="95">
        <v>1811.1</v>
      </c>
      <c r="L151" s="95">
        <v>1074.9000000000001</v>
      </c>
      <c r="M151" s="95">
        <v>3.2524359999999999</v>
      </c>
    </row>
    <row r="152" spans="1:13">
      <c r="A152" s="45" t="s">
        <v>224</v>
      </c>
      <c r="B152">
        <v>54.549999999999898</v>
      </c>
      <c r="C152">
        <v>9302</v>
      </c>
      <c r="D152">
        <v>75905.600000000006</v>
      </c>
      <c r="E152">
        <v>3737.4</v>
      </c>
      <c r="F152">
        <v>2.9800351201906801</v>
      </c>
      <c r="G152" s="19">
        <v>12913.2</v>
      </c>
      <c r="H152">
        <v>13177037037.037001</v>
      </c>
      <c r="I152">
        <f t="shared" si="4"/>
        <v>13.177037037037001</v>
      </c>
      <c r="J152" s="95">
        <v>305.79010919999899</v>
      </c>
      <c r="K152" s="95">
        <v>1811.0999999999899</v>
      </c>
      <c r="L152" s="95">
        <v>1074.9000000000001</v>
      </c>
      <c r="M152" s="95">
        <v>3.2524359999999999</v>
      </c>
    </row>
    <row r="153" spans="1:13">
      <c r="A153" s="45" t="s">
        <v>225</v>
      </c>
      <c r="B153">
        <v>54.55</v>
      </c>
      <c r="C153">
        <v>9302</v>
      </c>
      <c r="D153">
        <v>75905.600000000006</v>
      </c>
      <c r="E153">
        <v>3737.4</v>
      </c>
      <c r="F153">
        <v>2.7233141158659899</v>
      </c>
      <c r="G153" s="19">
        <v>12913.2</v>
      </c>
      <c r="H153">
        <v>12200000000</v>
      </c>
      <c r="I153">
        <f t="shared" si="4"/>
        <v>12.2</v>
      </c>
      <c r="J153" s="95">
        <v>305.79010920000002</v>
      </c>
      <c r="K153" s="95">
        <v>1811.1</v>
      </c>
      <c r="L153" s="95">
        <v>1074.9000000000001</v>
      </c>
      <c r="M153" s="95">
        <v>3.2524359999999999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9"/>
  <sheetViews>
    <sheetView topLeftCell="A22" workbookViewId="0">
      <selection activeCell="B23" sqref="B23"/>
    </sheetView>
  </sheetViews>
  <sheetFormatPr defaultRowHeight="15"/>
  <cols>
    <col min="1" max="4" width="9.140625" style="1"/>
    <col min="5" max="5" width="9.5703125" style="1" bestFit="1" customWidth="1"/>
    <col min="6" max="6" width="9.140625" style="1"/>
    <col min="7" max="7" width="9.5703125" style="1" bestFit="1" customWidth="1"/>
    <col min="8" max="10" width="9.140625" style="1"/>
    <col min="11" max="11" width="10.5703125" style="1" bestFit="1" customWidth="1"/>
    <col min="12" max="16384" width="9.140625" style="1"/>
  </cols>
  <sheetData>
    <row r="1" spans="1:46">
      <c r="A1" s="1" t="s">
        <v>1</v>
      </c>
      <c r="B1" s="1" t="s">
        <v>23</v>
      </c>
    </row>
    <row r="2" spans="1:46" ht="15.75" thickBot="1">
      <c r="A2" s="1">
        <v>1960</v>
      </c>
    </row>
    <row r="3" spans="1:46" ht="15.75" thickBot="1">
      <c r="A3" s="1">
        <f>A2+1</f>
        <v>1961</v>
      </c>
      <c r="E3" s="96" t="s">
        <v>36</v>
      </c>
      <c r="F3" s="33" t="s">
        <v>30</v>
      </c>
      <c r="G3" s="34">
        <v>10067.200000000001</v>
      </c>
    </row>
    <row r="4" spans="1:46" ht="15.75" thickBot="1">
      <c r="A4" s="1">
        <f t="shared" ref="A4:A59" si="0">A3+1</f>
        <v>1962</v>
      </c>
      <c r="E4" s="96"/>
      <c r="F4" s="33" t="s">
        <v>31</v>
      </c>
      <c r="G4" s="34">
        <v>-14065.600000000002</v>
      </c>
    </row>
    <row r="5" spans="1:46" ht="15.75" thickBot="1">
      <c r="A5" s="1">
        <f t="shared" si="0"/>
        <v>1963</v>
      </c>
      <c r="E5" s="96"/>
      <c r="F5" s="33" t="s">
        <v>32</v>
      </c>
      <c r="G5" s="34">
        <v>-3998.4</v>
      </c>
    </row>
    <row r="6" spans="1:46" ht="15.75" thickBot="1">
      <c r="A6" s="1">
        <f t="shared" si="0"/>
        <v>1964</v>
      </c>
      <c r="E6" s="96" t="s">
        <v>37</v>
      </c>
      <c r="F6" s="33" t="s">
        <v>30</v>
      </c>
      <c r="G6" s="34">
        <v>7439.2</v>
      </c>
    </row>
    <row r="7" spans="1:46" ht="15.75" thickBot="1">
      <c r="A7" s="1">
        <f t="shared" si="0"/>
        <v>1965</v>
      </c>
      <c r="E7" s="96"/>
      <c r="F7" s="33" t="s">
        <v>31</v>
      </c>
      <c r="G7" s="34">
        <v>-12318.699999999999</v>
      </c>
    </row>
    <row r="8" spans="1:46" ht="15.75" thickBot="1">
      <c r="A8" s="1">
        <f t="shared" si="0"/>
        <v>1966</v>
      </c>
      <c r="E8" s="96"/>
      <c r="F8" s="33" t="s">
        <v>32</v>
      </c>
      <c r="G8" s="34">
        <v>-4879.5</v>
      </c>
    </row>
    <row r="9" spans="1:46" ht="15.75" thickBot="1">
      <c r="A9" s="1">
        <f t="shared" si="0"/>
        <v>1967</v>
      </c>
      <c r="E9" s="96" t="s">
        <v>38</v>
      </c>
      <c r="F9" s="33" t="s">
        <v>30</v>
      </c>
      <c r="G9" s="34">
        <v>6639.5999999999995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38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38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</row>
    <row r="10" spans="1:46" ht="15.75" thickBot="1">
      <c r="A10" s="1">
        <f t="shared" si="0"/>
        <v>1968</v>
      </c>
      <c r="E10" s="96"/>
      <c r="F10" s="33" t="s">
        <v>31</v>
      </c>
      <c r="G10" s="34">
        <v>-9777.5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40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40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</row>
    <row r="11" spans="1:46" ht="15.75" thickBot="1">
      <c r="A11" s="1">
        <f t="shared" si="0"/>
        <v>1969</v>
      </c>
      <c r="E11" s="96"/>
      <c r="F11" s="33" t="s">
        <v>32</v>
      </c>
      <c r="G11" s="34">
        <v>-3137.9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2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2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</row>
    <row r="12" spans="1:46" ht="15.75" thickBot="1">
      <c r="A12" s="1">
        <f t="shared" si="0"/>
        <v>1970</v>
      </c>
      <c r="E12" s="96" t="s">
        <v>39</v>
      </c>
      <c r="F12" s="33" t="s">
        <v>30</v>
      </c>
      <c r="G12" s="34">
        <v>8152.3</v>
      </c>
      <c r="H12" s="41"/>
    </row>
    <row r="13" spans="1:46" ht="15.75" thickBot="1">
      <c r="A13" s="1">
        <f t="shared" si="0"/>
        <v>1971</v>
      </c>
      <c r="E13" s="96"/>
      <c r="F13" s="33" t="s">
        <v>31</v>
      </c>
      <c r="G13" s="34">
        <v>-8108.2</v>
      </c>
      <c r="H13" s="41"/>
      <c r="K13" s="25">
        <v>-4</v>
      </c>
    </row>
    <row r="14" spans="1:46" ht="15.75" thickBot="1">
      <c r="A14" s="1">
        <f t="shared" si="0"/>
        <v>1972</v>
      </c>
      <c r="E14" s="96"/>
      <c r="F14" s="33" t="s">
        <v>32</v>
      </c>
      <c r="G14" s="34">
        <v>44.10000000000008</v>
      </c>
      <c r="H14" s="41"/>
      <c r="K14" s="25">
        <v>-4.88</v>
      </c>
    </row>
    <row r="15" spans="1:46" ht="15.75" thickBot="1">
      <c r="A15" s="1">
        <f t="shared" si="0"/>
        <v>1973</v>
      </c>
      <c r="E15" s="35"/>
      <c r="F15" s="36" t="s">
        <v>40</v>
      </c>
      <c r="G15" s="37" t="s">
        <v>41</v>
      </c>
      <c r="H15" s="41"/>
      <c r="K15" s="25">
        <v>-3.14</v>
      </c>
    </row>
    <row r="16" spans="1:46" ht="15.75" thickBot="1">
      <c r="A16" s="1">
        <f t="shared" si="0"/>
        <v>1974</v>
      </c>
      <c r="E16" s="96" t="s">
        <v>42</v>
      </c>
      <c r="F16" s="33" t="s">
        <v>30</v>
      </c>
      <c r="G16" s="34">
        <v>10401.400000000001</v>
      </c>
      <c r="H16" s="41"/>
      <c r="K16" s="25">
        <v>0.04</v>
      </c>
    </row>
    <row r="17" spans="1:11" ht="15.75" thickBot="1">
      <c r="A17" s="1">
        <f t="shared" si="0"/>
        <v>1975</v>
      </c>
      <c r="E17" s="96"/>
      <c r="F17" s="33" t="s">
        <v>31</v>
      </c>
      <c r="G17" s="34">
        <v>-8186</v>
      </c>
      <c r="H17" s="41"/>
      <c r="K17" s="25">
        <v>2.2200000000000002</v>
      </c>
    </row>
    <row r="18" spans="1:11" ht="15.75" thickBot="1">
      <c r="A18" s="1">
        <f t="shared" si="0"/>
        <v>1976</v>
      </c>
      <c r="E18" s="96"/>
      <c r="F18" s="33" t="s">
        <v>32</v>
      </c>
      <c r="G18" s="34">
        <v>2215.4000000000015</v>
      </c>
      <c r="H18" s="41"/>
      <c r="K18" s="25">
        <v>-3</v>
      </c>
    </row>
    <row r="19" spans="1:11" ht="15.75" thickBot="1">
      <c r="A19" s="1">
        <f t="shared" si="0"/>
        <v>1977</v>
      </c>
      <c r="E19" s="96" t="s">
        <v>43</v>
      </c>
      <c r="F19" s="33" t="s">
        <v>30</v>
      </c>
      <c r="G19" s="34">
        <v>5233</v>
      </c>
      <c r="H19" s="41"/>
      <c r="K19" s="25">
        <v>-0.3</v>
      </c>
    </row>
    <row r="20" spans="1:11" ht="15.75" thickBot="1">
      <c r="A20" s="1">
        <f t="shared" si="0"/>
        <v>1978</v>
      </c>
      <c r="E20" s="96"/>
      <c r="F20" s="33" t="s">
        <v>31</v>
      </c>
      <c r="G20" s="34">
        <v>-8232.1</v>
      </c>
      <c r="H20" s="41"/>
      <c r="K20" s="25">
        <v>-0.97</v>
      </c>
    </row>
    <row r="21" spans="1:11" ht="15.75" thickBot="1">
      <c r="A21" s="1">
        <f t="shared" si="0"/>
        <v>1979</v>
      </c>
      <c r="E21" s="96"/>
      <c r="F21" s="33" t="s">
        <v>32</v>
      </c>
      <c r="G21" s="34">
        <v>-2999.1</v>
      </c>
      <c r="K21" s="25">
        <v>10.68</v>
      </c>
    </row>
    <row r="22" spans="1:11" ht="15.75" thickBot="1">
      <c r="A22" s="1">
        <f t="shared" si="0"/>
        <v>1980</v>
      </c>
      <c r="E22" s="96" t="s">
        <v>44</v>
      </c>
      <c r="F22" s="33" t="s">
        <v>30</v>
      </c>
      <c r="G22" s="34">
        <v>20549.7</v>
      </c>
      <c r="K22" s="25">
        <v>44.73</v>
      </c>
    </row>
    <row r="23" spans="1:11" ht="15.75" thickBot="1">
      <c r="A23" s="1">
        <f t="shared" si="0"/>
        <v>1981</v>
      </c>
      <c r="B23" s="27">
        <v>3.02</v>
      </c>
      <c r="C23" s="34">
        <v>-3998.4</v>
      </c>
      <c r="E23" s="96"/>
      <c r="F23" s="33" t="s">
        <v>31</v>
      </c>
      <c r="G23" s="34">
        <v>-20845</v>
      </c>
      <c r="K23" s="25">
        <v>12.66</v>
      </c>
    </row>
    <row r="24" spans="1:11" ht="15.75" thickBot="1">
      <c r="A24" s="1">
        <f t="shared" si="0"/>
        <v>1982</v>
      </c>
      <c r="B24" s="27">
        <v>1.4</v>
      </c>
      <c r="C24" s="34">
        <v>-4879.5</v>
      </c>
      <c r="E24" s="96"/>
      <c r="F24" s="33" t="s">
        <v>32</v>
      </c>
      <c r="G24" s="34">
        <v>-295.30000000000217</v>
      </c>
      <c r="K24" s="25">
        <v>39.42</v>
      </c>
    </row>
    <row r="25" spans="1:11" ht="15.75" thickBot="1">
      <c r="A25" s="1">
        <f t="shared" si="0"/>
        <v>1983</v>
      </c>
      <c r="B25" s="27">
        <v>0.3</v>
      </c>
      <c r="C25" s="34">
        <v>-3137.9</v>
      </c>
      <c r="E25" s="96" t="s">
        <v>45</v>
      </c>
      <c r="F25" s="33" t="s">
        <v>30</v>
      </c>
      <c r="G25" s="34">
        <v>23657.700000000004</v>
      </c>
      <c r="K25" s="25">
        <v>-19.489999999999998</v>
      </c>
    </row>
    <row r="26" spans="1:11" ht="15.75" thickBot="1">
      <c r="A26" s="1">
        <f t="shared" si="0"/>
        <v>1984</v>
      </c>
      <c r="B26" s="27">
        <v>-0.35</v>
      </c>
      <c r="C26" s="34">
        <v>44.10000000000008</v>
      </c>
      <c r="E26" s="96"/>
      <c r="F26" s="33" t="s">
        <v>31</v>
      </c>
      <c r="G26" s="34">
        <v>-24623.400000000005</v>
      </c>
      <c r="K26" s="25">
        <v>-52.3</v>
      </c>
    </row>
    <row r="27" spans="1:11" ht="15.75" thickBot="1">
      <c r="A27" s="1">
        <f t="shared" si="0"/>
        <v>1985</v>
      </c>
      <c r="B27" s="27">
        <v>-0.35</v>
      </c>
      <c r="C27" s="34">
        <v>2215.4000000000015</v>
      </c>
      <c r="E27" s="96"/>
      <c r="F27" s="33" t="s">
        <v>32</v>
      </c>
      <c r="G27" s="34">
        <v>-965.69999999999641</v>
      </c>
      <c r="K27" s="25">
        <v>-186.08</v>
      </c>
    </row>
    <row r="28" spans="1:11" ht="15.75" thickBot="1">
      <c r="A28" s="1">
        <f t="shared" si="0"/>
        <v>1986</v>
      </c>
      <c r="B28" s="27">
        <v>4.0999999999999996</v>
      </c>
      <c r="C28" s="34">
        <v>-2999.1</v>
      </c>
      <c r="E28" s="96" t="s">
        <v>46</v>
      </c>
      <c r="F28" s="33" t="s">
        <v>30</v>
      </c>
      <c r="G28" s="34">
        <v>51534.100000000006</v>
      </c>
      <c r="K28" s="25">
        <v>376.02</v>
      </c>
    </row>
    <row r="29" spans="1:11" ht="15.75" thickBot="1">
      <c r="A29" s="1">
        <f t="shared" si="0"/>
        <v>1987</v>
      </c>
      <c r="B29" s="27">
        <v>17.96</v>
      </c>
      <c r="C29" s="34">
        <v>-295.30000000000217</v>
      </c>
      <c r="E29" s="96"/>
      <c r="F29" s="33" t="s">
        <v>31</v>
      </c>
      <c r="G29" s="34">
        <v>-40850</v>
      </c>
      <c r="K29" s="25">
        <v>263.3</v>
      </c>
    </row>
    <row r="30" spans="1:11" ht="15.75" thickBot="1">
      <c r="A30" s="1">
        <f t="shared" si="0"/>
        <v>1988</v>
      </c>
      <c r="B30" s="27">
        <v>20.8</v>
      </c>
      <c r="C30" s="34">
        <v>-965.69999999999641</v>
      </c>
      <c r="E30" s="96"/>
      <c r="F30" s="33" t="s">
        <v>32</v>
      </c>
      <c r="G30" s="34">
        <v>10684.100000000002</v>
      </c>
      <c r="K30" s="25">
        <v>-331.43</v>
      </c>
    </row>
    <row r="31" spans="1:11" ht="15.75" thickBot="1">
      <c r="A31" s="1">
        <f t="shared" si="0"/>
        <v>1989</v>
      </c>
      <c r="B31" s="27">
        <v>22.99</v>
      </c>
      <c r="C31" s="34">
        <v>10684.100000000002</v>
      </c>
      <c r="E31" s="35"/>
      <c r="F31" s="36" t="s">
        <v>40</v>
      </c>
      <c r="G31" s="37" t="s">
        <v>41</v>
      </c>
      <c r="K31" s="25">
        <v>46.34</v>
      </c>
    </row>
    <row r="32" spans="1:11" ht="15.75" thickBot="1">
      <c r="A32" s="1">
        <f t="shared" si="0"/>
        <v>1990</v>
      </c>
      <c r="B32" s="27">
        <v>5.76</v>
      </c>
      <c r="C32" s="34">
        <v>44731.200000000004</v>
      </c>
      <c r="E32" s="96" t="s">
        <v>29</v>
      </c>
      <c r="F32" s="33" t="s">
        <v>30</v>
      </c>
      <c r="G32" s="34">
        <v>97901.599999999991</v>
      </c>
      <c r="K32" s="25">
        <v>713.02</v>
      </c>
    </row>
    <row r="33" spans="1:11" ht="15.75" thickBot="1">
      <c r="A33" s="1">
        <f t="shared" si="0"/>
        <v>1991</v>
      </c>
      <c r="B33" s="27">
        <v>15.8</v>
      </c>
      <c r="C33" s="34">
        <v>12655.400000000001</v>
      </c>
      <c r="E33" s="96"/>
      <c r="F33" s="33" t="s">
        <v>31</v>
      </c>
      <c r="G33" s="34">
        <v>-53170.400000000001</v>
      </c>
      <c r="K33" s="25">
        <v>242.9</v>
      </c>
    </row>
    <row r="34" spans="1:11" ht="15.75" thickBot="1">
      <c r="A34" s="1">
        <f t="shared" si="0"/>
        <v>1992</v>
      </c>
      <c r="B34" s="27">
        <v>101.4</v>
      </c>
      <c r="C34" s="34">
        <v>39422.799999999981</v>
      </c>
      <c r="E34" s="96"/>
      <c r="F34" s="33" t="s">
        <v>32</v>
      </c>
      <c r="G34" s="34">
        <v>44731.200000000004</v>
      </c>
      <c r="K34" s="25">
        <v>-117.04</v>
      </c>
    </row>
    <row r="35" spans="1:11" ht="15.75" thickBot="1">
      <c r="A35" s="1">
        <f t="shared" si="0"/>
        <v>1993</v>
      </c>
      <c r="B35" s="27">
        <v>41.74</v>
      </c>
      <c r="C35" s="34">
        <v>-19488.700000000026</v>
      </c>
      <c r="E35" s="96" t="s">
        <v>33</v>
      </c>
      <c r="F35" s="33" t="s">
        <v>30</v>
      </c>
      <c r="G35" s="34">
        <v>106061.20000000001</v>
      </c>
      <c r="K35" s="25">
        <v>704.56</v>
      </c>
    </row>
    <row r="36" spans="1:11" ht="15.75" thickBot="1">
      <c r="A36" s="1">
        <f t="shared" si="0"/>
        <v>1994</v>
      </c>
      <c r="B36" s="27">
        <v>-42.62</v>
      </c>
      <c r="C36" s="21">
        <v>-52.304299999999969</v>
      </c>
      <c r="E36" s="96"/>
      <c r="F36" s="33" t="s">
        <v>31</v>
      </c>
      <c r="G36" s="34">
        <v>-93405.8</v>
      </c>
      <c r="K36" s="26">
        <v>2056.33</v>
      </c>
    </row>
    <row r="37" spans="1:11" ht="15.75" thickBot="1">
      <c r="A37" s="1">
        <f t="shared" si="0"/>
        <v>1995</v>
      </c>
      <c r="B37" s="27">
        <v>-195.22</v>
      </c>
      <c r="C37" s="21">
        <v>-186.08479999999997</v>
      </c>
      <c r="E37" s="96"/>
      <c r="F37" s="33" t="s">
        <v>32</v>
      </c>
      <c r="G37" s="34">
        <v>12655.400000000001</v>
      </c>
      <c r="K37" s="26">
        <v>4891.74</v>
      </c>
    </row>
    <row r="38" spans="1:11" ht="15.75" thickBot="1">
      <c r="A38" s="1">
        <f t="shared" si="0"/>
        <v>1996</v>
      </c>
      <c r="B38" s="27">
        <v>-53.15</v>
      </c>
      <c r="C38" s="21">
        <v>376.02400000000006</v>
      </c>
      <c r="E38" s="96" t="s">
        <v>34</v>
      </c>
      <c r="F38" s="33" t="s">
        <v>30</v>
      </c>
      <c r="G38" s="34">
        <v>177372.69999999998</v>
      </c>
      <c r="K38" s="26">
        <v>4698.05</v>
      </c>
    </row>
    <row r="39" spans="1:11" ht="15.75" thickBot="1">
      <c r="A39" s="1">
        <f t="shared" si="0"/>
        <v>1997</v>
      </c>
      <c r="B39" s="27">
        <v>1.08</v>
      </c>
      <c r="C39" s="21">
        <v>263.29570000000007</v>
      </c>
      <c r="E39" s="96"/>
      <c r="F39" s="33" t="s">
        <v>31</v>
      </c>
      <c r="G39" s="34">
        <v>-137949.9</v>
      </c>
      <c r="K39" s="26">
        <v>3478.37</v>
      </c>
    </row>
    <row r="40" spans="1:11" ht="15.75" thickBot="1">
      <c r="A40" s="1">
        <f t="shared" si="0"/>
        <v>1998</v>
      </c>
      <c r="B40" s="27">
        <v>-220.67</v>
      </c>
      <c r="C40" s="21">
        <v>-331.42970000000008</v>
      </c>
      <c r="E40" s="96"/>
      <c r="F40" s="33" t="s">
        <v>32</v>
      </c>
      <c r="G40" s="34">
        <v>39422.799999999981</v>
      </c>
      <c r="K40" s="26">
        <v>3455.65</v>
      </c>
    </row>
    <row r="41" spans="1:11" ht="15.75" thickBot="1">
      <c r="A41" s="1">
        <f t="shared" si="0"/>
        <v>1999</v>
      </c>
      <c r="B41" s="27">
        <v>-326.63</v>
      </c>
      <c r="C41" s="21">
        <v>46.336212000000032</v>
      </c>
      <c r="E41" s="96" t="s">
        <v>35</v>
      </c>
      <c r="F41" s="33" t="s">
        <v>30</v>
      </c>
      <c r="G41" s="34">
        <v>140762.4</v>
      </c>
      <c r="K41" s="26">
        <v>2064.89</v>
      </c>
    </row>
    <row r="42" spans="1:11" ht="15.75" thickBot="1">
      <c r="A42" s="1">
        <f t="shared" si="0"/>
        <v>2000</v>
      </c>
      <c r="B42" s="27">
        <v>314.14</v>
      </c>
      <c r="C42" s="21">
        <v>713.02392500000008</v>
      </c>
      <c r="E42" s="96"/>
      <c r="F42" s="33" t="s">
        <v>31</v>
      </c>
      <c r="G42" s="34">
        <v>-160251.09999999998</v>
      </c>
      <c r="K42" s="26">
        <v>1970.59</v>
      </c>
    </row>
    <row r="43" spans="1:11" ht="15.75" thickBot="1">
      <c r="A43" s="1">
        <f t="shared" si="0"/>
        <v>2001</v>
      </c>
      <c r="B43" s="27">
        <v>24.73</v>
      </c>
      <c r="C43" s="21">
        <v>242.90133000000006</v>
      </c>
      <c r="E43" s="96"/>
      <c r="F43" s="33" t="s">
        <v>32</v>
      </c>
      <c r="G43" s="34">
        <v>-19488.700000000026</v>
      </c>
      <c r="K43" s="26">
        <v>1641.46</v>
      </c>
    </row>
    <row r="44" spans="1:11">
      <c r="A44" s="1">
        <f t="shared" si="0"/>
        <v>2002</v>
      </c>
      <c r="B44" s="27">
        <v>-563.48</v>
      </c>
      <c r="C44" s="21">
        <v>-117.03729900000059</v>
      </c>
      <c r="K44" s="26">
        <v>2736.45</v>
      </c>
    </row>
    <row r="45" spans="1:11">
      <c r="A45" s="1">
        <f t="shared" si="0"/>
        <v>2003</v>
      </c>
      <c r="B45" s="27">
        <v>-162.30000000000001</v>
      </c>
      <c r="C45" s="21">
        <v>704.56003203</v>
      </c>
      <c r="K45" s="26">
        <v>2996.63</v>
      </c>
    </row>
    <row r="46" spans="1:11">
      <c r="A46" s="1">
        <f t="shared" si="0"/>
        <v>2004</v>
      </c>
      <c r="B46" s="28">
        <v>1124.1600000000001</v>
      </c>
      <c r="C46" s="21">
        <v>2056.3263000000002</v>
      </c>
      <c r="K46" s="25">
        <v>142.57</v>
      </c>
    </row>
    <row r="47" spans="1:11">
      <c r="A47" s="1">
        <f t="shared" si="0"/>
        <v>2005</v>
      </c>
      <c r="B47" s="28">
        <v>-2394.86</v>
      </c>
      <c r="C47" s="17">
        <v>4891.7444499999992</v>
      </c>
      <c r="D47" s="29"/>
      <c r="E47" s="30"/>
      <c r="F47" s="31"/>
      <c r="G47" s="30"/>
      <c r="H47" s="32"/>
      <c r="K47" s="26">
        <v>-3033.48</v>
      </c>
    </row>
    <row r="48" spans="1:11">
      <c r="A48" s="1">
        <f t="shared" si="0"/>
        <v>2006</v>
      </c>
      <c r="B48" s="28">
        <v>-2206.5</v>
      </c>
      <c r="C48" s="17">
        <v>4698.0470769410595</v>
      </c>
      <c r="H48" s="18"/>
      <c r="K48" s="25">
        <v>687.91</v>
      </c>
    </row>
    <row r="49" spans="1:11">
      <c r="A49" s="1">
        <f t="shared" si="0"/>
        <v>2007</v>
      </c>
      <c r="B49" s="28">
        <v>-1811.85</v>
      </c>
      <c r="C49" s="17">
        <v>3478.3748229919988</v>
      </c>
      <c r="K49" s="26">
        <v>3174.43</v>
      </c>
    </row>
    <row r="50" spans="1:11">
      <c r="A50" s="1">
        <f t="shared" si="0"/>
        <v>2008</v>
      </c>
      <c r="B50" s="28">
        <v>-2463.37</v>
      </c>
      <c r="C50" s="17">
        <v>3455.650312761788</v>
      </c>
    </row>
    <row r="51" spans="1:11">
      <c r="A51" s="1">
        <f t="shared" si="0"/>
        <v>2009</v>
      </c>
      <c r="B51" s="28">
        <v>-3927.49</v>
      </c>
      <c r="C51" s="17">
        <v>2064.8901646832924</v>
      </c>
    </row>
    <row r="52" spans="1:11">
      <c r="A52" s="1">
        <f t="shared" si="0"/>
        <v>2010</v>
      </c>
      <c r="B52" s="28">
        <v>-2276.15</v>
      </c>
      <c r="C52" s="17">
        <v>1970.59213</v>
      </c>
    </row>
    <row r="53" spans="1:11">
      <c r="A53" s="1">
        <f t="shared" si="0"/>
        <v>2011</v>
      </c>
      <c r="B53" s="27">
        <v>-810.06</v>
      </c>
      <c r="C53" s="17">
        <v>1641.4632171277465</v>
      </c>
    </row>
    <row r="54" spans="1:11">
      <c r="A54" s="1">
        <f t="shared" si="0"/>
        <v>2012</v>
      </c>
      <c r="B54" s="27">
        <v>-787.25</v>
      </c>
      <c r="C54" s="17">
        <v>2736.4482612857005</v>
      </c>
    </row>
    <row r="55" spans="1:11">
      <c r="A55" s="1">
        <f t="shared" si="0"/>
        <v>2013</v>
      </c>
      <c r="B55" s="28">
        <v>-4205.7</v>
      </c>
      <c r="C55" s="17">
        <v>2996.6269869113357</v>
      </c>
    </row>
    <row r="56" spans="1:11">
      <c r="A56" s="1">
        <f t="shared" si="0"/>
        <v>2014</v>
      </c>
      <c r="B56" s="28">
        <v>-2074.8200000000002</v>
      </c>
      <c r="C56" s="17">
        <v>142.57144352444547</v>
      </c>
    </row>
    <row r="57" spans="1:11">
      <c r="A57" s="1">
        <f t="shared" si="0"/>
        <v>2015</v>
      </c>
      <c r="B57" s="28">
        <v>3235.46</v>
      </c>
      <c r="C57" s="17">
        <v>-3033.4848362499724</v>
      </c>
    </row>
    <row r="58" spans="1:11">
      <c r="A58" s="1">
        <f t="shared" si="0"/>
        <v>2016</v>
      </c>
      <c r="B58" s="28">
        <v>-1420.59</v>
      </c>
      <c r="C58" s="17">
        <v>687.90639412046676</v>
      </c>
    </row>
    <row r="59" spans="1:11">
      <c r="A59" s="1">
        <f t="shared" si="0"/>
        <v>2017</v>
      </c>
      <c r="B59" s="28">
        <v>-1853.19</v>
      </c>
      <c r="C59" s="17">
        <v>3174.430686927627</v>
      </c>
    </row>
  </sheetData>
  <mergeCells count="13">
    <mergeCell ref="E35:E37"/>
    <mergeCell ref="E38:E40"/>
    <mergeCell ref="E41:E43"/>
    <mergeCell ref="E3:E5"/>
    <mergeCell ref="E6:E8"/>
    <mergeCell ref="E9:E11"/>
    <mergeCell ref="E12:E14"/>
    <mergeCell ref="E16:E18"/>
    <mergeCell ref="E19:E21"/>
    <mergeCell ref="E22:E24"/>
    <mergeCell ref="E25:E27"/>
    <mergeCell ref="E28:E30"/>
    <mergeCell ref="E32:E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39"/>
  <sheetViews>
    <sheetView workbookViewId="0"/>
  </sheetViews>
  <sheetFormatPr defaultRowHeight="15"/>
  <cols>
    <col min="3" max="3" width="13" customWidth="1"/>
    <col min="4" max="4" width="30.5703125" customWidth="1"/>
    <col min="5" max="5" width="20.7109375" customWidth="1"/>
    <col min="7" max="7" width="13.28515625" customWidth="1"/>
    <col min="8" max="8" width="21.28515625" customWidth="1"/>
    <col min="9" max="9" width="8.85546875" customWidth="1"/>
    <col min="10" max="10" width="3.140625" customWidth="1"/>
    <col min="11" max="11" width="21.42578125" customWidth="1"/>
    <col min="12" max="12" width="22" customWidth="1"/>
    <col min="13" max="13" width="13.140625" customWidth="1"/>
    <col min="15" max="15" width="14.7109375" customWidth="1"/>
  </cols>
  <sheetData>
    <row r="2" spans="2:15">
      <c r="G2" t="s">
        <v>47</v>
      </c>
    </row>
    <row r="3" spans="2:15">
      <c r="B3" s="19">
        <v>1981</v>
      </c>
      <c r="C3" s="20">
        <v>3020.8</v>
      </c>
      <c r="D3" s="24">
        <f>C3*1000000</f>
        <v>3020800000</v>
      </c>
      <c r="E3" s="24">
        <f>D3/1000000000</f>
        <v>3.0207999999999999</v>
      </c>
      <c r="G3" s="34">
        <v>-3998.4</v>
      </c>
      <c r="H3" s="24">
        <f>G3*1000000</f>
        <v>-3998400000</v>
      </c>
      <c r="I3" s="24">
        <f>H3/1000000000</f>
        <v>-3.9984000000000002</v>
      </c>
      <c r="K3" s="26">
        <v>3020800000</v>
      </c>
      <c r="L3">
        <f>K3/1000000000</f>
        <v>3.0207999999999999</v>
      </c>
      <c r="M3">
        <f>K3/1000000</f>
        <v>3020.8</v>
      </c>
      <c r="O3">
        <f>L3*1000</f>
        <v>3020.7999999999997</v>
      </c>
    </row>
    <row r="4" spans="2:15">
      <c r="B4" s="19">
        <f>B3+1</f>
        <v>1982</v>
      </c>
      <c r="C4" s="20">
        <v>1398.3</v>
      </c>
      <c r="D4" s="24">
        <f t="shared" ref="D4:D15" si="0">C4*1000000</f>
        <v>1398300000</v>
      </c>
      <c r="E4" s="24">
        <f t="shared" ref="E4:E39" si="1">D4/1000000000</f>
        <v>1.3983000000000001</v>
      </c>
      <c r="G4" s="34">
        <v>-4879.5</v>
      </c>
      <c r="H4" s="24">
        <f t="shared" ref="H4:H15" si="2">G4*1000000</f>
        <v>-4879500000</v>
      </c>
      <c r="I4" s="24">
        <f t="shared" ref="I4:I39" si="3">H4/1000000000</f>
        <v>-4.8795000000000002</v>
      </c>
      <c r="K4" s="26">
        <v>1398300000</v>
      </c>
      <c r="L4">
        <f t="shared" ref="L4:L39" si="4">K4/1000000000</f>
        <v>1.3983000000000001</v>
      </c>
      <c r="M4">
        <f t="shared" ref="M4:M38" si="5">K4/1000000</f>
        <v>1398.3</v>
      </c>
      <c r="O4">
        <f t="shared" ref="O4:O39" si="6">L4*1000</f>
        <v>1398.3000000000002</v>
      </c>
    </row>
    <row r="5" spans="2:15">
      <c r="B5" s="19">
        <f t="shared" ref="B5:B36" si="7">B4+1</f>
        <v>1983</v>
      </c>
      <c r="C5" s="20">
        <v>301.3</v>
      </c>
      <c r="D5" s="24">
        <f t="shared" si="0"/>
        <v>301300000</v>
      </c>
      <c r="E5" s="24">
        <f t="shared" si="1"/>
        <v>0.30130000000000001</v>
      </c>
      <c r="G5" s="34">
        <v>-3137.9</v>
      </c>
      <c r="H5" s="24">
        <f t="shared" si="2"/>
        <v>-3137900000</v>
      </c>
      <c r="I5" s="24">
        <f t="shared" si="3"/>
        <v>-3.1379000000000001</v>
      </c>
      <c r="K5" s="26">
        <v>301300000</v>
      </c>
      <c r="L5">
        <f t="shared" si="4"/>
        <v>0.30130000000000001</v>
      </c>
      <c r="M5">
        <f t="shared" si="5"/>
        <v>301.3</v>
      </c>
      <c r="O5">
        <f t="shared" si="6"/>
        <v>301.3</v>
      </c>
    </row>
    <row r="6" spans="2:15">
      <c r="B6" s="19">
        <f t="shared" si="7"/>
        <v>1984</v>
      </c>
      <c r="C6" s="20">
        <v>-354.9</v>
      </c>
      <c r="D6" s="24">
        <f t="shared" si="0"/>
        <v>-354900000</v>
      </c>
      <c r="E6" s="24">
        <f t="shared" si="1"/>
        <v>-0.35489999999999999</v>
      </c>
      <c r="G6" s="34">
        <v>44.10000000000008</v>
      </c>
      <c r="H6" s="24">
        <f t="shared" si="2"/>
        <v>44100000.000000082</v>
      </c>
      <c r="I6" s="24">
        <f t="shared" si="3"/>
        <v>4.4100000000000084E-2</v>
      </c>
      <c r="K6" s="26">
        <v>-354900000</v>
      </c>
      <c r="L6">
        <f t="shared" si="4"/>
        <v>-0.35489999999999999</v>
      </c>
      <c r="M6">
        <f t="shared" si="5"/>
        <v>-354.9</v>
      </c>
      <c r="O6">
        <f t="shared" si="6"/>
        <v>-354.9</v>
      </c>
    </row>
    <row r="7" spans="2:15">
      <c r="B7" s="19">
        <f t="shared" si="7"/>
        <v>1985</v>
      </c>
      <c r="C7" s="20">
        <v>-349.1</v>
      </c>
      <c r="D7" s="24">
        <f t="shared" si="0"/>
        <v>-349100000</v>
      </c>
      <c r="E7" s="24">
        <f t="shared" si="1"/>
        <v>-0.34910000000000002</v>
      </c>
      <c r="G7" s="34">
        <v>2215.4000000000015</v>
      </c>
      <c r="H7" s="24">
        <f t="shared" si="2"/>
        <v>2215400000.0000014</v>
      </c>
      <c r="I7" s="24">
        <f t="shared" si="3"/>
        <v>2.2154000000000016</v>
      </c>
      <c r="K7" s="26">
        <v>-349100000</v>
      </c>
      <c r="L7">
        <f t="shared" si="4"/>
        <v>-0.34910000000000002</v>
      </c>
      <c r="M7">
        <f t="shared" si="5"/>
        <v>-349.1</v>
      </c>
      <c r="O7">
        <f t="shared" si="6"/>
        <v>-349.1</v>
      </c>
    </row>
    <row r="8" spans="2:15">
      <c r="B8" s="19">
        <f t="shared" si="7"/>
        <v>1986</v>
      </c>
      <c r="C8" s="20">
        <v>4099.0999999999995</v>
      </c>
      <c r="D8" s="24">
        <f t="shared" si="0"/>
        <v>4099099999.9999995</v>
      </c>
      <c r="E8" s="24">
        <f t="shared" si="1"/>
        <v>4.0991</v>
      </c>
      <c r="G8" s="34">
        <v>-2999.1</v>
      </c>
      <c r="H8" s="24">
        <f t="shared" si="2"/>
        <v>-2999100000</v>
      </c>
      <c r="I8" s="24">
        <f t="shared" si="3"/>
        <v>-2.9990999999999999</v>
      </c>
      <c r="K8" s="26">
        <v>4099100000</v>
      </c>
      <c r="L8">
        <f t="shared" si="4"/>
        <v>4.0991</v>
      </c>
      <c r="M8">
        <f t="shared" si="5"/>
        <v>4099.1000000000004</v>
      </c>
      <c r="O8">
        <f t="shared" si="6"/>
        <v>4099.1000000000004</v>
      </c>
    </row>
    <row r="9" spans="2:15">
      <c r="B9" s="19">
        <f t="shared" si="7"/>
        <v>1987</v>
      </c>
      <c r="C9" s="20">
        <v>17964.8</v>
      </c>
      <c r="D9" s="24">
        <f t="shared" si="0"/>
        <v>17964800000</v>
      </c>
      <c r="E9" s="24">
        <f t="shared" si="1"/>
        <v>17.9648</v>
      </c>
      <c r="G9" s="34">
        <v>-295.30000000000217</v>
      </c>
      <c r="H9" s="24">
        <f t="shared" si="2"/>
        <v>-295300000.00000215</v>
      </c>
      <c r="I9" s="24">
        <f t="shared" si="3"/>
        <v>-0.29530000000000217</v>
      </c>
      <c r="K9" s="26">
        <v>17964800000</v>
      </c>
      <c r="L9">
        <f t="shared" si="4"/>
        <v>17.9648</v>
      </c>
      <c r="M9">
        <f t="shared" si="5"/>
        <v>17964.8</v>
      </c>
      <c r="O9">
        <f t="shared" si="6"/>
        <v>17964.8</v>
      </c>
    </row>
    <row r="10" spans="2:15">
      <c r="B10" s="19">
        <f t="shared" si="7"/>
        <v>1988</v>
      </c>
      <c r="C10" s="20">
        <v>20794.999999999996</v>
      </c>
      <c r="D10" s="24">
        <f t="shared" si="0"/>
        <v>20794999999.999996</v>
      </c>
      <c r="E10" s="24">
        <f t="shared" si="1"/>
        <v>20.794999999999995</v>
      </c>
      <c r="G10" s="34">
        <v>-965.69999999999641</v>
      </c>
      <c r="H10" s="24">
        <f t="shared" si="2"/>
        <v>-965699999.99999642</v>
      </c>
      <c r="I10" s="24">
        <f t="shared" si="3"/>
        <v>-0.96569999999999645</v>
      </c>
      <c r="K10" s="26">
        <v>20795000000</v>
      </c>
      <c r="L10">
        <f t="shared" si="4"/>
        <v>20.795000000000002</v>
      </c>
      <c r="M10">
        <f t="shared" si="5"/>
        <v>20795</v>
      </c>
      <c r="O10">
        <f t="shared" si="6"/>
        <v>20795</v>
      </c>
    </row>
    <row r="11" spans="2:15">
      <c r="B11" s="19">
        <f t="shared" si="7"/>
        <v>1989</v>
      </c>
      <c r="C11" s="20">
        <v>22993.5</v>
      </c>
      <c r="D11" s="24">
        <f t="shared" si="0"/>
        <v>22993500000</v>
      </c>
      <c r="E11" s="24">
        <f t="shared" si="1"/>
        <v>22.993500000000001</v>
      </c>
      <c r="G11" s="34">
        <v>10684.100000000002</v>
      </c>
      <c r="H11" s="24">
        <f t="shared" si="2"/>
        <v>10684100000.000002</v>
      </c>
      <c r="I11" s="24">
        <f t="shared" si="3"/>
        <v>10.684100000000003</v>
      </c>
      <c r="K11" s="26">
        <v>22993500000</v>
      </c>
      <c r="L11">
        <f t="shared" si="4"/>
        <v>22.993500000000001</v>
      </c>
      <c r="M11">
        <f t="shared" si="5"/>
        <v>22993.5</v>
      </c>
      <c r="O11">
        <f t="shared" si="6"/>
        <v>22993.5</v>
      </c>
    </row>
    <row r="12" spans="2:15">
      <c r="B12" s="19">
        <f t="shared" si="7"/>
        <v>1990</v>
      </c>
      <c r="C12" s="20">
        <v>5761.8999999999978</v>
      </c>
      <c r="D12" s="24">
        <f t="shared" si="0"/>
        <v>5761899999.9999981</v>
      </c>
      <c r="E12" s="24">
        <f t="shared" si="1"/>
        <v>5.761899999999998</v>
      </c>
      <c r="G12" s="34">
        <v>44731.200000000004</v>
      </c>
      <c r="H12" s="24">
        <f t="shared" si="2"/>
        <v>44731200000.000008</v>
      </c>
      <c r="I12" s="24">
        <f t="shared" si="3"/>
        <v>44.731200000000008</v>
      </c>
      <c r="K12" s="26">
        <v>5761900000</v>
      </c>
      <c r="L12">
        <f t="shared" si="4"/>
        <v>5.7618999999999998</v>
      </c>
      <c r="M12">
        <f t="shared" si="5"/>
        <v>5761.9</v>
      </c>
      <c r="O12">
        <f t="shared" si="6"/>
        <v>5761.9</v>
      </c>
    </row>
    <row r="13" spans="2:15">
      <c r="B13" s="19">
        <f t="shared" si="7"/>
        <v>1991</v>
      </c>
      <c r="C13" s="20">
        <v>15796.6</v>
      </c>
      <c r="D13" s="24">
        <f t="shared" si="0"/>
        <v>15796600000</v>
      </c>
      <c r="E13" s="24">
        <f t="shared" si="1"/>
        <v>15.7966</v>
      </c>
      <c r="G13" s="34">
        <v>12655.400000000001</v>
      </c>
      <c r="H13" s="24">
        <f t="shared" si="2"/>
        <v>12655400000.000002</v>
      </c>
      <c r="I13" s="24">
        <f t="shared" si="3"/>
        <v>12.655400000000002</v>
      </c>
      <c r="K13" s="26">
        <v>15796600000</v>
      </c>
      <c r="L13">
        <f t="shared" si="4"/>
        <v>15.7966</v>
      </c>
      <c r="M13">
        <f t="shared" si="5"/>
        <v>15796.6</v>
      </c>
      <c r="O13">
        <f t="shared" si="6"/>
        <v>15796.6</v>
      </c>
    </row>
    <row r="14" spans="2:15">
      <c r="B14" s="19">
        <f t="shared" si="7"/>
        <v>1992</v>
      </c>
      <c r="C14" s="20">
        <v>101404.9</v>
      </c>
      <c r="D14" s="24">
        <f t="shared" si="0"/>
        <v>101404900000</v>
      </c>
      <c r="E14" s="24">
        <f>D14/1000000000</f>
        <v>101.4049</v>
      </c>
      <c r="G14" s="34">
        <v>39422.799999999981</v>
      </c>
      <c r="H14" s="24">
        <f t="shared" si="2"/>
        <v>39422799999.999985</v>
      </c>
      <c r="I14" s="24">
        <f t="shared" si="3"/>
        <v>39.422799999999988</v>
      </c>
      <c r="K14" s="26">
        <v>101404900000</v>
      </c>
      <c r="L14">
        <f t="shared" si="4"/>
        <v>101.4049</v>
      </c>
      <c r="M14">
        <f t="shared" si="5"/>
        <v>101404.9</v>
      </c>
      <c r="O14">
        <f t="shared" si="6"/>
        <v>101404.9</v>
      </c>
    </row>
    <row r="15" spans="2:15">
      <c r="B15" s="19">
        <f t="shared" si="7"/>
        <v>1993</v>
      </c>
      <c r="C15" s="20">
        <v>41736.799999999996</v>
      </c>
      <c r="D15" s="24">
        <f t="shared" si="0"/>
        <v>41736799999.999992</v>
      </c>
      <c r="E15" s="24">
        <f t="shared" si="1"/>
        <v>41.736799999999995</v>
      </c>
      <c r="G15" s="34">
        <v>-19488.700000000026</v>
      </c>
      <c r="H15" s="24">
        <f t="shared" si="2"/>
        <v>-19488700000.000027</v>
      </c>
      <c r="I15" s="24">
        <f t="shared" si="3"/>
        <v>-19.488700000000026</v>
      </c>
      <c r="K15" s="26">
        <v>41736800000</v>
      </c>
      <c r="L15">
        <f t="shared" si="4"/>
        <v>41.736800000000002</v>
      </c>
      <c r="M15">
        <f t="shared" si="5"/>
        <v>41736.800000000003</v>
      </c>
      <c r="O15">
        <f t="shared" si="6"/>
        <v>41736.800000000003</v>
      </c>
    </row>
    <row r="16" spans="2:15">
      <c r="B16" s="19">
        <f t="shared" si="7"/>
        <v>1994</v>
      </c>
      <c r="C16" s="21">
        <v>-42.623299999999965</v>
      </c>
      <c r="D16" s="24">
        <f>C16*1000000000</f>
        <v>-42623299999.999962</v>
      </c>
      <c r="E16" s="24">
        <f t="shared" si="1"/>
        <v>-42.623299999999965</v>
      </c>
      <c r="G16" s="21">
        <v>-52.304299999999969</v>
      </c>
      <c r="H16" s="24">
        <f>G16*1000000000</f>
        <v>-52304299999.999969</v>
      </c>
      <c r="I16" s="24">
        <f t="shared" si="3"/>
        <v>-52.304299999999969</v>
      </c>
      <c r="K16" s="26">
        <v>-42623300000</v>
      </c>
      <c r="L16">
        <f t="shared" si="4"/>
        <v>-42.6233</v>
      </c>
      <c r="M16">
        <f t="shared" si="5"/>
        <v>-42623.3</v>
      </c>
      <c r="O16">
        <f t="shared" si="6"/>
        <v>-42623.3</v>
      </c>
    </row>
    <row r="17" spans="2:15">
      <c r="B17" s="19">
        <f t="shared" si="7"/>
        <v>1995</v>
      </c>
      <c r="C17" s="21">
        <v>-195.21629999999996</v>
      </c>
      <c r="D17" s="24">
        <f>C17*1000000000</f>
        <v>-195216299999.99997</v>
      </c>
      <c r="E17" s="24">
        <f t="shared" si="1"/>
        <v>-195.21629999999996</v>
      </c>
      <c r="G17" s="21">
        <v>-186.08479999999997</v>
      </c>
      <c r="H17" s="24">
        <f t="shared" ref="H17:H39" si="8">G17*1000000000</f>
        <v>-186084799999.99997</v>
      </c>
      <c r="I17" s="24">
        <f t="shared" si="3"/>
        <v>-186.08479999999997</v>
      </c>
      <c r="K17" s="26">
        <v>-195216300000</v>
      </c>
      <c r="L17">
        <f t="shared" si="4"/>
        <v>-195.21629999999999</v>
      </c>
      <c r="M17">
        <f t="shared" si="5"/>
        <v>-195216.3</v>
      </c>
      <c r="O17">
        <f t="shared" si="6"/>
        <v>-195216.3</v>
      </c>
    </row>
    <row r="18" spans="2:15">
      <c r="B18" s="19">
        <f t="shared" si="7"/>
        <v>1996</v>
      </c>
      <c r="C18" s="21">
        <v>-53.151999999999958</v>
      </c>
      <c r="D18" s="24">
        <f t="shared" ref="D18:D39" si="9">C18*1000000000</f>
        <v>-53151999999.999962</v>
      </c>
      <c r="E18" s="24">
        <f t="shared" si="1"/>
        <v>-53.151999999999958</v>
      </c>
      <c r="G18" s="21">
        <v>376.02400000000006</v>
      </c>
      <c r="H18" s="24">
        <f t="shared" si="8"/>
        <v>376024000000.00006</v>
      </c>
      <c r="I18" s="24">
        <f t="shared" si="3"/>
        <v>376.02400000000006</v>
      </c>
      <c r="K18" s="26">
        <v>-53152000000</v>
      </c>
      <c r="L18">
        <f t="shared" si="4"/>
        <v>-53.152000000000001</v>
      </c>
      <c r="M18">
        <f t="shared" si="5"/>
        <v>-53152</v>
      </c>
      <c r="O18">
        <f t="shared" si="6"/>
        <v>-53152</v>
      </c>
    </row>
    <row r="19" spans="2:15">
      <c r="B19" s="19">
        <f t="shared" si="7"/>
        <v>1997</v>
      </c>
      <c r="C19" s="21">
        <v>1.0762000000000524</v>
      </c>
      <c r="D19" s="24">
        <f t="shared" si="9"/>
        <v>1076200000.0000525</v>
      </c>
      <c r="E19" s="24">
        <f t="shared" si="1"/>
        <v>1.0762000000000524</v>
      </c>
      <c r="G19" s="21">
        <v>263.29570000000007</v>
      </c>
      <c r="H19" s="24">
        <f t="shared" si="8"/>
        <v>263295700000.00006</v>
      </c>
      <c r="I19" s="24">
        <f t="shared" si="3"/>
        <v>263.29570000000007</v>
      </c>
      <c r="K19" s="26">
        <v>1076200000</v>
      </c>
      <c r="L19">
        <f t="shared" si="4"/>
        <v>1.0762</v>
      </c>
      <c r="M19">
        <f t="shared" si="5"/>
        <v>1076.2</v>
      </c>
      <c r="O19">
        <f t="shared" si="6"/>
        <v>1076.2</v>
      </c>
    </row>
    <row r="20" spans="2:15">
      <c r="B20" s="19">
        <f t="shared" si="7"/>
        <v>1998</v>
      </c>
      <c r="C20" s="21">
        <v>-220.67132000000007</v>
      </c>
      <c r="D20" s="24">
        <f t="shared" si="9"/>
        <v>-220671320000.00006</v>
      </c>
      <c r="E20" s="24">
        <f t="shared" si="1"/>
        <v>-220.67132000000007</v>
      </c>
      <c r="G20" s="21">
        <v>-331.42970000000008</v>
      </c>
      <c r="H20" s="24">
        <f t="shared" si="8"/>
        <v>-331429700000.00006</v>
      </c>
      <c r="I20" s="24">
        <f t="shared" si="3"/>
        <v>-331.42970000000008</v>
      </c>
      <c r="K20" s="26">
        <v>-220671320000</v>
      </c>
      <c r="L20">
        <f t="shared" si="4"/>
        <v>-220.67132000000001</v>
      </c>
      <c r="M20">
        <f t="shared" si="5"/>
        <v>-220671.32</v>
      </c>
      <c r="O20">
        <f t="shared" si="6"/>
        <v>-220671.32</v>
      </c>
    </row>
    <row r="21" spans="2:15">
      <c r="B21" s="19">
        <f t="shared" si="7"/>
        <v>1999</v>
      </c>
      <c r="C21" s="21">
        <v>-326.63428399999992</v>
      </c>
      <c r="D21" s="24">
        <f t="shared" si="9"/>
        <v>-326634283999.99994</v>
      </c>
      <c r="E21" s="24">
        <f t="shared" si="1"/>
        <v>-326.63428399999992</v>
      </c>
      <c r="G21" s="21">
        <v>46.336212000000032</v>
      </c>
      <c r="H21" s="24">
        <f t="shared" si="8"/>
        <v>46336212000.000031</v>
      </c>
      <c r="I21" s="24">
        <f t="shared" si="3"/>
        <v>46.336212000000032</v>
      </c>
      <c r="K21" s="26">
        <v>-326634284000</v>
      </c>
      <c r="L21">
        <f t="shared" si="4"/>
        <v>-326.63428399999998</v>
      </c>
      <c r="M21">
        <f t="shared" si="5"/>
        <v>-326634.28399999999</v>
      </c>
      <c r="O21">
        <f t="shared" si="6"/>
        <v>-326634.28399999999</v>
      </c>
    </row>
    <row r="22" spans="2:15">
      <c r="B22" s="19">
        <f t="shared" si="7"/>
        <v>2000</v>
      </c>
      <c r="C22" s="21">
        <v>314.13915000000014</v>
      </c>
      <c r="D22" s="24">
        <f t="shared" si="9"/>
        <v>314139150000.00012</v>
      </c>
      <c r="E22" s="24">
        <f t="shared" si="1"/>
        <v>314.13915000000014</v>
      </c>
      <c r="G22" s="21">
        <v>713.02392500000008</v>
      </c>
      <c r="H22" s="24">
        <f t="shared" si="8"/>
        <v>713023925000.00012</v>
      </c>
      <c r="I22" s="24">
        <f t="shared" si="3"/>
        <v>713.02392500000008</v>
      </c>
      <c r="K22" s="26">
        <v>314139150000</v>
      </c>
      <c r="L22">
        <f t="shared" si="4"/>
        <v>314.13914999999997</v>
      </c>
      <c r="M22">
        <f t="shared" si="5"/>
        <v>314139.15000000002</v>
      </c>
      <c r="O22">
        <f t="shared" si="6"/>
        <v>314139.14999999997</v>
      </c>
    </row>
    <row r="23" spans="2:15">
      <c r="B23" s="19">
        <f t="shared" si="7"/>
        <v>2001</v>
      </c>
      <c r="C23" s="21">
        <v>24.729900000000047</v>
      </c>
      <c r="D23" s="24">
        <f t="shared" si="9"/>
        <v>24729900000.000046</v>
      </c>
      <c r="E23" s="24">
        <f t="shared" si="1"/>
        <v>24.729900000000047</v>
      </c>
      <c r="G23" s="21">
        <v>242.90133000000006</v>
      </c>
      <c r="H23" s="24">
        <f t="shared" si="8"/>
        <v>242901330000.00006</v>
      </c>
      <c r="I23" s="24">
        <f t="shared" si="3"/>
        <v>242.90133000000006</v>
      </c>
      <c r="K23" s="26">
        <v>24729900000</v>
      </c>
      <c r="L23">
        <f t="shared" si="4"/>
        <v>24.729900000000001</v>
      </c>
      <c r="M23">
        <f t="shared" si="5"/>
        <v>24729.9</v>
      </c>
      <c r="O23">
        <f t="shared" si="6"/>
        <v>24729.9</v>
      </c>
    </row>
    <row r="24" spans="2:15">
      <c r="B24" s="19">
        <f t="shared" si="7"/>
        <v>2002</v>
      </c>
      <c r="C24" s="21">
        <v>-563.48389500000064</v>
      </c>
      <c r="D24" s="24">
        <f t="shared" si="9"/>
        <v>-563483895000.00061</v>
      </c>
      <c r="E24" s="24">
        <f t="shared" si="1"/>
        <v>-563.48389500000064</v>
      </c>
      <c r="G24" s="21">
        <v>-117.03729900000059</v>
      </c>
      <c r="H24" s="24">
        <f t="shared" si="8"/>
        <v>-117037299000.00058</v>
      </c>
      <c r="I24" s="24">
        <f t="shared" si="3"/>
        <v>-117.03729900000057</v>
      </c>
      <c r="K24" s="26">
        <v>-563483895000</v>
      </c>
      <c r="L24">
        <f t="shared" si="4"/>
        <v>-563.48389499999996</v>
      </c>
      <c r="M24">
        <f t="shared" si="5"/>
        <v>-563483.89500000002</v>
      </c>
      <c r="O24">
        <f t="shared" si="6"/>
        <v>-563483.89500000002</v>
      </c>
    </row>
    <row r="25" spans="2:15">
      <c r="B25" s="19">
        <f t="shared" si="7"/>
        <v>2003</v>
      </c>
      <c r="C25" s="21">
        <v>-162.29824437000002</v>
      </c>
      <c r="D25" s="24">
        <f t="shared" si="9"/>
        <v>-162298244370.00003</v>
      </c>
      <c r="E25" s="24">
        <f t="shared" si="1"/>
        <v>-162.29824437000002</v>
      </c>
      <c r="G25" s="21">
        <v>704.56003203</v>
      </c>
      <c r="H25" s="24">
        <f t="shared" si="8"/>
        <v>704560032030</v>
      </c>
      <c r="I25" s="24">
        <f t="shared" si="3"/>
        <v>704.56003203</v>
      </c>
      <c r="K25" s="26">
        <v>-162298244370</v>
      </c>
      <c r="L25">
        <f t="shared" si="4"/>
        <v>-162.29824436999999</v>
      </c>
      <c r="M25">
        <f t="shared" si="5"/>
        <v>-162298.24437</v>
      </c>
      <c r="O25">
        <f t="shared" si="6"/>
        <v>-162298.24437</v>
      </c>
    </row>
    <row r="26" spans="2:15" ht="15.75" thickBot="1">
      <c r="B26" s="19">
        <f t="shared" si="7"/>
        <v>2004</v>
      </c>
      <c r="C26" s="21">
        <v>1124.15723</v>
      </c>
      <c r="D26" s="24">
        <f t="shared" si="9"/>
        <v>1124157230000</v>
      </c>
      <c r="E26" s="24">
        <f t="shared" si="1"/>
        <v>1124.15723</v>
      </c>
      <c r="G26" s="21">
        <v>2056.3263000000002</v>
      </c>
      <c r="H26" s="24">
        <f t="shared" si="8"/>
        <v>2056326300000.0002</v>
      </c>
      <c r="I26" s="24">
        <f t="shared" si="3"/>
        <v>2056.3263000000002</v>
      </c>
      <c r="K26" s="26">
        <v>1124157230000</v>
      </c>
      <c r="L26">
        <f t="shared" si="4"/>
        <v>1124.15723</v>
      </c>
      <c r="M26">
        <f t="shared" si="5"/>
        <v>1124157.23</v>
      </c>
      <c r="O26">
        <f t="shared" si="6"/>
        <v>1124157.23</v>
      </c>
    </row>
    <row r="27" spans="2:15" ht="15.75" thickBot="1">
      <c r="B27" s="19">
        <f t="shared" si="7"/>
        <v>2005</v>
      </c>
      <c r="C27" s="22">
        <v>-2394.8642999999993</v>
      </c>
      <c r="D27" s="24">
        <f t="shared" si="9"/>
        <v>-2394864299999.9995</v>
      </c>
      <c r="E27" s="24">
        <f t="shared" si="1"/>
        <v>-2394.8642999999997</v>
      </c>
      <c r="G27" s="17">
        <v>4891.7444499999992</v>
      </c>
      <c r="H27" s="24">
        <f t="shared" si="8"/>
        <v>4891744449999.999</v>
      </c>
      <c r="I27" s="24">
        <f t="shared" si="3"/>
        <v>4891.7444499999992</v>
      </c>
      <c r="K27" s="26">
        <v>-2394864300000</v>
      </c>
      <c r="L27">
        <f t="shared" si="4"/>
        <v>-2394.8643000000002</v>
      </c>
      <c r="M27">
        <f t="shared" si="5"/>
        <v>-2394864.2999999998</v>
      </c>
      <c r="O27">
        <f t="shared" si="6"/>
        <v>-2394864.3000000003</v>
      </c>
    </row>
    <row r="28" spans="2:15" ht="15.75" thickBot="1">
      <c r="B28" s="19">
        <f t="shared" si="7"/>
        <v>2006</v>
      </c>
      <c r="C28" s="23">
        <v>-2206.5004992131962</v>
      </c>
      <c r="D28" s="24">
        <f t="shared" si="9"/>
        <v>-2206500499213.1963</v>
      </c>
      <c r="E28" s="24">
        <f t="shared" si="1"/>
        <v>-2206.5004992131962</v>
      </c>
      <c r="G28" s="17">
        <v>4698.0470769410595</v>
      </c>
      <c r="H28" s="24">
        <f t="shared" si="8"/>
        <v>4698047076941.0596</v>
      </c>
      <c r="I28" s="24">
        <f t="shared" si="3"/>
        <v>4698.0470769410595</v>
      </c>
      <c r="K28" s="26">
        <v>-2206500499213.2002</v>
      </c>
      <c r="L28">
        <f t="shared" si="4"/>
        <v>-2206.5004992132003</v>
      </c>
      <c r="M28">
        <f t="shared" si="5"/>
        <v>-2206500.4992132001</v>
      </c>
      <c r="O28">
        <f t="shared" si="6"/>
        <v>-2206500.4992132005</v>
      </c>
    </row>
    <row r="29" spans="2:15" ht="15.75" thickBot="1">
      <c r="B29" s="19">
        <f t="shared" si="7"/>
        <v>2007</v>
      </c>
      <c r="C29" s="23">
        <v>-1811.8493798643665</v>
      </c>
      <c r="D29" s="24">
        <f t="shared" si="9"/>
        <v>-1811849379864.3665</v>
      </c>
      <c r="E29" s="24">
        <f t="shared" si="1"/>
        <v>-1811.8493798643665</v>
      </c>
      <c r="G29" s="17">
        <v>3478.3748229919988</v>
      </c>
      <c r="H29" s="24">
        <f t="shared" si="8"/>
        <v>3478374822991.999</v>
      </c>
      <c r="I29" s="24">
        <f t="shared" si="3"/>
        <v>3478.3748229919988</v>
      </c>
      <c r="K29" s="26">
        <v>-1811849379864.3701</v>
      </c>
      <c r="L29">
        <f t="shared" si="4"/>
        <v>-1811.8493798643701</v>
      </c>
      <c r="M29">
        <f t="shared" si="5"/>
        <v>-1811849.3798643702</v>
      </c>
      <c r="O29">
        <f t="shared" si="6"/>
        <v>-1811849.3798643702</v>
      </c>
    </row>
    <row r="30" spans="2:15" ht="15.75" thickBot="1">
      <c r="B30" s="19">
        <f t="shared" si="7"/>
        <v>2008</v>
      </c>
      <c r="C30" s="23">
        <v>-2463.3700095029594</v>
      </c>
      <c r="D30" s="24">
        <f t="shared" si="9"/>
        <v>-2463370009502.9595</v>
      </c>
      <c r="E30" s="24">
        <f t="shared" si="1"/>
        <v>-2463.3700095029594</v>
      </c>
      <c r="G30" s="17">
        <v>3455.650312761788</v>
      </c>
      <c r="H30" s="24">
        <f t="shared" si="8"/>
        <v>3455650312761.7881</v>
      </c>
      <c r="I30" s="24">
        <f t="shared" si="3"/>
        <v>3455.650312761788</v>
      </c>
      <c r="K30" s="26">
        <v>-2463370009502.96</v>
      </c>
      <c r="L30">
        <f t="shared" si="4"/>
        <v>-2463.3700095029599</v>
      </c>
      <c r="M30">
        <f t="shared" si="5"/>
        <v>-2463370.0095029599</v>
      </c>
      <c r="O30">
        <f t="shared" si="6"/>
        <v>-2463370.0095029599</v>
      </c>
    </row>
    <row r="31" spans="2:15" ht="15.75" thickBot="1">
      <c r="B31" s="19">
        <f t="shared" si="7"/>
        <v>2009</v>
      </c>
      <c r="C31" s="23">
        <v>-3927.4879726527674</v>
      </c>
      <c r="D31" s="24">
        <f t="shared" si="9"/>
        <v>-3927487972652.7676</v>
      </c>
      <c r="E31" s="24">
        <f t="shared" si="1"/>
        <v>-3927.4879726527674</v>
      </c>
      <c r="G31" s="17">
        <v>2064.8901646832924</v>
      </c>
      <c r="H31" s="24">
        <f t="shared" si="8"/>
        <v>2064890164683.2925</v>
      </c>
      <c r="I31" s="24">
        <f t="shared" si="3"/>
        <v>2064.8901646832924</v>
      </c>
      <c r="K31" s="26">
        <v>-3927487972652.77</v>
      </c>
      <c r="L31">
        <f t="shared" si="4"/>
        <v>-3927.4879726527702</v>
      </c>
      <c r="M31">
        <f t="shared" si="5"/>
        <v>-3927487.9726527701</v>
      </c>
      <c r="O31">
        <f t="shared" si="6"/>
        <v>-3927487.9726527701</v>
      </c>
    </row>
    <row r="32" spans="2:15" ht="15.75" thickBot="1">
      <c r="B32" s="19">
        <f t="shared" si="7"/>
        <v>2010</v>
      </c>
      <c r="C32" s="23">
        <v>-2276.15344</v>
      </c>
      <c r="D32" s="24">
        <f t="shared" si="9"/>
        <v>-2276153440000</v>
      </c>
      <c r="E32" s="24">
        <f t="shared" si="1"/>
        <v>-2276.15344</v>
      </c>
      <c r="G32" s="17">
        <v>1970.59213</v>
      </c>
      <c r="H32" s="24">
        <f t="shared" si="8"/>
        <v>1970592130000</v>
      </c>
      <c r="I32" s="24">
        <f t="shared" si="3"/>
        <v>1970.59213</v>
      </c>
      <c r="K32" s="26">
        <v>-2276153440000</v>
      </c>
      <c r="L32">
        <f t="shared" si="4"/>
        <v>-2276.15344</v>
      </c>
      <c r="M32">
        <f t="shared" si="5"/>
        <v>-2276153.44</v>
      </c>
      <c r="O32">
        <f t="shared" si="6"/>
        <v>-2276153.44</v>
      </c>
    </row>
    <row r="33" spans="2:15" ht="15.75" thickBot="1">
      <c r="B33" s="19">
        <f t="shared" si="7"/>
        <v>2011</v>
      </c>
      <c r="C33" s="23">
        <v>-810.05682453771465</v>
      </c>
      <c r="D33" s="24">
        <f t="shared" si="9"/>
        <v>-810056824537.7146</v>
      </c>
      <c r="E33" s="24">
        <f t="shared" si="1"/>
        <v>-810.05682453771465</v>
      </c>
      <c r="G33" s="17">
        <v>1641.4632171277465</v>
      </c>
      <c r="H33" s="24">
        <f t="shared" si="8"/>
        <v>1641463217127.7466</v>
      </c>
      <c r="I33" s="24">
        <f t="shared" si="3"/>
        <v>1641.4632171277465</v>
      </c>
      <c r="K33" s="26">
        <v>-810056824537.71997</v>
      </c>
      <c r="L33">
        <f t="shared" si="4"/>
        <v>-810.05682453771999</v>
      </c>
      <c r="M33">
        <f t="shared" si="5"/>
        <v>-810056.82453771995</v>
      </c>
      <c r="O33">
        <f t="shared" si="6"/>
        <v>-810056.82453771995</v>
      </c>
    </row>
    <row r="34" spans="2:15" ht="15.75" thickBot="1">
      <c r="B34" s="19">
        <f t="shared" si="7"/>
        <v>2012</v>
      </c>
      <c r="C34" s="23">
        <v>-787.2514036119336</v>
      </c>
      <c r="D34" s="24">
        <f t="shared" si="9"/>
        <v>-787251403611.93359</v>
      </c>
      <c r="E34" s="24">
        <f t="shared" si="1"/>
        <v>-787.2514036119336</v>
      </c>
      <c r="G34" s="17">
        <v>2736.4482612857005</v>
      </c>
      <c r="H34" s="24">
        <f t="shared" si="8"/>
        <v>2736448261285.7007</v>
      </c>
      <c r="I34" s="24">
        <f t="shared" si="3"/>
        <v>2736.4482612857005</v>
      </c>
      <c r="K34" s="26">
        <v>-787251403611.93005</v>
      </c>
      <c r="L34">
        <f t="shared" si="4"/>
        <v>-787.25140361193007</v>
      </c>
      <c r="M34">
        <f t="shared" si="5"/>
        <v>-787251.40361193009</v>
      </c>
      <c r="O34">
        <f t="shared" si="6"/>
        <v>-787251.40361193009</v>
      </c>
    </row>
    <row r="35" spans="2:15" ht="15.75" thickBot="1">
      <c r="B35" s="19">
        <f t="shared" si="7"/>
        <v>2013</v>
      </c>
      <c r="C35" s="23">
        <v>-4205.6967523166568</v>
      </c>
      <c r="D35" s="24">
        <f t="shared" si="9"/>
        <v>-4205696752316.6567</v>
      </c>
      <c r="E35" s="24">
        <f t="shared" si="1"/>
        <v>-4205.6967523166568</v>
      </c>
      <c r="G35" s="17">
        <v>2996.6269869113357</v>
      </c>
      <c r="H35" s="24">
        <f t="shared" si="8"/>
        <v>2996626986911.3359</v>
      </c>
      <c r="I35" s="24">
        <f t="shared" si="3"/>
        <v>2996.6269869113357</v>
      </c>
      <c r="K35" s="26">
        <v>-4205696752316.6602</v>
      </c>
      <c r="L35">
        <f t="shared" si="4"/>
        <v>-4205.6967523166604</v>
      </c>
      <c r="M35">
        <f t="shared" si="5"/>
        <v>-4205696.7523166602</v>
      </c>
      <c r="O35">
        <f t="shared" si="6"/>
        <v>-4205696.7523166602</v>
      </c>
    </row>
    <row r="36" spans="2:15" ht="15.75" thickBot="1">
      <c r="B36" s="19">
        <f t="shared" si="7"/>
        <v>2014</v>
      </c>
      <c r="C36" s="23">
        <v>-2074.8241137542213</v>
      </c>
      <c r="D36" s="24">
        <f t="shared" si="9"/>
        <v>-2074824113754.2214</v>
      </c>
      <c r="E36" s="24">
        <f t="shared" si="1"/>
        <v>-2074.8241137542213</v>
      </c>
      <c r="G36" s="17">
        <v>142.57144352444547</v>
      </c>
      <c r="H36" s="24">
        <f t="shared" si="8"/>
        <v>142571443524.44547</v>
      </c>
      <c r="I36" s="24">
        <f t="shared" si="3"/>
        <v>142.57144352444547</v>
      </c>
      <c r="K36" s="26">
        <v>-2074824113754.22</v>
      </c>
      <c r="L36">
        <f t="shared" si="4"/>
        <v>-2074.82411375422</v>
      </c>
      <c r="M36">
        <f t="shared" si="5"/>
        <v>-2074824.1137542201</v>
      </c>
      <c r="O36">
        <f t="shared" si="6"/>
        <v>-2074824.1137542201</v>
      </c>
    </row>
    <row r="37" spans="2:15" ht="15.75" thickBot="1">
      <c r="B37" s="19">
        <f>B36+1</f>
        <v>2015</v>
      </c>
      <c r="C37" s="23">
        <v>3235.4558949006378</v>
      </c>
      <c r="D37" s="24">
        <f t="shared" si="9"/>
        <v>3235455894900.6377</v>
      </c>
      <c r="E37" s="24">
        <f t="shared" si="1"/>
        <v>3235.4558949006378</v>
      </c>
      <c r="G37" s="17">
        <v>-3033.4848362499724</v>
      </c>
      <c r="H37" s="24">
        <f t="shared" si="8"/>
        <v>-3033484836249.9727</v>
      </c>
      <c r="I37" s="24">
        <f t="shared" si="3"/>
        <v>-3033.4848362499724</v>
      </c>
      <c r="K37" s="26">
        <v>3235455894900.6401</v>
      </c>
      <c r="L37">
        <f t="shared" si="4"/>
        <v>3235.45589490064</v>
      </c>
      <c r="M37">
        <f t="shared" si="5"/>
        <v>3235455.89490064</v>
      </c>
      <c r="O37">
        <f t="shared" si="6"/>
        <v>3235455.89490064</v>
      </c>
    </row>
    <row r="38" spans="2:15" ht="15.75" thickBot="1">
      <c r="B38" s="19">
        <f t="shared" ref="B38:B39" si="10">B37+1</f>
        <v>2016</v>
      </c>
      <c r="C38" s="23">
        <v>-1420.5892406897938</v>
      </c>
      <c r="D38" s="24">
        <f t="shared" si="9"/>
        <v>-1420589240689.7937</v>
      </c>
      <c r="E38" s="24">
        <f t="shared" si="1"/>
        <v>-1420.5892406897938</v>
      </c>
      <c r="G38" s="17">
        <v>687.90639412046676</v>
      </c>
      <c r="H38" s="24">
        <f t="shared" si="8"/>
        <v>687906394120.4668</v>
      </c>
      <c r="I38" s="24">
        <f t="shared" si="3"/>
        <v>687.90639412046676</v>
      </c>
      <c r="K38" s="26">
        <v>-1420589240689.79</v>
      </c>
      <c r="L38">
        <f t="shared" si="4"/>
        <v>-1420.5892406897901</v>
      </c>
      <c r="M38">
        <f t="shared" si="5"/>
        <v>-1420589.2406897901</v>
      </c>
      <c r="O38">
        <f t="shared" si="6"/>
        <v>-1420589.2406897901</v>
      </c>
    </row>
    <row r="39" spans="2:15" ht="15.75" thickBot="1">
      <c r="B39" s="19">
        <f t="shared" si="10"/>
        <v>2017</v>
      </c>
      <c r="C39" s="23">
        <v>-1853.187503484369</v>
      </c>
      <c r="D39" s="24">
        <f t="shared" si="9"/>
        <v>-1853187503484.3689</v>
      </c>
      <c r="E39" s="24">
        <f t="shared" si="1"/>
        <v>-1853.1875034843688</v>
      </c>
      <c r="G39" s="17">
        <v>3174.430686927627</v>
      </c>
      <c r="H39" s="24">
        <f t="shared" si="8"/>
        <v>3174430686927.627</v>
      </c>
      <c r="I39" s="24">
        <f t="shared" si="3"/>
        <v>3174.430686927627</v>
      </c>
      <c r="K39" s="26">
        <v>-1853187503484.3701</v>
      </c>
      <c r="L39">
        <f t="shared" si="4"/>
        <v>-1853.1875034843702</v>
      </c>
      <c r="M39">
        <f>K39/1000000</f>
        <v>-1853187.5034843702</v>
      </c>
      <c r="O39">
        <f t="shared" si="6"/>
        <v>-1853187.5034843702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21"/>
  <sheetViews>
    <sheetView workbookViewId="0"/>
  </sheetViews>
  <sheetFormatPr defaultRowHeight="15"/>
  <sheetData>
    <row r="1" spans="1:13">
      <c r="A1" s="45" t="s">
        <v>1</v>
      </c>
      <c r="B1" s="45" t="s">
        <v>23</v>
      </c>
      <c r="C1" s="45" t="s">
        <v>24</v>
      </c>
      <c r="D1" s="45" t="s">
        <v>25</v>
      </c>
      <c r="E1" s="45" t="s">
        <v>26</v>
      </c>
      <c r="F1" s="45" t="s">
        <v>27</v>
      </c>
      <c r="G1" s="45" t="s">
        <v>28</v>
      </c>
      <c r="H1" s="45" t="s">
        <v>0</v>
      </c>
      <c r="I1" s="45" t="s">
        <v>47</v>
      </c>
      <c r="J1" s="45" t="s">
        <v>49</v>
      </c>
      <c r="M1" t="s">
        <v>30</v>
      </c>
    </row>
    <row r="2" spans="1:13">
      <c r="A2" s="45">
        <v>1980</v>
      </c>
      <c r="B2" s="45"/>
      <c r="C2" s="9">
        <v>28.64</v>
      </c>
      <c r="D2" s="45"/>
      <c r="E2" s="45"/>
      <c r="F2" s="2">
        <v>1960.2</v>
      </c>
      <c r="G2" s="2">
        <v>110.46277417504857</v>
      </c>
      <c r="H2" s="7">
        <v>2058</v>
      </c>
      <c r="I2" s="45"/>
      <c r="J2" s="8">
        <v>24931.053402000001</v>
      </c>
      <c r="M2" s="47">
        <v>31.65</v>
      </c>
    </row>
    <row r="3" spans="1:13">
      <c r="A3" s="45">
        <f>A2+1</f>
        <v>1981</v>
      </c>
      <c r="B3" s="46">
        <v>-3.0207999999999999</v>
      </c>
      <c r="C3" s="9">
        <v>32.51</v>
      </c>
      <c r="D3" s="45"/>
      <c r="E3" s="45"/>
      <c r="F3" s="2">
        <v>1228.4000000000001</v>
      </c>
      <c r="G3" s="2">
        <v>59.185701184167044</v>
      </c>
      <c r="H3" s="7">
        <v>1439.6</v>
      </c>
      <c r="I3" s="44">
        <v>-3.9984000000000002</v>
      </c>
      <c r="J3" s="8">
        <v>17290.75603</v>
      </c>
      <c r="M3" s="47">
        <v>29.375</v>
      </c>
    </row>
    <row r="4" spans="1:13">
      <c r="A4" s="45">
        <f t="shared" ref="A4:A39" si="0">A3+1</f>
        <v>1982</v>
      </c>
      <c r="B4" s="46">
        <v>-1.3983000000000001</v>
      </c>
      <c r="C4" s="9">
        <v>32.380000000000003</v>
      </c>
      <c r="D4" s="45"/>
      <c r="E4" s="45"/>
      <c r="F4" s="2">
        <v>1002.8</v>
      </c>
      <c r="G4" s="2">
        <v>55.734965391614168</v>
      </c>
      <c r="H4" s="7">
        <v>1287</v>
      </c>
      <c r="I4" s="44">
        <v>-4.8795000000000002</v>
      </c>
      <c r="J4" s="8">
        <v>13259.77</v>
      </c>
      <c r="M4" s="47">
        <v>28.35</v>
      </c>
    </row>
    <row r="5" spans="1:13">
      <c r="A5" s="45">
        <f t="shared" si="0"/>
        <v>1983</v>
      </c>
      <c r="B5" s="46">
        <v>-0.30130000000000001</v>
      </c>
      <c r="C5" s="9">
        <v>29.04</v>
      </c>
      <c r="D5" s="12">
        <v>29.9</v>
      </c>
      <c r="E5" s="10">
        <v>29.451000000000001</v>
      </c>
      <c r="F5" s="2">
        <v>935.2</v>
      </c>
      <c r="G5" s="2">
        <v>90.926524230278559</v>
      </c>
      <c r="H5" s="7">
        <v>1235.5</v>
      </c>
      <c r="I5" s="44">
        <v>-3.1379000000000001</v>
      </c>
      <c r="J5" s="8">
        <v>10067.950000000001</v>
      </c>
      <c r="M5" s="47">
        <v>29.6</v>
      </c>
    </row>
    <row r="6" spans="1:13">
      <c r="A6" s="45">
        <f t="shared" si="0"/>
        <v>1984</v>
      </c>
      <c r="B6" s="46">
        <v>0.35489999999999999</v>
      </c>
      <c r="C6" s="9">
        <v>28.2</v>
      </c>
      <c r="D6" s="12">
        <v>28.888000000000002</v>
      </c>
      <c r="E6" s="10">
        <v>28.841999999999999</v>
      </c>
      <c r="F6" s="2">
        <v>1094.0999999999999</v>
      </c>
      <c r="G6" s="2">
        <v>42.730737420002946</v>
      </c>
      <c r="H6" s="7">
        <v>1388</v>
      </c>
      <c r="I6" s="44">
        <v>4.41E-2</v>
      </c>
      <c r="J6" s="8">
        <v>11318.73</v>
      </c>
      <c r="M6" s="47">
        <v>29.76</v>
      </c>
    </row>
    <row r="7" spans="1:13">
      <c r="A7" s="45">
        <f t="shared" si="0"/>
        <v>1985</v>
      </c>
      <c r="B7" s="46">
        <v>0.34910000000000002</v>
      </c>
      <c r="C7" s="9">
        <v>27.01</v>
      </c>
      <c r="D7" s="12">
        <v>27.765999999999998</v>
      </c>
      <c r="E7" s="10">
        <v>27.76</v>
      </c>
      <c r="F7" s="2">
        <v>1333.3</v>
      </c>
      <c r="G7" s="2">
        <v>47.563355551816677</v>
      </c>
      <c r="H7" s="7">
        <v>1498.9</v>
      </c>
      <c r="I7" s="44">
        <v>2.2153999999999998</v>
      </c>
      <c r="J7" s="8">
        <v>12614.68</v>
      </c>
      <c r="M7" s="47">
        <v>30.125</v>
      </c>
    </row>
    <row r="8" spans="1:13">
      <c r="A8" s="45">
        <f t="shared" si="0"/>
        <v>1986</v>
      </c>
      <c r="B8" s="46">
        <v>-4.0991</v>
      </c>
      <c r="C8" s="9">
        <v>13.53</v>
      </c>
      <c r="D8" s="12">
        <v>14.475</v>
      </c>
      <c r="E8" s="10">
        <v>14.287000000000001</v>
      </c>
      <c r="F8" s="2">
        <v>1221.2</v>
      </c>
      <c r="G8" s="2">
        <v>87.767189622513825</v>
      </c>
      <c r="H8" s="7">
        <v>1466.6</v>
      </c>
      <c r="I8" s="44">
        <v>-2.9990999999999999</v>
      </c>
      <c r="J8" s="8">
        <v>4121.8999999999996</v>
      </c>
      <c r="M8" s="47">
        <v>30.663</v>
      </c>
    </row>
    <row r="9" spans="1:13">
      <c r="A9" s="45">
        <f t="shared" si="0"/>
        <v>1987</v>
      </c>
      <c r="B9" s="46">
        <v>-17.9648</v>
      </c>
      <c r="C9" s="9">
        <v>17.73</v>
      </c>
      <c r="D9" s="12">
        <v>18.498999999999999</v>
      </c>
      <c r="E9" s="10">
        <v>18.401</v>
      </c>
      <c r="F9" s="2">
        <v>1065.2</v>
      </c>
      <c r="G9" s="2">
        <v>23.928057380237217</v>
      </c>
      <c r="H9" s="7">
        <v>1323</v>
      </c>
      <c r="I9" s="44">
        <v>-0.29530000000000001</v>
      </c>
      <c r="J9" s="8">
        <v>7007.2</v>
      </c>
      <c r="M9" s="47">
        <v>31.04</v>
      </c>
    </row>
    <row r="10" spans="1:13">
      <c r="A10" s="45">
        <f t="shared" si="0"/>
        <v>1988</v>
      </c>
      <c r="B10" s="46">
        <v>-20.795000000000002</v>
      </c>
      <c r="C10" s="9">
        <v>14.24</v>
      </c>
      <c r="D10" s="12">
        <v>15.113</v>
      </c>
      <c r="E10" s="10">
        <v>14.994999999999999</v>
      </c>
      <c r="F10" s="2">
        <v>1110.5</v>
      </c>
      <c r="G10" s="2">
        <v>8.5551120813893107</v>
      </c>
      <c r="H10" s="7">
        <v>1341.3489999999999</v>
      </c>
      <c r="I10" s="44">
        <v>-0.9657</v>
      </c>
      <c r="J10" s="8">
        <v>6206.8</v>
      </c>
      <c r="M10" s="47">
        <v>30.513000000000002</v>
      </c>
    </row>
    <row r="11" spans="1:13">
      <c r="A11" s="45">
        <f t="shared" si="0"/>
        <v>1989</v>
      </c>
      <c r="B11" s="46">
        <v>-22.993500000000001</v>
      </c>
      <c r="C11" s="9">
        <v>17.309999999999999</v>
      </c>
      <c r="D11" s="12">
        <v>18.501999999999999</v>
      </c>
      <c r="E11" s="10">
        <v>18.29</v>
      </c>
      <c r="F11" s="2">
        <v>1525.9</v>
      </c>
      <c r="G11" s="2">
        <v>0.94357930587604111</v>
      </c>
      <c r="H11" s="7">
        <v>1716.3</v>
      </c>
      <c r="I11" s="44">
        <v>10.684100000000001</v>
      </c>
      <c r="J11" s="8">
        <v>7517</v>
      </c>
      <c r="M11" s="47">
        <v>29.925000000000001</v>
      </c>
    </row>
    <row r="12" spans="1:13">
      <c r="A12" s="45">
        <f t="shared" si="0"/>
        <v>1990</v>
      </c>
      <c r="B12" s="46">
        <v>-5.7618999999999998</v>
      </c>
      <c r="C12" s="9">
        <v>22.26</v>
      </c>
      <c r="D12" s="12">
        <v>24.164000000000001</v>
      </c>
      <c r="E12" s="10">
        <v>23.742999999999999</v>
      </c>
      <c r="F12" s="2">
        <v>1550</v>
      </c>
      <c r="G12" s="2">
        <v>5.9241442515224056</v>
      </c>
      <c r="H12" s="7">
        <v>1726.701</v>
      </c>
      <c r="I12" s="44">
        <v>44.731200000000001</v>
      </c>
      <c r="J12" s="8">
        <v>9851.5</v>
      </c>
      <c r="M12" s="47">
        <v>29.31</v>
      </c>
    </row>
    <row r="13" spans="1:13">
      <c r="A13" s="45">
        <f t="shared" si="0"/>
        <v>1991</v>
      </c>
      <c r="B13" s="46">
        <v>-15.7966</v>
      </c>
      <c r="C13" s="9">
        <v>18.62</v>
      </c>
      <c r="D13" s="12">
        <v>20.553000000000001</v>
      </c>
      <c r="E13" s="10">
        <v>20.166</v>
      </c>
      <c r="F13" s="2">
        <v>1610</v>
      </c>
      <c r="G13" s="2">
        <v>2.047852325384925</v>
      </c>
      <c r="H13" s="7">
        <v>1893.1</v>
      </c>
      <c r="I13" s="44">
        <v>12.6554</v>
      </c>
      <c r="J13" s="8">
        <v>7274.5</v>
      </c>
      <c r="M13" s="47">
        <v>28.774999999999999</v>
      </c>
    </row>
    <row r="14" spans="1:13">
      <c r="A14" s="45">
        <f t="shared" si="0"/>
        <v>1992</v>
      </c>
      <c r="B14" s="46">
        <v>-101.4049</v>
      </c>
      <c r="C14" s="9">
        <v>18.440000000000001</v>
      </c>
      <c r="D14" s="12">
        <v>19.952000000000002</v>
      </c>
      <c r="E14" s="10">
        <v>19.614000000000001</v>
      </c>
      <c r="F14" s="2">
        <v>1585</v>
      </c>
      <c r="G14" s="2">
        <v>10.476384149779477</v>
      </c>
      <c r="H14" s="7">
        <v>1957</v>
      </c>
      <c r="I14" s="44">
        <v>39.422800000000002</v>
      </c>
      <c r="J14" s="8">
        <v>11587.5</v>
      </c>
      <c r="M14" s="47">
        <v>29.32</v>
      </c>
    </row>
    <row r="15" spans="1:13">
      <c r="A15" s="45">
        <f t="shared" si="0"/>
        <v>1993</v>
      </c>
      <c r="B15" s="46">
        <v>-41.736800000000002</v>
      </c>
      <c r="C15" s="9">
        <v>16.329999999999998</v>
      </c>
      <c r="D15" s="12">
        <v>17.565000000000001</v>
      </c>
      <c r="E15" s="10">
        <v>17.443999999999999</v>
      </c>
      <c r="F15" s="2">
        <v>1557</v>
      </c>
      <c r="G15" s="2">
        <v>19.388721111311337</v>
      </c>
      <c r="H15" s="7">
        <v>1905.2</v>
      </c>
      <c r="I15" s="44">
        <v>-19.488700000000001</v>
      </c>
      <c r="J15" s="8">
        <v>8961.8043109999999</v>
      </c>
      <c r="M15" s="47">
        <v>29.7</v>
      </c>
    </row>
    <row r="16" spans="1:13">
      <c r="A16" s="45">
        <f t="shared" si="0"/>
        <v>1994</v>
      </c>
      <c r="B16" s="46">
        <v>-42.6233</v>
      </c>
      <c r="C16" s="9">
        <v>15.53</v>
      </c>
      <c r="D16" s="12">
        <v>16.213999999999999</v>
      </c>
      <c r="E16" s="10">
        <v>16.202000000000002</v>
      </c>
      <c r="F16" s="2">
        <v>1590</v>
      </c>
      <c r="G16" s="2">
        <v>30.996804823508711</v>
      </c>
      <c r="H16" s="7">
        <v>1820.877</v>
      </c>
      <c r="I16" s="44">
        <v>-52.304299999999998</v>
      </c>
      <c r="J16" s="8">
        <v>8966.2410450000007</v>
      </c>
      <c r="M16" s="47">
        <v>30.05</v>
      </c>
    </row>
    <row r="17" spans="1:13">
      <c r="A17" s="45">
        <f t="shared" si="0"/>
        <v>1995</v>
      </c>
      <c r="B17" s="46">
        <v>-195.21629999999999</v>
      </c>
      <c r="C17" s="9">
        <v>16.86</v>
      </c>
      <c r="D17" s="12">
        <v>17.34</v>
      </c>
      <c r="E17" s="10">
        <v>17.263999999999999</v>
      </c>
      <c r="F17" s="2">
        <v>1665</v>
      </c>
      <c r="G17" s="2">
        <v>6.3958816628724344</v>
      </c>
      <c r="H17" s="7">
        <v>1842.5940000000001</v>
      </c>
      <c r="I17" s="44">
        <v>-186.08500000000001</v>
      </c>
      <c r="J17" s="8">
        <v>11732.483831</v>
      </c>
      <c r="M17" s="47">
        <v>30.113</v>
      </c>
    </row>
    <row r="18" spans="1:13">
      <c r="A18" s="45">
        <f t="shared" si="0"/>
        <v>1996</v>
      </c>
      <c r="B18" s="46">
        <v>-53.152000000000001</v>
      </c>
      <c r="C18" s="9">
        <v>20.29</v>
      </c>
      <c r="D18" s="12">
        <v>21.238</v>
      </c>
      <c r="E18" s="10">
        <v>21.212</v>
      </c>
      <c r="F18" s="2">
        <v>1812.9</v>
      </c>
      <c r="G18" s="2">
        <v>3.3209686985834934</v>
      </c>
      <c r="H18" s="7">
        <v>1863.067</v>
      </c>
      <c r="I18" s="44">
        <v>376.024</v>
      </c>
      <c r="J18" s="8">
        <v>15399.777122</v>
      </c>
      <c r="M18" s="47">
        <v>29.93</v>
      </c>
    </row>
    <row r="19" spans="1:13">
      <c r="A19" s="45">
        <f t="shared" si="0"/>
        <v>1997</v>
      </c>
      <c r="B19" s="46">
        <v>1.0762</v>
      </c>
      <c r="C19" s="9">
        <v>18.68</v>
      </c>
      <c r="D19" s="12">
        <v>19.404</v>
      </c>
      <c r="E19" s="10">
        <v>19.292000000000002</v>
      </c>
      <c r="F19" s="2">
        <v>1855.5</v>
      </c>
      <c r="G19" s="2">
        <v>55.106034448259841</v>
      </c>
      <c r="H19" s="7">
        <v>1876.741</v>
      </c>
      <c r="I19" s="44">
        <v>263.29570000000001</v>
      </c>
      <c r="J19" s="8">
        <v>14408.822797999999</v>
      </c>
      <c r="M19" s="47">
        <v>29.324999999999999</v>
      </c>
    </row>
    <row r="20" spans="1:13">
      <c r="A20" s="45">
        <f t="shared" si="0"/>
        <v>1998</v>
      </c>
      <c r="B20" s="46">
        <v>-220.67132000000001</v>
      </c>
      <c r="C20" s="9">
        <v>12.28</v>
      </c>
      <c r="D20" s="12">
        <v>12.771000000000001</v>
      </c>
      <c r="E20" s="10">
        <v>12.619</v>
      </c>
      <c r="F20" s="2">
        <v>1832.8</v>
      </c>
      <c r="G20" s="2">
        <v>167.67396947972011</v>
      </c>
      <c r="H20" s="7">
        <v>1939.046</v>
      </c>
      <c r="I20" s="44">
        <v>-331.43</v>
      </c>
      <c r="J20" s="8">
        <v>9553.2311850000006</v>
      </c>
      <c r="M20" s="47">
        <v>28.1</v>
      </c>
    </row>
    <row r="21" spans="1:13">
      <c r="A21" s="45">
        <f t="shared" si="0"/>
        <v>1999</v>
      </c>
      <c r="B21" s="46">
        <v>-326.63428399999998</v>
      </c>
      <c r="C21" s="9">
        <v>17.48</v>
      </c>
      <c r="D21" s="12">
        <v>18.065999999999999</v>
      </c>
      <c r="E21" s="10">
        <v>17.934000000000001</v>
      </c>
      <c r="F21" s="2">
        <v>1705.1</v>
      </c>
      <c r="G21" s="2">
        <v>119.27454697112398</v>
      </c>
      <c r="H21" s="7">
        <v>1781.5</v>
      </c>
      <c r="I21" s="44">
        <v>46.336210000000001</v>
      </c>
      <c r="J21" s="8">
        <v>13708.308473999999</v>
      </c>
      <c r="M21" s="47">
        <v>28.4</v>
      </c>
    </row>
    <row r="22" spans="1:13">
      <c r="A22" s="45">
        <f t="shared" si="0"/>
        <v>2000</v>
      </c>
      <c r="B22" s="46">
        <v>314.13914999999997</v>
      </c>
      <c r="C22" s="9">
        <v>27.6</v>
      </c>
      <c r="D22" s="12">
        <v>28.492999999999999</v>
      </c>
      <c r="E22" s="10">
        <v>28.402000000000001</v>
      </c>
      <c r="F22" s="2">
        <v>1986.4</v>
      </c>
      <c r="G22" s="2">
        <v>310.90259060906806</v>
      </c>
      <c r="H22" s="7">
        <v>2053.6</v>
      </c>
      <c r="I22" s="44">
        <v>713.02390000000003</v>
      </c>
      <c r="J22" s="8">
        <v>26894.103071000001</v>
      </c>
      <c r="M22" s="47">
        <v>28.475000000000001</v>
      </c>
    </row>
    <row r="23" spans="1:13">
      <c r="A23" s="45">
        <f t="shared" si="0"/>
        <v>2001</v>
      </c>
      <c r="B23" s="46">
        <v>24.729900000000001</v>
      </c>
      <c r="C23" s="9">
        <v>23.12</v>
      </c>
      <c r="D23" s="12">
        <v>24.5</v>
      </c>
      <c r="E23" s="10">
        <v>24.239000000000001</v>
      </c>
      <c r="F23" s="2">
        <v>2009.4</v>
      </c>
      <c r="G23" s="2">
        <v>196.78805649817537</v>
      </c>
      <c r="H23" s="7">
        <v>2017.6</v>
      </c>
      <c r="I23" s="44">
        <v>242.90129999999999</v>
      </c>
      <c r="J23" s="8">
        <v>17730.771997</v>
      </c>
      <c r="M23" s="47">
        <v>28.15</v>
      </c>
    </row>
    <row r="24" spans="1:13">
      <c r="A24" s="45">
        <f t="shared" si="0"/>
        <v>2002</v>
      </c>
      <c r="B24" s="46">
        <v>-563.48389499999996</v>
      </c>
      <c r="C24" s="9">
        <v>24.36</v>
      </c>
      <c r="D24" s="12">
        <v>25.152999999999999</v>
      </c>
      <c r="E24" s="10">
        <v>25.048999999999999</v>
      </c>
      <c r="F24" s="2">
        <v>1798.2</v>
      </c>
      <c r="G24" s="2">
        <v>201.60354011371197</v>
      </c>
      <c r="H24" s="7">
        <v>1801.7</v>
      </c>
      <c r="I24" s="44">
        <v>-117.03700000000001</v>
      </c>
      <c r="J24" s="8">
        <v>16566.770057999998</v>
      </c>
      <c r="M24" s="47">
        <v>27.8</v>
      </c>
    </row>
    <row r="25" spans="1:13">
      <c r="A25" s="45">
        <f t="shared" si="0"/>
        <v>2003</v>
      </c>
      <c r="B25" s="46">
        <v>-162.29824439999999</v>
      </c>
      <c r="C25" s="9">
        <v>28.1</v>
      </c>
      <c r="D25" s="12">
        <v>28.765000000000001</v>
      </c>
      <c r="E25" s="10">
        <v>28.646999999999998</v>
      </c>
      <c r="F25" s="2">
        <v>2163.5</v>
      </c>
      <c r="G25" s="2">
        <v>312.48758675513989</v>
      </c>
      <c r="H25" s="7">
        <v>2166.3409999999999</v>
      </c>
      <c r="I25" s="44">
        <v>704.56</v>
      </c>
      <c r="J25" s="8">
        <v>23195.037222999999</v>
      </c>
      <c r="M25" s="47">
        <v>27.312999999999999</v>
      </c>
    </row>
    <row r="26" spans="1:13">
      <c r="A26" s="45">
        <f t="shared" si="0"/>
        <v>2004</v>
      </c>
      <c r="B26" s="46">
        <v>1124.15723</v>
      </c>
      <c r="C26" s="9">
        <v>36.049999999999997</v>
      </c>
      <c r="D26" s="12">
        <v>38.268999999999998</v>
      </c>
      <c r="E26" s="10">
        <v>38.098999999999997</v>
      </c>
      <c r="F26" s="2">
        <v>2356</v>
      </c>
      <c r="G26" s="2">
        <v>290.89773776729567</v>
      </c>
      <c r="H26" s="7">
        <v>2327.4569999999999</v>
      </c>
      <c r="I26" s="44">
        <v>2056.326</v>
      </c>
      <c r="J26" s="8">
        <v>33719.106314999997</v>
      </c>
      <c r="M26" s="47">
        <v>27.09</v>
      </c>
    </row>
    <row r="27" spans="1:13">
      <c r="A27" s="45">
        <f t="shared" si="0"/>
        <v>2005</v>
      </c>
      <c r="B27" s="46">
        <v>2394.8643000000002</v>
      </c>
      <c r="C27" s="9">
        <v>50.64</v>
      </c>
      <c r="D27" s="12">
        <v>55.67</v>
      </c>
      <c r="E27" s="10">
        <v>55.597000000000001</v>
      </c>
      <c r="F27" s="2">
        <v>2325.9</v>
      </c>
      <c r="G27" s="2">
        <v>273.68747190261047</v>
      </c>
      <c r="H27" s="7">
        <v>2365.9450000000002</v>
      </c>
      <c r="I27" s="44">
        <v>4891.7439999999997</v>
      </c>
      <c r="J27" s="8">
        <v>47632.298093999998</v>
      </c>
      <c r="M27" s="47">
        <v>27.888000000000002</v>
      </c>
    </row>
    <row r="28" spans="1:13">
      <c r="A28" s="45">
        <f t="shared" si="0"/>
        <v>2006</v>
      </c>
      <c r="B28" s="46">
        <v>2206.5004990000002</v>
      </c>
      <c r="C28" s="9">
        <v>61.08</v>
      </c>
      <c r="D28" s="12">
        <v>66.84</v>
      </c>
      <c r="E28" s="10">
        <v>67.069999999999993</v>
      </c>
      <c r="F28" s="2">
        <v>2248.4</v>
      </c>
      <c r="G28" s="2">
        <v>288.02729632859905</v>
      </c>
      <c r="H28" s="7">
        <v>2233.884</v>
      </c>
      <c r="I28" s="44">
        <v>4698.0469999999996</v>
      </c>
      <c r="J28" s="8">
        <v>54461.579298999997</v>
      </c>
      <c r="M28" s="47">
        <v>28.038</v>
      </c>
    </row>
    <row r="29" spans="1:13">
      <c r="A29" s="45">
        <f t="shared" si="0"/>
        <v>2007</v>
      </c>
      <c r="B29" s="46">
        <v>1811.8493800000001</v>
      </c>
      <c r="C29" s="9">
        <v>69.08</v>
      </c>
      <c r="D29" s="12">
        <v>75.14</v>
      </c>
      <c r="E29" s="10">
        <v>74.489999999999995</v>
      </c>
      <c r="F29" s="2">
        <v>2217.14</v>
      </c>
      <c r="G29" s="2">
        <v>312.94406926050374</v>
      </c>
      <c r="H29" s="7">
        <v>2059.2620000000002</v>
      </c>
      <c r="I29" s="44">
        <v>3478.375</v>
      </c>
      <c r="J29" s="8">
        <v>50832.754674000003</v>
      </c>
      <c r="M29" s="47">
        <v>27.98</v>
      </c>
    </row>
    <row r="30" spans="1:13">
      <c r="A30" s="45">
        <f t="shared" si="0"/>
        <v>2008</v>
      </c>
      <c r="B30" s="46">
        <v>2463.3700100000001</v>
      </c>
      <c r="C30" s="9">
        <v>94.45</v>
      </c>
      <c r="D30" s="12">
        <v>100.6</v>
      </c>
      <c r="E30" s="10">
        <v>101.42</v>
      </c>
      <c r="F30" s="2">
        <v>2092.34</v>
      </c>
      <c r="G30" s="2">
        <v>354.55329328864775</v>
      </c>
      <c r="H30" s="7">
        <v>2017.366</v>
      </c>
      <c r="I30" s="44">
        <v>3455.65</v>
      </c>
      <c r="J30" s="8">
        <v>73824.658781999999</v>
      </c>
      <c r="M30" s="47">
        <v>26.85</v>
      </c>
    </row>
    <row r="31" spans="1:13">
      <c r="A31" s="45">
        <f t="shared" si="0"/>
        <v>2009</v>
      </c>
      <c r="B31" s="46">
        <v>3927.4879729999998</v>
      </c>
      <c r="C31" s="9">
        <v>61.06</v>
      </c>
      <c r="D31" s="12">
        <v>63.25</v>
      </c>
      <c r="E31" s="10">
        <v>63.35</v>
      </c>
      <c r="F31" s="2">
        <v>2160.17</v>
      </c>
      <c r="G31" s="2">
        <v>345.16759981266534</v>
      </c>
      <c r="H31" s="7">
        <v>1841.9839999999999</v>
      </c>
      <c r="I31" s="44">
        <v>2064.89</v>
      </c>
      <c r="J31" s="8">
        <v>42204.977770999998</v>
      </c>
      <c r="M31" s="47">
        <v>26.663</v>
      </c>
    </row>
    <row r="32" spans="1:13">
      <c r="A32" s="45">
        <f t="shared" si="0"/>
        <v>2010</v>
      </c>
      <c r="B32" s="46">
        <v>2276.15344</v>
      </c>
      <c r="C32" s="9">
        <v>77.45</v>
      </c>
      <c r="D32" s="12">
        <v>81.069999999999993</v>
      </c>
      <c r="E32" s="10">
        <v>81.06</v>
      </c>
      <c r="F32" s="2">
        <v>2464.12</v>
      </c>
      <c r="G32" s="2">
        <v>375.35263013698631</v>
      </c>
      <c r="H32" s="7">
        <v>2048.2689999999998</v>
      </c>
      <c r="I32" s="44">
        <v>1970.5920000000001</v>
      </c>
      <c r="J32" s="8">
        <v>67025.024317999996</v>
      </c>
      <c r="M32" s="47">
        <v>26.97</v>
      </c>
    </row>
    <row r="33" spans="1:13">
      <c r="A33" s="45">
        <f t="shared" si="0"/>
        <v>2011</v>
      </c>
      <c r="B33" s="46">
        <v>810.05682449999995</v>
      </c>
      <c r="C33" s="9">
        <v>107.46</v>
      </c>
      <c r="D33" s="12">
        <v>114.15</v>
      </c>
      <c r="E33" s="10">
        <v>113.65</v>
      </c>
      <c r="F33" s="2">
        <v>2377</v>
      </c>
      <c r="G33" s="2">
        <v>412.43908192196085</v>
      </c>
      <c r="H33" s="7">
        <v>1974.808</v>
      </c>
      <c r="I33" s="44">
        <v>1641.463</v>
      </c>
      <c r="J33" s="8">
        <v>88449.488530000002</v>
      </c>
      <c r="M33" s="47">
        <v>27.788</v>
      </c>
    </row>
    <row r="34" spans="1:13">
      <c r="A34" s="45">
        <f t="shared" si="0"/>
        <v>2012</v>
      </c>
      <c r="B34" s="46">
        <v>787.2514036</v>
      </c>
      <c r="C34" s="9">
        <v>109.45</v>
      </c>
      <c r="D34" s="12">
        <v>113.66</v>
      </c>
      <c r="E34" s="10">
        <v>114.21</v>
      </c>
      <c r="F34" s="2">
        <v>2368</v>
      </c>
      <c r="G34" s="2">
        <v>351.6496712328767</v>
      </c>
      <c r="H34" s="7">
        <v>1954.0740000000001</v>
      </c>
      <c r="I34" s="44">
        <v>2736.4479999999999</v>
      </c>
      <c r="J34" s="8">
        <v>95619.697</v>
      </c>
      <c r="M34" s="47">
        <v>28.088000000000001</v>
      </c>
    </row>
    <row r="35" spans="1:13">
      <c r="A35" s="45">
        <f t="shared" si="0"/>
        <v>2013</v>
      </c>
      <c r="B35" s="46">
        <v>4205.6967519999998</v>
      </c>
      <c r="C35" s="9">
        <v>105.87</v>
      </c>
      <c r="D35" s="12">
        <v>111.36</v>
      </c>
      <c r="E35" s="10">
        <v>111.95</v>
      </c>
      <c r="F35" s="2">
        <v>2193</v>
      </c>
      <c r="G35" s="2">
        <v>331.00357311124947</v>
      </c>
      <c r="H35" s="7">
        <v>1753.7170000000001</v>
      </c>
      <c r="I35" s="44">
        <v>2996.627</v>
      </c>
      <c r="J35" s="8">
        <v>90546.240000000005</v>
      </c>
      <c r="M35" s="47">
        <v>28.87</v>
      </c>
    </row>
    <row r="36" spans="1:13">
      <c r="A36" s="45">
        <f t="shared" si="0"/>
        <v>2014</v>
      </c>
      <c r="B36" s="46">
        <v>2074.824114</v>
      </c>
      <c r="C36" s="9">
        <v>96.29</v>
      </c>
      <c r="D36" s="12">
        <v>100.85</v>
      </c>
      <c r="E36" s="10">
        <v>101.35</v>
      </c>
      <c r="F36" s="2">
        <v>2120.0693068119999</v>
      </c>
      <c r="G36" s="2">
        <v>438.65462467476527</v>
      </c>
      <c r="H36" s="7">
        <v>1807.047</v>
      </c>
      <c r="I36" s="44">
        <v>142.57140000000001</v>
      </c>
      <c r="J36" s="8">
        <v>78052.77</v>
      </c>
      <c r="M36" s="47">
        <v>29.888000000000002</v>
      </c>
    </row>
    <row r="37" spans="1:13">
      <c r="A37" s="45">
        <f t="shared" si="0"/>
        <v>2015</v>
      </c>
      <c r="B37" s="46">
        <v>-3235.4558950000001</v>
      </c>
      <c r="C37" s="9">
        <v>49.49</v>
      </c>
      <c r="D37" s="12">
        <v>52.95</v>
      </c>
      <c r="E37" s="10">
        <v>54.41</v>
      </c>
      <c r="F37" s="2">
        <v>2114</v>
      </c>
      <c r="G37" s="2">
        <v>440.99706428189887</v>
      </c>
      <c r="H37" s="7">
        <v>1748.191</v>
      </c>
      <c r="I37" s="44">
        <v>-3033.48</v>
      </c>
      <c r="J37" s="8">
        <v>41817.839999999997</v>
      </c>
      <c r="M37" s="47">
        <v>27.25</v>
      </c>
    </row>
    <row r="38" spans="1:13">
      <c r="A38" s="45">
        <f t="shared" si="0"/>
        <v>2016</v>
      </c>
      <c r="B38" s="46">
        <v>1420.5892409999999</v>
      </c>
      <c r="C38" s="9">
        <v>40.76</v>
      </c>
      <c r="D38" s="12">
        <v>44.02</v>
      </c>
      <c r="E38" s="10">
        <v>43.7</v>
      </c>
      <c r="F38" s="2">
        <v>1737.9678907103826</v>
      </c>
      <c r="G38" s="2">
        <v>423.4005267037839</v>
      </c>
      <c r="H38" s="7">
        <v>1427.2619999999999</v>
      </c>
      <c r="I38" s="44">
        <v>687.90639999999996</v>
      </c>
      <c r="J38" s="8">
        <v>27788.3</v>
      </c>
      <c r="M38" s="47">
        <v>22.375</v>
      </c>
    </row>
    <row r="39" spans="1:13">
      <c r="A39" s="45">
        <f t="shared" si="0"/>
        <v>2017</v>
      </c>
      <c r="B39" s="46">
        <v>1853.1875030000001</v>
      </c>
      <c r="C39" s="13">
        <v>52.43</v>
      </c>
      <c r="D39" s="12">
        <v>54.55</v>
      </c>
      <c r="E39" s="10">
        <v>54.58</v>
      </c>
      <c r="F39" s="2">
        <v>1811.1060958904109</v>
      </c>
      <c r="G39" s="2">
        <v>391.65284002646678</v>
      </c>
      <c r="H39" s="7">
        <v>1535.6389999999999</v>
      </c>
      <c r="I39" s="44">
        <v>3174.431</v>
      </c>
      <c r="J39" s="8">
        <v>38607.279999999999</v>
      </c>
      <c r="M39" s="47">
        <v>17.399999999999999</v>
      </c>
    </row>
    <row r="40" spans="1:13">
      <c r="M40" s="47">
        <v>14.212999999999999</v>
      </c>
    </row>
    <row r="41" spans="1:13">
      <c r="M41" s="47">
        <v>12.5</v>
      </c>
    </row>
    <row r="42" spans="1:13">
      <c r="M42" s="47">
        <v>14.413</v>
      </c>
    </row>
    <row r="43" spans="1:13">
      <c r="M43" s="47">
        <v>12.087999999999999</v>
      </c>
    </row>
    <row r="44" spans="1:13">
      <c r="M44" s="47">
        <v>9.82</v>
      </c>
    </row>
    <row r="45" spans="1:13">
      <c r="M45" s="47">
        <v>13.913</v>
      </c>
    </row>
    <row r="46" spans="1:13">
      <c r="M46" s="47">
        <v>14.11</v>
      </c>
    </row>
    <row r="47" spans="1:13">
      <c r="M47" s="47">
        <v>13.6</v>
      </c>
    </row>
    <row r="48" spans="1:13">
      <c r="M48" s="47">
        <v>14.488</v>
      </c>
    </row>
    <row r="49" spans="13:13">
      <c r="M49" s="47">
        <v>16.12</v>
      </c>
    </row>
    <row r="50" spans="13:13">
      <c r="M50" s="47">
        <v>18.399999999999999</v>
      </c>
    </row>
    <row r="51" spans="13:13">
      <c r="M51" s="47">
        <v>17.425000000000001</v>
      </c>
    </row>
    <row r="52" spans="13:13">
      <c r="M52" s="47">
        <v>18.2</v>
      </c>
    </row>
    <row r="53" spans="13:13">
      <c r="M53" s="47">
        <v>18.25</v>
      </c>
    </row>
    <row r="54" spans="13:13">
      <c r="M54" s="47">
        <v>18.838000000000001</v>
      </c>
    </row>
    <row r="55" spans="13:13">
      <c r="M55" s="47">
        <v>19.010000000000002</v>
      </c>
    </row>
    <row r="56" spans="13:13">
      <c r="M56" s="47">
        <v>20.100000000000001</v>
      </c>
    </row>
    <row r="57" spans="13:13">
      <c r="M57" s="47">
        <v>19.100000000000001</v>
      </c>
    </row>
    <row r="58" spans="13:13">
      <c r="M58" s="47">
        <v>18.55</v>
      </c>
    </row>
    <row r="59" spans="13:13">
      <c r="M59" s="47">
        <v>19.024999999999999</v>
      </c>
    </row>
    <row r="60" spans="13:13">
      <c r="M60" s="47">
        <v>18.05</v>
      </c>
    </row>
    <row r="61" spans="13:13">
      <c r="M61" s="47">
        <v>17.28</v>
      </c>
    </row>
    <row r="62" spans="13:13">
      <c r="M62" s="47">
        <v>16.850000000000001</v>
      </c>
    </row>
    <row r="63" spans="13:13">
      <c r="M63" s="47">
        <v>15.8</v>
      </c>
    </row>
    <row r="64" spans="13:13">
      <c r="M64" s="47">
        <v>15.02</v>
      </c>
    </row>
    <row r="65" spans="13:13">
      <c r="M65" s="47">
        <v>16.763000000000002</v>
      </c>
    </row>
    <row r="66" spans="13:13">
      <c r="M66" s="47">
        <v>16.57</v>
      </c>
    </row>
    <row r="67" spans="13:13">
      <c r="M67" s="47">
        <v>15.375</v>
      </c>
    </row>
    <row r="68" spans="13:13">
      <c r="M68" s="47">
        <v>15.388</v>
      </c>
    </row>
    <row r="69" spans="13:13">
      <c r="M69" s="47">
        <v>14.9</v>
      </c>
    </row>
    <row r="70" spans="13:13">
      <c r="M70" s="47">
        <v>13.337999999999999</v>
      </c>
    </row>
    <row r="71" spans="13:13">
      <c r="M71" s="47">
        <v>12.587999999999999</v>
      </c>
    </row>
    <row r="72" spans="13:13">
      <c r="M72" s="47">
        <v>13.33</v>
      </c>
    </row>
    <row r="73" spans="13:13">
      <c r="M73" s="47">
        <v>15.587999999999999</v>
      </c>
    </row>
    <row r="74" spans="13:13">
      <c r="M74" s="47">
        <v>17.27</v>
      </c>
    </row>
    <row r="75" spans="13:13">
      <c r="M75" s="47">
        <v>17.225000000000001</v>
      </c>
    </row>
    <row r="76" spans="13:13">
      <c r="M76" s="47">
        <v>19.175000000000001</v>
      </c>
    </row>
    <row r="77" spans="13:13">
      <c r="M77" s="47">
        <v>20.488</v>
      </c>
    </row>
    <row r="78" spans="13:13">
      <c r="M78" s="47">
        <v>18.96</v>
      </c>
    </row>
    <row r="79" spans="13:13">
      <c r="M79" s="47">
        <v>17.850000000000001</v>
      </c>
    </row>
    <row r="80" spans="13:13">
      <c r="M80" s="47">
        <v>18.138000000000002</v>
      </c>
    </row>
    <row r="81" spans="13:13">
      <c r="M81" s="47">
        <v>16.87</v>
      </c>
    </row>
    <row r="82" spans="13:13">
      <c r="M82" s="47">
        <v>17.925000000000001</v>
      </c>
    </row>
    <row r="83" spans="13:13">
      <c r="M83" s="47">
        <v>19.260000000000002</v>
      </c>
    </row>
    <row r="84" spans="13:13">
      <c r="M84" s="47">
        <v>19</v>
      </c>
    </row>
    <row r="85" spans="13:13">
      <c r="M85" s="47">
        <v>20.274999999999999</v>
      </c>
    </row>
    <row r="86" spans="13:13">
      <c r="M86" s="47">
        <v>21.64</v>
      </c>
    </row>
    <row r="87" spans="13:13">
      <c r="M87" s="47">
        <v>20.038</v>
      </c>
    </row>
    <row r="88" spans="13:13">
      <c r="M88" s="47">
        <v>18.725000000000001</v>
      </c>
    </row>
    <row r="89" spans="13:13">
      <c r="M89" s="47">
        <v>17.100000000000001</v>
      </c>
    </row>
    <row r="90" spans="13:13">
      <c r="M90" s="47">
        <v>16.75</v>
      </c>
    </row>
    <row r="91" spans="13:13">
      <c r="M91" s="47">
        <v>15.462999999999999</v>
      </c>
    </row>
    <row r="92" spans="13:13">
      <c r="M92" s="47">
        <v>17.86</v>
      </c>
    </row>
    <row r="93" spans="13:13">
      <c r="M93" s="47">
        <v>28.6</v>
      </c>
    </row>
    <row r="94" spans="13:13">
      <c r="M94" s="47">
        <v>35.313000000000002</v>
      </c>
    </row>
    <row r="95" spans="13:13">
      <c r="M95" s="47">
        <v>36.950000000000003</v>
      </c>
    </row>
    <row r="96" spans="13:13">
      <c r="M96" s="47">
        <v>33.549999999999997</v>
      </c>
    </row>
    <row r="97" spans="13:13">
      <c r="M97" s="47">
        <v>28.85</v>
      </c>
    </row>
    <row r="98" spans="13:13">
      <c r="M98" s="47">
        <v>24.55</v>
      </c>
    </row>
    <row r="99" spans="13:13">
      <c r="M99" s="47">
        <v>20.25</v>
      </c>
    </row>
    <row r="100" spans="13:13">
      <c r="M100" s="47">
        <v>19.363</v>
      </c>
    </row>
    <row r="101" spans="13:13">
      <c r="M101" s="47">
        <v>19.41</v>
      </c>
    </row>
    <row r="102" spans="13:13">
      <c r="M102" s="47">
        <v>19.388000000000002</v>
      </c>
    </row>
    <row r="103" spans="13:13">
      <c r="M103" s="47">
        <v>18.524999999999999</v>
      </c>
    </row>
    <row r="104" spans="13:13">
      <c r="M104" s="47">
        <v>19.809999999999999</v>
      </c>
    </row>
    <row r="105" spans="13:13">
      <c r="M105" s="47">
        <v>20.175000000000001</v>
      </c>
    </row>
    <row r="106" spans="13:13">
      <c r="M106" s="47">
        <v>21.024999999999999</v>
      </c>
    </row>
    <row r="107" spans="13:13">
      <c r="M107" s="47">
        <v>22.81</v>
      </c>
    </row>
    <row r="108" spans="13:13">
      <c r="M108" s="47">
        <v>21.738</v>
      </c>
    </row>
    <row r="109" spans="13:13">
      <c r="M109" s="47">
        <v>18.91</v>
      </c>
    </row>
    <row r="110" spans="13:13">
      <c r="M110" s="47">
        <v>18.600000000000001</v>
      </c>
    </row>
    <row r="111" spans="13:13">
      <c r="M111" s="47">
        <v>18.625</v>
      </c>
    </row>
    <row r="112" spans="13:13">
      <c r="M112" s="47">
        <v>18.22</v>
      </c>
    </row>
    <row r="113" spans="13:13">
      <c r="M113" s="47">
        <v>19.75</v>
      </c>
    </row>
    <row r="114" spans="13:13">
      <c r="M114" s="47">
        <v>20.55</v>
      </c>
    </row>
    <row r="115" spans="13:13">
      <c r="M115" s="47">
        <v>21.76</v>
      </c>
    </row>
    <row r="116" spans="13:13">
      <c r="M116" s="47">
        <v>20.937999999999999</v>
      </c>
    </row>
    <row r="117" spans="13:13">
      <c r="M117" s="47">
        <v>20.463000000000001</v>
      </c>
    </row>
    <row r="118" spans="13:13">
      <c r="M118" s="47">
        <v>20.86</v>
      </c>
    </row>
    <row r="119" spans="13:13">
      <c r="M119" s="47">
        <v>20.95</v>
      </c>
    </row>
    <row r="120" spans="13:13">
      <c r="M120" s="47">
        <v>19.913</v>
      </c>
    </row>
    <row r="121" spans="13:13">
      <c r="M121" s="47">
        <v>18.829999999999998</v>
      </c>
    </row>
    <row r="122" spans="13:13">
      <c r="M122" s="47">
        <v>17.8</v>
      </c>
    </row>
    <row r="123" spans="13:13">
      <c r="M123" s="47">
        <v>19.125</v>
      </c>
    </row>
    <row r="124" spans="13:13">
      <c r="M124" s="47">
        <v>19.420000000000002</v>
      </c>
    </row>
    <row r="125" spans="13:13">
      <c r="M125" s="47">
        <v>19.238</v>
      </c>
    </row>
    <row r="126" spans="13:13">
      <c r="M126" s="47">
        <v>19.013000000000002</v>
      </c>
    </row>
    <row r="127" spans="13:13">
      <c r="M127" s="47">
        <v>18.25</v>
      </c>
    </row>
    <row r="128" spans="13:13">
      <c r="M128" s="47">
        <v>17.513000000000002</v>
      </c>
    </row>
    <row r="129" spans="13:13">
      <c r="M129" s="47">
        <v>17.22</v>
      </c>
    </row>
    <row r="130" spans="13:13">
      <c r="M130" s="47">
        <v>16.437999999999999</v>
      </c>
    </row>
    <row r="131" spans="13:13">
      <c r="M131" s="47">
        <v>17.074999999999999</v>
      </c>
    </row>
    <row r="132" spans="13:13">
      <c r="M132" s="47">
        <v>15.66</v>
      </c>
    </row>
    <row r="133" spans="13:13">
      <c r="M133" s="47">
        <v>13.962999999999999</v>
      </c>
    </row>
    <row r="134" spans="13:13">
      <c r="M134" s="47">
        <v>14.738</v>
      </c>
    </row>
    <row r="135" spans="13:13">
      <c r="M135" s="47">
        <v>14.5</v>
      </c>
    </row>
    <row r="136" spans="13:13">
      <c r="M136" s="47">
        <v>14.4</v>
      </c>
    </row>
    <row r="137" spans="13:13">
      <c r="M137" s="47">
        <v>15.55</v>
      </c>
    </row>
    <row r="138" spans="13:13">
      <c r="M138" s="47">
        <v>16.72</v>
      </c>
    </row>
    <row r="139" spans="13:13">
      <c r="M139" s="47">
        <v>17.213000000000001</v>
      </c>
    </row>
    <row r="140" spans="13:13">
      <c r="M140" s="47">
        <v>17.850000000000001</v>
      </c>
    </row>
    <row r="141" spans="13:13">
      <c r="M141" s="47">
        <v>16.98</v>
      </c>
    </row>
    <row r="142" spans="13:13">
      <c r="M142" s="47">
        <v>16.013000000000002</v>
      </c>
    </row>
    <row r="143" spans="13:13">
      <c r="M143" s="47">
        <v>16.888000000000002</v>
      </c>
    </row>
    <row r="144" spans="13:13">
      <c r="M144" s="47">
        <v>17.579999999999998</v>
      </c>
    </row>
    <row r="145" spans="13:13">
      <c r="M145" s="47">
        <v>15.938000000000001</v>
      </c>
    </row>
    <row r="146" spans="13:13">
      <c r="M146" s="47">
        <v>16.920000000000002</v>
      </c>
    </row>
    <row r="147" spans="13:13">
      <c r="M147" s="47">
        <v>17.538</v>
      </c>
    </row>
    <row r="148" spans="13:13">
      <c r="M148" s="47">
        <v>17.238</v>
      </c>
    </row>
    <row r="149" spans="13:13">
      <c r="M149" s="47">
        <v>18.838000000000001</v>
      </c>
    </row>
    <row r="150" spans="13:13">
      <c r="M150" s="47">
        <v>18.71</v>
      </c>
    </row>
    <row r="151" spans="13:13">
      <c r="M151" s="47">
        <v>17.574999999999999</v>
      </c>
    </row>
    <row r="152" spans="13:13">
      <c r="M152" s="47">
        <v>15.95</v>
      </c>
    </row>
    <row r="153" spans="13:13">
      <c r="M153" s="47">
        <v>16.25</v>
      </c>
    </row>
    <row r="154" spans="13:13">
      <c r="M154" s="47">
        <v>17.113</v>
      </c>
    </row>
    <row r="155" spans="13:13">
      <c r="M155" s="47">
        <v>16.559999999999999</v>
      </c>
    </row>
    <row r="156" spans="13:13">
      <c r="M156" s="47">
        <v>17.187999999999999</v>
      </c>
    </row>
    <row r="157" spans="13:13">
      <c r="M157" s="47">
        <v>18.437999999999999</v>
      </c>
    </row>
    <row r="158" spans="13:13">
      <c r="M158" s="47">
        <v>18.55</v>
      </c>
    </row>
    <row r="159" spans="13:13">
      <c r="M159" s="47">
        <v>18.638000000000002</v>
      </c>
    </row>
    <row r="160" spans="13:13">
      <c r="M160" s="47">
        <v>20.638000000000002</v>
      </c>
    </row>
    <row r="161" spans="13:13">
      <c r="M161" s="47">
        <v>21.43</v>
      </c>
    </row>
    <row r="162" spans="13:13">
      <c r="M162" s="47">
        <v>19.574999999999999</v>
      </c>
    </row>
    <row r="163" spans="13:13">
      <c r="M163" s="47">
        <v>18.725000000000001</v>
      </c>
    </row>
    <row r="164" spans="13:13">
      <c r="M164" s="47">
        <v>20.04</v>
      </c>
    </row>
    <row r="165" spans="13:13">
      <c r="M165" s="47">
        <v>21.15</v>
      </c>
    </row>
    <row r="166" spans="13:13">
      <c r="M166" s="47">
        <v>22.95</v>
      </c>
    </row>
    <row r="167" spans="13:13">
      <c r="M167" s="47">
        <v>24.74</v>
      </c>
    </row>
    <row r="168" spans="13:13">
      <c r="M168" s="47">
        <v>23.113</v>
      </c>
    </row>
    <row r="169" spans="13:13">
      <c r="M169" s="47">
        <v>24.53</v>
      </c>
    </row>
    <row r="170" spans="13:13">
      <c r="M170" s="47">
        <v>24.038</v>
      </c>
    </row>
    <row r="171" spans="13:13">
      <c r="M171" s="47">
        <v>21.65</v>
      </c>
    </row>
    <row r="172" spans="13:13">
      <c r="M172" s="47">
        <v>19.388000000000002</v>
      </c>
    </row>
    <row r="173" spans="13:13">
      <c r="M173" s="47">
        <v>17.82</v>
      </c>
    </row>
    <row r="174" spans="13:13">
      <c r="M174" s="47">
        <v>19.600000000000001</v>
      </c>
    </row>
    <row r="175" spans="13:13">
      <c r="M175" s="47">
        <v>17.95</v>
      </c>
    </row>
    <row r="176" spans="13:13">
      <c r="M176" s="47">
        <v>18.95</v>
      </c>
    </row>
    <row r="177" spans="13:13">
      <c r="M177" s="47">
        <v>19.038</v>
      </c>
    </row>
    <row r="178" spans="13:13">
      <c r="M178" s="47">
        <v>18.89</v>
      </c>
    </row>
    <row r="179" spans="13:13">
      <c r="M179" s="47">
        <v>19.975000000000001</v>
      </c>
    </row>
    <row r="180" spans="13:13">
      <c r="M180" s="47">
        <v>19.363</v>
      </c>
    </row>
    <row r="181" spans="13:13">
      <c r="M181" s="47">
        <v>17.34</v>
      </c>
    </row>
    <row r="182" spans="13:13">
      <c r="M182" s="47">
        <v>15.25</v>
      </c>
    </row>
    <row r="183" spans="13:13">
      <c r="M183" s="47">
        <v>14.113</v>
      </c>
    </row>
    <row r="184" spans="13:13">
      <c r="M184" s="47">
        <v>13.14</v>
      </c>
    </row>
    <row r="185" spans="13:13">
      <c r="M185" s="47">
        <v>13.513</v>
      </c>
    </row>
    <row r="186" spans="13:13">
      <c r="M186" s="47">
        <v>14.462999999999999</v>
      </c>
    </row>
    <row r="187" spans="13:13">
      <c r="M187" s="47">
        <v>11.89</v>
      </c>
    </row>
    <row r="188" spans="13:13">
      <c r="M188" s="47">
        <v>12.013</v>
      </c>
    </row>
    <row r="189" spans="13:13">
      <c r="M189" s="47">
        <v>12.138</v>
      </c>
    </row>
    <row r="190" spans="13:13">
      <c r="M190" s="47">
        <v>13.59</v>
      </c>
    </row>
    <row r="191" spans="13:13">
      <c r="M191" s="47">
        <v>12.663</v>
      </c>
    </row>
    <row r="192" spans="13:13">
      <c r="M192" s="47">
        <v>11.15</v>
      </c>
    </row>
    <row r="193" spans="13:13">
      <c r="M193" s="47">
        <v>9.9600000000000009</v>
      </c>
    </row>
    <row r="194" spans="13:13">
      <c r="M194" s="47">
        <v>11.324999999999999</v>
      </c>
    </row>
    <row r="195" spans="13:13">
      <c r="M195" s="47">
        <v>10.238</v>
      </c>
    </row>
    <row r="196" spans="13:13">
      <c r="M196" s="47">
        <v>12.56</v>
      </c>
    </row>
    <row r="197" spans="13:13">
      <c r="M197" s="47">
        <v>15.438000000000001</v>
      </c>
    </row>
    <row r="198" spans="13:13">
      <c r="M198" s="47">
        <v>15.45</v>
      </c>
    </row>
    <row r="199" spans="13:13">
      <c r="M199" s="47">
        <v>15.86</v>
      </c>
    </row>
    <row r="200" spans="13:13">
      <c r="M200" s="47">
        <v>19.274999999999999</v>
      </c>
    </row>
    <row r="201" spans="13:13">
      <c r="M201" s="47">
        <v>20.440000000000001</v>
      </c>
    </row>
    <row r="202" spans="13:13">
      <c r="M202" s="47">
        <v>22.9</v>
      </c>
    </row>
    <row r="203" spans="13:13">
      <c r="M203" s="47">
        <v>22.3</v>
      </c>
    </row>
    <row r="204" spans="13:13">
      <c r="M204" s="47">
        <v>24.8</v>
      </c>
    </row>
    <row r="205" spans="13:13">
      <c r="M205" s="47">
        <v>25.863</v>
      </c>
    </row>
    <row r="206" spans="13:13">
      <c r="M206" s="47">
        <v>25.413</v>
      </c>
    </row>
    <row r="207" spans="13:13">
      <c r="M207" s="47">
        <v>28.36</v>
      </c>
    </row>
    <row r="208" spans="13:13">
      <c r="M208" s="47">
        <v>27.538</v>
      </c>
    </row>
    <row r="209" spans="13:13">
      <c r="M209" s="47">
        <v>22.913</v>
      </c>
    </row>
    <row r="210" spans="13:13">
      <c r="M210" s="47">
        <v>27.87</v>
      </c>
    </row>
    <row r="211" spans="13:13">
      <c r="M211" s="47">
        <v>29.863</v>
      </c>
    </row>
    <row r="212" spans="13:13">
      <c r="M212" s="47">
        <v>28.75</v>
      </c>
    </row>
    <row r="213" spans="13:13">
      <c r="M213" s="47">
        <v>29.06</v>
      </c>
    </row>
    <row r="214" spans="13:13">
      <c r="M214" s="47">
        <v>32.65</v>
      </c>
    </row>
    <row r="215" spans="13:13">
      <c r="M215" s="47">
        <v>30.666</v>
      </c>
    </row>
    <row r="216" spans="13:13">
      <c r="M216" s="47">
        <v>32.86</v>
      </c>
    </row>
    <row r="217" spans="13:13">
      <c r="M217" s="47">
        <v>25.474</v>
      </c>
    </row>
    <row r="218" spans="13:13">
      <c r="M218" s="47">
        <v>25.428999999999998</v>
      </c>
    </row>
    <row r="219" spans="13:13">
      <c r="M219" s="47">
        <v>27.399000000000001</v>
      </c>
    </row>
    <row r="220" spans="13:13">
      <c r="M220" s="47">
        <v>24.349</v>
      </c>
    </row>
    <row r="221" spans="13:13">
      <c r="M221" s="47">
        <v>25.433</v>
      </c>
    </row>
    <row r="222" spans="13:13">
      <c r="M222" s="47">
        <v>28.507999999999999</v>
      </c>
    </row>
    <row r="223" spans="13:13">
      <c r="M223" s="47">
        <v>28.06</v>
      </c>
    </row>
    <row r="224" spans="13:13">
      <c r="M224" s="47">
        <v>24.806999999999999</v>
      </c>
    </row>
    <row r="225" spans="13:13">
      <c r="M225" s="47">
        <v>25.413</v>
      </c>
    </row>
    <row r="226" spans="13:13">
      <c r="M226" s="47">
        <v>25.978999999999999</v>
      </c>
    </row>
    <row r="227" spans="13:13">
      <c r="M227" s="47">
        <v>20.596</v>
      </c>
    </row>
    <row r="228" spans="13:13">
      <c r="M228" s="47">
        <v>18.914999999999999</v>
      </c>
    </row>
    <row r="229" spans="13:13">
      <c r="M229" s="47">
        <v>18.782</v>
      </c>
    </row>
    <row r="230" spans="13:13">
      <c r="M230" s="47">
        <v>19.651</v>
      </c>
    </row>
    <row r="231" spans="13:13">
      <c r="M231" s="47">
        <v>20.303000000000001</v>
      </c>
    </row>
    <row r="232" spans="13:13">
      <c r="M232" s="47">
        <v>23.757999999999999</v>
      </c>
    </row>
    <row r="233" spans="13:13">
      <c r="M233" s="47">
        <v>25.788</v>
      </c>
    </row>
    <row r="234" spans="13:13">
      <c r="M234" s="47">
        <v>25.103000000000002</v>
      </c>
    </row>
    <row r="235" spans="13:13">
      <c r="M235" s="47">
        <v>23.983000000000001</v>
      </c>
    </row>
    <row r="236" spans="13:13">
      <c r="M236" s="47">
        <v>25.931999999999999</v>
      </c>
    </row>
    <row r="237" spans="13:13">
      <c r="M237" s="47">
        <v>26.937999999999999</v>
      </c>
    </row>
    <row r="238" spans="13:13">
      <c r="M238" s="47">
        <v>28.454999999999998</v>
      </c>
    </row>
    <row r="239" spans="13:13">
      <c r="M239" s="47">
        <v>27.902000000000001</v>
      </c>
    </row>
    <row r="240" spans="13:13">
      <c r="M240" s="47">
        <v>24.065000000000001</v>
      </c>
    </row>
    <row r="241" spans="13:13">
      <c r="M241" s="47">
        <v>29.271999999999998</v>
      </c>
    </row>
    <row r="242" spans="13:13">
      <c r="M242" s="47">
        <v>30.777999999999999</v>
      </c>
    </row>
    <row r="243" spans="13:13">
      <c r="M243" s="47">
        <v>32.325000000000003</v>
      </c>
    </row>
    <row r="244" spans="13:13">
      <c r="M244" s="47">
        <v>30.832999999999998</v>
      </c>
    </row>
    <row r="245" spans="13:13">
      <c r="M245" s="47">
        <v>25.268000000000001</v>
      </c>
    </row>
    <row r="246" spans="13:13">
      <c r="M246" s="47">
        <v>25.783000000000001</v>
      </c>
    </row>
    <row r="247" spans="13:13">
      <c r="M247" s="47">
        <v>27.463000000000001</v>
      </c>
    </row>
    <row r="248" spans="13:13">
      <c r="M248" s="47">
        <v>28.393999999999998</v>
      </c>
    </row>
    <row r="249" spans="13:13">
      <c r="M249" s="47">
        <v>29.792999999999999</v>
      </c>
    </row>
    <row r="250" spans="13:13">
      <c r="M250" s="47">
        <v>27.466000000000001</v>
      </c>
    </row>
    <row r="251" spans="13:13">
      <c r="M251" s="47">
        <v>29.588000000000001</v>
      </c>
    </row>
    <row r="252" spans="13:13">
      <c r="M252" s="47">
        <v>28.925000000000001</v>
      </c>
    </row>
    <row r="253" spans="13:13">
      <c r="M253" s="47">
        <v>29.635999999999999</v>
      </c>
    </row>
    <row r="254" spans="13:13">
      <c r="M254" s="47">
        <v>30.937999999999999</v>
      </c>
    </row>
    <row r="255" spans="13:13">
      <c r="M255" s="47">
        <v>30.465</v>
      </c>
    </row>
    <row r="256" spans="13:13">
      <c r="M256" s="47">
        <v>33.335999999999999</v>
      </c>
    </row>
    <row r="257" spans="13:13">
      <c r="M257" s="47">
        <v>33.738</v>
      </c>
    </row>
    <row r="258" spans="13:13">
      <c r="M258" s="47">
        <v>37.872999999999998</v>
      </c>
    </row>
    <row r="259" spans="13:13">
      <c r="M259" s="47">
        <v>35.603999999999999</v>
      </c>
    </row>
    <row r="260" spans="13:13">
      <c r="M260" s="47">
        <v>38.075000000000003</v>
      </c>
    </row>
    <row r="261" spans="13:13">
      <c r="M261" s="47">
        <v>42.554000000000002</v>
      </c>
    </row>
    <row r="262" spans="13:13">
      <c r="M262" s="47">
        <v>43.555</v>
      </c>
    </row>
    <row r="263" spans="13:13">
      <c r="M263" s="47">
        <v>49.908000000000001</v>
      </c>
    </row>
    <row r="264" spans="13:13">
      <c r="M264" s="47">
        <v>43.595999999999997</v>
      </c>
    </row>
    <row r="265" spans="13:13">
      <c r="M265" s="47">
        <v>39.08</v>
      </c>
    </row>
    <row r="266" spans="13:13">
      <c r="M266" s="47">
        <v>44.005000000000003</v>
      </c>
    </row>
    <row r="267" spans="13:13">
      <c r="M267" s="47">
        <v>45.433</v>
      </c>
    </row>
    <row r="268" spans="13:13">
      <c r="M268" s="47">
        <v>53.152000000000001</v>
      </c>
    </row>
    <row r="269" spans="13:13">
      <c r="M269" s="47">
        <v>53.183</v>
      </c>
    </row>
    <row r="270" spans="13:13">
      <c r="M270" s="47">
        <v>50.225999999999999</v>
      </c>
    </row>
    <row r="271" spans="13:13">
      <c r="M271" s="47">
        <v>55.93</v>
      </c>
    </row>
    <row r="272" spans="13:13">
      <c r="M272" s="47">
        <v>58.398000000000003</v>
      </c>
    </row>
    <row r="273" spans="13:13">
      <c r="M273" s="47">
        <v>65.491</v>
      </c>
    </row>
    <row r="274" spans="13:13">
      <c r="M274" s="47">
        <v>65.600999999999999</v>
      </c>
    </row>
    <row r="275" spans="13:13">
      <c r="M275" s="47">
        <v>60.734999999999999</v>
      </c>
    </row>
    <row r="276" spans="13:13">
      <c r="M276" s="47">
        <v>57.174999999999997</v>
      </c>
    </row>
    <row r="277" spans="13:13">
      <c r="M277" s="47">
        <v>57.905000000000001</v>
      </c>
    </row>
    <row r="278" spans="13:13">
      <c r="M278" s="47">
        <v>64.040999999999997</v>
      </c>
    </row>
    <row r="279" spans="13:13">
      <c r="M279" s="47">
        <v>62.116999999999997</v>
      </c>
    </row>
    <row r="280" spans="13:13">
      <c r="M280" s="47">
        <v>63.804000000000002</v>
      </c>
    </row>
    <row r="281" spans="13:13">
      <c r="M281" s="47">
        <v>71.802999999999997</v>
      </c>
    </row>
    <row r="282" spans="13:13">
      <c r="M282" s="47">
        <v>71.745999999999995</v>
      </c>
    </row>
    <row r="283" spans="13:13">
      <c r="M283" s="47">
        <v>70.224000000000004</v>
      </c>
    </row>
    <row r="284" spans="13:13">
      <c r="M284" s="47">
        <v>75.488</v>
      </c>
    </row>
    <row r="285" spans="13:13">
      <c r="M285" s="47">
        <v>75.289000000000001</v>
      </c>
    </row>
    <row r="286" spans="13:13">
      <c r="M286" s="47">
        <v>63.868000000000002</v>
      </c>
    </row>
    <row r="287" spans="13:13">
      <c r="M287" s="47">
        <v>58.746000000000002</v>
      </c>
    </row>
    <row r="288" spans="13:13">
      <c r="M288" s="47">
        <v>60.317999999999998</v>
      </c>
    </row>
    <row r="289" spans="13:13">
      <c r="M289" s="47">
        <v>64.277000000000001</v>
      </c>
    </row>
    <row r="290" spans="13:13">
      <c r="M290" s="47">
        <v>56.18</v>
      </c>
    </row>
    <row r="291" spans="13:13">
      <c r="M291" s="47">
        <v>59.58</v>
      </c>
    </row>
    <row r="292" spans="13:13">
      <c r="M292" s="47">
        <v>64.599999999999994</v>
      </c>
    </row>
    <row r="293" spans="13:13">
      <c r="M293" s="47">
        <v>70.010000000000005</v>
      </c>
    </row>
    <row r="294" spans="13:13">
      <c r="M294" s="47">
        <v>70.03</v>
      </c>
    </row>
    <row r="295" spans="13:13">
      <c r="M295" s="47">
        <v>74.45</v>
      </c>
    </row>
    <row r="296" spans="13:13">
      <c r="M296" s="47">
        <v>79.209999999999994</v>
      </c>
    </row>
    <row r="297" spans="13:13">
      <c r="M297" s="47">
        <v>73.34</v>
      </c>
    </row>
    <row r="298" spans="13:13">
      <c r="M298" s="47">
        <v>79.87</v>
      </c>
    </row>
    <row r="299" spans="13:13">
      <c r="M299" s="47">
        <v>85.6</v>
      </c>
    </row>
    <row r="300" spans="13:13">
      <c r="M300" s="47">
        <v>95.32</v>
      </c>
    </row>
    <row r="301" spans="13:13">
      <c r="M301" s="47">
        <v>93.55</v>
      </c>
    </row>
    <row r="302" spans="13:13">
      <c r="M302" s="47">
        <v>94.85</v>
      </c>
    </row>
    <row r="303" spans="13:13">
      <c r="M303" s="47">
        <v>96.98</v>
      </c>
    </row>
    <row r="304" spans="13:13">
      <c r="M304" s="47">
        <v>106.68</v>
      </c>
    </row>
    <row r="305" spans="13:13">
      <c r="M305" s="47">
        <v>112.52</v>
      </c>
    </row>
    <row r="306" spans="13:13">
      <c r="M306" s="47">
        <v>126.55</v>
      </c>
    </row>
    <row r="307" spans="13:13">
      <c r="M307" s="47">
        <v>136.44</v>
      </c>
    </row>
    <row r="308" spans="13:13">
      <c r="M308" s="47">
        <v>137.63999999999999</v>
      </c>
    </row>
    <row r="309" spans="13:13">
      <c r="M309" s="47">
        <v>116.93</v>
      </c>
    </row>
    <row r="310" spans="13:13">
      <c r="M310" s="47">
        <v>100.48</v>
      </c>
    </row>
    <row r="311" spans="13:13">
      <c r="M311" s="47">
        <v>74.569999999999993</v>
      </c>
    </row>
    <row r="312" spans="13:13">
      <c r="M312" s="47">
        <v>56.11</v>
      </c>
    </row>
    <row r="313" spans="13:13">
      <c r="M313" s="47">
        <v>43.1</v>
      </c>
    </row>
    <row r="314" spans="13:13">
      <c r="M314" s="47">
        <v>45.44</v>
      </c>
    </row>
    <row r="315" spans="13:13">
      <c r="M315" s="47">
        <v>45.07</v>
      </c>
    </row>
    <row r="316" spans="13:13">
      <c r="M316" s="47">
        <v>49.7</v>
      </c>
    </row>
    <row r="317" spans="13:13">
      <c r="M317" s="47">
        <v>52.24</v>
      </c>
    </row>
    <row r="318" spans="13:13">
      <c r="M318" s="47">
        <v>57.87</v>
      </c>
    </row>
    <row r="319" spans="13:13">
      <c r="M319" s="47">
        <v>69.55</v>
      </c>
    </row>
    <row r="320" spans="13:13">
      <c r="M320" s="47">
        <v>66.31</v>
      </c>
    </row>
    <row r="321" spans="13:13">
      <c r="M321" s="47">
        <v>73.84</v>
      </c>
    </row>
    <row r="322" spans="13:13">
      <c r="M322" s="47">
        <v>68.739999999999995</v>
      </c>
    </row>
    <row r="323" spans="13:13">
      <c r="M323" s="47">
        <v>74.41</v>
      </c>
    </row>
    <row r="324" spans="13:13">
      <c r="M324" s="47">
        <v>77.959999999999994</v>
      </c>
    </row>
    <row r="325" spans="13:13">
      <c r="M325" s="47">
        <v>75.680000000000007</v>
      </c>
    </row>
    <row r="326" spans="13:13">
      <c r="M326" s="47">
        <v>77.39</v>
      </c>
    </row>
    <row r="327" spans="13:13">
      <c r="M327" s="47">
        <v>75.040000000000006</v>
      </c>
    </row>
    <row r="328" spans="13:13">
      <c r="M328" s="47">
        <v>80.400000000000006</v>
      </c>
    </row>
    <row r="329" spans="13:13">
      <c r="M329" s="47">
        <v>86.14</v>
      </c>
    </row>
    <row r="330" spans="13:13">
      <c r="M330" s="47">
        <v>76.87</v>
      </c>
    </row>
    <row r="331" spans="13:13">
      <c r="M331" s="47">
        <v>76</v>
      </c>
    </row>
    <row r="332" spans="13:13">
      <c r="M332" s="47">
        <v>77.040000000000006</v>
      </c>
    </row>
    <row r="333" spans="13:13">
      <c r="M333" s="47">
        <v>78.819999999999993</v>
      </c>
    </row>
    <row r="334" spans="13:13">
      <c r="M334" s="47">
        <v>79.650000000000006</v>
      </c>
    </row>
    <row r="335" spans="13:13">
      <c r="M335" s="47">
        <v>84.35</v>
      </c>
    </row>
    <row r="336" spans="13:13">
      <c r="M336" s="47">
        <v>86.83</v>
      </c>
    </row>
    <row r="337" spans="13:13">
      <c r="M337" s="47">
        <v>93.08</v>
      </c>
    </row>
    <row r="338" spans="13:13">
      <c r="M338" s="47">
        <v>98.1</v>
      </c>
    </row>
    <row r="339" spans="13:13">
      <c r="M339" s="47">
        <v>105.66</v>
      </c>
    </row>
    <row r="340" spans="13:13">
      <c r="M340" s="47">
        <v>116.75</v>
      </c>
    </row>
    <row r="341" spans="13:13">
      <c r="M341" s="47">
        <v>127.12</v>
      </c>
    </row>
    <row r="342" spans="13:13">
      <c r="M342" s="47">
        <v>118.88</v>
      </c>
    </row>
    <row r="343" spans="13:13">
      <c r="M343" s="47">
        <v>117.27</v>
      </c>
    </row>
    <row r="344" spans="13:13">
      <c r="M344" s="47">
        <v>119.69</v>
      </c>
    </row>
    <row r="345" spans="13:13">
      <c r="M345" s="47">
        <v>112.41</v>
      </c>
    </row>
    <row r="346" spans="13:13">
      <c r="M346" s="47">
        <v>115.63</v>
      </c>
    </row>
    <row r="347" spans="13:13">
      <c r="M347" s="47">
        <v>113.09</v>
      </c>
    </row>
    <row r="348" spans="13:13">
      <c r="M348" s="47">
        <v>114.21</v>
      </c>
    </row>
    <row r="349" spans="13:13">
      <c r="M349" s="47">
        <v>110.71</v>
      </c>
    </row>
    <row r="350" spans="13:13">
      <c r="M350" s="47">
        <v>113.08</v>
      </c>
    </row>
    <row r="351" spans="13:13">
      <c r="M351" s="47">
        <v>122.36</v>
      </c>
    </row>
    <row r="352" spans="13:13">
      <c r="M352" s="47">
        <v>127.98</v>
      </c>
    </row>
    <row r="353" spans="13:13">
      <c r="M353" s="47">
        <v>122.36</v>
      </c>
    </row>
    <row r="354" spans="13:13">
      <c r="M354" s="47">
        <v>112.87</v>
      </c>
    </row>
    <row r="355" spans="13:13">
      <c r="M355" s="47">
        <v>97.19</v>
      </c>
    </row>
    <row r="356" spans="13:13">
      <c r="M356" s="47">
        <v>104.24</v>
      </c>
    </row>
    <row r="357" spans="13:13">
      <c r="M357" s="47">
        <v>114.63</v>
      </c>
    </row>
    <row r="358" spans="13:13">
      <c r="M358" s="47">
        <v>114.06</v>
      </c>
    </row>
    <row r="359" spans="13:13">
      <c r="M359" s="47">
        <v>113.31</v>
      </c>
    </row>
    <row r="360" spans="13:13">
      <c r="M360" s="47">
        <v>110.91</v>
      </c>
    </row>
    <row r="361" spans="13:13">
      <c r="M361" s="47">
        <v>111.19</v>
      </c>
    </row>
    <row r="362" spans="13:13">
      <c r="M362" s="47">
        <v>115.41</v>
      </c>
    </row>
    <row r="363" spans="13:13">
      <c r="M363" s="47">
        <v>118.69</v>
      </c>
    </row>
    <row r="364" spans="13:13">
      <c r="M364" s="47">
        <v>110.57</v>
      </c>
    </row>
    <row r="365" spans="13:13">
      <c r="M365" s="47">
        <v>105.17</v>
      </c>
    </row>
    <row r="366" spans="13:13">
      <c r="M366" s="47">
        <v>105.83</v>
      </c>
    </row>
    <row r="367" spans="13:13">
      <c r="M367" s="47">
        <v>106.12</v>
      </c>
    </row>
    <row r="368" spans="13:13">
      <c r="M368" s="47">
        <v>110.21</v>
      </c>
    </row>
    <row r="369" spans="13:13">
      <c r="M369" s="47">
        <v>113.62</v>
      </c>
    </row>
    <row r="370" spans="13:13">
      <c r="M370" s="47">
        <v>114.3</v>
      </c>
    </row>
    <row r="371" spans="13:13">
      <c r="M371" s="47">
        <v>112.44</v>
      </c>
    </row>
    <row r="372" spans="13:13">
      <c r="M372" s="47">
        <v>111.47</v>
      </c>
    </row>
    <row r="373" spans="13:13">
      <c r="M373" s="47">
        <v>113.11</v>
      </c>
    </row>
    <row r="374" spans="13:13">
      <c r="M374" s="47">
        <v>110.26</v>
      </c>
    </row>
    <row r="375" spans="13:13">
      <c r="M375" s="47">
        <v>110.77</v>
      </c>
    </row>
    <row r="376" spans="13:13">
      <c r="M376" s="47">
        <v>109.5</v>
      </c>
    </row>
    <row r="377" spans="13:13">
      <c r="M377" s="47">
        <v>110.19</v>
      </c>
    </row>
    <row r="378" spans="13:13">
      <c r="M378" s="47">
        <v>112.22</v>
      </c>
    </row>
    <row r="379" spans="13:13">
      <c r="M379" s="47">
        <v>114.36</v>
      </c>
    </row>
    <row r="380" spans="13:13">
      <c r="M380" s="47">
        <v>109.19</v>
      </c>
    </row>
    <row r="381" spans="13:13">
      <c r="M381" s="47">
        <v>102.26</v>
      </c>
    </row>
    <row r="382" spans="13:13">
      <c r="M382" s="47">
        <v>98.07</v>
      </c>
    </row>
    <row r="383" spans="13:13">
      <c r="M383" s="47">
        <v>88.51</v>
      </c>
    </row>
    <row r="384" spans="13:13">
      <c r="M384" s="47">
        <v>80.099999999999994</v>
      </c>
    </row>
    <row r="385" spans="13:13">
      <c r="M385" s="47">
        <v>63.81</v>
      </c>
    </row>
    <row r="386" spans="13:13">
      <c r="M386" s="47">
        <v>48.51</v>
      </c>
    </row>
    <row r="387" spans="13:13">
      <c r="M387" s="47">
        <v>58.46</v>
      </c>
    </row>
    <row r="388" spans="13:13">
      <c r="M388" s="47">
        <v>56.75</v>
      </c>
    </row>
    <row r="389" spans="13:13">
      <c r="M389" s="47">
        <v>60.65</v>
      </c>
    </row>
    <row r="390" spans="13:13">
      <c r="M390" s="47">
        <v>65.31</v>
      </c>
    </row>
    <row r="391" spans="13:13">
      <c r="M391" s="47">
        <v>62.19</v>
      </c>
    </row>
    <row r="392" spans="13:13">
      <c r="M392" s="47">
        <v>56.77</v>
      </c>
    </row>
    <row r="393" spans="13:13">
      <c r="M393" s="47">
        <v>47.07</v>
      </c>
    </row>
    <row r="394" spans="13:13">
      <c r="M394" s="47">
        <v>48.01</v>
      </c>
    </row>
    <row r="395" spans="13:13">
      <c r="M395" s="47">
        <v>49.16</v>
      </c>
    </row>
    <row r="396" spans="13:13">
      <c r="M396" s="47">
        <v>44.81</v>
      </c>
    </row>
    <row r="397" spans="13:13">
      <c r="M397" s="47">
        <v>38.159999999999997</v>
      </c>
    </row>
    <row r="398" spans="13:13">
      <c r="M398" s="47">
        <v>30.4</v>
      </c>
    </row>
    <row r="399" spans="13:13">
      <c r="M399" s="47">
        <v>32.24</v>
      </c>
    </row>
    <row r="400" spans="13:13">
      <c r="M400" s="47">
        <v>38.53</v>
      </c>
    </row>
    <row r="401" spans="13:13">
      <c r="M401" s="47">
        <v>41.51</v>
      </c>
    </row>
    <row r="402" spans="13:13">
      <c r="M402" s="47">
        <v>46.85</v>
      </c>
    </row>
    <row r="403" spans="13:13">
      <c r="M403" s="47">
        <v>48.48</v>
      </c>
    </row>
    <row r="404" spans="13:13">
      <c r="M404" s="47">
        <v>45.3</v>
      </c>
    </row>
    <row r="405" spans="13:13">
      <c r="M405" s="47">
        <v>46.35</v>
      </c>
    </row>
    <row r="406" spans="13:13">
      <c r="M406" s="47">
        <v>47.77</v>
      </c>
    </row>
    <row r="407" spans="13:13">
      <c r="M407" s="47">
        <v>50.83</v>
      </c>
    </row>
    <row r="408" spans="13:13">
      <c r="M408" s="47">
        <v>45.2</v>
      </c>
    </row>
    <row r="409" spans="13:13">
      <c r="M409" s="47">
        <v>53.91</v>
      </c>
    </row>
    <row r="410" spans="13:13">
      <c r="M410" s="47">
        <v>54.98</v>
      </c>
    </row>
    <row r="411" spans="13:13">
      <c r="M411" s="47">
        <v>55.24</v>
      </c>
    </row>
    <row r="412" spans="13:13">
      <c r="M412" s="47">
        <v>51.91</v>
      </c>
    </row>
    <row r="413" spans="13:13">
      <c r="M413" s="47">
        <v>53.02</v>
      </c>
    </row>
    <row r="414" spans="13:13">
      <c r="M414" s="47">
        <v>50.77</v>
      </c>
    </row>
    <row r="415" spans="13:13">
      <c r="M415" s="47">
        <v>46.92</v>
      </c>
    </row>
    <row r="416" spans="13:13">
      <c r="M416" s="47">
        <v>48.66</v>
      </c>
    </row>
    <row r="417" spans="13:13">
      <c r="M417" s="47">
        <v>51.69</v>
      </c>
    </row>
    <row r="418" spans="13:13">
      <c r="M418" s="47">
        <v>56.55</v>
      </c>
    </row>
    <row r="419" spans="13:13">
      <c r="M419" s="47">
        <v>57.97</v>
      </c>
    </row>
    <row r="420" spans="13:13">
      <c r="M420" s="47">
        <v>63.29</v>
      </c>
    </row>
    <row r="421" spans="13:13">
      <c r="M421" s="47">
        <v>64.64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D1" sqref="D1"/>
    </sheetView>
  </sheetViews>
  <sheetFormatPr defaultRowHeight="15"/>
  <sheetData>
    <row r="1" spans="1:4">
      <c r="A1" t="s">
        <v>1</v>
      </c>
      <c r="B1" t="s">
        <v>47</v>
      </c>
    </row>
    <row r="2" spans="1:4">
      <c r="A2">
        <v>1980</v>
      </c>
    </row>
    <row r="3" spans="1:4">
      <c r="A3">
        <f>A2+1</f>
        <v>1981</v>
      </c>
      <c r="B3" s="26">
        <v>-3998400000</v>
      </c>
      <c r="C3">
        <f>B3/1000000000</f>
        <v>-3.9984000000000002</v>
      </c>
      <c r="D3" s="44">
        <v>-3.9984000000000002</v>
      </c>
    </row>
    <row r="4" spans="1:4">
      <c r="A4">
        <f t="shared" ref="A4:A39" si="0">A3+1</f>
        <v>1982</v>
      </c>
      <c r="B4" s="26">
        <v>-4879500000</v>
      </c>
      <c r="C4">
        <f t="shared" ref="C4:C39" si="1">B4/1000000000</f>
        <v>-4.8795000000000002</v>
      </c>
      <c r="D4" s="44">
        <v>-4.8795000000000002</v>
      </c>
    </row>
    <row r="5" spans="1:4">
      <c r="A5">
        <f t="shared" si="0"/>
        <v>1983</v>
      </c>
      <c r="B5" s="26">
        <v>-3137900000</v>
      </c>
      <c r="C5">
        <f t="shared" si="1"/>
        <v>-3.1379000000000001</v>
      </c>
      <c r="D5" s="44">
        <v>-3.1379000000000001</v>
      </c>
    </row>
    <row r="6" spans="1:4">
      <c r="A6">
        <f t="shared" si="0"/>
        <v>1984</v>
      </c>
      <c r="B6" s="26">
        <v>44100000</v>
      </c>
      <c r="C6">
        <f t="shared" si="1"/>
        <v>4.41E-2</v>
      </c>
      <c r="D6" s="44">
        <v>4.41E-2</v>
      </c>
    </row>
    <row r="7" spans="1:4">
      <c r="A7">
        <f t="shared" si="0"/>
        <v>1985</v>
      </c>
      <c r="B7" s="26">
        <v>2215400000</v>
      </c>
      <c r="C7">
        <f t="shared" si="1"/>
        <v>2.2153999999999998</v>
      </c>
      <c r="D7" s="44">
        <v>2.2153999999999998</v>
      </c>
    </row>
    <row r="8" spans="1:4">
      <c r="A8">
        <f t="shared" si="0"/>
        <v>1986</v>
      </c>
      <c r="B8" s="26">
        <v>-2999100000</v>
      </c>
      <c r="C8">
        <f t="shared" si="1"/>
        <v>-2.9990999999999999</v>
      </c>
      <c r="D8" s="44">
        <v>-2.9990999999999999</v>
      </c>
    </row>
    <row r="9" spans="1:4">
      <c r="A9">
        <f t="shared" si="0"/>
        <v>1987</v>
      </c>
      <c r="B9" s="26">
        <v>-295300000</v>
      </c>
      <c r="C9">
        <f t="shared" si="1"/>
        <v>-0.29530000000000001</v>
      </c>
      <c r="D9" s="44">
        <v>-0.29530000000000001</v>
      </c>
    </row>
    <row r="10" spans="1:4">
      <c r="A10">
        <f t="shared" si="0"/>
        <v>1988</v>
      </c>
      <c r="B10" s="26">
        <v>-965700000</v>
      </c>
      <c r="C10">
        <f t="shared" si="1"/>
        <v>-0.9657</v>
      </c>
      <c r="D10" s="44">
        <v>-0.9657</v>
      </c>
    </row>
    <row r="11" spans="1:4">
      <c r="A11">
        <f t="shared" si="0"/>
        <v>1989</v>
      </c>
      <c r="B11" s="26">
        <v>10684100000</v>
      </c>
      <c r="C11">
        <f t="shared" si="1"/>
        <v>10.684100000000001</v>
      </c>
      <c r="D11" s="44">
        <v>10.684100000000001</v>
      </c>
    </row>
    <row r="12" spans="1:4">
      <c r="A12">
        <f t="shared" si="0"/>
        <v>1990</v>
      </c>
      <c r="B12" s="26">
        <v>44731200000</v>
      </c>
      <c r="C12">
        <f t="shared" si="1"/>
        <v>44.731200000000001</v>
      </c>
      <c r="D12" s="44">
        <v>44.731200000000001</v>
      </c>
    </row>
    <row r="13" spans="1:4">
      <c r="A13">
        <f t="shared" si="0"/>
        <v>1991</v>
      </c>
      <c r="B13" s="26">
        <v>12655400000</v>
      </c>
      <c r="C13">
        <f t="shared" si="1"/>
        <v>12.6554</v>
      </c>
      <c r="D13" s="44">
        <v>12.6554</v>
      </c>
    </row>
    <row r="14" spans="1:4">
      <c r="A14">
        <f t="shared" si="0"/>
        <v>1992</v>
      </c>
      <c r="B14" s="26">
        <v>39422800000</v>
      </c>
      <c r="C14">
        <f t="shared" si="1"/>
        <v>39.422800000000002</v>
      </c>
      <c r="D14" s="44">
        <v>39.422800000000002</v>
      </c>
    </row>
    <row r="15" spans="1:4">
      <c r="A15">
        <f t="shared" si="0"/>
        <v>1993</v>
      </c>
      <c r="B15" s="26">
        <v>-19488700000</v>
      </c>
      <c r="C15">
        <f t="shared" si="1"/>
        <v>-19.488700000000001</v>
      </c>
      <c r="D15" s="44">
        <v>-19.488700000000001</v>
      </c>
    </row>
    <row r="16" spans="1:4">
      <c r="A16">
        <f t="shared" si="0"/>
        <v>1994</v>
      </c>
      <c r="B16" s="26">
        <v>-52304300000</v>
      </c>
      <c r="C16">
        <f t="shared" si="1"/>
        <v>-52.304299999999998</v>
      </c>
      <c r="D16" s="44">
        <v>-52.304299999999998</v>
      </c>
    </row>
    <row r="17" spans="1:4">
      <c r="A17">
        <f t="shared" si="0"/>
        <v>1995</v>
      </c>
      <c r="B17" s="26">
        <v>-186084800000</v>
      </c>
      <c r="C17">
        <f t="shared" si="1"/>
        <v>-186.0848</v>
      </c>
      <c r="D17" s="44">
        <v>-186.08500000000001</v>
      </c>
    </row>
    <row r="18" spans="1:4">
      <c r="A18">
        <f t="shared" si="0"/>
        <v>1996</v>
      </c>
      <c r="B18" s="26">
        <v>376024000000</v>
      </c>
      <c r="C18">
        <f t="shared" si="1"/>
        <v>376.024</v>
      </c>
      <c r="D18" s="44">
        <v>376.024</v>
      </c>
    </row>
    <row r="19" spans="1:4">
      <c r="A19">
        <f t="shared" si="0"/>
        <v>1997</v>
      </c>
      <c r="B19" s="26">
        <v>263295700000</v>
      </c>
      <c r="C19">
        <f t="shared" si="1"/>
        <v>263.29570000000001</v>
      </c>
      <c r="D19" s="44">
        <v>263.29570000000001</v>
      </c>
    </row>
    <row r="20" spans="1:4">
      <c r="A20">
        <f t="shared" si="0"/>
        <v>1998</v>
      </c>
      <c r="B20" s="26">
        <v>-331429700000</v>
      </c>
      <c r="C20">
        <f t="shared" si="1"/>
        <v>-331.42970000000003</v>
      </c>
      <c r="D20" s="44">
        <v>-331.43</v>
      </c>
    </row>
    <row r="21" spans="1:4">
      <c r="A21">
        <f t="shared" si="0"/>
        <v>1999</v>
      </c>
      <c r="B21" s="26">
        <v>46336212000</v>
      </c>
      <c r="C21">
        <f t="shared" si="1"/>
        <v>46.336212000000003</v>
      </c>
      <c r="D21" s="44">
        <v>46.336210000000001</v>
      </c>
    </row>
    <row r="22" spans="1:4">
      <c r="A22">
        <f t="shared" si="0"/>
        <v>2000</v>
      </c>
      <c r="B22" s="26">
        <v>713023925000</v>
      </c>
      <c r="C22">
        <f t="shared" si="1"/>
        <v>713.02392499999996</v>
      </c>
      <c r="D22" s="44">
        <v>713.02390000000003</v>
      </c>
    </row>
    <row r="23" spans="1:4">
      <c r="A23">
        <f t="shared" si="0"/>
        <v>2001</v>
      </c>
      <c r="B23" s="26">
        <v>242901330000</v>
      </c>
      <c r="C23">
        <f t="shared" si="1"/>
        <v>242.90133</v>
      </c>
      <c r="D23" s="44">
        <v>242.90129999999999</v>
      </c>
    </row>
    <row r="24" spans="1:4">
      <c r="A24">
        <f t="shared" si="0"/>
        <v>2002</v>
      </c>
      <c r="B24" s="26">
        <v>-117037299000</v>
      </c>
      <c r="C24">
        <f t="shared" si="1"/>
        <v>-117.037299</v>
      </c>
      <c r="D24" s="44">
        <v>-117.03700000000001</v>
      </c>
    </row>
    <row r="25" spans="1:4">
      <c r="A25">
        <f t="shared" si="0"/>
        <v>2003</v>
      </c>
      <c r="B25" s="26">
        <v>704560032030</v>
      </c>
      <c r="C25">
        <f t="shared" si="1"/>
        <v>704.56003203</v>
      </c>
      <c r="D25" s="44">
        <v>704.56</v>
      </c>
    </row>
    <row r="26" spans="1:4">
      <c r="A26">
        <f t="shared" si="0"/>
        <v>2004</v>
      </c>
      <c r="B26" s="26">
        <v>2056326300000</v>
      </c>
      <c r="C26">
        <f t="shared" si="1"/>
        <v>2056.3263000000002</v>
      </c>
      <c r="D26" s="44">
        <v>2056.326</v>
      </c>
    </row>
    <row r="27" spans="1:4">
      <c r="A27">
        <f t="shared" si="0"/>
        <v>2005</v>
      </c>
      <c r="B27" s="26">
        <v>4891744450000</v>
      </c>
      <c r="C27">
        <f t="shared" si="1"/>
        <v>4891.7444500000001</v>
      </c>
      <c r="D27" s="44">
        <v>4891.7439999999997</v>
      </c>
    </row>
    <row r="28" spans="1:4">
      <c r="A28">
        <f t="shared" si="0"/>
        <v>2006</v>
      </c>
      <c r="B28" s="26">
        <v>4698047076941.0596</v>
      </c>
      <c r="C28">
        <f t="shared" si="1"/>
        <v>4698.0470769410595</v>
      </c>
      <c r="D28" s="44">
        <v>4698.0469999999996</v>
      </c>
    </row>
    <row r="29" spans="1:4">
      <c r="A29">
        <f t="shared" si="0"/>
        <v>2007</v>
      </c>
      <c r="B29" s="26">
        <v>3478374822992</v>
      </c>
      <c r="C29">
        <f t="shared" si="1"/>
        <v>3478.3748229920002</v>
      </c>
      <c r="D29" s="44">
        <v>3478.375</v>
      </c>
    </row>
    <row r="30" spans="1:4">
      <c r="A30">
        <f t="shared" si="0"/>
        <v>2008</v>
      </c>
      <c r="B30" s="26">
        <v>3455650312761.79</v>
      </c>
      <c r="C30">
        <f t="shared" si="1"/>
        <v>3455.6503127617902</v>
      </c>
      <c r="D30" s="44">
        <v>3455.65</v>
      </c>
    </row>
    <row r="31" spans="1:4">
      <c r="A31">
        <f t="shared" si="0"/>
        <v>2009</v>
      </c>
      <c r="B31" s="26">
        <v>2064890164683.29</v>
      </c>
      <c r="C31">
        <f t="shared" si="1"/>
        <v>2064.8901646832901</v>
      </c>
      <c r="D31" s="44">
        <v>2064.89</v>
      </c>
    </row>
    <row r="32" spans="1:4">
      <c r="A32">
        <f t="shared" si="0"/>
        <v>2010</v>
      </c>
      <c r="B32" s="26">
        <v>1970592130000</v>
      </c>
      <c r="C32">
        <f t="shared" si="1"/>
        <v>1970.59213</v>
      </c>
      <c r="D32" s="44">
        <v>1970.5920000000001</v>
      </c>
    </row>
    <row r="33" spans="1:4">
      <c r="A33">
        <f t="shared" si="0"/>
        <v>2011</v>
      </c>
      <c r="B33" s="26">
        <v>1641463217127.75</v>
      </c>
      <c r="C33">
        <f t="shared" si="1"/>
        <v>1641.4632171277501</v>
      </c>
      <c r="D33" s="44">
        <v>1641.463</v>
      </c>
    </row>
    <row r="34" spans="1:4">
      <c r="A34">
        <f t="shared" si="0"/>
        <v>2012</v>
      </c>
      <c r="B34" s="26">
        <v>2736448261285.7002</v>
      </c>
      <c r="C34">
        <f t="shared" si="1"/>
        <v>2736.4482612857</v>
      </c>
      <c r="D34" s="44">
        <v>2736.4479999999999</v>
      </c>
    </row>
    <row r="35" spans="1:4">
      <c r="A35">
        <f t="shared" si="0"/>
        <v>2013</v>
      </c>
      <c r="B35" s="26">
        <v>2996626986911.3398</v>
      </c>
      <c r="C35">
        <f t="shared" si="1"/>
        <v>2996.6269869113398</v>
      </c>
      <c r="D35" s="44">
        <v>2996.627</v>
      </c>
    </row>
    <row r="36" spans="1:4">
      <c r="A36">
        <f t="shared" si="0"/>
        <v>2014</v>
      </c>
      <c r="B36" s="26">
        <v>142571443524.45001</v>
      </c>
      <c r="C36">
        <f t="shared" si="1"/>
        <v>142.57144352445002</v>
      </c>
      <c r="D36" s="44">
        <v>142.57140000000001</v>
      </c>
    </row>
    <row r="37" spans="1:4">
      <c r="A37">
        <f t="shared" si="0"/>
        <v>2015</v>
      </c>
      <c r="B37" s="26">
        <v>-3033484836249.9702</v>
      </c>
      <c r="C37">
        <f t="shared" si="1"/>
        <v>-3033.4848362499702</v>
      </c>
      <c r="D37" s="44">
        <v>-3033.48</v>
      </c>
    </row>
    <row r="38" spans="1:4">
      <c r="A38">
        <f t="shared" si="0"/>
        <v>2016</v>
      </c>
      <c r="B38" s="26">
        <v>687906394120.46997</v>
      </c>
      <c r="C38">
        <f t="shared" si="1"/>
        <v>687.90639412046994</v>
      </c>
      <c r="D38" s="44">
        <v>687.90639999999996</v>
      </c>
    </row>
    <row r="39" spans="1:4">
      <c r="A39">
        <f t="shared" si="0"/>
        <v>2017</v>
      </c>
      <c r="B39" s="26">
        <v>3174430686927.6299</v>
      </c>
      <c r="C39">
        <f t="shared" si="1"/>
        <v>3174.4306869276297</v>
      </c>
      <c r="D39" s="44">
        <v>3174.431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1"/>
  <sheetViews>
    <sheetView workbookViewId="0">
      <selection activeCell="B1" sqref="B1"/>
    </sheetView>
  </sheetViews>
  <sheetFormatPr defaultRowHeight="15"/>
  <sheetData>
    <row r="1" spans="1:2">
      <c r="A1" t="s">
        <v>48</v>
      </c>
      <c r="B1" t="s">
        <v>30</v>
      </c>
    </row>
    <row r="2" spans="1:2">
      <c r="A2" s="48">
        <v>30317</v>
      </c>
      <c r="B2" s="47">
        <v>31.65</v>
      </c>
    </row>
    <row r="3" spans="1:2">
      <c r="A3" s="48">
        <v>30348</v>
      </c>
      <c r="B3" s="47">
        <v>29.375</v>
      </c>
    </row>
    <row r="4" spans="1:2">
      <c r="A4" s="48">
        <v>30376</v>
      </c>
      <c r="B4" s="47">
        <v>28.35</v>
      </c>
    </row>
    <row r="5" spans="1:2">
      <c r="A5" s="48">
        <v>30407</v>
      </c>
      <c r="B5" s="47">
        <v>29.6</v>
      </c>
    </row>
    <row r="6" spans="1:2">
      <c r="A6" s="48">
        <v>30437</v>
      </c>
      <c r="B6" s="47">
        <v>29.76</v>
      </c>
    </row>
    <row r="7" spans="1:2">
      <c r="A7" s="48">
        <v>30468</v>
      </c>
      <c r="B7" s="47">
        <v>30.125</v>
      </c>
    </row>
    <row r="8" spans="1:2">
      <c r="A8" s="48">
        <v>30498</v>
      </c>
      <c r="B8" s="47">
        <v>30.663</v>
      </c>
    </row>
    <row r="9" spans="1:2">
      <c r="A9" s="48">
        <v>30529</v>
      </c>
      <c r="B9" s="47">
        <v>31.04</v>
      </c>
    </row>
    <row r="10" spans="1:2">
      <c r="A10" s="48">
        <v>30560</v>
      </c>
      <c r="B10" s="47">
        <v>30.513000000000002</v>
      </c>
    </row>
    <row r="11" spans="1:2">
      <c r="A11" s="48">
        <v>30590</v>
      </c>
      <c r="B11" s="47">
        <v>29.925000000000001</v>
      </c>
    </row>
    <row r="12" spans="1:2">
      <c r="A12" s="48">
        <v>30621</v>
      </c>
      <c r="B12" s="47">
        <v>29.31</v>
      </c>
    </row>
    <row r="13" spans="1:2">
      <c r="A13" s="48">
        <v>30651</v>
      </c>
      <c r="B13" s="47">
        <v>28.774999999999999</v>
      </c>
    </row>
    <row r="14" spans="1:2">
      <c r="A14" s="48">
        <v>30682</v>
      </c>
      <c r="B14" s="47">
        <v>29.32</v>
      </c>
    </row>
    <row r="15" spans="1:2">
      <c r="A15" s="48">
        <v>30713</v>
      </c>
      <c r="B15" s="47">
        <v>29.7</v>
      </c>
    </row>
    <row r="16" spans="1:2">
      <c r="A16" s="48">
        <v>30742</v>
      </c>
      <c r="B16" s="47">
        <v>30.05</v>
      </c>
    </row>
    <row r="17" spans="1:2">
      <c r="A17" s="48">
        <v>30773</v>
      </c>
      <c r="B17" s="47">
        <v>30.113</v>
      </c>
    </row>
    <row r="18" spans="1:2">
      <c r="A18" s="48">
        <v>30803</v>
      </c>
      <c r="B18" s="47">
        <v>29.93</v>
      </c>
    </row>
    <row r="19" spans="1:2">
      <c r="A19" s="48">
        <v>30834</v>
      </c>
      <c r="B19" s="47">
        <v>29.324999999999999</v>
      </c>
    </row>
    <row r="20" spans="1:2">
      <c r="A20" s="48">
        <v>30864</v>
      </c>
      <c r="B20" s="47">
        <v>28.1</v>
      </c>
    </row>
    <row r="21" spans="1:2">
      <c r="A21" s="48">
        <v>30895</v>
      </c>
      <c r="B21" s="47">
        <v>28.4</v>
      </c>
    </row>
    <row r="22" spans="1:2">
      <c r="A22" s="48">
        <v>30926</v>
      </c>
      <c r="B22" s="47">
        <v>28.475000000000001</v>
      </c>
    </row>
    <row r="23" spans="1:2">
      <c r="A23" s="48">
        <v>30956</v>
      </c>
      <c r="B23" s="47">
        <v>28.15</v>
      </c>
    </row>
    <row r="24" spans="1:2">
      <c r="A24" s="48">
        <v>30987</v>
      </c>
      <c r="B24" s="47">
        <v>27.8</v>
      </c>
    </row>
    <row r="25" spans="1:2">
      <c r="A25" s="48">
        <v>31017</v>
      </c>
      <c r="B25" s="47">
        <v>27.312999999999999</v>
      </c>
    </row>
    <row r="26" spans="1:2">
      <c r="A26" s="48">
        <v>31048</v>
      </c>
      <c r="B26" s="47">
        <v>27.09</v>
      </c>
    </row>
    <row r="27" spans="1:2">
      <c r="A27" s="48">
        <v>31079</v>
      </c>
      <c r="B27" s="47">
        <v>27.888000000000002</v>
      </c>
    </row>
    <row r="28" spans="1:2">
      <c r="A28" s="48">
        <v>31107</v>
      </c>
      <c r="B28" s="47">
        <v>28.038</v>
      </c>
    </row>
    <row r="29" spans="1:2">
      <c r="A29" s="48">
        <v>31138</v>
      </c>
      <c r="B29" s="47">
        <v>27.98</v>
      </c>
    </row>
    <row r="30" spans="1:2">
      <c r="A30" s="48">
        <v>31168</v>
      </c>
      <c r="B30" s="47">
        <v>26.85</v>
      </c>
    </row>
    <row r="31" spans="1:2">
      <c r="A31" s="48">
        <v>31199</v>
      </c>
      <c r="B31" s="47">
        <v>26.663</v>
      </c>
    </row>
    <row r="32" spans="1:2">
      <c r="A32" s="48">
        <v>31229</v>
      </c>
      <c r="B32" s="47">
        <v>26.97</v>
      </c>
    </row>
    <row r="33" spans="1:2">
      <c r="A33" s="48">
        <v>31260</v>
      </c>
      <c r="B33" s="47">
        <v>27.788</v>
      </c>
    </row>
    <row r="34" spans="1:2">
      <c r="A34" s="48">
        <v>31291</v>
      </c>
      <c r="B34" s="47">
        <v>28.088000000000001</v>
      </c>
    </row>
    <row r="35" spans="1:2">
      <c r="A35" s="48">
        <v>31321</v>
      </c>
      <c r="B35" s="47">
        <v>28.87</v>
      </c>
    </row>
    <row r="36" spans="1:2">
      <c r="A36" s="48">
        <v>31352</v>
      </c>
      <c r="B36" s="47">
        <v>29.888000000000002</v>
      </c>
    </row>
    <row r="37" spans="1:2">
      <c r="A37" s="48">
        <v>31382</v>
      </c>
      <c r="B37" s="47">
        <v>27.25</v>
      </c>
    </row>
    <row r="38" spans="1:2">
      <c r="A38" s="48">
        <v>31413</v>
      </c>
      <c r="B38" s="47">
        <v>22.375</v>
      </c>
    </row>
    <row r="39" spans="1:2">
      <c r="A39" s="48">
        <v>31444</v>
      </c>
      <c r="B39" s="47">
        <v>17.399999999999999</v>
      </c>
    </row>
    <row r="40" spans="1:2">
      <c r="A40" s="48">
        <v>31472</v>
      </c>
      <c r="B40" s="47">
        <v>14.212999999999999</v>
      </c>
    </row>
    <row r="41" spans="1:2">
      <c r="A41" s="48">
        <v>31503</v>
      </c>
      <c r="B41" s="47">
        <v>12.5</v>
      </c>
    </row>
    <row r="42" spans="1:2">
      <c r="A42" s="48">
        <v>31533</v>
      </c>
      <c r="B42" s="47">
        <v>14.413</v>
      </c>
    </row>
    <row r="43" spans="1:2">
      <c r="A43" s="48">
        <v>31564</v>
      </c>
      <c r="B43" s="47">
        <v>12.087999999999999</v>
      </c>
    </row>
    <row r="44" spans="1:2">
      <c r="A44" s="48">
        <v>31594</v>
      </c>
      <c r="B44" s="47">
        <v>9.82</v>
      </c>
    </row>
    <row r="45" spans="1:2">
      <c r="A45" s="48">
        <v>31625</v>
      </c>
      <c r="B45" s="47">
        <v>13.913</v>
      </c>
    </row>
    <row r="46" spans="1:2">
      <c r="A46" s="48">
        <v>31656</v>
      </c>
      <c r="B46" s="47">
        <v>14.11</v>
      </c>
    </row>
    <row r="47" spans="1:2">
      <c r="A47" s="48">
        <v>31686</v>
      </c>
      <c r="B47" s="47">
        <v>13.6</v>
      </c>
    </row>
    <row r="48" spans="1:2">
      <c r="A48" s="48">
        <v>31717</v>
      </c>
      <c r="B48" s="47">
        <v>14.488</v>
      </c>
    </row>
    <row r="49" spans="1:2">
      <c r="A49" s="48">
        <v>31747</v>
      </c>
      <c r="B49" s="47">
        <v>16.12</v>
      </c>
    </row>
    <row r="50" spans="1:2">
      <c r="A50" s="48">
        <v>31778</v>
      </c>
      <c r="B50" s="47">
        <v>18.399999999999999</v>
      </c>
    </row>
    <row r="51" spans="1:2">
      <c r="A51" s="48">
        <v>31809</v>
      </c>
      <c r="B51" s="47">
        <v>17.425000000000001</v>
      </c>
    </row>
    <row r="52" spans="1:2">
      <c r="A52" s="48">
        <v>31837</v>
      </c>
      <c r="B52" s="47">
        <v>18.2</v>
      </c>
    </row>
    <row r="53" spans="1:2">
      <c r="A53" s="48">
        <v>31868</v>
      </c>
      <c r="B53" s="47">
        <v>18.25</v>
      </c>
    </row>
    <row r="54" spans="1:2">
      <c r="A54" s="48">
        <v>31898</v>
      </c>
      <c r="B54" s="47">
        <v>18.838000000000001</v>
      </c>
    </row>
    <row r="55" spans="1:2">
      <c r="A55" s="48">
        <v>31929</v>
      </c>
      <c r="B55" s="47">
        <v>19.010000000000002</v>
      </c>
    </row>
    <row r="56" spans="1:2">
      <c r="A56" s="48">
        <v>31959</v>
      </c>
      <c r="B56" s="47">
        <v>20.100000000000001</v>
      </c>
    </row>
    <row r="57" spans="1:2">
      <c r="A57" s="48">
        <v>31990</v>
      </c>
      <c r="B57" s="47">
        <v>19.100000000000001</v>
      </c>
    </row>
    <row r="58" spans="1:2">
      <c r="A58" s="48">
        <v>32021</v>
      </c>
      <c r="B58" s="47">
        <v>18.55</v>
      </c>
    </row>
    <row r="59" spans="1:2">
      <c r="A59" s="48">
        <v>32051</v>
      </c>
      <c r="B59" s="47">
        <v>19.024999999999999</v>
      </c>
    </row>
    <row r="60" spans="1:2">
      <c r="A60" s="48">
        <v>32082</v>
      </c>
      <c r="B60" s="47">
        <v>18.05</v>
      </c>
    </row>
    <row r="61" spans="1:2">
      <c r="A61" s="48">
        <v>32112</v>
      </c>
      <c r="B61" s="47">
        <v>17.28</v>
      </c>
    </row>
    <row r="62" spans="1:2">
      <c r="A62" s="48">
        <v>32143</v>
      </c>
      <c r="B62" s="47">
        <v>16.850000000000001</v>
      </c>
    </row>
    <row r="63" spans="1:2">
      <c r="A63" s="48">
        <v>32174</v>
      </c>
      <c r="B63" s="47">
        <v>15.8</v>
      </c>
    </row>
    <row r="64" spans="1:2">
      <c r="A64" s="48">
        <v>32203</v>
      </c>
      <c r="B64" s="47">
        <v>15.02</v>
      </c>
    </row>
    <row r="65" spans="1:2">
      <c r="A65" s="48">
        <v>32234</v>
      </c>
      <c r="B65" s="47">
        <v>16.763000000000002</v>
      </c>
    </row>
    <row r="66" spans="1:2">
      <c r="A66" s="48">
        <v>32264</v>
      </c>
      <c r="B66" s="47">
        <v>16.57</v>
      </c>
    </row>
    <row r="67" spans="1:2">
      <c r="A67" s="48">
        <v>32295</v>
      </c>
      <c r="B67" s="47">
        <v>15.375</v>
      </c>
    </row>
    <row r="68" spans="1:2">
      <c r="A68" s="48">
        <v>32325</v>
      </c>
      <c r="B68" s="47">
        <v>15.388</v>
      </c>
    </row>
    <row r="69" spans="1:2">
      <c r="A69" s="48">
        <v>32356</v>
      </c>
      <c r="B69" s="47">
        <v>14.9</v>
      </c>
    </row>
    <row r="70" spans="1:2">
      <c r="A70" s="48">
        <v>32387</v>
      </c>
      <c r="B70" s="47">
        <v>13.337999999999999</v>
      </c>
    </row>
    <row r="71" spans="1:2">
      <c r="A71" s="48">
        <v>32417</v>
      </c>
      <c r="B71" s="47">
        <v>12.587999999999999</v>
      </c>
    </row>
    <row r="72" spans="1:2">
      <c r="A72" s="48">
        <v>32448</v>
      </c>
      <c r="B72" s="47">
        <v>13.33</v>
      </c>
    </row>
    <row r="73" spans="1:2">
      <c r="A73" s="48">
        <v>32478</v>
      </c>
      <c r="B73" s="47">
        <v>15.587999999999999</v>
      </c>
    </row>
    <row r="74" spans="1:2">
      <c r="A74" s="48">
        <v>32509</v>
      </c>
      <c r="B74" s="47">
        <v>17.27</v>
      </c>
    </row>
    <row r="75" spans="1:2">
      <c r="A75" s="48">
        <v>32540</v>
      </c>
      <c r="B75" s="47">
        <v>17.225000000000001</v>
      </c>
    </row>
    <row r="76" spans="1:2">
      <c r="A76" s="48">
        <v>32568</v>
      </c>
      <c r="B76" s="47">
        <v>19.175000000000001</v>
      </c>
    </row>
    <row r="77" spans="1:2">
      <c r="A77" s="48">
        <v>32599</v>
      </c>
      <c r="B77" s="47">
        <v>20.488</v>
      </c>
    </row>
    <row r="78" spans="1:2">
      <c r="A78" s="48">
        <v>32629</v>
      </c>
      <c r="B78" s="47">
        <v>18.96</v>
      </c>
    </row>
    <row r="79" spans="1:2">
      <c r="A79" s="48">
        <v>32660</v>
      </c>
      <c r="B79" s="47">
        <v>17.850000000000001</v>
      </c>
    </row>
    <row r="80" spans="1:2">
      <c r="A80" s="48">
        <v>32690</v>
      </c>
      <c r="B80" s="47">
        <v>18.138000000000002</v>
      </c>
    </row>
    <row r="81" spans="1:2">
      <c r="A81" s="48">
        <v>32721</v>
      </c>
      <c r="B81" s="47">
        <v>16.87</v>
      </c>
    </row>
    <row r="82" spans="1:2">
      <c r="A82" s="48">
        <v>32752</v>
      </c>
      <c r="B82" s="47">
        <v>17.925000000000001</v>
      </c>
    </row>
    <row r="83" spans="1:2">
      <c r="A83" s="48">
        <v>32782</v>
      </c>
      <c r="B83" s="47">
        <v>19.260000000000002</v>
      </c>
    </row>
    <row r="84" spans="1:2">
      <c r="A84" s="48">
        <v>32813</v>
      </c>
      <c r="B84" s="47">
        <v>19</v>
      </c>
    </row>
    <row r="85" spans="1:2">
      <c r="A85" s="48">
        <v>32843</v>
      </c>
      <c r="B85" s="47">
        <v>20.274999999999999</v>
      </c>
    </row>
    <row r="86" spans="1:2">
      <c r="A86" s="48">
        <v>32874</v>
      </c>
      <c r="B86" s="47">
        <v>21.64</v>
      </c>
    </row>
    <row r="87" spans="1:2">
      <c r="A87" s="48">
        <v>32905</v>
      </c>
      <c r="B87" s="47">
        <v>20.038</v>
      </c>
    </row>
    <row r="88" spans="1:2">
      <c r="A88" s="48">
        <v>32933</v>
      </c>
      <c r="B88" s="47">
        <v>18.725000000000001</v>
      </c>
    </row>
    <row r="89" spans="1:2">
      <c r="A89" s="48">
        <v>32964</v>
      </c>
      <c r="B89" s="47">
        <v>17.100000000000001</v>
      </c>
    </row>
    <row r="90" spans="1:2">
      <c r="A90" s="48">
        <v>32994</v>
      </c>
      <c r="B90" s="47">
        <v>16.75</v>
      </c>
    </row>
    <row r="91" spans="1:2">
      <c r="A91" s="48">
        <v>33025</v>
      </c>
      <c r="B91" s="47">
        <v>15.462999999999999</v>
      </c>
    </row>
    <row r="92" spans="1:2">
      <c r="A92" s="48">
        <v>33055</v>
      </c>
      <c r="B92" s="47">
        <v>17.86</v>
      </c>
    </row>
    <row r="93" spans="1:2">
      <c r="A93" s="48">
        <v>33086</v>
      </c>
      <c r="B93" s="47">
        <v>28.6</v>
      </c>
    </row>
    <row r="94" spans="1:2">
      <c r="A94" s="48">
        <v>33117</v>
      </c>
      <c r="B94" s="47">
        <v>35.313000000000002</v>
      </c>
    </row>
    <row r="95" spans="1:2">
      <c r="A95" s="48">
        <v>33147</v>
      </c>
      <c r="B95" s="47">
        <v>36.950000000000003</v>
      </c>
    </row>
    <row r="96" spans="1:2">
      <c r="A96" s="48">
        <v>33178</v>
      </c>
      <c r="B96" s="47">
        <v>33.549999999999997</v>
      </c>
    </row>
    <row r="97" spans="1:2">
      <c r="A97" s="48">
        <v>33208</v>
      </c>
      <c r="B97" s="47">
        <v>28.85</v>
      </c>
    </row>
    <row r="98" spans="1:2">
      <c r="A98" s="48">
        <v>33239</v>
      </c>
      <c r="B98" s="47">
        <v>24.55</v>
      </c>
    </row>
    <row r="99" spans="1:2">
      <c r="A99" s="48">
        <v>33270</v>
      </c>
      <c r="B99" s="47">
        <v>20.25</v>
      </c>
    </row>
    <row r="100" spans="1:2">
      <c r="A100" s="48">
        <v>33298</v>
      </c>
      <c r="B100" s="47">
        <v>19.363</v>
      </c>
    </row>
    <row r="101" spans="1:2">
      <c r="A101" s="48">
        <v>33329</v>
      </c>
      <c r="B101" s="47">
        <v>19.41</v>
      </c>
    </row>
    <row r="102" spans="1:2">
      <c r="A102" s="48">
        <v>33359</v>
      </c>
      <c r="B102" s="47">
        <v>19.388000000000002</v>
      </c>
    </row>
    <row r="103" spans="1:2">
      <c r="A103" s="48">
        <v>33390</v>
      </c>
      <c r="B103" s="47">
        <v>18.524999999999999</v>
      </c>
    </row>
    <row r="104" spans="1:2">
      <c r="A104" s="48">
        <v>33420</v>
      </c>
      <c r="B104" s="47">
        <v>19.809999999999999</v>
      </c>
    </row>
    <row r="105" spans="1:2">
      <c r="A105" s="48">
        <v>33451</v>
      </c>
      <c r="B105" s="47">
        <v>20.175000000000001</v>
      </c>
    </row>
    <row r="106" spans="1:2">
      <c r="A106" s="48">
        <v>33482</v>
      </c>
      <c r="B106" s="47">
        <v>21.024999999999999</v>
      </c>
    </row>
    <row r="107" spans="1:2">
      <c r="A107" s="48">
        <v>33512</v>
      </c>
      <c r="B107" s="47">
        <v>22.81</v>
      </c>
    </row>
    <row r="108" spans="1:2">
      <c r="A108" s="48">
        <v>33543</v>
      </c>
      <c r="B108" s="47">
        <v>21.738</v>
      </c>
    </row>
    <row r="109" spans="1:2">
      <c r="A109" s="48">
        <v>33573</v>
      </c>
      <c r="B109" s="47">
        <v>18.91</v>
      </c>
    </row>
    <row r="110" spans="1:2">
      <c r="A110" s="48">
        <v>33604</v>
      </c>
      <c r="B110" s="47">
        <v>18.600000000000001</v>
      </c>
    </row>
    <row r="111" spans="1:2">
      <c r="A111" s="48">
        <v>33635</v>
      </c>
      <c r="B111" s="47">
        <v>18.625</v>
      </c>
    </row>
    <row r="112" spans="1:2">
      <c r="A112" s="48">
        <v>33664</v>
      </c>
      <c r="B112" s="47">
        <v>18.22</v>
      </c>
    </row>
    <row r="113" spans="1:2">
      <c r="A113" s="48">
        <v>33695</v>
      </c>
      <c r="B113" s="47">
        <v>19.75</v>
      </c>
    </row>
    <row r="114" spans="1:2">
      <c r="A114" s="48">
        <v>33725</v>
      </c>
      <c r="B114" s="47">
        <v>20.55</v>
      </c>
    </row>
    <row r="115" spans="1:2">
      <c r="A115" s="48">
        <v>33756</v>
      </c>
      <c r="B115" s="47">
        <v>21.76</v>
      </c>
    </row>
    <row r="116" spans="1:2">
      <c r="A116" s="48">
        <v>33786</v>
      </c>
      <c r="B116" s="47">
        <v>20.937999999999999</v>
      </c>
    </row>
    <row r="117" spans="1:2">
      <c r="A117" s="48">
        <v>33817</v>
      </c>
      <c r="B117" s="47">
        <v>20.463000000000001</v>
      </c>
    </row>
    <row r="118" spans="1:2">
      <c r="A118" s="48">
        <v>33848</v>
      </c>
      <c r="B118" s="47">
        <v>20.86</v>
      </c>
    </row>
    <row r="119" spans="1:2">
      <c r="A119" s="48">
        <v>33878</v>
      </c>
      <c r="B119" s="47">
        <v>20.95</v>
      </c>
    </row>
    <row r="120" spans="1:2">
      <c r="A120" s="48">
        <v>33909</v>
      </c>
      <c r="B120" s="47">
        <v>19.913</v>
      </c>
    </row>
    <row r="121" spans="1:2">
      <c r="A121" s="48">
        <v>33939</v>
      </c>
      <c r="B121" s="47">
        <v>18.829999999999998</v>
      </c>
    </row>
    <row r="122" spans="1:2">
      <c r="A122" s="48">
        <v>33970</v>
      </c>
      <c r="B122" s="47">
        <v>17.8</v>
      </c>
    </row>
    <row r="123" spans="1:2">
      <c r="A123" s="48">
        <v>34001</v>
      </c>
      <c r="B123" s="47">
        <v>19.125</v>
      </c>
    </row>
    <row r="124" spans="1:2">
      <c r="A124" s="48">
        <v>34029</v>
      </c>
      <c r="B124" s="47">
        <v>19.420000000000002</v>
      </c>
    </row>
    <row r="125" spans="1:2">
      <c r="A125" s="48">
        <v>34060</v>
      </c>
      <c r="B125" s="47">
        <v>19.238</v>
      </c>
    </row>
    <row r="126" spans="1:2">
      <c r="A126" s="48">
        <v>34090</v>
      </c>
      <c r="B126" s="47">
        <v>19.013000000000002</v>
      </c>
    </row>
    <row r="127" spans="1:2">
      <c r="A127" s="48">
        <v>34121</v>
      </c>
      <c r="B127" s="47">
        <v>18.25</v>
      </c>
    </row>
    <row r="128" spans="1:2">
      <c r="A128" s="48">
        <v>34151</v>
      </c>
      <c r="B128" s="47">
        <v>17.513000000000002</v>
      </c>
    </row>
    <row r="129" spans="1:2">
      <c r="A129" s="48">
        <v>34182</v>
      </c>
      <c r="B129" s="47">
        <v>17.22</v>
      </c>
    </row>
    <row r="130" spans="1:2">
      <c r="A130" s="48">
        <v>34213</v>
      </c>
      <c r="B130" s="47">
        <v>16.437999999999999</v>
      </c>
    </row>
    <row r="131" spans="1:2">
      <c r="A131" s="48">
        <v>34243</v>
      </c>
      <c r="B131" s="47">
        <v>17.074999999999999</v>
      </c>
    </row>
    <row r="132" spans="1:2">
      <c r="A132" s="48">
        <v>34274</v>
      </c>
      <c r="B132" s="47">
        <v>15.66</v>
      </c>
    </row>
    <row r="133" spans="1:2">
      <c r="A133" s="48">
        <v>34304</v>
      </c>
      <c r="B133" s="47">
        <v>13.962999999999999</v>
      </c>
    </row>
    <row r="134" spans="1:2">
      <c r="A134" s="48">
        <v>34335</v>
      </c>
      <c r="B134" s="47">
        <v>14.738</v>
      </c>
    </row>
    <row r="135" spans="1:2">
      <c r="A135" s="48">
        <v>34366</v>
      </c>
      <c r="B135" s="47">
        <v>14.5</v>
      </c>
    </row>
    <row r="136" spans="1:2">
      <c r="A136" s="48">
        <v>34394</v>
      </c>
      <c r="B136" s="47">
        <v>14.4</v>
      </c>
    </row>
    <row r="137" spans="1:2">
      <c r="A137" s="48">
        <v>34425</v>
      </c>
      <c r="B137" s="47">
        <v>15.55</v>
      </c>
    </row>
    <row r="138" spans="1:2">
      <c r="A138" s="48">
        <v>34455</v>
      </c>
      <c r="B138" s="47">
        <v>16.72</v>
      </c>
    </row>
    <row r="139" spans="1:2">
      <c r="A139" s="48">
        <v>34486</v>
      </c>
      <c r="B139" s="47">
        <v>17.213000000000001</v>
      </c>
    </row>
    <row r="140" spans="1:2">
      <c r="A140" s="48">
        <v>34516</v>
      </c>
      <c r="B140" s="47">
        <v>17.850000000000001</v>
      </c>
    </row>
    <row r="141" spans="1:2">
      <c r="A141" s="48">
        <v>34547</v>
      </c>
      <c r="B141" s="47">
        <v>16.98</v>
      </c>
    </row>
    <row r="142" spans="1:2">
      <c r="A142" s="48">
        <v>34578</v>
      </c>
      <c r="B142" s="47">
        <v>16.013000000000002</v>
      </c>
    </row>
    <row r="143" spans="1:2">
      <c r="A143" s="48">
        <v>34608</v>
      </c>
      <c r="B143" s="47">
        <v>16.888000000000002</v>
      </c>
    </row>
    <row r="144" spans="1:2">
      <c r="A144" s="48">
        <v>34639</v>
      </c>
      <c r="B144" s="47">
        <v>17.579999999999998</v>
      </c>
    </row>
    <row r="145" spans="1:2">
      <c r="A145" s="48">
        <v>34669</v>
      </c>
      <c r="B145" s="47">
        <v>15.938000000000001</v>
      </c>
    </row>
    <row r="146" spans="1:2">
      <c r="A146" s="48">
        <v>34700</v>
      </c>
      <c r="B146" s="47">
        <v>16.920000000000002</v>
      </c>
    </row>
    <row r="147" spans="1:2">
      <c r="A147" s="48">
        <v>34731</v>
      </c>
      <c r="B147" s="47">
        <v>17.538</v>
      </c>
    </row>
    <row r="148" spans="1:2">
      <c r="A148" s="48">
        <v>34759</v>
      </c>
      <c r="B148" s="47">
        <v>17.238</v>
      </c>
    </row>
    <row r="149" spans="1:2">
      <c r="A149" s="48">
        <v>34790</v>
      </c>
      <c r="B149" s="47">
        <v>18.838000000000001</v>
      </c>
    </row>
    <row r="150" spans="1:2">
      <c r="A150" s="48">
        <v>34820</v>
      </c>
      <c r="B150" s="47">
        <v>18.71</v>
      </c>
    </row>
    <row r="151" spans="1:2">
      <c r="A151" s="48">
        <v>34851</v>
      </c>
      <c r="B151" s="47">
        <v>17.574999999999999</v>
      </c>
    </row>
    <row r="152" spans="1:2">
      <c r="A152" s="48">
        <v>34881</v>
      </c>
      <c r="B152" s="47">
        <v>15.95</v>
      </c>
    </row>
    <row r="153" spans="1:2">
      <c r="A153" s="48">
        <v>34912</v>
      </c>
      <c r="B153" s="47">
        <v>16.25</v>
      </c>
    </row>
    <row r="154" spans="1:2">
      <c r="A154" s="48">
        <v>34943</v>
      </c>
      <c r="B154" s="47">
        <v>17.113</v>
      </c>
    </row>
    <row r="155" spans="1:2">
      <c r="A155" s="48">
        <v>34973</v>
      </c>
      <c r="B155" s="47">
        <v>16.559999999999999</v>
      </c>
    </row>
    <row r="156" spans="1:2">
      <c r="A156" s="48">
        <v>35004</v>
      </c>
      <c r="B156" s="47">
        <v>17.187999999999999</v>
      </c>
    </row>
    <row r="157" spans="1:2">
      <c r="A157" s="48">
        <v>35034</v>
      </c>
      <c r="B157" s="47">
        <v>18.437999999999999</v>
      </c>
    </row>
    <row r="158" spans="1:2">
      <c r="A158" s="48">
        <v>35065</v>
      </c>
      <c r="B158" s="47">
        <v>18.55</v>
      </c>
    </row>
    <row r="159" spans="1:2">
      <c r="A159" s="48">
        <v>35096</v>
      </c>
      <c r="B159" s="47">
        <v>18.638000000000002</v>
      </c>
    </row>
    <row r="160" spans="1:2">
      <c r="A160" s="48">
        <v>35125</v>
      </c>
      <c r="B160" s="47">
        <v>20.638000000000002</v>
      </c>
    </row>
    <row r="161" spans="1:2">
      <c r="A161" s="48">
        <v>35156</v>
      </c>
      <c r="B161" s="47">
        <v>21.43</v>
      </c>
    </row>
    <row r="162" spans="1:2">
      <c r="A162" s="48">
        <v>35186</v>
      </c>
      <c r="B162" s="47">
        <v>19.574999999999999</v>
      </c>
    </row>
    <row r="163" spans="1:2">
      <c r="A163" s="48">
        <v>35217</v>
      </c>
      <c r="B163" s="47">
        <v>18.725000000000001</v>
      </c>
    </row>
    <row r="164" spans="1:2">
      <c r="A164" s="48">
        <v>35247</v>
      </c>
      <c r="B164" s="47">
        <v>20.04</v>
      </c>
    </row>
    <row r="165" spans="1:2">
      <c r="A165" s="48">
        <v>35278</v>
      </c>
      <c r="B165" s="47">
        <v>21.15</v>
      </c>
    </row>
    <row r="166" spans="1:2">
      <c r="A166" s="48">
        <v>35309</v>
      </c>
      <c r="B166" s="47">
        <v>22.95</v>
      </c>
    </row>
    <row r="167" spans="1:2">
      <c r="A167" s="48">
        <v>35339</v>
      </c>
      <c r="B167" s="47">
        <v>24.74</v>
      </c>
    </row>
    <row r="168" spans="1:2">
      <c r="A168" s="48">
        <v>35370</v>
      </c>
      <c r="B168" s="47">
        <v>23.113</v>
      </c>
    </row>
    <row r="169" spans="1:2">
      <c r="A169" s="48">
        <v>35400</v>
      </c>
      <c r="B169" s="47">
        <v>24.53</v>
      </c>
    </row>
    <row r="170" spans="1:2">
      <c r="A170" s="48">
        <v>35431</v>
      </c>
      <c r="B170" s="47">
        <v>24.038</v>
      </c>
    </row>
    <row r="171" spans="1:2">
      <c r="A171" s="48">
        <v>35462</v>
      </c>
      <c r="B171" s="47">
        <v>21.65</v>
      </c>
    </row>
    <row r="172" spans="1:2">
      <c r="A172" s="48">
        <v>35490</v>
      </c>
      <c r="B172" s="47">
        <v>19.388000000000002</v>
      </c>
    </row>
    <row r="173" spans="1:2">
      <c r="A173" s="48">
        <v>35521</v>
      </c>
      <c r="B173" s="47">
        <v>17.82</v>
      </c>
    </row>
    <row r="174" spans="1:2">
      <c r="A174" s="48">
        <v>35551</v>
      </c>
      <c r="B174" s="47">
        <v>19.600000000000001</v>
      </c>
    </row>
    <row r="175" spans="1:2">
      <c r="A175" s="48">
        <v>35582</v>
      </c>
      <c r="B175" s="47">
        <v>17.95</v>
      </c>
    </row>
    <row r="176" spans="1:2">
      <c r="A176" s="48">
        <v>35612</v>
      </c>
      <c r="B176" s="47">
        <v>18.95</v>
      </c>
    </row>
    <row r="177" spans="1:2">
      <c r="A177" s="48">
        <v>35643</v>
      </c>
      <c r="B177" s="47">
        <v>19.038</v>
      </c>
    </row>
    <row r="178" spans="1:2">
      <c r="A178" s="48">
        <v>35674</v>
      </c>
      <c r="B178" s="47">
        <v>18.89</v>
      </c>
    </row>
    <row r="179" spans="1:2">
      <c r="A179" s="48">
        <v>35704</v>
      </c>
      <c r="B179" s="47">
        <v>19.975000000000001</v>
      </c>
    </row>
    <row r="180" spans="1:2">
      <c r="A180" s="48">
        <v>35735</v>
      </c>
      <c r="B180" s="47">
        <v>19.363</v>
      </c>
    </row>
    <row r="181" spans="1:2">
      <c r="A181" s="48">
        <v>35765</v>
      </c>
      <c r="B181" s="47">
        <v>17.34</v>
      </c>
    </row>
    <row r="182" spans="1:2">
      <c r="A182" s="48">
        <v>35796</v>
      </c>
      <c r="B182" s="47">
        <v>15.25</v>
      </c>
    </row>
    <row r="183" spans="1:2">
      <c r="A183" s="48">
        <v>35827</v>
      </c>
      <c r="B183" s="47">
        <v>14.113</v>
      </c>
    </row>
    <row r="184" spans="1:2">
      <c r="A184" s="48">
        <v>35855</v>
      </c>
      <c r="B184" s="47">
        <v>13.14</v>
      </c>
    </row>
    <row r="185" spans="1:2">
      <c r="A185" s="48">
        <v>35886</v>
      </c>
      <c r="B185" s="47">
        <v>13.513</v>
      </c>
    </row>
    <row r="186" spans="1:2">
      <c r="A186" s="48">
        <v>35916</v>
      </c>
      <c r="B186" s="47">
        <v>14.462999999999999</v>
      </c>
    </row>
    <row r="187" spans="1:2">
      <c r="A187" s="48">
        <v>35947</v>
      </c>
      <c r="B187" s="47">
        <v>11.89</v>
      </c>
    </row>
    <row r="188" spans="1:2">
      <c r="A188" s="48">
        <v>35977</v>
      </c>
      <c r="B188" s="47">
        <v>12.013</v>
      </c>
    </row>
    <row r="189" spans="1:2">
      <c r="A189" s="48">
        <v>36008</v>
      </c>
      <c r="B189" s="47">
        <v>12.138</v>
      </c>
    </row>
    <row r="190" spans="1:2">
      <c r="A190" s="48">
        <v>36039</v>
      </c>
      <c r="B190" s="47">
        <v>13.59</v>
      </c>
    </row>
    <row r="191" spans="1:2">
      <c r="A191" s="48">
        <v>36069</v>
      </c>
      <c r="B191" s="47">
        <v>12.663</v>
      </c>
    </row>
    <row r="192" spans="1:2">
      <c r="A192" s="48">
        <v>36100</v>
      </c>
      <c r="B192" s="47">
        <v>11.15</v>
      </c>
    </row>
    <row r="193" spans="1:2">
      <c r="A193" s="48">
        <v>36130</v>
      </c>
      <c r="B193" s="47">
        <v>9.9600000000000009</v>
      </c>
    </row>
    <row r="194" spans="1:2">
      <c r="A194" s="48">
        <v>36161</v>
      </c>
      <c r="B194" s="47">
        <v>11.324999999999999</v>
      </c>
    </row>
    <row r="195" spans="1:2">
      <c r="A195" s="48">
        <v>36192</v>
      </c>
      <c r="B195" s="47">
        <v>10.238</v>
      </c>
    </row>
    <row r="196" spans="1:2">
      <c r="A196" s="48">
        <v>36220</v>
      </c>
      <c r="B196" s="47">
        <v>12.56</v>
      </c>
    </row>
    <row r="197" spans="1:2">
      <c r="A197" s="48">
        <v>36251</v>
      </c>
      <c r="B197" s="47">
        <v>15.438000000000001</v>
      </c>
    </row>
    <row r="198" spans="1:2">
      <c r="A198" s="48">
        <v>36281</v>
      </c>
      <c r="B198" s="47">
        <v>15.45</v>
      </c>
    </row>
    <row r="199" spans="1:2">
      <c r="A199" s="48">
        <v>36312</v>
      </c>
      <c r="B199" s="47">
        <v>15.86</v>
      </c>
    </row>
    <row r="200" spans="1:2">
      <c r="A200" s="48">
        <v>36342</v>
      </c>
      <c r="B200" s="47">
        <v>19.274999999999999</v>
      </c>
    </row>
    <row r="201" spans="1:2">
      <c r="A201" s="48">
        <v>36373</v>
      </c>
      <c r="B201" s="47">
        <v>20.440000000000001</v>
      </c>
    </row>
    <row r="202" spans="1:2">
      <c r="A202" s="48">
        <v>36404</v>
      </c>
      <c r="B202" s="47">
        <v>22.9</v>
      </c>
    </row>
    <row r="203" spans="1:2">
      <c r="A203" s="48">
        <v>36434</v>
      </c>
      <c r="B203" s="47">
        <v>22.3</v>
      </c>
    </row>
    <row r="204" spans="1:2">
      <c r="A204" s="48">
        <v>36465</v>
      </c>
      <c r="B204" s="47">
        <v>24.8</v>
      </c>
    </row>
    <row r="205" spans="1:2">
      <c r="A205" s="48">
        <v>36495</v>
      </c>
      <c r="B205" s="47">
        <v>25.863</v>
      </c>
    </row>
    <row r="206" spans="1:2">
      <c r="A206" s="48">
        <v>36526</v>
      </c>
      <c r="B206" s="47">
        <v>25.413</v>
      </c>
    </row>
    <row r="207" spans="1:2">
      <c r="A207" s="48">
        <v>36557</v>
      </c>
      <c r="B207" s="47">
        <v>28.36</v>
      </c>
    </row>
    <row r="208" spans="1:2">
      <c r="A208" s="48">
        <v>36586</v>
      </c>
      <c r="B208" s="47">
        <v>27.538</v>
      </c>
    </row>
    <row r="209" spans="1:2">
      <c r="A209" s="48">
        <v>36617</v>
      </c>
      <c r="B209" s="47">
        <v>22.913</v>
      </c>
    </row>
    <row r="210" spans="1:2">
      <c r="A210" s="48">
        <v>36647</v>
      </c>
      <c r="B210" s="47">
        <v>27.87</v>
      </c>
    </row>
    <row r="211" spans="1:2">
      <c r="A211" s="48">
        <v>36678</v>
      </c>
      <c r="B211" s="47">
        <v>29.863</v>
      </c>
    </row>
    <row r="212" spans="1:2">
      <c r="A212" s="48">
        <v>36708</v>
      </c>
      <c r="B212" s="47">
        <v>28.75</v>
      </c>
    </row>
    <row r="213" spans="1:2">
      <c r="A213" s="48">
        <v>36739</v>
      </c>
      <c r="B213" s="47">
        <v>29.06</v>
      </c>
    </row>
    <row r="214" spans="1:2">
      <c r="A214" s="48">
        <v>36770</v>
      </c>
      <c r="B214" s="47">
        <v>32.65</v>
      </c>
    </row>
    <row r="215" spans="1:2">
      <c r="A215" s="48">
        <v>36800</v>
      </c>
      <c r="B215" s="47">
        <v>30.666</v>
      </c>
    </row>
    <row r="216" spans="1:2">
      <c r="A216" s="48">
        <v>36831</v>
      </c>
      <c r="B216" s="47">
        <v>32.86</v>
      </c>
    </row>
    <row r="217" spans="1:2">
      <c r="A217" s="48">
        <v>36861</v>
      </c>
      <c r="B217" s="47">
        <v>25.474</v>
      </c>
    </row>
    <row r="218" spans="1:2">
      <c r="A218" s="48">
        <v>36892</v>
      </c>
      <c r="B218" s="47">
        <v>25.428999999999998</v>
      </c>
    </row>
    <row r="219" spans="1:2">
      <c r="A219" s="48">
        <v>36923</v>
      </c>
      <c r="B219" s="47">
        <v>27.399000000000001</v>
      </c>
    </row>
    <row r="220" spans="1:2">
      <c r="A220" s="48">
        <v>36951</v>
      </c>
      <c r="B220" s="47">
        <v>24.349</v>
      </c>
    </row>
    <row r="221" spans="1:2">
      <c r="A221" s="48">
        <v>36982</v>
      </c>
      <c r="B221" s="47">
        <v>25.433</v>
      </c>
    </row>
    <row r="222" spans="1:2">
      <c r="A222" s="48">
        <v>37012</v>
      </c>
      <c r="B222" s="47">
        <v>28.507999999999999</v>
      </c>
    </row>
    <row r="223" spans="1:2">
      <c r="A223" s="48">
        <v>37043</v>
      </c>
      <c r="B223" s="47">
        <v>28.06</v>
      </c>
    </row>
    <row r="224" spans="1:2">
      <c r="A224" s="48">
        <v>37073</v>
      </c>
      <c r="B224" s="47">
        <v>24.806999999999999</v>
      </c>
    </row>
    <row r="225" spans="1:2">
      <c r="A225" s="48">
        <v>37104</v>
      </c>
      <c r="B225" s="47">
        <v>25.413</v>
      </c>
    </row>
    <row r="226" spans="1:2">
      <c r="A226" s="48">
        <v>37135</v>
      </c>
      <c r="B226" s="47">
        <v>25.978999999999999</v>
      </c>
    </row>
    <row r="227" spans="1:2">
      <c r="A227" s="48">
        <v>37165</v>
      </c>
      <c r="B227" s="47">
        <v>20.596</v>
      </c>
    </row>
    <row r="228" spans="1:2">
      <c r="A228" s="48">
        <v>37196</v>
      </c>
      <c r="B228" s="47">
        <v>18.914999999999999</v>
      </c>
    </row>
    <row r="229" spans="1:2">
      <c r="A229" s="48">
        <v>37226</v>
      </c>
      <c r="B229" s="47">
        <v>18.782</v>
      </c>
    </row>
    <row r="230" spans="1:2">
      <c r="A230" s="48">
        <v>37257</v>
      </c>
      <c r="B230" s="47">
        <v>19.651</v>
      </c>
    </row>
    <row r="231" spans="1:2">
      <c r="A231" s="48">
        <v>37288</v>
      </c>
      <c r="B231" s="47">
        <v>20.303000000000001</v>
      </c>
    </row>
    <row r="232" spans="1:2">
      <c r="A232" s="48">
        <v>37316</v>
      </c>
      <c r="B232" s="47">
        <v>23.757999999999999</v>
      </c>
    </row>
    <row r="233" spans="1:2">
      <c r="A233" s="48">
        <v>37347</v>
      </c>
      <c r="B233" s="47">
        <v>25.788</v>
      </c>
    </row>
    <row r="234" spans="1:2">
      <c r="A234" s="48">
        <v>37377</v>
      </c>
      <c r="B234" s="47">
        <v>25.103000000000002</v>
      </c>
    </row>
    <row r="235" spans="1:2">
      <c r="A235" s="48">
        <v>37408</v>
      </c>
      <c r="B235" s="47">
        <v>23.983000000000001</v>
      </c>
    </row>
    <row r="236" spans="1:2">
      <c r="A236" s="48">
        <v>37438</v>
      </c>
      <c r="B236" s="47">
        <v>25.931999999999999</v>
      </c>
    </row>
    <row r="237" spans="1:2">
      <c r="A237" s="48">
        <v>37469</v>
      </c>
      <c r="B237" s="47">
        <v>26.937999999999999</v>
      </c>
    </row>
    <row r="238" spans="1:2">
      <c r="A238" s="48">
        <v>37500</v>
      </c>
      <c r="B238" s="47">
        <v>28.454999999999998</v>
      </c>
    </row>
    <row r="239" spans="1:2">
      <c r="A239" s="48">
        <v>37530</v>
      </c>
      <c r="B239" s="47">
        <v>27.902000000000001</v>
      </c>
    </row>
    <row r="240" spans="1:2">
      <c r="A240" s="48">
        <v>37561</v>
      </c>
      <c r="B240" s="47">
        <v>24.065000000000001</v>
      </c>
    </row>
    <row r="241" spans="1:2">
      <c r="A241" s="48">
        <v>37591</v>
      </c>
      <c r="B241" s="47">
        <v>29.271999999999998</v>
      </c>
    </row>
    <row r="242" spans="1:2">
      <c r="A242" s="48">
        <v>37622</v>
      </c>
      <c r="B242" s="47">
        <v>30.777999999999999</v>
      </c>
    </row>
    <row r="243" spans="1:2">
      <c r="A243" s="48">
        <v>37653</v>
      </c>
      <c r="B243" s="47">
        <v>32.325000000000003</v>
      </c>
    </row>
    <row r="244" spans="1:2">
      <c r="A244" s="48">
        <v>37681</v>
      </c>
      <c r="B244" s="47">
        <v>30.832999999999998</v>
      </c>
    </row>
    <row r="245" spans="1:2">
      <c r="A245" s="48">
        <v>37712</v>
      </c>
      <c r="B245" s="47">
        <v>25.268000000000001</v>
      </c>
    </row>
    <row r="246" spans="1:2">
      <c r="A246" s="48">
        <v>37742</v>
      </c>
      <c r="B246" s="47">
        <v>25.783000000000001</v>
      </c>
    </row>
    <row r="247" spans="1:2">
      <c r="A247" s="48">
        <v>37773</v>
      </c>
      <c r="B247" s="47">
        <v>27.463000000000001</v>
      </c>
    </row>
    <row r="248" spans="1:2">
      <c r="A248" s="48">
        <v>37803</v>
      </c>
      <c r="B248" s="47">
        <v>28.393999999999998</v>
      </c>
    </row>
    <row r="249" spans="1:2">
      <c r="A249" s="48">
        <v>37834</v>
      </c>
      <c r="B249" s="47">
        <v>29.792999999999999</v>
      </c>
    </row>
    <row r="250" spans="1:2">
      <c r="A250" s="48">
        <v>37865</v>
      </c>
      <c r="B250" s="47">
        <v>27.466000000000001</v>
      </c>
    </row>
    <row r="251" spans="1:2">
      <c r="A251" s="48">
        <v>37895</v>
      </c>
      <c r="B251" s="47">
        <v>29.588000000000001</v>
      </c>
    </row>
    <row r="252" spans="1:2">
      <c r="A252" s="48">
        <v>37926</v>
      </c>
      <c r="B252" s="47">
        <v>28.925000000000001</v>
      </c>
    </row>
    <row r="253" spans="1:2">
      <c r="A253" s="48">
        <v>37956</v>
      </c>
      <c r="B253" s="47">
        <v>29.635999999999999</v>
      </c>
    </row>
    <row r="254" spans="1:2">
      <c r="A254" s="48">
        <v>37987</v>
      </c>
      <c r="B254" s="47">
        <v>30.937999999999999</v>
      </c>
    </row>
    <row r="255" spans="1:2">
      <c r="A255" s="48">
        <v>38018</v>
      </c>
      <c r="B255" s="47">
        <v>30.465</v>
      </c>
    </row>
    <row r="256" spans="1:2">
      <c r="A256" s="48">
        <v>38047</v>
      </c>
      <c r="B256" s="47">
        <v>33.335999999999999</v>
      </c>
    </row>
    <row r="257" spans="1:2">
      <c r="A257" s="48">
        <v>38078</v>
      </c>
      <c r="B257" s="47">
        <v>33.738</v>
      </c>
    </row>
    <row r="258" spans="1:2">
      <c r="A258" s="48">
        <v>38108</v>
      </c>
      <c r="B258" s="47">
        <v>37.872999999999998</v>
      </c>
    </row>
    <row r="259" spans="1:2">
      <c r="A259" s="48">
        <v>38139</v>
      </c>
      <c r="B259" s="47">
        <v>35.603999999999999</v>
      </c>
    </row>
    <row r="260" spans="1:2">
      <c r="A260" s="48">
        <v>38169</v>
      </c>
      <c r="B260" s="47">
        <v>38.075000000000003</v>
      </c>
    </row>
    <row r="261" spans="1:2">
      <c r="A261" s="48">
        <v>38200</v>
      </c>
      <c r="B261" s="47">
        <v>42.554000000000002</v>
      </c>
    </row>
    <row r="262" spans="1:2">
      <c r="A262" s="48">
        <v>38231</v>
      </c>
      <c r="B262" s="47">
        <v>43.555</v>
      </c>
    </row>
    <row r="263" spans="1:2">
      <c r="A263" s="48">
        <v>38261</v>
      </c>
      <c r="B263" s="47">
        <v>49.908000000000001</v>
      </c>
    </row>
    <row r="264" spans="1:2">
      <c r="A264" s="48">
        <v>38292</v>
      </c>
      <c r="B264" s="47">
        <v>43.595999999999997</v>
      </c>
    </row>
    <row r="265" spans="1:2">
      <c r="A265" s="48">
        <v>38322</v>
      </c>
      <c r="B265" s="47">
        <v>39.08</v>
      </c>
    </row>
    <row r="266" spans="1:2">
      <c r="A266" s="48">
        <v>38353</v>
      </c>
      <c r="B266" s="47">
        <v>44.005000000000003</v>
      </c>
    </row>
    <row r="267" spans="1:2">
      <c r="A267" s="48">
        <v>38384</v>
      </c>
      <c r="B267" s="47">
        <v>45.433</v>
      </c>
    </row>
    <row r="268" spans="1:2">
      <c r="A268" s="48">
        <v>38412</v>
      </c>
      <c r="B268" s="47">
        <v>53.152000000000001</v>
      </c>
    </row>
    <row r="269" spans="1:2">
      <c r="A269" s="48">
        <v>38443</v>
      </c>
      <c r="B269" s="47">
        <v>53.183</v>
      </c>
    </row>
    <row r="270" spans="1:2">
      <c r="A270" s="48">
        <v>38473</v>
      </c>
      <c r="B270" s="47">
        <v>50.225999999999999</v>
      </c>
    </row>
    <row r="271" spans="1:2">
      <c r="A271" s="48">
        <v>38504</v>
      </c>
      <c r="B271" s="47">
        <v>55.93</v>
      </c>
    </row>
    <row r="272" spans="1:2">
      <c r="A272" s="48">
        <v>38534</v>
      </c>
      <c r="B272" s="47">
        <v>58.398000000000003</v>
      </c>
    </row>
    <row r="273" spans="1:2">
      <c r="A273" s="48">
        <v>38565</v>
      </c>
      <c r="B273" s="47">
        <v>65.491</v>
      </c>
    </row>
    <row r="274" spans="1:2">
      <c r="A274" s="48">
        <v>38596</v>
      </c>
      <c r="B274" s="47">
        <v>65.600999999999999</v>
      </c>
    </row>
    <row r="275" spans="1:2">
      <c r="A275" s="48">
        <v>38626</v>
      </c>
      <c r="B275" s="47">
        <v>60.734999999999999</v>
      </c>
    </row>
    <row r="276" spans="1:2">
      <c r="A276" s="48">
        <v>38657</v>
      </c>
      <c r="B276" s="47">
        <v>57.174999999999997</v>
      </c>
    </row>
    <row r="277" spans="1:2">
      <c r="A277" s="48">
        <v>38687</v>
      </c>
      <c r="B277" s="47">
        <v>57.905000000000001</v>
      </c>
    </row>
    <row r="278" spans="1:2">
      <c r="A278" s="48">
        <v>38718</v>
      </c>
      <c r="B278" s="47">
        <v>64.040999999999997</v>
      </c>
    </row>
    <row r="279" spans="1:2">
      <c r="A279" s="48">
        <v>38749</v>
      </c>
      <c r="B279" s="47">
        <v>62.116999999999997</v>
      </c>
    </row>
    <row r="280" spans="1:2">
      <c r="A280" s="48">
        <v>38777</v>
      </c>
      <c r="B280" s="47">
        <v>63.804000000000002</v>
      </c>
    </row>
    <row r="281" spans="1:2">
      <c r="A281" s="48">
        <v>38808</v>
      </c>
      <c r="B281" s="47">
        <v>71.802999999999997</v>
      </c>
    </row>
    <row r="282" spans="1:2">
      <c r="A282" s="48">
        <v>38838</v>
      </c>
      <c r="B282" s="47">
        <v>71.745999999999995</v>
      </c>
    </row>
    <row r="283" spans="1:2">
      <c r="A283" s="48">
        <v>38869</v>
      </c>
      <c r="B283" s="47">
        <v>70.224000000000004</v>
      </c>
    </row>
    <row r="284" spans="1:2">
      <c r="A284" s="48">
        <v>38899</v>
      </c>
      <c r="B284" s="47">
        <v>75.488</v>
      </c>
    </row>
    <row r="285" spans="1:2">
      <c r="A285" s="48">
        <v>38930</v>
      </c>
      <c r="B285" s="47">
        <v>75.289000000000001</v>
      </c>
    </row>
    <row r="286" spans="1:2">
      <c r="A286" s="48">
        <v>38961</v>
      </c>
      <c r="B286" s="47">
        <v>63.868000000000002</v>
      </c>
    </row>
    <row r="287" spans="1:2">
      <c r="A287" s="48">
        <v>38991</v>
      </c>
      <c r="B287" s="47">
        <v>58.746000000000002</v>
      </c>
    </row>
    <row r="288" spans="1:2">
      <c r="A288" s="48">
        <v>39022</v>
      </c>
      <c r="B288" s="47">
        <v>60.317999999999998</v>
      </c>
    </row>
    <row r="289" spans="1:2">
      <c r="A289" s="48">
        <v>39052</v>
      </c>
      <c r="B289" s="47">
        <v>64.277000000000001</v>
      </c>
    </row>
    <row r="290" spans="1:2">
      <c r="A290" s="48">
        <v>39083</v>
      </c>
      <c r="B290" s="47">
        <v>56.18</v>
      </c>
    </row>
    <row r="291" spans="1:2">
      <c r="A291" s="48">
        <v>39114</v>
      </c>
      <c r="B291" s="47">
        <v>59.58</v>
      </c>
    </row>
    <row r="292" spans="1:2">
      <c r="A292" s="48">
        <v>39142</v>
      </c>
      <c r="B292" s="47">
        <v>64.599999999999994</v>
      </c>
    </row>
    <row r="293" spans="1:2">
      <c r="A293" s="48">
        <v>39173</v>
      </c>
      <c r="B293" s="47">
        <v>70.010000000000005</v>
      </c>
    </row>
    <row r="294" spans="1:2">
      <c r="A294" s="48">
        <v>39203</v>
      </c>
      <c r="B294" s="47">
        <v>70.03</v>
      </c>
    </row>
    <row r="295" spans="1:2">
      <c r="A295" s="48">
        <v>39234</v>
      </c>
      <c r="B295" s="47">
        <v>74.45</v>
      </c>
    </row>
    <row r="296" spans="1:2">
      <c r="A296" s="48">
        <v>39264</v>
      </c>
      <c r="B296" s="47">
        <v>79.209999999999994</v>
      </c>
    </row>
    <row r="297" spans="1:2">
      <c r="A297" s="48">
        <v>39295</v>
      </c>
      <c r="B297" s="47">
        <v>73.34</v>
      </c>
    </row>
    <row r="298" spans="1:2">
      <c r="A298" s="48">
        <v>39326</v>
      </c>
      <c r="B298" s="47">
        <v>79.87</v>
      </c>
    </row>
    <row r="299" spans="1:2">
      <c r="A299" s="48">
        <v>39356</v>
      </c>
      <c r="B299" s="47">
        <v>85.6</v>
      </c>
    </row>
    <row r="300" spans="1:2">
      <c r="A300" s="48">
        <v>39387</v>
      </c>
      <c r="B300" s="47">
        <v>95.32</v>
      </c>
    </row>
    <row r="301" spans="1:2">
      <c r="A301" s="48">
        <v>39417</v>
      </c>
      <c r="B301" s="47">
        <v>93.55</v>
      </c>
    </row>
    <row r="302" spans="1:2">
      <c r="A302" s="48">
        <v>39448</v>
      </c>
      <c r="B302" s="47">
        <v>94.85</v>
      </c>
    </row>
    <row r="303" spans="1:2">
      <c r="A303" s="48">
        <v>39479</v>
      </c>
      <c r="B303" s="47">
        <v>96.98</v>
      </c>
    </row>
    <row r="304" spans="1:2">
      <c r="A304" s="48">
        <v>39508</v>
      </c>
      <c r="B304" s="47">
        <v>106.68</v>
      </c>
    </row>
    <row r="305" spans="1:2">
      <c r="A305" s="48">
        <v>39539</v>
      </c>
      <c r="B305" s="47">
        <v>112.52</v>
      </c>
    </row>
    <row r="306" spans="1:2">
      <c r="A306" s="48">
        <v>39569</v>
      </c>
      <c r="B306" s="47">
        <v>126.55</v>
      </c>
    </row>
    <row r="307" spans="1:2">
      <c r="A307" s="48">
        <v>39600</v>
      </c>
      <c r="B307" s="47">
        <v>136.44</v>
      </c>
    </row>
    <row r="308" spans="1:2">
      <c r="A308" s="48">
        <v>39630</v>
      </c>
      <c r="B308" s="47">
        <v>137.63999999999999</v>
      </c>
    </row>
    <row r="309" spans="1:2">
      <c r="A309" s="48">
        <v>39661</v>
      </c>
      <c r="B309" s="47">
        <v>116.93</v>
      </c>
    </row>
    <row r="310" spans="1:2">
      <c r="A310" s="48">
        <v>39692</v>
      </c>
      <c r="B310" s="47">
        <v>100.48</v>
      </c>
    </row>
    <row r="311" spans="1:2">
      <c r="A311" s="48">
        <v>39722</v>
      </c>
      <c r="B311" s="47">
        <v>74.569999999999993</v>
      </c>
    </row>
    <row r="312" spans="1:2">
      <c r="A312" s="48">
        <v>39753</v>
      </c>
      <c r="B312" s="47">
        <v>56.11</v>
      </c>
    </row>
    <row r="313" spans="1:2">
      <c r="A313" s="48">
        <v>39783</v>
      </c>
      <c r="B313" s="47">
        <v>43.1</v>
      </c>
    </row>
    <row r="314" spans="1:2">
      <c r="A314" s="48">
        <v>39814</v>
      </c>
      <c r="B314" s="47">
        <v>45.44</v>
      </c>
    </row>
    <row r="315" spans="1:2">
      <c r="A315" s="48">
        <v>39845</v>
      </c>
      <c r="B315" s="47">
        <v>45.07</v>
      </c>
    </row>
    <row r="316" spans="1:2">
      <c r="A316" s="48">
        <v>39873</v>
      </c>
      <c r="B316" s="47">
        <v>49.7</v>
      </c>
    </row>
    <row r="317" spans="1:2">
      <c r="A317" s="48">
        <v>39904</v>
      </c>
      <c r="B317" s="47">
        <v>52.24</v>
      </c>
    </row>
    <row r="318" spans="1:2">
      <c r="A318" s="48">
        <v>39934</v>
      </c>
      <c r="B318" s="47">
        <v>57.87</v>
      </c>
    </row>
    <row r="319" spans="1:2">
      <c r="A319" s="48">
        <v>39965</v>
      </c>
      <c r="B319" s="47">
        <v>69.55</v>
      </c>
    </row>
    <row r="320" spans="1:2">
      <c r="A320" s="48">
        <v>39995</v>
      </c>
      <c r="B320" s="47">
        <v>66.31</v>
      </c>
    </row>
    <row r="321" spans="1:2">
      <c r="A321" s="48">
        <v>40026</v>
      </c>
      <c r="B321" s="47">
        <v>73.84</v>
      </c>
    </row>
    <row r="322" spans="1:2">
      <c r="A322" s="48">
        <v>40057</v>
      </c>
      <c r="B322" s="47">
        <v>68.739999999999995</v>
      </c>
    </row>
    <row r="323" spans="1:2">
      <c r="A323" s="48">
        <v>40087</v>
      </c>
      <c r="B323" s="47">
        <v>74.41</v>
      </c>
    </row>
    <row r="324" spans="1:2">
      <c r="A324" s="48">
        <v>40118</v>
      </c>
      <c r="B324" s="47">
        <v>77.959999999999994</v>
      </c>
    </row>
    <row r="325" spans="1:2">
      <c r="A325" s="48">
        <v>40148</v>
      </c>
      <c r="B325" s="47">
        <v>75.680000000000007</v>
      </c>
    </row>
    <row r="326" spans="1:2">
      <c r="A326" s="48">
        <v>40179</v>
      </c>
      <c r="B326" s="47">
        <v>77.39</v>
      </c>
    </row>
    <row r="327" spans="1:2">
      <c r="A327" s="48">
        <v>40210</v>
      </c>
      <c r="B327" s="47">
        <v>75.040000000000006</v>
      </c>
    </row>
    <row r="328" spans="1:2">
      <c r="A328" s="48">
        <v>40238</v>
      </c>
      <c r="B328" s="47">
        <v>80.400000000000006</v>
      </c>
    </row>
    <row r="329" spans="1:2">
      <c r="A329" s="48">
        <v>40269</v>
      </c>
      <c r="B329" s="47">
        <v>86.14</v>
      </c>
    </row>
    <row r="330" spans="1:2">
      <c r="A330" s="48">
        <v>40299</v>
      </c>
      <c r="B330" s="47">
        <v>76.87</v>
      </c>
    </row>
    <row r="331" spans="1:2">
      <c r="A331" s="48">
        <v>40330</v>
      </c>
      <c r="B331" s="47">
        <v>76</v>
      </c>
    </row>
    <row r="332" spans="1:2">
      <c r="A332" s="48">
        <v>40360</v>
      </c>
      <c r="B332" s="47">
        <v>77.040000000000006</v>
      </c>
    </row>
    <row r="333" spans="1:2">
      <c r="A333" s="48">
        <v>40391</v>
      </c>
      <c r="B333" s="47">
        <v>78.819999999999993</v>
      </c>
    </row>
    <row r="334" spans="1:2">
      <c r="A334" s="48">
        <v>40422</v>
      </c>
      <c r="B334" s="47">
        <v>79.650000000000006</v>
      </c>
    </row>
    <row r="335" spans="1:2">
      <c r="A335" s="48">
        <v>40452</v>
      </c>
      <c r="B335" s="47">
        <v>84.35</v>
      </c>
    </row>
    <row r="336" spans="1:2">
      <c r="A336" s="48">
        <v>40483</v>
      </c>
      <c r="B336" s="47">
        <v>86.83</v>
      </c>
    </row>
    <row r="337" spans="1:2">
      <c r="A337" s="48">
        <v>40513</v>
      </c>
      <c r="B337" s="47">
        <v>93.08</v>
      </c>
    </row>
    <row r="338" spans="1:2">
      <c r="A338" s="48">
        <v>40544</v>
      </c>
      <c r="B338" s="47">
        <v>98.1</v>
      </c>
    </row>
    <row r="339" spans="1:2">
      <c r="A339" s="48">
        <v>40575</v>
      </c>
      <c r="B339" s="47">
        <v>105.66</v>
      </c>
    </row>
    <row r="340" spans="1:2">
      <c r="A340" s="48">
        <v>40603</v>
      </c>
      <c r="B340" s="47">
        <v>116.75</v>
      </c>
    </row>
    <row r="341" spans="1:2">
      <c r="A341" s="48">
        <v>40634</v>
      </c>
      <c r="B341" s="47">
        <v>127.12</v>
      </c>
    </row>
    <row r="342" spans="1:2">
      <c r="A342" s="48">
        <v>40664</v>
      </c>
      <c r="B342" s="47">
        <v>118.88</v>
      </c>
    </row>
    <row r="343" spans="1:2">
      <c r="A343" s="48">
        <v>40695</v>
      </c>
      <c r="B343" s="47">
        <v>117.27</v>
      </c>
    </row>
    <row r="344" spans="1:2">
      <c r="A344" s="48">
        <v>40725</v>
      </c>
      <c r="B344" s="47">
        <v>119.69</v>
      </c>
    </row>
    <row r="345" spans="1:2">
      <c r="A345" s="48">
        <v>40756</v>
      </c>
      <c r="B345" s="47">
        <v>112.41</v>
      </c>
    </row>
    <row r="346" spans="1:2">
      <c r="A346" s="48">
        <v>40787</v>
      </c>
      <c r="B346" s="47">
        <v>115.63</v>
      </c>
    </row>
    <row r="347" spans="1:2">
      <c r="A347" s="48">
        <v>40817</v>
      </c>
      <c r="B347" s="47">
        <v>113.09</v>
      </c>
    </row>
    <row r="348" spans="1:2">
      <c r="A348" s="48">
        <v>40848</v>
      </c>
      <c r="B348" s="47">
        <v>114.21</v>
      </c>
    </row>
    <row r="349" spans="1:2">
      <c r="A349" s="48">
        <v>40878</v>
      </c>
      <c r="B349" s="47">
        <v>110.71</v>
      </c>
    </row>
    <row r="350" spans="1:2">
      <c r="A350" s="48">
        <v>40909</v>
      </c>
      <c r="B350" s="47">
        <v>113.08</v>
      </c>
    </row>
    <row r="351" spans="1:2">
      <c r="A351" s="48">
        <v>40940</v>
      </c>
      <c r="B351" s="47">
        <v>122.36</v>
      </c>
    </row>
    <row r="352" spans="1:2">
      <c r="A352" s="48">
        <v>40969</v>
      </c>
      <c r="B352" s="47">
        <v>127.98</v>
      </c>
    </row>
    <row r="353" spans="1:2">
      <c r="A353" s="48">
        <v>41000</v>
      </c>
      <c r="B353" s="47">
        <v>122.36</v>
      </c>
    </row>
    <row r="354" spans="1:2">
      <c r="A354" s="48">
        <v>41030</v>
      </c>
      <c r="B354" s="47">
        <v>112.87</v>
      </c>
    </row>
    <row r="355" spans="1:2">
      <c r="A355" s="48">
        <v>41061</v>
      </c>
      <c r="B355" s="47">
        <v>97.19</v>
      </c>
    </row>
    <row r="356" spans="1:2">
      <c r="A356" s="48">
        <v>41091</v>
      </c>
      <c r="B356" s="47">
        <v>104.24</v>
      </c>
    </row>
    <row r="357" spans="1:2">
      <c r="A357" s="48">
        <v>41122</v>
      </c>
      <c r="B357" s="47">
        <v>114.63</v>
      </c>
    </row>
    <row r="358" spans="1:2">
      <c r="A358" s="48">
        <v>41153</v>
      </c>
      <c r="B358" s="47">
        <v>114.06</v>
      </c>
    </row>
    <row r="359" spans="1:2">
      <c r="A359" s="48">
        <v>41183</v>
      </c>
      <c r="B359" s="47">
        <v>113.31</v>
      </c>
    </row>
    <row r="360" spans="1:2">
      <c r="A360" s="48">
        <v>41214</v>
      </c>
      <c r="B360" s="47">
        <v>110.91</v>
      </c>
    </row>
    <row r="361" spans="1:2">
      <c r="A361" s="48">
        <v>41244</v>
      </c>
      <c r="B361" s="47">
        <v>111.19</v>
      </c>
    </row>
    <row r="362" spans="1:2">
      <c r="A362" s="48">
        <v>41275</v>
      </c>
      <c r="B362" s="47">
        <v>115.41</v>
      </c>
    </row>
    <row r="363" spans="1:2">
      <c r="A363" s="48">
        <v>41306</v>
      </c>
      <c r="B363" s="47">
        <v>118.69</v>
      </c>
    </row>
    <row r="364" spans="1:2">
      <c r="A364" s="48">
        <v>41334</v>
      </c>
      <c r="B364" s="47">
        <v>110.57</v>
      </c>
    </row>
    <row r="365" spans="1:2">
      <c r="A365" s="48">
        <v>41365</v>
      </c>
      <c r="B365" s="47">
        <v>105.17</v>
      </c>
    </row>
    <row r="366" spans="1:2">
      <c r="A366" s="48">
        <v>41395</v>
      </c>
      <c r="B366" s="47">
        <v>105.83</v>
      </c>
    </row>
    <row r="367" spans="1:2">
      <c r="A367" s="48">
        <v>41426</v>
      </c>
      <c r="B367" s="47">
        <v>106.12</v>
      </c>
    </row>
    <row r="368" spans="1:2">
      <c r="A368" s="48">
        <v>41456</v>
      </c>
      <c r="B368" s="47">
        <v>110.21</v>
      </c>
    </row>
    <row r="369" spans="1:2">
      <c r="A369" s="48">
        <v>41487</v>
      </c>
      <c r="B369" s="47">
        <v>113.62</v>
      </c>
    </row>
    <row r="370" spans="1:2">
      <c r="A370" s="48">
        <v>41518</v>
      </c>
      <c r="B370" s="47">
        <v>114.3</v>
      </c>
    </row>
    <row r="371" spans="1:2">
      <c r="A371" s="48">
        <v>41548</v>
      </c>
      <c r="B371" s="47">
        <v>112.44</v>
      </c>
    </row>
    <row r="372" spans="1:2">
      <c r="A372" s="48">
        <v>41579</v>
      </c>
      <c r="B372" s="47">
        <v>111.47</v>
      </c>
    </row>
    <row r="373" spans="1:2">
      <c r="A373" s="48">
        <v>41609</v>
      </c>
      <c r="B373" s="47">
        <v>113.11</v>
      </c>
    </row>
    <row r="374" spans="1:2">
      <c r="A374" s="48">
        <v>41640</v>
      </c>
      <c r="B374" s="47">
        <v>110.26</v>
      </c>
    </row>
    <row r="375" spans="1:2">
      <c r="A375" s="48">
        <v>41671</v>
      </c>
      <c r="B375" s="47">
        <v>110.77</v>
      </c>
    </row>
    <row r="376" spans="1:2">
      <c r="A376" s="48">
        <v>41699</v>
      </c>
      <c r="B376" s="47">
        <v>109.5</v>
      </c>
    </row>
    <row r="377" spans="1:2">
      <c r="A377" s="48">
        <v>41730</v>
      </c>
      <c r="B377" s="47">
        <v>110.19</v>
      </c>
    </row>
    <row r="378" spans="1:2">
      <c r="A378" s="48">
        <v>41760</v>
      </c>
      <c r="B378" s="47">
        <v>112.22</v>
      </c>
    </row>
    <row r="379" spans="1:2">
      <c r="A379" s="48">
        <v>41791</v>
      </c>
      <c r="B379" s="47">
        <v>114.36</v>
      </c>
    </row>
    <row r="380" spans="1:2">
      <c r="A380" s="48">
        <v>41821</v>
      </c>
      <c r="B380" s="47">
        <v>109.19</v>
      </c>
    </row>
    <row r="381" spans="1:2">
      <c r="A381" s="48">
        <v>41852</v>
      </c>
      <c r="B381" s="47">
        <v>102.26</v>
      </c>
    </row>
    <row r="382" spans="1:2">
      <c r="A382" s="48">
        <v>41883</v>
      </c>
      <c r="B382" s="47">
        <v>98.07</v>
      </c>
    </row>
    <row r="383" spans="1:2">
      <c r="A383" s="48">
        <v>41913</v>
      </c>
      <c r="B383" s="47">
        <v>88.51</v>
      </c>
    </row>
    <row r="384" spans="1:2">
      <c r="A384" s="48">
        <v>41944</v>
      </c>
      <c r="B384" s="47">
        <v>80.099999999999994</v>
      </c>
    </row>
    <row r="385" spans="1:2">
      <c r="A385" s="48">
        <v>41974</v>
      </c>
      <c r="B385" s="47">
        <v>63.81</v>
      </c>
    </row>
    <row r="386" spans="1:2">
      <c r="A386" s="48">
        <v>42005</v>
      </c>
      <c r="B386" s="47">
        <v>48.51</v>
      </c>
    </row>
    <row r="387" spans="1:2">
      <c r="A387" s="48">
        <v>42036</v>
      </c>
      <c r="B387" s="47">
        <v>58.46</v>
      </c>
    </row>
    <row r="388" spans="1:2">
      <c r="A388" s="48">
        <v>42064</v>
      </c>
      <c r="B388" s="47">
        <v>56.75</v>
      </c>
    </row>
    <row r="389" spans="1:2">
      <c r="A389" s="48">
        <v>42095</v>
      </c>
      <c r="B389" s="47">
        <v>60.65</v>
      </c>
    </row>
    <row r="390" spans="1:2">
      <c r="A390" s="48">
        <v>42125</v>
      </c>
      <c r="B390" s="47">
        <v>65.31</v>
      </c>
    </row>
    <row r="391" spans="1:2">
      <c r="A391" s="48">
        <v>42156</v>
      </c>
      <c r="B391" s="47">
        <v>62.19</v>
      </c>
    </row>
    <row r="392" spans="1:2">
      <c r="A392" s="48">
        <v>42186</v>
      </c>
      <c r="B392" s="47">
        <v>56.77</v>
      </c>
    </row>
    <row r="393" spans="1:2">
      <c r="A393" s="48">
        <v>42217</v>
      </c>
      <c r="B393" s="47">
        <v>47.07</v>
      </c>
    </row>
    <row r="394" spans="1:2">
      <c r="A394" s="48">
        <v>42248</v>
      </c>
      <c r="B394" s="47">
        <v>48.01</v>
      </c>
    </row>
    <row r="395" spans="1:2">
      <c r="A395" s="48">
        <v>42278</v>
      </c>
      <c r="B395" s="47">
        <v>49.16</v>
      </c>
    </row>
    <row r="396" spans="1:2">
      <c r="A396" s="48">
        <v>42309</v>
      </c>
      <c r="B396" s="47">
        <v>44.81</v>
      </c>
    </row>
    <row r="397" spans="1:2">
      <c r="A397" s="48">
        <v>42339</v>
      </c>
      <c r="B397" s="47">
        <v>38.159999999999997</v>
      </c>
    </row>
    <row r="398" spans="1:2">
      <c r="A398" s="48">
        <v>42370</v>
      </c>
      <c r="B398" s="47">
        <v>30.4</v>
      </c>
    </row>
    <row r="399" spans="1:2">
      <c r="A399" s="48">
        <v>42401</v>
      </c>
      <c r="B399" s="47">
        <v>32.24</v>
      </c>
    </row>
    <row r="400" spans="1:2">
      <c r="A400" s="48">
        <v>42430</v>
      </c>
      <c r="B400" s="47">
        <v>38.53</v>
      </c>
    </row>
    <row r="401" spans="1:2">
      <c r="A401" s="48">
        <v>42461</v>
      </c>
      <c r="B401" s="47">
        <v>41.51</v>
      </c>
    </row>
    <row r="402" spans="1:2">
      <c r="A402" s="48">
        <v>42491</v>
      </c>
      <c r="B402" s="47">
        <v>46.85</v>
      </c>
    </row>
    <row r="403" spans="1:2">
      <c r="A403" s="48">
        <v>42522</v>
      </c>
      <c r="B403" s="47">
        <v>48.48</v>
      </c>
    </row>
    <row r="404" spans="1:2">
      <c r="A404" s="48">
        <v>42552</v>
      </c>
      <c r="B404" s="47">
        <v>45.3</v>
      </c>
    </row>
    <row r="405" spans="1:2">
      <c r="A405" s="48">
        <v>42583</v>
      </c>
      <c r="B405" s="47">
        <v>46.35</v>
      </c>
    </row>
    <row r="406" spans="1:2">
      <c r="A406" s="48">
        <v>42614</v>
      </c>
      <c r="B406" s="47">
        <v>47.77</v>
      </c>
    </row>
    <row r="407" spans="1:2">
      <c r="A407" s="48">
        <v>42644</v>
      </c>
      <c r="B407" s="47">
        <v>50.83</v>
      </c>
    </row>
    <row r="408" spans="1:2">
      <c r="A408" s="48">
        <v>42675</v>
      </c>
      <c r="B408" s="47">
        <v>45.2</v>
      </c>
    </row>
    <row r="409" spans="1:2">
      <c r="A409" s="48">
        <v>42705</v>
      </c>
      <c r="B409" s="47">
        <v>53.91</v>
      </c>
    </row>
    <row r="410" spans="1:2">
      <c r="A410" s="48">
        <v>42736</v>
      </c>
      <c r="B410" s="47">
        <v>54.98</v>
      </c>
    </row>
    <row r="411" spans="1:2">
      <c r="A411" s="48">
        <v>42767</v>
      </c>
      <c r="B411" s="47">
        <v>55.24</v>
      </c>
    </row>
    <row r="412" spans="1:2">
      <c r="A412" s="48">
        <v>42795</v>
      </c>
      <c r="B412" s="47">
        <v>51.91</v>
      </c>
    </row>
    <row r="413" spans="1:2">
      <c r="A413" s="48">
        <v>42826</v>
      </c>
      <c r="B413" s="47">
        <v>53.02</v>
      </c>
    </row>
    <row r="414" spans="1:2">
      <c r="A414" s="48">
        <v>42856</v>
      </c>
      <c r="B414" s="47">
        <v>50.77</v>
      </c>
    </row>
    <row r="415" spans="1:2">
      <c r="A415" s="48">
        <v>42887</v>
      </c>
      <c r="B415" s="47">
        <v>46.92</v>
      </c>
    </row>
    <row r="416" spans="1:2">
      <c r="A416" s="48">
        <v>42917</v>
      </c>
      <c r="B416" s="47">
        <v>48.66</v>
      </c>
    </row>
    <row r="417" spans="1:2">
      <c r="A417" s="48">
        <v>42948</v>
      </c>
      <c r="B417" s="47">
        <v>51.69</v>
      </c>
    </row>
    <row r="418" spans="1:2">
      <c r="A418" s="48">
        <v>42979</v>
      </c>
      <c r="B418" s="47">
        <v>56.55</v>
      </c>
    </row>
    <row r="419" spans="1:2">
      <c r="A419" s="48">
        <v>43009</v>
      </c>
      <c r="B419" s="47">
        <v>57.97</v>
      </c>
    </row>
    <row r="420" spans="1:2">
      <c r="A420" s="48">
        <v>43040</v>
      </c>
      <c r="B420" s="47">
        <v>63.29</v>
      </c>
    </row>
    <row r="421" spans="1:2">
      <c r="A421" s="48">
        <v>43070</v>
      </c>
      <c r="B421" s="47">
        <v>64.64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G5" sqref="G5"/>
    </sheetView>
  </sheetViews>
  <sheetFormatPr defaultRowHeight="15"/>
  <sheetData>
    <row r="1" spans="1:8">
      <c r="A1" s="54" t="s">
        <v>56</v>
      </c>
      <c r="B1" s="54" t="s">
        <v>55</v>
      </c>
      <c r="C1" s="3" t="s">
        <v>50</v>
      </c>
      <c r="D1" s="3" t="s">
        <v>54</v>
      </c>
      <c r="E1" s="54" t="s">
        <v>53</v>
      </c>
      <c r="F1" s="54" t="s">
        <v>52</v>
      </c>
      <c r="G1" s="54" t="s">
        <v>25</v>
      </c>
      <c r="H1" s="54" t="s">
        <v>51</v>
      </c>
    </row>
    <row r="2" spans="1:8">
      <c r="A2" s="54">
        <v>1980</v>
      </c>
      <c r="B2" s="54"/>
      <c r="C2" s="52">
        <v>2572.7357078643295</v>
      </c>
      <c r="D2" s="50">
        <v>1992.065589</v>
      </c>
      <c r="E2" s="51">
        <v>2058</v>
      </c>
      <c r="F2" s="50">
        <v>29406.294874048079</v>
      </c>
      <c r="G2" s="55"/>
      <c r="H2" s="49">
        <v>41414.50520793983</v>
      </c>
    </row>
    <row r="3" spans="1:8">
      <c r="A3" s="54">
        <f t="shared" ref="A3:A39" si="0">A2+1</f>
        <v>1981</v>
      </c>
      <c r="B3" s="54"/>
      <c r="C3" s="52">
        <v>2713.603279371293</v>
      </c>
      <c r="D3" s="50">
        <v>1240.9900273999999</v>
      </c>
      <c r="E3" s="51">
        <v>1439.6</v>
      </c>
      <c r="F3" s="50">
        <v>25989.628895527952</v>
      </c>
      <c r="G3" s="55"/>
      <c r="H3" s="49">
        <v>37664.629688811205</v>
      </c>
    </row>
    <row r="4" spans="1:8">
      <c r="A4" s="54">
        <f t="shared" si="0"/>
        <v>1982</v>
      </c>
      <c r="B4" s="54"/>
      <c r="C4" s="52">
        <v>2908.2967163438216</v>
      </c>
      <c r="D4" s="50">
        <v>1010.60120548</v>
      </c>
      <c r="E4" s="51">
        <v>1287</v>
      </c>
      <c r="F4" s="50">
        <v>23428.907585896442</v>
      </c>
      <c r="G4" s="55"/>
      <c r="H4" s="49">
        <v>35060.997400188971</v>
      </c>
    </row>
    <row r="5" spans="1:8">
      <c r="A5" s="54">
        <f t="shared" si="0"/>
        <v>1983</v>
      </c>
      <c r="B5" s="53">
        <v>29.715</v>
      </c>
      <c r="C5" s="52">
        <v>3133.7338839976924</v>
      </c>
      <c r="D5" s="50">
        <v>948.54635619999999</v>
      </c>
      <c r="E5" s="51">
        <v>1235.5</v>
      </c>
      <c r="F5" s="50">
        <v>22300.553821087669</v>
      </c>
      <c r="G5" s="47">
        <v>29.9</v>
      </c>
      <c r="H5" s="49">
        <v>34019.529859198024</v>
      </c>
    </row>
    <row r="6" spans="1:8">
      <c r="A6" s="54">
        <f t="shared" si="0"/>
        <v>1984</v>
      </c>
      <c r="B6" s="53">
        <v>28.715</v>
      </c>
      <c r="C6" s="52">
        <v>3350.9426383829423</v>
      </c>
      <c r="D6" s="50">
        <v>1109.4458629999999</v>
      </c>
      <c r="E6" s="51">
        <v>1388</v>
      </c>
      <c r="F6" s="50">
        <v>22774.875679904108</v>
      </c>
      <c r="G6" s="47">
        <v>28.888000000000002</v>
      </c>
      <c r="H6" s="49">
        <v>34436.095882542184</v>
      </c>
    </row>
    <row r="7" spans="1:8">
      <c r="A7" s="54">
        <f t="shared" si="0"/>
        <v>1985</v>
      </c>
      <c r="B7" s="53">
        <v>27.533000000000001</v>
      </c>
      <c r="C7" s="52">
        <v>3494.2584523322903</v>
      </c>
      <c r="D7" s="50">
        <v>1347.2768767</v>
      </c>
      <c r="E7" s="51">
        <v>1498.9</v>
      </c>
      <c r="F7" s="50">
        <v>21366.343054751207</v>
      </c>
      <c r="G7" s="47">
        <v>27.765999999999998</v>
      </c>
      <c r="H7" s="49">
        <v>32834.025153681978</v>
      </c>
    </row>
    <row r="8" spans="1:8">
      <c r="A8" s="54">
        <f t="shared" si="0"/>
        <v>1986</v>
      </c>
      <c r="B8" s="53">
        <v>14.273999999999999</v>
      </c>
      <c r="C8" s="52">
        <v>3563.9493864304613</v>
      </c>
      <c r="D8" s="50">
        <v>1236.1804384</v>
      </c>
      <c r="E8" s="51">
        <v>1466.6</v>
      </c>
      <c r="F8" s="50">
        <v>23951.331633449448</v>
      </c>
      <c r="G8" s="47">
        <v>14.475</v>
      </c>
      <c r="H8" s="49">
        <v>36258.929842094694</v>
      </c>
    </row>
    <row r="9" spans="1:8">
      <c r="A9" s="54">
        <f t="shared" si="0"/>
        <v>1987</v>
      </c>
      <c r="B9" s="53">
        <v>18.405999999999999</v>
      </c>
      <c r="C9" s="52">
        <v>3592.1443097573797</v>
      </c>
      <c r="D9" s="50">
        <v>1086.1290411</v>
      </c>
      <c r="E9" s="51">
        <v>1323</v>
      </c>
      <c r="F9" s="50">
        <v>24560.505817819037</v>
      </c>
      <c r="G9" s="47">
        <v>18.498999999999999</v>
      </c>
      <c r="H9" s="49">
        <v>36479.992899504323</v>
      </c>
    </row>
    <row r="10" spans="1:8">
      <c r="A10" s="54">
        <f t="shared" si="0"/>
        <v>1988</v>
      </c>
      <c r="B10" s="53">
        <v>14.938000000000001</v>
      </c>
      <c r="C10" s="52">
        <v>3791.9565205660897</v>
      </c>
      <c r="D10" s="50">
        <v>1148.2291507</v>
      </c>
      <c r="E10" s="51">
        <v>1341.3489999999999</v>
      </c>
      <c r="F10" s="50">
        <v>25580.280234757396</v>
      </c>
      <c r="G10" s="47">
        <v>15.113</v>
      </c>
      <c r="H10" s="49">
        <v>38885.068855055943</v>
      </c>
    </row>
    <row r="11" spans="1:8">
      <c r="A11" s="54">
        <f t="shared" si="0"/>
        <v>1989</v>
      </c>
      <c r="B11" s="53">
        <v>18.22</v>
      </c>
      <c r="C11" s="52">
        <v>3778.3529569626448</v>
      </c>
      <c r="D11" s="50">
        <v>1562.0496438</v>
      </c>
      <c r="E11" s="51">
        <v>1716.3</v>
      </c>
      <c r="F11" s="50">
        <v>27116.638425425757</v>
      </c>
      <c r="G11" s="47">
        <v>18.501999999999999</v>
      </c>
      <c r="H11" s="49">
        <v>40654.030812300291</v>
      </c>
    </row>
    <row r="12" spans="1:8">
      <c r="A12" s="54">
        <f t="shared" si="0"/>
        <v>1990</v>
      </c>
      <c r="B12" s="53">
        <v>23.613</v>
      </c>
      <c r="C12" s="52">
        <v>3764.423175473401</v>
      </c>
      <c r="D12" s="50">
        <v>1612.2527671</v>
      </c>
      <c r="E12" s="51">
        <v>1726.701</v>
      </c>
      <c r="F12" s="50">
        <v>30446.855502341779</v>
      </c>
      <c r="G12" s="47">
        <v>24.164000000000001</v>
      </c>
      <c r="H12" s="49">
        <v>43438.330771046436</v>
      </c>
    </row>
    <row r="13" spans="1:8">
      <c r="A13" s="54">
        <f t="shared" si="0"/>
        <v>1991</v>
      </c>
      <c r="B13" s="53">
        <v>20.062000000000001</v>
      </c>
      <c r="C13" s="52">
        <v>3938.9342345857935</v>
      </c>
      <c r="D13" s="50">
        <v>1668.0143836</v>
      </c>
      <c r="E13" s="51">
        <v>1893.1</v>
      </c>
      <c r="F13" s="50">
        <v>30297.326376057121</v>
      </c>
      <c r="G13" s="47">
        <v>20.553000000000001</v>
      </c>
      <c r="H13" s="49">
        <v>43075.792344604051</v>
      </c>
    </row>
    <row r="14" spans="1:8">
      <c r="A14" s="54">
        <f t="shared" si="0"/>
        <v>1992</v>
      </c>
      <c r="B14" s="53">
        <v>19.327000000000002</v>
      </c>
      <c r="C14" s="52">
        <v>4174.1952338589599</v>
      </c>
      <c r="D14" s="50">
        <v>1615.1558904000001</v>
      </c>
      <c r="E14" s="51">
        <v>1957</v>
      </c>
      <c r="F14" s="50">
        <v>31759.408248665372</v>
      </c>
      <c r="G14" s="47">
        <v>19.952000000000002</v>
      </c>
      <c r="H14" s="49">
        <v>43897.384103692144</v>
      </c>
    </row>
    <row r="15" spans="1:8">
      <c r="A15" s="54">
        <f t="shared" si="0"/>
        <v>1993</v>
      </c>
      <c r="B15" s="53">
        <v>17.001999999999999</v>
      </c>
      <c r="C15" s="52">
        <v>4316.9102644204922</v>
      </c>
      <c r="D15" s="50">
        <v>1591.6736986000001</v>
      </c>
      <c r="E15" s="51">
        <v>1905.2</v>
      </c>
      <c r="F15" s="50">
        <v>32768.027801012053</v>
      </c>
      <c r="G15" s="47">
        <v>17.565000000000001</v>
      </c>
      <c r="H15" s="49">
        <v>45144.9786793323</v>
      </c>
    </row>
    <row r="16" spans="1:8">
      <c r="A16" s="54">
        <f t="shared" si="0"/>
        <v>1994</v>
      </c>
      <c r="B16" s="53">
        <v>15.803000000000001</v>
      </c>
      <c r="C16" s="52">
        <v>4395.5789801672172</v>
      </c>
      <c r="D16" s="50">
        <v>1597.6421917800001</v>
      </c>
      <c r="E16" s="51">
        <v>1820.877</v>
      </c>
      <c r="F16" s="50">
        <v>33392.849335406281</v>
      </c>
      <c r="G16" s="47">
        <v>16.213999999999999</v>
      </c>
      <c r="H16" s="49">
        <v>46384.82369053713</v>
      </c>
    </row>
    <row r="17" spans="1:8">
      <c r="A17" s="54">
        <f t="shared" si="0"/>
        <v>1995</v>
      </c>
      <c r="B17" s="53">
        <v>17.013999999999999</v>
      </c>
      <c r="C17" s="52">
        <v>4427.416401527541</v>
      </c>
      <c r="D17" s="50">
        <v>1688.9081096</v>
      </c>
      <c r="E17" s="51">
        <v>1842.5940000000001</v>
      </c>
      <c r="F17" s="50">
        <v>33845.343010628094</v>
      </c>
      <c r="G17" s="47">
        <v>17.34</v>
      </c>
      <c r="H17" s="49">
        <v>47672.795291431845</v>
      </c>
    </row>
    <row r="18" spans="1:8">
      <c r="A18" s="54">
        <f t="shared" si="0"/>
        <v>1996</v>
      </c>
      <c r="B18" s="53">
        <v>20.696999999999999</v>
      </c>
      <c r="C18" s="52">
        <v>4544.6147006744322</v>
      </c>
      <c r="D18" s="50">
        <v>1849.5897259999999</v>
      </c>
      <c r="E18" s="51">
        <v>1863.067</v>
      </c>
      <c r="F18" s="50">
        <v>35596.846107982114</v>
      </c>
      <c r="G18" s="47">
        <v>21.238</v>
      </c>
      <c r="H18" s="49">
        <v>49784.413156427618</v>
      </c>
    </row>
    <row r="19" spans="1:8">
      <c r="A19" s="54">
        <f t="shared" si="0"/>
        <v>1997</v>
      </c>
      <c r="B19" s="53">
        <v>19.062000000000001</v>
      </c>
      <c r="C19" s="52">
        <v>4706.4031255703203</v>
      </c>
      <c r="D19" s="50">
        <v>1889.2686301000001</v>
      </c>
      <c r="E19" s="51">
        <v>1876.741</v>
      </c>
      <c r="F19" s="50">
        <v>37636.727767542485</v>
      </c>
      <c r="G19" s="47">
        <v>19.404</v>
      </c>
      <c r="H19" s="49">
        <v>52149.644091415947</v>
      </c>
    </row>
    <row r="20" spans="1:8">
      <c r="A20" s="54">
        <f t="shared" si="0"/>
        <v>1998</v>
      </c>
      <c r="B20" s="53">
        <v>12.712999999999999</v>
      </c>
      <c r="C20" s="52">
        <v>4847.2603042144465</v>
      </c>
      <c r="D20" s="50">
        <v>1863.7229315</v>
      </c>
      <c r="E20" s="51">
        <v>1939.046</v>
      </c>
      <c r="F20" s="50">
        <v>38307.92712757874</v>
      </c>
      <c r="G20" s="47">
        <v>12.771000000000001</v>
      </c>
      <c r="H20" s="49">
        <v>53807.38666992529</v>
      </c>
    </row>
    <row r="21" spans="1:8">
      <c r="A21" s="54">
        <f t="shared" si="0"/>
        <v>1999</v>
      </c>
      <c r="B21" s="53">
        <v>17.908999999999999</v>
      </c>
      <c r="C21" s="52">
        <v>4810.8020567145159</v>
      </c>
      <c r="D21" s="50">
        <v>1738.9838904000001</v>
      </c>
      <c r="E21" s="51">
        <v>1781.5</v>
      </c>
      <c r="F21" s="50">
        <v>37977.64375491938</v>
      </c>
      <c r="G21" s="47">
        <v>18.065999999999999</v>
      </c>
      <c r="H21" s="49">
        <v>52833.838620924609</v>
      </c>
    </row>
    <row r="22" spans="1:8">
      <c r="A22" s="54">
        <f t="shared" si="0"/>
        <v>2000</v>
      </c>
      <c r="B22" s="53">
        <v>28.436</v>
      </c>
      <c r="C22" s="52">
        <v>5052.6273072974282</v>
      </c>
      <c r="D22" s="50">
        <v>2007.3105753</v>
      </c>
      <c r="E22" s="51">
        <v>2053.6</v>
      </c>
      <c r="F22" s="50">
        <v>40095.085809393015</v>
      </c>
      <c r="G22" s="47">
        <v>28.492999999999999</v>
      </c>
      <c r="H22" s="49">
        <v>55761.983410110253</v>
      </c>
    </row>
    <row r="23" spans="1:8">
      <c r="A23" s="54">
        <f t="shared" si="0"/>
        <v>2001</v>
      </c>
      <c r="B23" s="53">
        <v>24.460999999999999</v>
      </c>
      <c r="C23" s="52">
        <v>5230.963225191118</v>
      </c>
      <c r="D23" s="50">
        <v>2051.0653699</v>
      </c>
      <c r="E23" s="51">
        <v>2017.6</v>
      </c>
      <c r="F23" s="50">
        <v>40299.312230858086</v>
      </c>
      <c r="G23" s="47">
        <v>24.5</v>
      </c>
      <c r="H23" s="49">
        <v>55151.631888505864</v>
      </c>
    </row>
    <row r="24" spans="1:8">
      <c r="A24" s="54">
        <f t="shared" si="0"/>
        <v>2002</v>
      </c>
      <c r="B24" s="53">
        <v>25.030999999999999</v>
      </c>
      <c r="C24" s="52">
        <v>5388.2715598410005</v>
      </c>
      <c r="D24" s="50">
        <v>1840.6225205000001</v>
      </c>
      <c r="E24" s="51">
        <v>1801.7</v>
      </c>
      <c r="F24" s="50">
        <v>39738.758324719311</v>
      </c>
      <c r="G24" s="47">
        <v>25.152999999999999</v>
      </c>
      <c r="H24" s="49">
        <v>54573.030963659694</v>
      </c>
    </row>
    <row r="25" spans="1:8">
      <c r="A25" s="54">
        <f t="shared" si="0"/>
        <v>2003</v>
      </c>
      <c r="B25" s="53">
        <v>28.812000000000001</v>
      </c>
      <c r="C25" s="52">
        <v>5560.9610403265633</v>
      </c>
      <c r="D25" s="50">
        <v>2171.2231780799998</v>
      </c>
      <c r="E25" s="51">
        <v>2166.3409999999999</v>
      </c>
      <c r="F25" s="50">
        <v>41370.246851016709</v>
      </c>
      <c r="G25" s="47">
        <v>28.765000000000001</v>
      </c>
      <c r="H25" s="49">
        <v>56513.541768459909</v>
      </c>
    </row>
    <row r="26" spans="1:8">
      <c r="A26" s="54">
        <f t="shared" si="0"/>
        <v>2004</v>
      </c>
      <c r="B26" s="53">
        <v>38.234000000000002</v>
      </c>
      <c r="C26" s="52">
        <v>5975.3887829947962</v>
      </c>
      <c r="D26" s="50">
        <v>2376.5107945</v>
      </c>
      <c r="E26" s="51">
        <v>2327.4569999999999</v>
      </c>
      <c r="F26" s="50">
        <v>43522.964056374927</v>
      </c>
      <c r="G26" s="47">
        <v>38.268999999999998</v>
      </c>
      <c r="H26" s="49">
        <v>61271.093288009564</v>
      </c>
    </row>
    <row r="27" spans="1:8">
      <c r="A27" s="54">
        <f t="shared" si="0"/>
        <v>2005</v>
      </c>
      <c r="B27" s="53">
        <v>54.435000000000002</v>
      </c>
      <c r="C27" s="52">
        <v>6360.4874995357995</v>
      </c>
      <c r="D27" s="50">
        <v>2375.1799999999998</v>
      </c>
      <c r="E27" s="51">
        <v>2365.9450000000002</v>
      </c>
      <c r="F27" s="50">
        <v>43869.363264789084</v>
      </c>
      <c r="G27" s="47">
        <v>55.67</v>
      </c>
      <c r="H27" s="49">
        <v>63635.927270680048</v>
      </c>
    </row>
    <row r="28" spans="1:8">
      <c r="A28" s="54">
        <f t="shared" si="0"/>
        <v>2006</v>
      </c>
      <c r="B28" s="53">
        <v>65.16</v>
      </c>
      <c r="C28" s="52">
        <v>6764.2964129100055</v>
      </c>
      <c r="D28" s="50">
        <v>2298.6999999999998</v>
      </c>
      <c r="E28" s="51">
        <v>2233.884</v>
      </c>
      <c r="F28" s="50">
        <v>44193.203453968214</v>
      </c>
      <c r="G28" s="47">
        <v>66.84</v>
      </c>
      <c r="H28" s="49">
        <v>63799.773837574096</v>
      </c>
    </row>
    <row r="29" spans="1:8">
      <c r="A29" s="54">
        <f t="shared" si="0"/>
        <v>2007</v>
      </c>
      <c r="B29" s="53">
        <v>72.55</v>
      </c>
      <c r="C29" s="52">
        <v>7036.0477302465879</v>
      </c>
      <c r="D29" s="50">
        <v>2261.4638069100001</v>
      </c>
      <c r="E29" s="51">
        <v>2059.2620000000002</v>
      </c>
      <c r="F29" s="50">
        <v>44569.949207539452</v>
      </c>
      <c r="G29" s="47">
        <v>75.14</v>
      </c>
      <c r="H29" s="49">
        <v>64735.837593646502</v>
      </c>
    </row>
    <row r="30" spans="1:8">
      <c r="A30" s="54">
        <f t="shared" si="0"/>
        <v>2008</v>
      </c>
      <c r="B30" s="53">
        <v>97.37</v>
      </c>
      <c r="C30" s="52">
        <v>7384.7080079910647</v>
      </c>
      <c r="D30" s="50">
        <v>2113.4699999999998</v>
      </c>
      <c r="E30" s="51">
        <v>2017.366</v>
      </c>
      <c r="F30" s="50">
        <v>44212.568677897943</v>
      </c>
      <c r="G30" s="47">
        <v>100.6</v>
      </c>
      <c r="H30" s="49">
        <v>64729.335235459599</v>
      </c>
    </row>
    <row r="31" spans="1:8">
      <c r="A31" s="54">
        <f t="shared" si="0"/>
        <v>2009</v>
      </c>
      <c r="B31" s="53">
        <v>61.68</v>
      </c>
      <c r="C31" s="52">
        <v>7660.331731223624</v>
      </c>
      <c r="D31" s="50">
        <v>2172.23</v>
      </c>
      <c r="E31" s="51">
        <v>1841.9839999999999</v>
      </c>
      <c r="F31" s="50">
        <v>42162.57767176877</v>
      </c>
      <c r="G31" s="47">
        <v>63.25</v>
      </c>
      <c r="H31" s="49">
        <v>64036.921566032455</v>
      </c>
    </row>
    <row r="32" spans="1:8">
      <c r="A32" s="54">
        <f t="shared" si="0"/>
        <v>2010</v>
      </c>
      <c r="B32" s="53">
        <v>79.599999999999994</v>
      </c>
      <c r="C32" s="52">
        <v>8038.2411326274505</v>
      </c>
      <c r="D32" s="50">
        <v>2487.2603360200001</v>
      </c>
      <c r="E32" s="51">
        <v>2048.2689999999998</v>
      </c>
      <c r="F32" s="50">
        <v>42896.048054197534</v>
      </c>
      <c r="G32" s="47">
        <v>81.069999999999993</v>
      </c>
      <c r="H32" s="49">
        <v>65192.475337816562</v>
      </c>
    </row>
    <row r="33" spans="1:8">
      <c r="A33" s="54">
        <f t="shared" si="0"/>
        <v>2011</v>
      </c>
      <c r="B33" s="53">
        <v>111.36</v>
      </c>
      <c r="C33" s="52">
        <v>8268.9143272291349</v>
      </c>
      <c r="D33" s="50">
        <v>2400.59</v>
      </c>
      <c r="E33" s="51">
        <v>1974.808</v>
      </c>
      <c r="F33" s="50">
        <v>42184.232858241186</v>
      </c>
      <c r="G33" s="47">
        <v>114.15</v>
      </c>
      <c r="H33" s="49">
        <v>66071.034857726874</v>
      </c>
    </row>
    <row r="34" spans="1:8">
      <c r="A34" s="54">
        <f t="shared" si="0"/>
        <v>2012</v>
      </c>
      <c r="B34" s="53">
        <v>111.62</v>
      </c>
      <c r="C34" s="52">
        <v>8590.0447488782702</v>
      </c>
      <c r="D34" s="50">
        <v>2389.4145646707498</v>
      </c>
      <c r="E34" s="51">
        <v>1954.0740000000001</v>
      </c>
      <c r="F34" s="50">
        <v>42872.197396092757</v>
      </c>
      <c r="G34" s="47">
        <v>113.66</v>
      </c>
      <c r="H34" s="49">
        <v>67471.73366265888</v>
      </c>
    </row>
    <row r="35" spans="1:8">
      <c r="A35" s="54">
        <f t="shared" si="0"/>
        <v>2013</v>
      </c>
      <c r="B35" s="53">
        <v>108.62</v>
      </c>
      <c r="C35" s="52">
        <v>8993.268253676868</v>
      </c>
      <c r="D35" s="50">
        <v>2216.0828063145859</v>
      </c>
      <c r="E35" s="51">
        <v>1753.7170000000001</v>
      </c>
      <c r="F35" s="50">
        <v>41572.335854730743</v>
      </c>
      <c r="G35" s="47">
        <v>111.36</v>
      </c>
      <c r="H35" s="49">
        <v>67277.553540285706</v>
      </c>
    </row>
    <row r="36" spans="1:8">
      <c r="A36" s="54">
        <f t="shared" si="0"/>
        <v>2014</v>
      </c>
      <c r="B36" s="53">
        <v>99.08</v>
      </c>
      <c r="C36" s="52">
        <v>9211.7969647856662</v>
      </c>
      <c r="D36" s="50">
        <v>2169.3773874911253</v>
      </c>
      <c r="E36" s="51">
        <v>1807.047</v>
      </c>
      <c r="F36" s="50">
        <v>41206.575979937581</v>
      </c>
      <c r="G36" s="47">
        <v>100.85</v>
      </c>
      <c r="H36" s="49">
        <v>66982.558905319049</v>
      </c>
    </row>
    <row r="37" spans="1:8">
      <c r="A37" s="54">
        <f t="shared" si="0"/>
        <v>2015</v>
      </c>
      <c r="B37" s="53">
        <v>52.41</v>
      </c>
      <c r="C37" s="52">
        <v>9337.7007018765489</v>
      </c>
      <c r="D37" s="50">
        <v>2132</v>
      </c>
      <c r="E37" s="51">
        <v>1748.191</v>
      </c>
      <c r="F37" s="50">
        <v>42816.602850176532</v>
      </c>
      <c r="G37" s="47">
        <v>52.95</v>
      </c>
      <c r="H37" s="49">
        <v>69851.753819694291</v>
      </c>
    </row>
    <row r="38" spans="1:8">
      <c r="A38" s="54">
        <f t="shared" si="0"/>
        <v>2016</v>
      </c>
      <c r="B38" s="53">
        <v>43.76</v>
      </c>
      <c r="C38" s="52">
        <v>9232.9638247303064</v>
      </c>
      <c r="D38" s="50">
        <v>1755.9041633313225</v>
      </c>
      <c r="E38" s="51">
        <v>1427.2619999999999</v>
      </c>
      <c r="F38" s="50">
        <v>44637.370403688998</v>
      </c>
      <c r="G38" s="47">
        <v>44.02</v>
      </c>
      <c r="H38" s="49">
        <v>74494.72710309086</v>
      </c>
    </row>
    <row r="39" spans="1:8">
      <c r="A39" s="54">
        <f t="shared" si="0"/>
        <v>2017</v>
      </c>
      <c r="B39" s="53">
        <v>54.17</v>
      </c>
      <c r="C39" s="52">
        <v>9301.5250724988891</v>
      </c>
      <c r="D39" s="50">
        <v>1830.3804063775501</v>
      </c>
      <c r="E39" s="51">
        <v>1535.6389999999999</v>
      </c>
      <c r="F39" s="50">
        <v>46446.53913291276</v>
      </c>
      <c r="G39" s="47">
        <v>54.55</v>
      </c>
      <c r="H39" s="49">
        <v>75905.647290042558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9"/>
  <sheetViews>
    <sheetView topLeftCell="B1" workbookViewId="0">
      <selection activeCell="K1" sqref="K1"/>
    </sheetView>
  </sheetViews>
  <sheetFormatPr defaultRowHeight="15"/>
  <sheetData>
    <row r="1" spans="1:11">
      <c r="A1" s="3" t="s">
        <v>1</v>
      </c>
      <c r="B1" s="3" t="s">
        <v>57</v>
      </c>
      <c r="C1" s="3" t="s">
        <v>50</v>
      </c>
      <c r="D1" s="3" t="s">
        <v>51</v>
      </c>
      <c r="E1" s="1" t="s">
        <v>24</v>
      </c>
      <c r="F1" s="1" t="s">
        <v>55</v>
      </c>
      <c r="G1" t="s">
        <v>63</v>
      </c>
      <c r="H1" s="3" t="s">
        <v>54</v>
      </c>
      <c r="I1" s="3" t="s">
        <v>53</v>
      </c>
      <c r="J1" s="45" t="s">
        <v>58</v>
      </c>
      <c r="K1" s="45" t="s">
        <v>59</v>
      </c>
    </row>
    <row r="2" spans="1:11">
      <c r="A2" s="3">
        <v>1980</v>
      </c>
      <c r="B2" s="3"/>
      <c r="C2" s="52">
        <v>2572.7357078643295</v>
      </c>
      <c r="D2" s="50">
        <v>41414.50520793983</v>
      </c>
      <c r="E2" s="9">
        <v>28.64</v>
      </c>
      <c r="F2" s="1"/>
      <c r="H2" s="3"/>
      <c r="I2" s="7">
        <v>2058</v>
      </c>
      <c r="J2" s="45"/>
      <c r="K2" s="45"/>
    </row>
    <row r="3" spans="1:11">
      <c r="A3" s="3">
        <f>A2+1</f>
        <v>1981</v>
      </c>
      <c r="B3" s="3"/>
      <c r="C3" s="52">
        <v>2713.603279371293</v>
      </c>
      <c r="D3" s="50">
        <v>37664.629688811205</v>
      </c>
      <c r="E3" s="9">
        <v>32.51</v>
      </c>
      <c r="F3" s="1"/>
      <c r="G3">
        <v>-2.0857390470000001</v>
      </c>
      <c r="H3" s="56">
        <v>10.6805</v>
      </c>
      <c r="I3" s="7">
        <v>1439.6</v>
      </c>
      <c r="J3" s="45"/>
      <c r="K3" s="45"/>
    </row>
    <row r="4" spans="1:11">
      <c r="A4" s="3">
        <f t="shared" ref="A4:A39" si="0">A3+1</f>
        <v>1982</v>
      </c>
      <c r="B4" s="3"/>
      <c r="C4" s="52">
        <v>2908.2967163438216</v>
      </c>
      <c r="D4" s="50">
        <v>35060.997400188971</v>
      </c>
      <c r="E4" s="9">
        <v>32.380000000000003</v>
      </c>
      <c r="F4" s="1"/>
      <c r="G4">
        <v>-0.90225482899999998</v>
      </c>
      <c r="H4" s="56">
        <v>8.0031999999999996</v>
      </c>
      <c r="I4" s="7">
        <v>1287</v>
      </c>
      <c r="J4" s="45"/>
      <c r="K4" s="45"/>
    </row>
    <row r="5" spans="1:11">
      <c r="A5" s="3">
        <f t="shared" si="0"/>
        <v>1983</v>
      </c>
      <c r="B5" s="10">
        <v>29.9</v>
      </c>
      <c r="C5" s="52">
        <v>3133.7338839976924</v>
      </c>
      <c r="D5" s="50">
        <v>34019.529859198024</v>
      </c>
      <c r="E5" s="9">
        <v>29.04</v>
      </c>
      <c r="F5" s="57">
        <v>29.715</v>
      </c>
      <c r="G5">
        <v>-0.18484684500000001</v>
      </c>
      <c r="H5" s="56">
        <v>7.2012</v>
      </c>
      <c r="I5" s="7">
        <v>1235.5</v>
      </c>
      <c r="J5" s="45"/>
      <c r="K5" s="45"/>
    </row>
    <row r="6" spans="1:11">
      <c r="A6" s="3">
        <f t="shared" si="0"/>
        <v>1984</v>
      </c>
      <c r="B6" s="10">
        <v>28.888000000000002</v>
      </c>
      <c r="C6" s="52">
        <v>3350.9426383829423</v>
      </c>
      <c r="D6" s="50">
        <v>34436.095882542184</v>
      </c>
      <c r="E6" s="9">
        <v>28.2</v>
      </c>
      <c r="F6" s="57">
        <v>28.715</v>
      </c>
      <c r="G6">
        <v>0.208301813</v>
      </c>
      <c r="H6" s="56">
        <v>8.8406000000000002</v>
      </c>
      <c r="I6" s="7">
        <v>1388</v>
      </c>
      <c r="J6" s="45">
        <v>5.1022974003415503E-2</v>
      </c>
      <c r="K6" s="45">
        <v>7.7224598371203296E-2</v>
      </c>
    </row>
    <row r="7" spans="1:11">
      <c r="A7" s="3">
        <f t="shared" si="0"/>
        <v>1985</v>
      </c>
      <c r="B7" s="10">
        <v>27.765999999999998</v>
      </c>
      <c r="C7" s="52">
        <v>3494.2584523322903</v>
      </c>
      <c r="D7" s="50">
        <v>32834.025153681978</v>
      </c>
      <c r="E7" s="9">
        <v>27.01</v>
      </c>
      <c r="F7" s="57">
        <v>27.533000000000001</v>
      </c>
      <c r="G7">
        <v>0.18156450199999999</v>
      </c>
      <c r="H7" s="56">
        <v>11.223700000000001</v>
      </c>
      <c r="I7" s="7">
        <v>1498.9</v>
      </c>
      <c r="J7" s="45">
        <v>4.8673497709373903E-2</v>
      </c>
      <c r="K7" s="45">
        <v>9.9994645691764597E-2</v>
      </c>
    </row>
    <row r="8" spans="1:11">
      <c r="A8" s="3">
        <f t="shared" si="0"/>
        <v>1986</v>
      </c>
      <c r="B8" s="10">
        <v>14.475</v>
      </c>
      <c r="C8" s="52">
        <v>3563.9493864304613</v>
      </c>
      <c r="D8" s="50">
        <v>36258.929842094694</v>
      </c>
      <c r="E8" s="9">
        <v>13.53</v>
      </c>
      <c r="F8" s="57">
        <v>14.273999999999999</v>
      </c>
      <c r="G8">
        <v>-2.0248845559999999</v>
      </c>
      <c r="H8" s="56">
        <v>8.3684999999999992</v>
      </c>
      <c r="I8" s="7">
        <v>1466.6</v>
      </c>
      <c r="J8" s="45">
        <v>4.7396496656045797E-2</v>
      </c>
      <c r="K8" s="45">
        <v>0.125893028785726</v>
      </c>
    </row>
    <row r="9" spans="1:11">
      <c r="A9" s="3">
        <f t="shared" si="0"/>
        <v>1987</v>
      </c>
      <c r="B9" s="10">
        <v>18.498999999999999</v>
      </c>
      <c r="C9" s="52">
        <v>3592.1443097573797</v>
      </c>
      <c r="D9" s="50">
        <v>36479.992899504323</v>
      </c>
      <c r="E9" s="9">
        <v>17.73</v>
      </c>
      <c r="F9" s="57">
        <v>18.405999999999999</v>
      </c>
      <c r="G9">
        <v>-7.2020791239999999</v>
      </c>
      <c r="H9" s="56">
        <v>28.208599999999997</v>
      </c>
      <c r="I9" s="7">
        <v>1323</v>
      </c>
      <c r="J9" s="45">
        <v>4.6052591983148303E-2</v>
      </c>
      <c r="K9" s="45">
        <v>1.4804318391567E-2</v>
      </c>
    </row>
    <row r="10" spans="1:11">
      <c r="A10" s="3">
        <f t="shared" si="0"/>
        <v>1988</v>
      </c>
      <c r="B10" s="10">
        <v>15.113</v>
      </c>
      <c r="C10" s="52">
        <v>3791.9565205660897</v>
      </c>
      <c r="D10" s="50">
        <v>38885.068855055943</v>
      </c>
      <c r="E10" s="9">
        <v>14.24</v>
      </c>
      <c r="F10" s="57">
        <v>14.938000000000001</v>
      </c>
      <c r="G10">
        <v>-6.4917724220000004</v>
      </c>
      <c r="H10" s="56">
        <v>28.435400000000001</v>
      </c>
      <c r="I10" s="7">
        <v>1341.3489999999999</v>
      </c>
      <c r="J10" s="45">
        <v>4.4808126147776801E-2</v>
      </c>
      <c r="K10" s="45">
        <v>2.8889409203503899E-2</v>
      </c>
    </row>
    <row r="11" spans="1:11">
      <c r="A11" s="3">
        <f t="shared" si="0"/>
        <v>1989</v>
      </c>
      <c r="B11" s="10">
        <v>18.501999999999999</v>
      </c>
      <c r="C11" s="52">
        <v>3778.3529569626448</v>
      </c>
      <c r="D11" s="50">
        <v>40654.030812300291</v>
      </c>
      <c r="E11" s="9">
        <v>17.309999999999999</v>
      </c>
      <c r="F11" s="57">
        <v>18.22</v>
      </c>
      <c r="G11">
        <v>-5.4851378989999997</v>
      </c>
      <c r="H11" s="56">
        <v>55.016800000000003</v>
      </c>
      <c r="I11" s="7">
        <v>1716.3</v>
      </c>
      <c r="J11" s="45">
        <v>4.44282726869673E-2</v>
      </c>
      <c r="K11" s="45">
        <v>5.9578284483219996E-4</v>
      </c>
    </row>
    <row r="12" spans="1:11">
      <c r="A12" s="3">
        <f t="shared" si="0"/>
        <v>1990</v>
      </c>
      <c r="B12" s="10">
        <v>24.164000000000001</v>
      </c>
      <c r="C12" s="52">
        <v>3764.423175473401</v>
      </c>
      <c r="D12" s="50">
        <v>43438.330771046436</v>
      </c>
      <c r="E12" s="9">
        <v>22.26</v>
      </c>
      <c r="F12" s="57">
        <v>23.613</v>
      </c>
      <c r="G12">
        <v>-1.153125264</v>
      </c>
      <c r="H12" s="56">
        <v>106.62649999999999</v>
      </c>
      <c r="I12" s="7">
        <v>1726.701</v>
      </c>
      <c r="J12" s="45">
        <v>4.3744686847551298E-2</v>
      </c>
      <c r="K12" s="45">
        <v>1.2454972732504E-2</v>
      </c>
    </row>
    <row r="13" spans="1:11">
      <c r="A13" s="3">
        <f t="shared" si="0"/>
        <v>1991</v>
      </c>
      <c r="B13" s="10">
        <v>20.553000000000001</v>
      </c>
      <c r="C13" s="52">
        <v>3938.9342345857935</v>
      </c>
      <c r="D13" s="50">
        <v>43075.792344604051</v>
      </c>
      <c r="E13" s="9">
        <v>18.62</v>
      </c>
      <c r="F13" s="57">
        <v>20.062000000000001</v>
      </c>
      <c r="G13">
        <v>-2.650237524</v>
      </c>
      <c r="H13" s="56">
        <v>116.85810000000001</v>
      </c>
      <c r="I13" s="7">
        <v>1893.1</v>
      </c>
      <c r="J13" s="45">
        <v>4.2644720397299898E-2</v>
      </c>
      <c r="K13" s="45">
        <v>2.6326437891035101E-2</v>
      </c>
    </row>
    <row r="14" spans="1:11">
      <c r="A14" s="3">
        <f t="shared" si="0"/>
        <v>1992</v>
      </c>
      <c r="B14" s="10">
        <v>19.952000000000002</v>
      </c>
      <c r="C14" s="52">
        <v>4174.1952338589599</v>
      </c>
      <c r="D14" s="50">
        <v>43897.384103692144</v>
      </c>
      <c r="E14" s="9">
        <v>18.440000000000001</v>
      </c>
      <c r="F14" s="57">
        <v>19.327000000000002</v>
      </c>
      <c r="G14">
        <v>-11.14580464</v>
      </c>
      <c r="H14" s="56">
        <v>201.38389999999998</v>
      </c>
      <c r="I14" s="7">
        <v>1957</v>
      </c>
      <c r="J14" s="45">
        <v>4.2557910816730403E-2</v>
      </c>
      <c r="K14" s="45">
        <v>3.6201380799461898E-2</v>
      </c>
    </row>
    <row r="15" spans="1:11">
      <c r="A15" s="3">
        <f t="shared" si="0"/>
        <v>1993</v>
      </c>
      <c r="B15" s="10">
        <v>17.565000000000001</v>
      </c>
      <c r="C15" s="52">
        <v>4316.9102644204922</v>
      </c>
      <c r="D15" s="50">
        <v>45144.9786793323</v>
      </c>
      <c r="E15" s="9">
        <v>16.329999999999998</v>
      </c>
      <c r="F15" s="57">
        <v>17.001999999999999</v>
      </c>
      <c r="G15">
        <v>-3.3148899310000002</v>
      </c>
      <c r="H15" s="56">
        <v>213.77879999999999</v>
      </c>
      <c r="I15" s="7">
        <v>1905.2</v>
      </c>
      <c r="J15" s="45">
        <v>4.3669893697724803E-2</v>
      </c>
      <c r="K15" s="45">
        <v>5.1277837740228698E-2</v>
      </c>
    </row>
    <row r="16" spans="1:11">
      <c r="A16" s="3">
        <f t="shared" si="0"/>
        <v>1994</v>
      </c>
      <c r="B16" s="10">
        <v>16.213999999999999</v>
      </c>
      <c r="C16" s="52">
        <v>4395.5789801672172</v>
      </c>
      <c r="D16" s="50">
        <v>46384.82369053713</v>
      </c>
      <c r="E16" s="9">
        <v>15.53</v>
      </c>
      <c r="F16" s="57">
        <v>15.803000000000001</v>
      </c>
      <c r="G16">
        <v>-2.4179141190000002</v>
      </c>
      <c r="H16" s="56">
        <v>200.71020000000001</v>
      </c>
      <c r="I16" s="7">
        <v>1820.877</v>
      </c>
      <c r="J16" s="45">
        <v>4.54390498826567E-2</v>
      </c>
      <c r="K16" s="45">
        <v>5.4641727856807799E-2</v>
      </c>
    </row>
    <row r="17" spans="1:11">
      <c r="A17" s="3">
        <f t="shared" si="0"/>
        <v>1995</v>
      </c>
      <c r="B17" s="10">
        <v>17.34</v>
      </c>
      <c r="C17" s="52">
        <v>4427.416401527541</v>
      </c>
      <c r="D17" s="50">
        <v>47672.795291431845</v>
      </c>
      <c r="E17" s="9">
        <v>16.86</v>
      </c>
      <c r="F17" s="57">
        <v>17.013999999999999</v>
      </c>
      <c r="G17">
        <v>-6.7427538169999996</v>
      </c>
      <c r="H17" s="56">
        <v>927.56530000000009</v>
      </c>
      <c r="I17" s="7">
        <v>1842.5940000000001</v>
      </c>
      <c r="J17" s="45">
        <v>4.7546139480142101E-2</v>
      </c>
      <c r="K17" s="45">
        <v>5.2415580750737899E-2</v>
      </c>
    </row>
    <row r="18" spans="1:11">
      <c r="A18" s="3">
        <f t="shared" si="0"/>
        <v>1996</v>
      </c>
      <c r="B18" s="10">
        <v>21.238</v>
      </c>
      <c r="C18" s="52">
        <v>4544.6147006744322</v>
      </c>
      <c r="D18" s="50">
        <v>49784.413156427618</v>
      </c>
      <c r="E18" s="9">
        <v>20.29</v>
      </c>
      <c r="F18" s="57">
        <v>20.696999999999999</v>
      </c>
      <c r="G18">
        <v>-1.4064601329999999</v>
      </c>
      <c r="H18" s="56">
        <v>1286.2158999999999</v>
      </c>
      <c r="I18" s="7">
        <v>1863.067</v>
      </c>
      <c r="J18" s="45">
        <v>4.9754116976656701E-2</v>
      </c>
      <c r="K18" s="45">
        <v>6.5222558036418701E-2</v>
      </c>
    </row>
    <row r="19" spans="1:11">
      <c r="A19" s="3">
        <f t="shared" si="0"/>
        <v>1997</v>
      </c>
      <c r="B19" s="10">
        <v>19.404</v>
      </c>
      <c r="C19" s="52">
        <v>4706.4031255703203</v>
      </c>
      <c r="D19" s="50">
        <v>52149.644091415947</v>
      </c>
      <c r="E19" s="9">
        <v>18.68</v>
      </c>
      <c r="F19" s="57">
        <v>19.062000000000001</v>
      </c>
      <c r="G19">
        <v>2.6174467E-2</v>
      </c>
      <c r="H19" s="56">
        <v>1212.4993999999999</v>
      </c>
      <c r="I19" s="7">
        <v>1876.741</v>
      </c>
      <c r="J19" s="45">
        <v>5.24210244011835E-2</v>
      </c>
      <c r="K19" s="45">
        <v>8.6343666661134494E-2</v>
      </c>
    </row>
    <row r="20" spans="1:11">
      <c r="A20" s="3">
        <f t="shared" si="0"/>
        <v>1998</v>
      </c>
      <c r="B20" s="10">
        <v>12.771000000000001</v>
      </c>
      <c r="C20" s="52">
        <v>4847.2603042144465</v>
      </c>
      <c r="D20" s="50">
        <v>53807.38666992529</v>
      </c>
      <c r="E20" s="9">
        <v>12.28</v>
      </c>
      <c r="F20" s="57">
        <v>12.712999999999999</v>
      </c>
      <c r="G20">
        <v>-4.808712323</v>
      </c>
      <c r="H20" s="56">
        <v>717.78650000000005</v>
      </c>
      <c r="I20" s="7">
        <v>1939.046</v>
      </c>
      <c r="J20" s="45">
        <v>5.5737662465068699E-2</v>
      </c>
      <c r="K20" s="45">
        <v>0.104744861919965</v>
      </c>
    </row>
    <row r="21" spans="1:11">
      <c r="A21" s="3">
        <f t="shared" si="0"/>
        <v>1999</v>
      </c>
      <c r="B21" s="10">
        <v>18.065999999999999</v>
      </c>
      <c r="C21" s="52">
        <v>4810.8020567145159</v>
      </c>
      <c r="D21" s="50">
        <v>52833.838620924609</v>
      </c>
      <c r="E21" s="9">
        <v>17.48</v>
      </c>
      <c r="F21" s="57">
        <v>17.908999999999999</v>
      </c>
      <c r="G21">
        <v>-6.1543628220000004</v>
      </c>
      <c r="H21" s="56">
        <v>1169.4768999999999</v>
      </c>
      <c r="I21" s="7">
        <v>1781.5</v>
      </c>
      <c r="J21" s="45">
        <v>5.9679466526897901E-2</v>
      </c>
      <c r="K21" s="45">
        <v>1.43788172434735E-2</v>
      </c>
    </row>
    <row r="22" spans="1:11">
      <c r="A22" s="3">
        <f t="shared" si="0"/>
        <v>2000</v>
      </c>
      <c r="B22" s="10">
        <v>28.492999999999999</v>
      </c>
      <c r="C22" s="52">
        <v>5052.6273072974282</v>
      </c>
      <c r="D22" s="50">
        <v>55761.983410110253</v>
      </c>
      <c r="E22" s="9">
        <v>27.6</v>
      </c>
      <c r="F22" s="57">
        <v>28.436</v>
      </c>
      <c r="G22">
        <v>4.554403014</v>
      </c>
      <c r="H22" s="56">
        <v>1920.9004</v>
      </c>
      <c r="I22" s="7">
        <v>2053.6</v>
      </c>
      <c r="J22" s="45">
        <v>6.3676694082621194E-2</v>
      </c>
      <c r="K22" s="45">
        <v>2.8509761135830002E-2</v>
      </c>
    </row>
    <row r="23" spans="1:11">
      <c r="A23" s="3">
        <f t="shared" si="0"/>
        <v>2001</v>
      </c>
      <c r="B23" s="10">
        <v>24.5</v>
      </c>
      <c r="C23" s="52">
        <v>5230.963225191118</v>
      </c>
      <c r="D23" s="50">
        <v>55151.631888505864</v>
      </c>
      <c r="E23" s="9">
        <v>23.12</v>
      </c>
      <c r="F23" s="57">
        <v>24.460999999999999</v>
      </c>
      <c r="G23">
        <v>0.30402592699999997</v>
      </c>
      <c r="H23" s="56">
        <v>1839.94525</v>
      </c>
      <c r="I23" s="7">
        <v>2017.6</v>
      </c>
      <c r="J23" s="45">
        <v>6.8651940166889497E-2</v>
      </c>
      <c r="K23" s="45">
        <v>4.45869647449419E-2</v>
      </c>
    </row>
    <row r="24" spans="1:11">
      <c r="A24" s="3">
        <f t="shared" si="0"/>
        <v>2002</v>
      </c>
      <c r="B24" s="10">
        <v>25.152999999999999</v>
      </c>
      <c r="C24" s="52">
        <v>5388.2715598410005</v>
      </c>
      <c r="D24" s="50">
        <v>54573.030963659694</v>
      </c>
      <c r="E24" s="9">
        <v>24.36</v>
      </c>
      <c r="F24" s="57">
        <v>25.030999999999999</v>
      </c>
      <c r="G24">
        <v>-4.9723907870000001</v>
      </c>
      <c r="H24" s="56">
        <v>1649.4458279999997</v>
      </c>
      <c r="I24" s="7">
        <v>1801.7</v>
      </c>
      <c r="J24" s="45">
        <v>7.4621119237194694E-2</v>
      </c>
      <c r="K24" s="45">
        <v>6.2614196649817003E-2</v>
      </c>
    </row>
    <row r="25" spans="1:11">
      <c r="A25" s="3">
        <f t="shared" si="0"/>
        <v>2003</v>
      </c>
      <c r="B25" s="10">
        <v>28.765000000000001</v>
      </c>
      <c r="C25" s="52">
        <v>5560.9610403265633</v>
      </c>
      <c r="D25" s="50">
        <v>56513.541768459909</v>
      </c>
      <c r="E25" s="9">
        <v>28.1</v>
      </c>
      <c r="F25" s="57">
        <v>28.812000000000001</v>
      </c>
      <c r="G25">
        <v>-1.220144541</v>
      </c>
      <c r="H25" s="56">
        <v>2993.10995</v>
      </c>
      <c r="I25" s="7">
        <v>2166.3409999999999</v>
      </c>
      <c r="J25" s="45">
        <v>8.1503940379041101E-2</v>
      </c>
      <c r="K25" s="45">
        <v>8.3376947203476201E-2</v>
      </c>
    </row>
    <row r="26" spans="1:11">
      <c r="A26" s="3">
        <f t="shared" si="0"/>
        <v>2004</v>
      </c>
      <c r="B26" s="10">
        <v>38.268999999999998</v>
      </c>
      <c r="C26" s="52">
        <v>5975.3887829947962</v>
      </c>
      <c r="D26" s="50">
        <v>61271.093288009564</v>
      </c>
      <c r="E26" s="9">
        <v>36.049999999999997</v>
      </c>
      <c r="F26" s="57">
        <v>38.234000000000002</v>
      </c>
      <c r="G26">
        <v>6.49002984</v>
      </c>
      <c r="H26" s="56">
        <v>4489.4721900000004</v>
      </c>
      <c r="I26" s="7">
        <v>2327.4569999999999</v>
      </c>
      <c r="J26" s="45">
        <v>8.91641864760188E-2</v>
      </c>
      <c r="K26" s="45">
        <v>0.106992254644558</v>
      </c>
    </row>
    <row r="27" spans="1:11">
      <c r="A27" s="3">
        <f t="shared" si="0"/>
        <v>2005</v>
      </c>
      <c r="B27" s="10">
        <v>55.67</v>
      </c>
      <c r="C27" s="52">
        <v>6360.4874995357995</v>
      </c>
      <c r="D27" s="50">
        <v>63635.927270680048</v>
      </c>
      <c r="E27" s="9">
        <v>50.64</v>
      </c>
      <c r="F27" s="57">
        <v>54.435000000000002</v>
      </c>
      <c r="G27">
        <v>10.75377945</v>
      </c>
      <c r="H27" s="56">
        <v>7140.5789199999999</v>
      </c>
      <c r="I27" s="7">
        <v>2365.9450000000002</v>
      </c>
      <c r="J27" s="45">
        <v>9.8308952392658994E-2</v>
      </c>
      <c r="K27" s="45">
        <v>0.13385202662397599</v>
      </c>
    </row>
    <row r="28" spans="1:11">
      <c r="A28" s="3">
        <f t="shared" si="0"/>
        <v>2006</v>
      </c>
      <c r="B28" s="10">
        <v>66.84</v>
      </c>
      <c r="C28" s="52">
        <v>6764.2964129100055</v>
      </c>
      <c r="D28" s="50">
        <v>63799.773837574096</v>
      </c>
      <c r="E28" s="9">
        <v>61.08</v>
      </c>
      <c r="F28" s="57">
        <v>65.16</v>
      </c>
      <c r="G28">
        <v>7.6982220769999996</v>
      </c>
      <c r="H28" s="56">
        <v>7191.0856399999993</v>
      </c>
      <c r="I28" s="7">
        <v>2233.884</v>
      </c>
      <c r="J28" s="45">
        <v>0.108982109914428</v>
      </c>
      <c r="K28" s="45">
        <v>0.16440201427864801</v>
      </c>
    </row>
    <row r="29" spans="1:11">
      <c r="A29" s="3">
        <f t="shared" si="0"/>
        <v>2007</v>
      </c>
      <c r="B29" s="10">
        <v>75.14</v>
      </c>
      <c r="C29" s="52">
        <v>7036.0477302465879</v>
      </c>
      <c r="D29" s="50">
        <v>64735.837593646502</v>
      </c>
      <c r="E29" s="9">
        <v>69.08</v>
      </c>
      <c r="F29" s="57">
        <v>72.55</v>
      </c>
      <c r="G29">
        <v>5.4912207139999998</v>
      </c>
      <c r="H29" s="56">
        <v>8110.5003799999995</v>
      </c>
      <c r="I29" s="7">
        <v>2059.2620000000002</v>
      </c>
      <c r="J29" s="45">
        <v>0.12138250961709</v>
      </c>
      <c r="K29" s="45">
        <v>0.19914920969102001</v>
      </c>
    </row>
    <row r="30" spans="1:11">
      <c r="A30" s="3">
        <f t="shared" si="0"/>
        <v>2008</v>
      </c>
      <c r="B30" s="10">
        <v>100.6</v>
      </c>
      <c r="C30" s="52">
        <v>7384.7080079910647</v>
      </c>
      <c r="D30" s="50">
        <v>64729.335235459599</v>
      </c>
      <c r="E30" s="9">
        <v>94.45</v>
      </c>
      <c r="F30" s="57">
        <v>97.37</v>
      </c>
      <c r="G30">
        <v>6.2908659360000003</v>
      </c>
      <c r="H30" s="56">
        <v>9861.8344345951737</v>
      </c>
      <c r="I30" s="7">
        <v>2017.366</v>
      </c>
      <c r="J30" s="45">
        <v>0.135020146145406</v>
      </c>
      <c r="K30" s="45">
        <v>0.23867025967222899</v>
      </c>
    </row>
    <row r="31" spans="1:11">
      <c r="A31" s="3">
        <f t="shared" si="0"/>
        <v>2009</v>
      </c>
      <c r="B31" s="10">
        <v>63.25</v>
      </c>
      <c r="C31" s="52">
        <v>7660.331731223624</v>
      </c>
      <c r="D31" s="50">
        <v>64036.921566032455</v>
      </c>
      <c r="E31" s="9">
        <v>61.06</v>
      </c>
      <c r="F31" s="57">
        <v>61.68</v>
      </c>
      <c r="G31">
        <v>8.8685520259999997</v>
      </c>
      <c r="H31" s="56">
        <v>8105.4551160252731</v>
      </c>
      <c r="I31" s="7">
        <v>1841.9839999999999</v>
      </c>
      <c r="J31" s="45">
        <v>0.15020641233285301</v>
      </c>
      <c r="K31" s="45">
        <v>0.28362103549976603</v>
      </c>
    </row>
    <row r="32" spans="1:11">
      <c r="A32" s="3">
        <f t="shared" si="0"/>
        <v>2010</v>
      </c>
      <c r="B32" s="10">
        <v>81.069999999999993</v>
      </c>
      <c r="C32" s="52">
        <v>8038.2411326274505</v>
      </c>
      <c r="D32" s="50">
        <v>65192.475337816562</v>
      </c>
      <c r="E32" s="9">
        <v>77.45</v>
      </c>
      <c r="F32" s="57">
        <v>79.599999999999994</v>
      </c>
      <c r="G32">
        <v>4.1678430190000002</v>
      </c>
      <c r="H32" s="56">
        <v>11300.522124067755</v>
      </c>
      <c r="I32" s="7">
        <v>2048.2689999999998</v>
      </c>
      <c r="J32" s="45">
        <v>0.16678074206496701</v>
      </c>
      <c r="K32" s="45">
        <v>0.179252521502831</v>
      </c>
    </row>
    <row r="33" spans="1:11">
      <c r="A33" s="3">
        <f t="shared" si="0"/>
        <v>2011</v>
      </c>
      <c r="B33" s="10">
        <v>114.15</v>
      </c>
      <c r="C33" s="52">
        <v>8268.9143272291349</v>
      </c>
      <c r="D33" s="50">
        <v>66071.034857726874</v>
      </c>
      <c r="E33" s="9">
        <v>107.46</v>
      </c>
      <c r="F33" s="57">
        <v>111.36</v>
      </c>
      <c r="G33">
        <v>1.286204693</v>
      </c>
      <c r="H33" s="56">
        <v>14323.154652370145</v>
      </c>
      <c r="I33" s="7">
        <v>1974.808</v>
      </c>
      <c r="J33" s="45">
        <v>0.18491535515799701</v>
      </c>
      <c r="K33" s="45">
        <v>0.21604000134450399</v>
      </c>
    </row>
    <row r="34" spans="1:11">
      <c r="A34" s="3">
        <f t="shared" si="0"/>
        <v>2012</v>
      </c>
      <c r="B34" s="10">
        <v>113.66</v>
      </c>
      <c r="C34" s="52">
        <v>8590.0447488782702</v>
      </c>
      <c r="D34" s="50">
        <v>67471.73366265888</v>
      </c>
      <c r="E34" s="9">
        <v>109.45</v>
      </c>
      <c r="F34" s="57">
        <v>111.62</v>
      </c>
      <c r="G34">
        <v>1.097766289</v>
      </c>
      <c r="H34" s="56">
        <v>14259.990903753587</v>
      </c>
      <c r="I34" s="7">
        <v>1954.0740000000001</v>
      </c>
      <c r="J34" s="45">
        <v>0.20424348162160699</v>
      </c>
      <c r="K34" s="45">
        <v>0.257881646756488</v>
      </c>
    </row>
    <row r="35" spans="1:11">
      <c r="A35" s="3">
        <f t="shared" si="0"/>
        <v>2013</v>
      </c>
      <c r="B35" s="10">
        <v>111.36</v>
      </c>
      <c r="C35" s="52">
        <v>8993.268253676868</v>
      </c>
      <c r="D35" s="50">
        <v>67277.553540285706</v>
      </c>
      <c r="E35" s="9">
        <v>105.87</v>
      </c>
      <c r="F35" s="57">
        <v>108.62</v>
      </c>
      <c r="G35">
        <v>5.2510452589999899</v>
      </c>
      <c r="H35" s="56">
        <v>14131.843084962435</v>
      </c>
      <c r="I35" s="7">
        <v>1753.7170000000001</v>
      </c>
      <c r="J35" s="45">
        <v>0.22498785895290599</v>
      </c>
      <c r="K35" s="45">
        <v>0.27342362267282599</v>
      </c>
    </row>
    <row r="36" spans="1:11">
      <c r="A36" s="3">
        <f t="shared" si="0"/>
        <v>2014</v>
      </c>
      <c r="B36" s="10">
        <v>100.85</v>
      </c>
      <c r="C36" s="52">
        <v>9211.7969647856662</v>
      </c>
      <c r="D36" s="50">
        <v>66982.558905319049</v>
      </c>
      <c r="E36" s="9">
        <v>96.29</v>
      </c>
      <c r="F36" s="57">
        <v>99.08</v>
      </c>
      <c r="G36">
        <v>2.3301211519999998</v>
      </c>
      <c r="H36" s="56">
        <v>12006.965051577803</v>
      </c>
      <c r="I36" s="7">
        <v>1807.047</v>
      </c>
      <c r="J36" s="45">
        <v>0.247481867566306</v>
      </c>
      <c r="K36" s="45">
        <v>0.288449518201915</v>
      </c>
    </row>
    <row r="37" spans="1:11">
      <c r="A37" s="3">
        <f t="shared" si="0"/>
        <v>2015</v>
      </c>
      <c r="B37" s="10">
        <v>52.95</v>
      </c>
      <c r="C37" s="52">
        <v>9337.7007018765489</v>
      </c>
      <c r="D37" s="50">
        <v>69851.753819694291</v>
      </c>
      <c r="E37" s="9">
        <v>49.49</v>
      </c>
      <c r="F37" s="57">
        <v>52.41</v>
      </c>
      <c r="G37">
        <v>-3.4366745490000001</v>
      </c>
      <c r="H37" s="56">
        <v>8184.4805206067094</v>
      </c>
      <c r="I37" s="7">
        <v>1748.191</v>
      </c>
      <c r="J37" s="45">
        <v>0.27130781904290602</v>
      </c>
      <c r="K37" s="45">
        <v>0.290699218765954</v>
      </c>
    </row>
    <row r="38" spans="1:11">
      <c r="A38" s="3">
        <f t="shared" si="0"/>
        <v>2016</v>
      </c>
      <c r="B38" s="10">
        <v>44.02</v>
      </c>
      <c r="C38" s="52">
        <v>9232.9638247303064</v>
      </c>
      <c r="D38" s="50">
        <v>74494.72710309086</v>
      </c>
      <c r="E38" s="9">
        <v>40.76</v>
      </c>
      <c r="F38" s="57">
        <v>43.76</v>
      </c>
      <c r="G38">
        <v>1.39974022</v>
      </c>
      <c r="H38" s="56">
        <v>8178.8179553525842</v>
      </c>
      <c r="I38" s="7">
        <v>1427.2619999999999</v>
      </c>
      <c r="J38" s="45">
        <v>0.29606145628229202</v>
      </c>
      <c r="K38" s="45">
        <v>6.9538257962662706E-2</v>
      </c>
    </row>
    <row r="39" spans="1:11">
      <c r="A39" s="3">
        <f t="shared" si="0"/>
        <v>2017</v>
      </c>
      <c r="B39" s="10">
        <v>54.55</v>
      </c>
      <c r="C39" s="52">
        <v>9301.5250724988891</v>
      </c>
      <c r="D39" s="50">
        <v>75905.647290042558</v>
      </c>
      <c r="E39" s="13">
        <v>52.43</v>
      </c>
      <c r="F39" s="57">
        <v>54.17</v>
      </c>
      <c r="G39">
        <v>1.629725498</v>
      </c>
      <c r="H39" s="56">
        <v>12913.241319941715</v>
      </c>
      <c r="I39" s="7">
        <v>1535.6389999999999</v>
      </c>
      <c r="J39" s="45">
        <v>0.32111559037325699</v>
      </c>
      <c r="K39" s="45">
        <v>9.1252292824046399E-2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selection activeCell="H5" sqref="H5"/>
    </sheetView>
  </sheetViews>
  <sheetFormatPr defaultRowHeight="15"/>
  <sheetData>
    <row r="1" spans="1:11">
      <c r="A1" t="s">
        <v>1</v>
      </c>
      <c r="B1" t="s">
        <v>68</v>
      </c>
      <c r="C1" t="s">
        <v>67</v>
      </c>
      <c r="F1" t="s">
        <v>61</v>
      </c>
      <c r="G1" t="s">
        <v>66</v>
      </c>
      <c r="J1" t="s">
        <v>65</v>
      </c>
      <c r="K1" t="s">
        <v>64</v>
      </c>
    </row>
    <row r="2" spans="1:11">
      <c r="A2">
        <v>1977</v>
      </c>
      <c r="B2">
        <v>-2.8193790870124666</v>
      </c>
      <c r="C2">
        <v>-1015974749.3274</v>
      </c>
      <c r="D2">
        <f t="shared" ref="D2:D42" si="0">100/B2*C2</f>
        <v>36035407725.321884</v>
      </c>
      <c r="E2" s="44">
        <v>36035407725</v>
      </c>
      <c r="F2">
        <v>36035407725.321884</v>
      </c>
      <c r="G2">
        <v>-40328768.675591402</v>
      </c>
      <c r="H2">
        <f t="shared" ref="H2:H42" si="1">G2/F2*100</f>
        <v>-0.11191428436996037</v>
      </c>
      <c r="J2">
        <v>-823138787.89831197</v>
      </c>
      <c r="K2">
        <f t="shared" ref="K2:K42" si="2">J2/F2*100</f>
        <v>-2.2842499637374627</v>
      </c>
    </row>
    <row r="3" spans="1:11">
      <c r="A3">
        <f t="shared" ref="A3:A42" si="3">A2+1</f>
        <v>1978</v>
      </c>
      <c r="B3">
        <v>-10.277900700212777</v>
      </c>
      <c r="C3">
        <v>-3754297405.7220998</v>
      </c>
      <c r="D3">
        <f t="shared" si="0"/>
        <v>36527862208.713272</v>
      </c>
      <c r="E3" s="44">
        <v>36527862209</v>
      </c>
      <c r="F3">
        <v>36527862208.713272</v>
      </c>
      <c r="G3">
        <v>240841720.36707801</v>
      </c>
      <c r="H3">
        <f t="shared" si="1"/>
        <v>0.65933702605138544</v>
      </c>
      <c r="J3">
        <v>-2095934801.0216601</v>
      </c>
      <c r="K3">
        <f t="shared" si="2"/>
        <v>-5.7379071051185155</v>
      </c>
    </row>
    <row r="4" spans="1:11">
      <c r="A4">
        <f t="shared" si="3"/>
        <v>1979</v>
      </c>
      <c r="B4">
        <v>3.5347281442623455</v>
      </c>
      <c r="C4">
        <v>1670509406.68046</v>
      </c>
      <c r="D4">
        <f t="shared" si="0"/>
        <v>47259911894.273125</v>
      </c>
      <c r="E4" s="44">
        <v>47259911894</v>
      </c>
      <c r="F4">
        <v>47259911894.273125</v>
      </c>
      <c r="G4">
        <v>180461372.97142699</v>
      </c>
      <c r="H4">
        <f t="shared" si="1"/>
        <v>0.38184872916213586</v>
      </c>
      <c r="J4">
        <v>3196765483.0209298</v>
      </c>
      <c r="K4">
        <f t="shared" si="2"/>
        <v>6.7642222655271356</v>
      </c>
    </row>
    <row r="5" spans="1:11">
      <c r="A5">
        <f t="shared" si="3"/>
        <v>1980</v>
      </c>
      <c r="B5" s="64">
        <v>8.0645365813761227</v>
      </c>
      <c r="C5" s="64">
        <v>5177576689.0451002</v>
      </c>
      <c r="D5">
        <f t="shared" si="0"/>
        <v>64201788122.60537</v>
      </c>
      <c r="E5" s="44">
        <v>64201788123</v>
      </c>
      <c r="F5" s="64">
        <v>64201788122.605354</v>
      </c>
      <c r="G5" s="64">
        <v>-724238915.17550695</v>
      </c>
      <c r="H5">
        <f t="shared" si="1"/>
        <v>-1.1280665793800586</v>
      </c>
      <c r="J5" s="64">
        <v>4431405365.9030399</v>
      </c>
      <c r="K5">
        <f t="shared" si="2"/>
        <v>6.9023083242486027</v>
      </c>
    </row>
    <row r="6" spans="1:11">
      <c r="A6">
        <f t="shared" si="3"/>
        <v>1981</v>
      </c>
      <c r="B6">
        <v>-10.599709415415779</v>
      </c>
      <c r="C6">
        <v>-6473930832.8135996</v>
      </c>
      <c r="D6">
        <f t="shared" si="0"/>
        <v>61076493506.493507</v>
      </c>
      <c r="E6" s="44">
        <v>61076493506</v>
      </c>
      <c r="F6">
        <v>61076493506.493507</v>
      </c>
      <c r="G6">
        <v>-42091073.181583799</v>
      </c>
      <c r="H6">
        <f t="shared" si="1"/>
        <v>-6.8915340035211381E-2</v>
      </c>
      <c r="I6" s="46">
        <v>-2.0857399999999999</v>
      </c>
      <c r="J6">
        <v>-4989031633.7304401</v>
      </c>
      <c r="K6">
        <f t="shared" si="2"/>
        <v>-8.168497153819116</v>
      </c>
    </row>
    <row r="7" spans="1:11">
      <c r="A7">
        <f t="shared" si="3"/>
        <v>1982</v>
      </c>
      <c r="B7">
        <v>-14.167596208916294</v>
      </c>
      <c r="C7">
        <v>-7281784833.2799702</v>
      </c>
      <c r="D7">
        <f t="shared" si="0"/>
        <v>51397461685.823746</v>
      </c>
      <c r="E7" s="44">
        <v>51397461686</v>
      </c>
      <c r="F7">
        <v>51397461685.823746</v>
      </c>
      <c r="G7">
        <v>13363797.6140946</v>
      </c>
      <c r="H7">
        <f t="shared" si="1"/>
        <v>2.6000890269218396E-2</v>
      </c>
      <c r="I7" s="46">
        <v>-0.90225</v>
      </c>
      <c r="J7">
        <v>-5618961221.6132298</v>
      </c>
      <c r="K7">
        <f t="shared" si="2"/>
        <v>-10.932371049683628</v>
      </c>
    </row>
    <row r="8" spans="1:11">
      <c r="A8">
        <f t="shared" si="3"/>
        <v>1983</v>
      </c>
      <c r="B8">
        <v>-12.218929828402905</v>
      </c>
      <c r="C8">
        <v>-4331801941.9692001</v>
      </c>
      <c r="D8">
        <f t="shared" si="0"/>
        <v>35451565749.235466</v>
      </c>
      <c r="E8" s="44">
        <v>35451565749</v>
      </c>
      <c r="F8">
        <v>35451565749.235466</v>
      </c>
      <c r="G8">
        <v>139423835.60831401</v>
      </c>
      <c r="H8">
        <f t="shared" si="1"/>
        <v>0.39327976821819427</v>
      </c>
      <c r="I8" s="46">
        <v>-0.18484999999999999</v>
      </c>
      <c r="J8">
        <v>-2887114230.15765</v>
      </c>
      <c r="K8">
        <f t="shared" si="2"/>
        <v>-8.1438271318662778</v>
      </c>
    </row>
    <row r="9" spans="1:11">
      <c r="A9">
        <f t="shared" si="3"/>
        <v>1984</v>
      </c>
      <c r="B9">
        <v>0.43027177622356599</v>
      </c>
      <c r="C9">
        <v>122630963.97767401</v>
      </c>
      <c r="D9">
        <f t="shared" si="0"/>
        <v>28500815241.470982</v>
      </c>
      <c r="E9" s="44">
        <v>28500815241</v>
      </c>
      <c r="F9">
        <v>28500815241.470978</v>
      </c>
      <c r="G9">
        <v>253089436.294348</v>
      </c>
      <c r="H9">
        <f t="shared" si="1"/>
        <v>0.88800770837629406</v>
      </c>
      <c r="I9" s="46">
        <v>0.20830199999999999</v>
      </c>
      <c r="J9">
        <v>-970554954.90615296</v>
      </c>
      <c r="K9">
        <f t="shared" si="2"/>
        <v>-3.4053585719678559</v>
      </c>
    </row>
    <row r="10" spans="1:11">
      <c r="A10">
        <f t="shared" si="3"/>
        <v>1985</v>
      </c>
      <c r="B10">
        <v>9.0169988926883828</v>
      </c>
      <c r="C10">
        <v>2603566206.9339099</v>
      </c>
      <c r="D10">
        <f t="shared" si="0"/>
        <v>28873977228.1115</v>
      </c>
      <c r="E10" s="44">
        <v>28873977228</v>
      </c>
      <c r="F10">
        <v>28873977228.111504</v>
      </c>
      <c r="G10">
        <v>-129786712.50723401</v>
      </c>
      <c r="H10">
        <f t="shared" si="1"/>
        <v>-0.44949371360199925</v>
      </c>
      <c r="I10" s="46">
        <v>0.181565</v>
      </c>
      <c r="J10">
        <v>-1208835606.26072</v>
      </c>
      <c r="K10">
        <f t="shared" si="2"/>
        <v>-4.186591949943792</v>
      </c>
    </row>
    <row r="11" spans="1:11">
      <c r="A11">
        <f t="shared" si="3"/>
        <v>1986</v>
      </c>
      <c r="B11">
        <v>1.017704000366439</v>
      </c>
      <c r="C11">
        <v>210883527.39786801</v>
      </c>
      <c r="D11">
        <f t="shared" si="0"/>
        <v>20721499308.437065</v>
      </c>
      <c r="E11" s="44">
        <v>20721499308</v>
      </c>
      <c r="F11">
        <v>20721499308.437065</v>
      </c>
      <c r="G11">
        <v>-180675886.98682201</v>
      </c>
      <c r="H11">
        <f t="shared" si="1"/>
        <v>-0.87192477869232721</v>
      </c>
      <c r="I11" s="46">
        <v>-2.02488</v>
      </c>
      <c r="J11">
        <v>-1058876534.32557</v>
      </c>
      <c r="K11">
        <f t="shared" si="2"/>
        <v>-5.1100382195531227</v>
      </c>
    </row>
    <row r="12" spans="1:11">
      <c r="A12">
        <f t="shared" si="3"/>
        <v>1987</v>
      </c>
      <c r="B12">
        <v>-0.30384706103605819</v>
      </c>
      <c r="C12">
        <v>-73206490.575746194</v>
      </c>
      <c r="D12">
        <f t="shared" si="0"/>
        <v>24093203444.564045</v>
      </c>
      <c r="E12" s="44">
        <v>24093203445</v>
      </c>
      <c r="F12">
        <v>24093203444.564049</v>
      </c>
      <c r="G12">
        <v>-305774049.07148403</v>
      </c>
      <c r="H12">
        <f t="shared" si="1"/>
        <v>-1.2691299011982289</v>
      </c>
      <c r="I12" s="46">
        <v>-7.2020799999999996</v>
      </c>
      <c r="J12">
        <v>-4538633962.0307398</v>
      </c>
      <c r="K12">
        <f t="shared" si="2"/>
        <v>-18.837818609192684</v>
      </c>
    </row>
    <row r="13" spans="1:11">
      <c r="A13">
        <f t="shared" si="3"/>
        <v>1988</v>
      </c>
      <c r="B13">
        <v>-1.2738549402076744</v>
      </c>
      <c r="C13">
        <v>-296453577.64732701</v>
      </c>
      <c r="D13">
        <f t="shared" si="0"/>
        <v>23272161396.885323</v>
      </c>
      <c r="E13" s="44">
        <v>23272161397</v>
      </c>
      <c r="F13">
        <v>23272161396.885323</v>
      </c>
      <c r="G13">
        <v>682482422.17634296</v>
      </c>
      <c r="H13">
        <f t="shared" si="1"/>
        <v>2.9326129642074603</v>
      </c>
      <c r="I13" s="46">
        <v>-6.4917699999999998</v>
      </c>
      <c r="J13">
        <v>-5129004532.9019804</v>
      </c>
      <c r="K13">
        <f t="shared" si="2"/>
        <v>-22.039227235629397</v>
      </c>
    </row>
    <row r="14" spans="1:11">
      <c r="A14">
        <f t="shared" si="3"/>
        <v>1989</v>
      </c>
      <c r="B14">
        <v>4.4963429768189123</v>
      </c>
      <c r="C14">
        <v>1089516459.18013</v>
      </c>
      <c r="D14">
        <f t="shared" si="0"/>
        <v>24231168858.718708</v>
      </c>
      <c r="E14" s="44">
        <v>24231168859</v>
      </c>
      <c r="F14">
        <v>24231168858.718708</v>
      </c>
      <c r="G14">
        <v>127037836.391941</v>
      </c>
      <c r="H14">
        <f t="shared" si="1"/>
        <v>0.52427448767594653</v>
      </c>
      <c r="I14" s="46">
        <v>-5.4851400000000003</v>
      </c>
      <c r="J14">
        <v>-2666892218.5841899</v>
      </c>
      <c r="K14">
        <f t="shared" si="2"/>
        <v>-11.006040336451228</v>
      </c>
    </row>
    <row r="15" spans="1:11">
      <c r="A15">
        <f t="shared" si="3"/>
        <v>1990</v>
      </c>
      <c r="B15">
        <v>16.218203574982674</v>
      </c>
      <c r="C15">
        <v>4988245133.7681198</v>
      </c>
      <c r="D15">
        <f t="shared" si="0"/>
        <v>30757075595.368145</v>
      </c>
      <c r="E15" s="44">
        <v>30757075595</v>
      </c>
      <c r="F15">
        <v>30757075595.368145</v>
      </c>
      <c r="G15">
        <v>234326740.500173</v>
      </c>
      <c r="H15">
        <f t="shared" si="1"/>
        <v>0.76186287533611097</v>
      </c>
      <c r="I15" s="46">
        <v>-1.15313</v>
      </c>
      <c r="J15">
        <v>1041075803.89829</v>
      </c>
      <c r="K15">
        <f t="shared" si="2"/>
        <v>3.3848335179664173</v>
      </c>
    </row>
    <row r="16" spans="1:11">
      <c r="A16">
        <f t="shared" si="3"/>
        <v>1991</v>
      </c>
      <c r="B16">
        <v>4.3900472694362502</v>
      </c>
      <c r="C16">
        <v>1202560682.16835</v>
      </c>
      <c r="D16">
        <f t="shared" si="0"/>
        <v>27392886872.554729</v>
      </c>
      <c r="E16" s="44">
        <v>27392886873</v>
      </c>
      <c r="F16">
        <v>27392886872.554733</v>
      </c>
      <c r="G16">
        <v>-91401247.809356704</v>
      </c>
      <c r="H16">
        <f t="shared" si="1"/>
        <v>-0.33366781761484482</v>
      </c>
      <c r="I16" s="46">
        <v>-2.6502400000000002</v>
      </c>
      <c r="J16">
        <v>-1522885104.2481101</v>
      </c>
      <c r="K16">
        <f t="shared" si="2"/>
        <v>-5.5594180756972609</v>
      </c>
    </row>
    <row r="17" spans="1:11">
      <c r="A17">
        <f t="shared" si="3"/>
        <v>1992</v>
      </c>
      <c r="B17">
        <v>7.7396005902969325</v>
      </c>
      <c r="C17">
        <v>2267772911.3204799</v>
      </c>
      <c r="D17">
        <f t="shared" si="0"/>
        <v>29300903643.058357</v>
      </c>
      <c r="E17" s="44">
        <v>29300903643</v>
      </c>
      <c r="F17">
        <v>29300903643.058353</v>
      </c>
      <c r="G17">
        <v>-121897632.39872</v>
      </c>
      <c r="H17">
        <f t="shared" si="1"/>
        <v>-0.41602004458179442</v>
      </c>
      <c r="I17" s="46">
        <v>-11.145799999999999</v>
      </c>
      <c r="J17">
        <v>-5638074583.1386995</v>
      </c>
      <c r="K17">
        <f t="shared" si="2"/>
        <v>-19.241981925954729</v>
      </c>
    </row>
    <row r="18" spans="1:11">
      <c r="A18">
        <f t="shared" si="3"/>
        <v>1993</v>
      </c>
      <c r="B18">
        <v>-4.9426226817361298</v>
      </c>
      <c r="C18">
        <v>-780390880.704054</v>
      </c>
      <c r="D18">
        <f t="shared" si="0"/>
        <v>15789003752.759384</v>
      </c>
      <c r="E18" s="44">
        <v>15789003753</v>
      </c>
      <c r="F18">
        <v>15789003752.759382</v>
      </c>
      <c r="G18">
        <v>-87860938.563251898</v>
      </c>
      <c r="H18">
        <f t="shared" si="1"/>
        <v>-0.55646917271709928</v>
      </c>
      <c r="I18" s="46">
        <v>-3.3148900000000001</v>
      </c>
      <c r="J18">
        <v>-1911146038.83915</v>
      </c>
      <c r="K18">
        <f t="shared" si="2"/>
        <v>-12.104285164319798</v>
      </c>
    </row>
    <row r="19" spans="1:11">
      <c r="A19">
        <f t="shared" si="3"/>
        <v>1994</v>
      </c>
      <c r="B19">
        <v>-11.765372259398802</v>
      </c>
      <c r="C19">
        <v>-2127932351.3366101</v>
      </c>
      <c r="D19">
        <f t="shared" si="0"/>
        <v>18086400535.577656</v>
      </c>
      <c r="E19" s="44">
        <v>18086400536</v>
      </c>
      <c r="F19">
        <v>18086400535.57766</v>
      </c>
      <c r="G19">
        <v>-139025277.32315001</v>
      </c>
      <c r="H19">
        <f t="shared" si="1"/>
        <v>-0.76867299853099103</v>
      </c>
      <c r="I19" s="46">
        <v>-2.41791</v>
      </c>
      <c r="J19">
        <v>-1938033934.50404</v>
      </c>
      <c r="K19">
        <f t="shared" si="2"/>
        <v>-10.715420852765833</v>
      </c>
    </row>
    <row r="20" spans="1:11">
      <c r="A20">
        <f t="shared" si="3"/>
        <v>1995</v>
      </c>
      <c r="B20">
        <v>-2.8105505930882342</v>
      </c>
      <c r="C20">
        <v>-802326715.40096402</v>
      </c>
      <c r="D20">
        <f t="shared" si="0"/>
        <v>28546958641.273453</v>
      </c>
      <c r="E20" s="44">
        <v>28546958641</v>
      </c>
      <c r="F20">
        <v>28546958641.273453</v>
      </c>
      <c r="G20">
        <v>-32209731.766533699</v>
      </c>
      <c r="H20">
        <f t="shared" si="1"/>
        <v>-0.11283069475556873</v>
      </c>
      <c r="I20" s="46">
        <v>-6.74275</v>
      </c>
      <c r="J20">
        <v>-862652359.92066002</v>
      </c>
      <c r="K20">
        <f t="shared" si="2"/>
        <v>-3.0218713340391696</v>
      </c>
    </row>
    <row r="21" spans="1:11">
      <c r="A21">
        <f t="shared" si="3"/>
        <v>1996</v>
      </c>
      <c r="B21">
        <v>3.1405204121315604</v>
      </c>
      <c r="C21">
        <v>1098803754.71854</v>
      </c>
      <c r="D21">
        <f t="shared" si="0"/>
        <v>34987951375</v>
      </c>
      <c r="E21" s="44">
        <v>34987951375</v>
      </c>
      <c r="F21">
        <v>34987951375</v>
      </c>
      <c r="G21">
        <v>-18893070.516080201</v>
      </c>
      <c r="H21">
        <f t="shared" si="1"/>
        <v>-5.3998790365245269E-2</v>
      </c>
      <c r="I21" s="46">
        <v>-1.40646</v>
      </c>
      <c r="J21">
        <v>-238487299.10124701</v>
      </c>
      <c r="K21">
        <f t="shared" si="2"/>
        <v>-0.68162693078296022</v>
      </c>
    </row>
    <row r="22" spans="1:11">
      <c r="A22">
        <f t="shared" si="3"/>
        <v>1997</v>
      </c>
      <c r="B22">
        <v>0.46964909467509641</v>
      </c>
      <c r="C22">
        <v>168239307.79542899</v>
      </c>
      <c r="D22">
        <f t="shared" si="0"/>
        <v>35822342617.697807</v>
      </c>
      <c r="E22" s="44">
        <v>35822342618</v>
      </c>
      <c r="F22">
        <v>35822342617.697807</v>
      </c>
      <c r="G22">
        <v>-34035576.343311399</v>
      </c>
      <c r="H22">
        <f t="shared" si="1"/>
        <v>-9.5012145650397339E-2</v>
      </c>
      <c r="I22" s="46">
        <v>2.6173999999999999E-2</v>
      </c>
      <c r="J22">
        <v>4670707.8027923098</v>
      </c>
      <c r="K22">
        <f t="shared" si="2"/>
        <v>1.3038532551148051E-2</v>
      </c>
    </row>
    <row r="23" spans="1:11">
      <c r="A23">
        <f t="shared" si="3"/>
        <v>1998</v>
      </c>
      <c r="B23">
        <v>-3.7780755350002937</v>
      </c>
      <c r="C23">
        <v>-1209158482.16009</v>
      </c>
      <c r="D23">
        <f t="shared" si="0"/>
        <v>32004613749.999996</v>
      </c>
      <c r="E23" s="44">
        <v>32004613750</v>
      </c>
      <c r="F23">
        <v>32004613750</v>
      </c>
      <c r="G23">
        <v>-42455953.038083397</v>
      </c>
      <c r="H23">
        <f t="shared" si="1"/>
        <v>-0.13265572698274916</v>
      </c>
      <c r="I23" s="46">
        <v>-4.8087099999999996</v>
      </c>
      <c r="J23">
        <v>-818487337.77086103</v>
      </c>
      <c r="K23">
        <f t="shared" si="2"/>
        <v>-2.5574042047948824</v>
      </c>
    </row>
    <row r="24" spans="1:11">
      <c r="A24">
        <f t="shared" si="3"/>
        <v>1999</v>
      </c>
      <c r="B24">
        <v>1.4099216159964854</v>
      </c>
      <c r="C24">
        <v>505750064.166363</v>
      </c>
      <c r="D24">
        <f t="shared" si="0"/>
        <v>35870792987.943222</v>
      </c>
      <c r="E24" s="44">
        <v>35870792988</v>
      </c>
      <c r="F24">
        <v>35870792987.943222</v>
      </c>
      <c r="G24">
        <v>-53877002.017585397</v>
      </c>
      <c r="H24">
        <f t="shared" si="1"/>
        <v>-0.1501974100090131</v>
      </c>
      <c r="I24" s="46">
        <v>-6.1543599999999996</v>
      </c>
      <c r="J24">
        <v>-3537662517.8969798</v>
      </c>
      <c r="K24">
        <f t="shared" si="2"/>
        <v>-9.8622367202365666</v>
      </c>
    </row>
    <row r="25" spans="1:11">
      <c r="A25">
        <f t="shared" si="3"/>
        <v>2000</v>
      </c>
      <c r="B25">
        <v>16.011424390309493</v>
      </c>
      <c r="C25">
        <v>7427061115.9912701</v>
      </c>
      <c r="D25">
        <f t="shared" si="0"/>
        <v>46386011231.369957</v>
      </c>
      <c r="E25" s="44">
        <v>46386011231</v>
      </c>
      <c r="F25">
        <v>46386011231.369957</v>
      </c>
      <c r="G25">
        <v>1848718386.5850401</v>
      </c>
      <c r="H25">
        <f t="shared" si="1"/>
        <v>3.9855084270207475</v>
      </c>
      <c r="I25" s="46">
        <v>4.5544029999999998</v>
      </c>
      <c r="J25">
        <v>3089272321.30722</v>
      </c>
      <c r="K25">
        <f t="shared" si="2"/>
        <v>6.659922332830388</v>
      </c>
    </row>
    <row r="26" spans="1:11">
      <c r="A26">
        <f t="shared" si="3"/>
        <v>2001</v>
      </c>
      <c r="B26">
        <v>5.613673233271534</v>
      </c>
      <c r="C26">
        <v>2477762769.0060101</v>
      </c>
      <c r="D26">
        <f t="shared" si="0"/>
        <v>44137994251.618034</v>
      </c>
      <c r="E26" s="44">
        <v>44137994252</v>
      </c>
      <c r="F26">
        <v>44137994251.618034</v>
      </c>
      <c r="G26">
        <v>779100747.31696403</v>
      </c>
      <c r="H26">
        <f t="shared" si="1"/>
        <v>1.7651476024840056</v>
      </c>
      <c r="I26" s="46">
        <v>0.30402600000000002</v>
      </c>
      <c r="J26">
        <v>222705600.040672</v>
      </c>
      <c r="K26">
        <f t="shared" si="2"/>
        <v>0.50456665241988863</v>
      </c>
    </row>
    <row r="27" spans="1:11">
      <c r="A27">
        <f t="shared" si="3"/>
        <v>2002</v>
      </c>
      <c r="B27">
        <v>1.8321524134127927</v>
      </c>
      <c r="C27">
        <v>1083110754.0966401</v>
      </c>
      <c r="D27">
        <f t="shared" si="0"/>
        <v>59116847821.579689</v>
      </c>
      <c r="E27" s="44">
        <v>59116847822</v>
      </c>
      <c r="F27">
        <v>59116847821.579681</v>
      </c>
      <c r="G27">
        <v>837436077.94087303</v>
      </c>
      <c r="H27">
        <f t="shared" si="1"/>
        <v>1.4165776911318673</v>
      </c>
      <c r="I27" s="46">
        <v>-4.9723899999999999</v>
      </c>
      <c r="J27">
        <v>-4689238429.5697203</v>
      </c>
      <c r="K27">
        <f t="shared" si="2"/>
        <v>-7.932152342970471</v>
      </c>
    </row>
    <row r="28" spans="1:11">
      <c r="A28">
        <f t="shared" si="3"/>
        <v>2003</v>
      </c>
      <c r="B28">
        <v>5.0115518454621428</v>
      </c>
      <c r="C28">
        <v>3390606191.5759902</v>
      </c>
      <c r="D28">
        <f t="shared" si="0"/>
        <v>67655813930.092628</v>
      </c>
      <c r="E28" s="44">
        <v>67655813930</v>
      </c>
      <c r="F28">
        <v>67655813930.092621</v>
      </c>
      <c r="G28">
        <v>5633567567.8394604</v>
      </c>
      <c r="H28">
        <f t="shared" si="1"/>
        <v>8.3268048089119304</v>
      </c>
      <c r="I28" s="46">
        <v>-1.22014</v>
      </c>
      <c r="J28">
        <v>-1260115704.2279899</v>
      </c>
      <c r="K28">
        <f t="shared" si="2"/>
        <v>-1.8625386807555697</v>
      </c>
    </row>
    <row r="29" spans="1:11">
      <c r="A29">
        <f t="shared" si="3"/>
        <v>2004</v>
      </c>
      <c r="B29">
        <v>19.170647611397456</v>
      </c>
      <c r="C29">
        <v>16840536007.6651</v>
      </c>
      <c r="D29">
        <f t="shared" si="0"/>
        <v>87845420504.48497</v>
      </c>
      <c r="E29" s="44">
        <v>87845420504</v>
      </c>
      <c r="F29">
        <v>87845420504.48497</v>
      </c>
      <c r="G29">
        <v>4711164756.9448004</v>
      </c>
      <c r="H29">
        <f t="shared" si="1"/>
        <v>5.3630169107156487</v>
      </c>
      <c r="I29" s="46">
        <v>6.49003</v>
      </c>
      <c r="J29">
        <v>8491391421.31493</v>
      </c>
      <c r="K29">
        <f t="shared" si="2"/>
        <v>9.6662880916841871</v>
      </c>
    </row>
    <row r="30" spans="1:11">
      <c r="A30">
        <f t="shared" si="3"/>
        <v>2005</v>
      </c>
      <c r="B30">
        <v>32.543031656953872</v>
      </c>
      <c r="C30">
        <v>36529017085.3405</v>
      </c>
      <c r="D30">
        <f t="shared" si="0"/>
        <v>112248353104.91084</v>
      </c>
      <c r="E30" s="65">
        <v>112248000000</v>
      </c>
      <c r="F30">
        <v>112248353104.91086</v>
      </c>
      <c r="G30">
        <v>-17344525180.093601</v>
      </c>
      <c r="H30">
        <f t="shared" si="1"/>
        <v>-15.451919516255941</v>
      </c>
      <c r="I30" s="46">
        <v>10.753780000000001</v>
      </c>
      <c r="J30">
        <v>11335791139.7325</v>
      </c>
      <c r="K30">
        <f t="shared" si="2"/>
        <v>10.098848514185068</v>
      </c>
    </row>
    <row r="31" spans="1:11">
      <c r="A31">
        <f t="shared" si="3"/>
        <v>2006</v>
      </c>
      <c r="B31">
        <v>25.11011192427323</v>
      </c>
      <c r="C31">
        <v>36517576727.867104</v>
      </c>
      <c r="D31">
        <f t="shared" si="0"/>
        <v>145429764861.24939</v>
      </c>
      <c r="E31" s="65">
        <v>145430000000</v>
      </c>
      <c r="F31">
        <v>145429764861.24939</v>
      </c>
      <c r="G31">
        <v>-17150967081.6546</v>
      </c>
      <c r="H31">
        <f t="shared" si="1"/>
        <v>-11.793299052651205</v>
      </c>
      <c r="I31" s="46">
        <v>7.6982220000000003</v>
      </c>
      <c r="J31">
        <v>13894470564.381399</v>
      </c>
      <c r="K31">
        <f t="shared" si="2"/>
        <v>9.5540762082904678</v>
      </c>
    </row>
    <row r="32" spans="1:11">
      <c r="A32">
        <f t="shared" si="3"/>
        <v>2007</v>
      </c>
      <c r="B32">
        <v>16.610426208335912</v>
      </c>
      <c r="C32">
        <v>27648255973.962502</v>
      </c>
      <c r="D32">
        <f t="shared" si="0"/>
        <v>166451213395.63986</v>
      </c>
      <c r="E32" s="65">
        <v>166451000000</v>
      </c>
      <c r="F32">
        <v>166451213395.63986</v>
      </c>
      <c r="G32">
        <v>-14401689658.98</v>
      </c>
      <c r="H32">
        <f t="shared" si="1"/>
        <v>-8.6521986624083382</v>
      </c>
      <c r="I32" s="46">
        <v>5.4912210000000004</v>
      </c>
      <c r="J32">
        <v>8960146881.9171009</v>
      </c>
      <c r="K32">
        <f t="shared" si="2"/>
        <v>5.3830468995258212</v>
      </c>
    </row>
    <row r="33" spans="1:11">
      <c r="A33">
        <f t="shared" si="3"/>
        <v>2008</v>
      </c>
      <c r="B33">
        <v>14.010199072362903</v>
      </c>
      <c r="C33">
        <v>29150286202.104198</v>
      </c>
      <c r="D33">
        <f t="shared" si="0"/>
        <v>208064753766.47043</v>
      </c>
      <c r="E33" s="65">
        <v>208065000000</v>
      </c>
      <c r="F33">
        <v>208064753766.47043</v>
      </c>
      <c r="G33">
        <v>-20779863275.447601</v>
      </c>
      <c r="H33">
        <f t="shared" si="1"/>
        <v>-9.9872097024038435</v>
      </c>
      <c r="I33" s="46">
        <v>6.2908660000000003</v>
      </c>
      <c r="J33">
        <v>1656899806.4577999</v>
      </c>
      <c r="K33">
        <f t="shared" si="2"/>
        <v>0.7963385323385842</v>
      </c>
    </row>
    <row r="34" spans="1:11">
      <c r="A34">
        <f t="shared" si="3"/>
        <v>2009</v>
      </c>
      <c r="B34">
        <v>8.1822990202003858</v>
      </c>
      <c r="C34">
        <v>13867468184.527901</v>
      </c>
      <c r="D34">
        <f t="shared" si="0"/>
        <v>169481317540.36389</v>
      </c>
      <c r="E34" s="65">
        <v>169481000000</v>
      </c>
      <c r="F34">
        <v>169481317540.36392</v>
      </c>
      <c r="G34">
        <v>-26376373607.427299</v>
      </c>
      <c r="H34">
        <f t="shared" si="1"/>
        <v>-15.562997733449565</v>
      </c>
      <c r="I34" s="46">
        <v>8.8685519999999993</v>
      </c>
      <c r="J34">
        <v>-10514509234.2069</v>
      </c>
      <c r="K34">
        <f t="shared" si="2"/>
        <v>-6.2039340894920461</v>
      </c>
    </row>
    <row r="35" spans="1:11">
      <c r="A35">
        <f t="shared" si="3"/>
        <v>2010</v>
      </c>
      <c r="B35">
        <v>3.552577768328443</v>
      </c>
      <c r="C35">
        <v>13111231067.572599</v>
      </c>
      <c r="D35">
        <f t="shared" si="0"/>
        <v>369062464570.38684</v>
      </c>
      <c r="E35" s="65">
        <v>369062000000</v>
      </c>
      <c r="F35">
        <v>369062464570.38684</v>
      </c>
      <c r="G35">
        <v>-15144267137.281799</v>
      </c>
      <c r="H35">
        <f t="shared" si="1"/>
        <v>-4.1034428019957891</v>
      </c>
      <c r="I35" s="46">
        <v>4.1678430000000004</v>
      </c>
      <c r="J35">
        <v>-9692877768.7751503</v>
      </c>
      <c r="K35">
        <f t="shared" si="2"/>
        <v>-2.6263515527265286</v>
      </c>
    </row>
    <row r="36" spans="1:11">
      <c r="A36">
        <f t="shared" si="3"/>
        <v>2011</v>
      </c>
      <c r="B36">
        <v>2.5910382028663461</v>
      </c>
      <c r="C36">
        <v>10668439200.2829</v>
      </c>
      <c r="D36">
        <f t="shared" si="0"/>
        <v>411743801711.64197</v>
      </c>
      <c r="E36" s="65">
        <v>411744000000</v>
      </c>
      <c r="F36">
        <v>411743801711.64197</v>
      </c>
      <c r="G36">
        <v>-5264840484.3316698</v>
      </c>
      <c r="H36">
        <f t="shared" si="1"/>
        <v>-1.2786690321616097</v>
      </c>
      <c r="I36" s="46">
        <v>1.286205</v>
      </c>
      <c r="J36">
        <v>305850337.55822003</v>
      </c>
      <c r="K36">
        <f t="shared" si="2"/>
        <v>7.4281710201048096E-2</v>
      </c>
    </row>
    <row r="37" spans="1:11">
      <c r="A37">
        <f t="shared" si="3"/>
        <v>2012</v>
      </c>
      <c r="B37">
        <v>3.76921432206783</v>
      </c>
      <c r="C37">
        <v>17374338021.382099</v>
      </c>
      <c r="D37">
        <f t="shared" si="0"/>
        <v>460953836444.36426</v>
      </c>
      <c r="E37" s="65">
        <v>460954000000</v>
      </c>
      <c r="F37">
        <v>460953836444.36426</v>
      </c>
      <c r="G37">
        <v>-4998439834.4643898</v>
      </c>
      <c r="H37">
        <f t="shared" si="1"/>
        <v>-1.0843688541613181</v>
      </c>
      <c r="I37" s="46">
        <v>1.097766</v>
      </c>
      <c r="J37">
        <v>11097785665.193399</v>
      </c>
      <c r="K37">
        <f t="shared" si="2"/>
        <v>2.407569866604824</v>
      </c>
    </row>
    <row r="38" spans="1:11">
      <c r="A38">
        <f t="shared" si="3"/>
        <v>2013</v>
      </c>
      <c r="B38">
        <v>3.699083841699796</v>
      </c>
      <c r="C38">
        <v>19049034720.257198</v>
      </c>
      <c r="D38">
        <f t="shared" si="0"/>
        <v>514966287206.50525</v>
      </c>
      <c r="E38" s="65">
        <v>514966000000</v>
      </c>
      <c r="F38">
        <v>514966287206.50519</v>
      </c>
      <c r="G38">
        <v>-26734880186.182899</v>
      </c>
      <c r="H38">
        <f t="shared" si="1"/>
        <v>-5.1915787208536273</v>
      </c>
      <c r="I38" s="46">
        <v>5.2510450000000004</v>
      </c>
      <c r="J38">
        <v>-980102336.50608099</v>
      </c>
      <c r="K38">
        <f t="shared" si="2"/>
        <v>-0.1903235922146983</v>
      </c>
    </row>
    <row r="39" spans="1:11">
      <c r="A39">
        <f t="shared" si="3"/>
        <v>2014</v>
      </c>
      <c r="B39">
        <v>0.16053859953972799</v>
      </c>
      <c r="C39">
        <v>912660232.80185699</v>
      </c>
      <c r="D39">
        <f t="shared" si="0"/>
        <v>568498937587.90625</v>
      </c>
      <c r="E39" s="65">
        <v>568499000000</v>
      </c>
      <c r="F39">
        <v>568498937587.90466</v>
      </c>
      <c r="G39">
        <v>-13068790278.871</v>
      </c>
      <c r="H39">
        <f t="shared" si="1"/>
        <v>-2.2988240460608123</v>
      </c>
      <c r="I39" s="46">
        <v>2.3301210000000001</v>
      </c>
      <c r="J39">
        <v>-8366888657.1267996</v>
      </c>
      <c r="K39">
        <f t="shared" si="2"/>
        <v>-1.4717509750549114</v>
      </c>
    </row>
    <row r="40" spans="1:11">
      <c r="A40">
        <f t="shared" si="3"/>
        <v>2015</v>
      </c>
      <c r="B40">
        <v>-3.3299294845153877</v>
      </c>
      <c r="C40">
        <v>-16019163665.073601</v>
      </c>
      <c r="D40">
        <f t="shared" si="0"/>
        <v>481066152888.96747</v>
      </c>
      <c r="E40" s="65">
        <v>481066000000</v>
      </c>
      <c r="F40">
        <v>481066152888.96747</v>
      </c>
      <c r="G40">
        <v>20641432827.481201</v>
      </c>
      <c r="H40">
        <f t="shared" si="1"/>
        <v>4.2907680583059751</v>
      </c>
      <c r="I40" s="46">
        <v>-3.4366699999999999</v>
      </c>
      <c r="J40">
        <v>-6356292704.7463398</v>
      </c>
      <c r="K40">
        <f t="shared" si="2"/>
        <v>-1.3212928547507696</v>
      </c>
    </row>
    <row r="41" spans="1:11">
      <c r="A41">
        <f t="shared" si="3"/>
        <v>2016</v>
      </c>
      <c r="B41">
        <v>0.67059156947759002</v>
      </c>
      <c r="C41">
        <v>2713567027.0875502</v>
      </c>
      <c r="D41">
        <f t="shared" si="0"/>
        <v>404652720164.89801</v>
      </c>
      <c r="E41" s="65">
        <v>404653000000</v>
      </c>
      <c r="F41">
        <v>404652720164.89801</v>
      </c>
      <c r="G41">
        <v>-5644544457.24757</v>
      </c>
      <c r="H41">
        <f t="shared" si="1"/>
        <v>-1.3949107904050144</v>
      </c>
      <c r="I41" s="46">
        <v>1.39974</v>
      </c>
      <c r="J41">
        <v>-985496327.42053401</v>
      </c>
      <c r="K41">
        <f t="shared" si="2"/>
        <v>-0.24354125854360731</v>
      </c>
    </row>
    <row r="42" spans="1:11">
      <c r="A42">
        <f t="shared" si="3"/>
        <v>2017</v>
      </c>
      <c r="B42" s="64">
        <v>2.7626426294283348</v>
      </c>
      <c r="C42" s="64">
        <v>10381201926.7647</v>
      </c>
      <c r="D42">
        <f t="shared" si="0"/>
        <v>375770713742.76343</v>
      </c>
      <c r="E42" s="65">
        <v>375771000000</v>
      </c>
      <c r="F42" s="64">
        <v>375770713742.76343</v>
      </c>
      <c r="G42" s="64">
        <v>-6060608195.6445704</v>
      </c>
      <c r="H42">
        <f t="shared" si="1"/>
        <v>-1.6128474024171569</v>
      </c>
      <c r="I42" s="46">
        <v>1.6297250000000001</v>
      </c>
      <c r="J42" s="64">
        <v>12221702329.511101</v>
      </c>
      <c r="K42">
        <f t="shared" si="2"/>
        <v>3.2524360953465781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OIL</vt:lpstr>
      <vt:lpstr>BOP</vt:lpstr>
      <vt:lpstr>Sheet3</vt:lpstr>
      <vt:lpstr>All Data</vt:lpstr>
      <vt:lpstr>Sheet2</vt:lpstr>
      <vt:lpstr>Sheet4</vt:lpstr>
      <vt:lpstr>Sheet1</vt:lpstr>
      <vt:lpstr>Sheet5</vt:lpstr>
      <vt:lpstr>Sheet7</vt:lpstr>
      <vt:lpstr>DATA</vt:lpstr>
      <vt:lpstr>Sheet8</vt:lpstr>
      <vt:lpstr>Quarterly</vt:lpstr>
      <vt:lpstr>Oil &amp; BoP Data</vt:lpstr>
      <vt:lpstr>Interpolated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2018-12-24T14:51:11Z</dcterms:created>
  <dcterms:modified xsi:type="dcterms:W3CDTF">2019-01-24T09:22:55Z</dcterms:modified>
</cp:coreProperties>
</file>