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icro\Development\arduino\vahy\"/>
    </mc:Choice>
  </mc:AlternateContent>
  <xr:revisionPtr revIDLastSave="0" documentId="13_ncr:40009_{E46E48DD-BFA1-4F96-BC60-B44ED1E54478}" xr6:coauthVersionLast="45" xr6:coauthVersionMax="45" xr10:uidLastSave="{00000000-0000-0000-0000-000000000000}"/>
  <bookViews>
    <workbookView xWindow="-120" yWindow="-120" windowWidth="24240" windowHeight="13140"/>
  </bookViews>
  <sheets>
    <sheet name="Kalibrace" sheetId="1" r:id="rId1"/>
    <sheet name="DATA" sheetId="2" r:id="rId2"/>
  </sheets>
  <definedNames>
    <definedName name="vcely__8" localSheetId="1">DATA!$A$1:$D$131</definedName>
  </definedNames>
  <calcPr calcId="0"/>
</workbook>
</file>

<file path=xl/calcChain.xml><?xml version="1.0" encoding="utf-8"?>
<calcChain xmlns="http://schemas.openxmlformats.org/spreadsheetml/2006/main">
  <c r="J138" i="1" l="1" a="1"/>
  <c r="J138" i="1" s="1"/>
  <c r="H138" i="1"/>
  <c r="I138" i="1" s="1"/>
  <c r="G138" i="1"/>
  <c r="F138" i="1"/>
  <c r="E138" i="1"/>
  <c r="J137" i="1"/>
  <c r="J137" i="1" a="1"/>
  <c r="G137" i="1"/>
  <c r="F137" i="1"/>
  <c r="H137" i="1" s="1"/>
  <c r="I137" i="1" s="1"/>
  <c r="E137" i="1"/>
  <c r="J136" i="1" a="1"/>
  <c r="J136" i="1" s="1"/>
  <c r="G136" i="1"/>
  <c r="F136" i="1"/>
  <c r="H136" i="1" s="1"/>
  <c r="I136" i="1" s="1"/>
  <c r="E136" i="1"/>
  <c r="J135" i="1"/>
  <c r="J135" i="1" a="1"/>
  <c r="G135" i="1"/>
  <c r="H135" i="1" s="1"/>
  <c r="I135" i="1" s="1"/>
  <c r="F135" i="1"/>
  <c r="E135" i="1"/>
  <c r="J134" i="1" a="1"/>
  <c r="J134" i="1" s="1"/>
  <c r="H134" i="1"/>
  <c r="I134" i="1" s="1"/>
  <c r="G134" i="1"/>
  <c r="F134" i="1"/>
  <c r="E134" i="1"/>
  <c r="J133" i="1"/>
  <c r="J133" i="1" a="1"/>
  <c r="G133" i="1"/>
  <c r="H133" i="1" s="1"/>
  <c r="I133" i="1" s="1"/>
  <c r="F133" i="1"/>
  <c r="E133" i="1"/>
  <c r="Q2" i="1" a="1"/>
  <c r="Q2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M2" i="1" a="1"/>
  <c r="M2" i="1" s="1"/>
  <c r="E68" i="1"/>
  <c r="F68" i="1"/>
  <c r="J68" i="1" a="1"/>
  <c r="E69" i="1"/>
  <c r="F69" i="1"/>
  <c r="J69" i="1" a="1"/>
  <c r="E70" i="1"/>
  <c r="F70" i="1"/>
  <c r="J70" i="1" a="1"/>
  <c r="E71" i="1"/>
  <c r="F71" i="1"/>
  <c r="J71" i="1" a="1"/>
  <c r="E72" i="1"/>
  <c r="F72" i="1"/>
  <c r="J72" i="1" a="1"/>
  <c r="E73" i="1"/>
  <c r="F73" i="1"/>
  <c r="J73" i="1" a="1"/>
  <c r="E74" i="1"/>
  <c r="F74" i="1"/>
  <c r="J74" i="1" a="1"/>
  <c r="E75" i="1"/>
  <c r="F75" i="1"/>
  <c r="J75" i="1" a="1"/>
  <c r="E76" i="1"/>
  <c r="F76" i="1"/>
  <c r="J76" i="1" a="1"/>
  <c r="E77" i="1"/>
  <c r="F77" i="1"/>
  <c r="J77" i="1" a="1"/>
  <c r="E78" i="1"/>
  <c r="F78" i="1"/>
  <c r="J78" i="1" a="1"/>
  <c r="E79" i="1"/>
  <c r="F79" i="1"/>
  <c r="J79" i="1" a="1"/>
  <c r="E80" i="1"/>
  <c r="F80" i="1"/>
  <c r="J80" i="1" a="1"/>
  <c r="E81" i="1"/>
  <c r="F81" i="1"/>
  <c r="J81" i="1" a="1"/>
  <c r="E82" i="1"/>
  <c r="F82" i="1"/>
  <c r="J82" i="1" a="1"/>
  <c r="E83" i="1"/>
  <c r="F83" i="1"/>
  <c r="J83" i="1" a="1"/>
  <c r="E84" i="1"/>
  <c r="F84" i="1"/>
  <c r="J84" i="1" a="1"/>
  <c r="E85" i="1"/>
  <c r="F85" i="1"/>
  <c r="J85" i="1" a="1"/>
  <c r="E86" i="1"/>
  <c r="F86" i="1"/>
  <c r="J86" i="1" a="1"/>
  <c r="E87" i="1"/>
  <c r="F87" i="1"/>
  <c r="J87" i="1" a="1"/>
  <c r="E88" i="1"/>
  <c r="F88" i="1"/>
  <c r="J88" i="1" a="1"/>
  <c r="E89" i="1"/>
  <c r="F89" i="1"/>
  <c r="J89" i="1" a="1"/>
  <c r="E90" i="1"/>
  <c r="F90" i="1"/>
  <c r="J90" i="1" a="1"/>
  <c r="E91" i="1"/>
  <c r="F91" i="1"/>
  <c r="J91" i="1" a="1"/>
  <c r="E92" i="1"/>
  <c r="F92" i="1"/>
  <c r="J92" i="1" a="1"/>
  <c r="E93" i="1"/>
  <c r="F93" i="1"/>
  <c r="J93" i="1" a="1"/>
  <c r="E94" i="1"/>
  <c r="F94" i="1"/>
  <c r="J94" i="1" a="1"/>
  <c r="E95" i="1"/>
  <c r="F95" i="1"/>
  <c r="J95" i="1" a="1"/>
  <c r="E96" i="1"/>
  <c r="F96" i="1"/>
  <c r="J96" i="1" a="1"/>
  <c r="E97" i="1"/>
  <c r="F97" i="1"/>
  <c r="J97" i="1" a="1"/>
  <c r="E98" i="1"/>
  <c r="F98" i="1"/>
  <c r="J98" i="1" a="1"/>
  <c r="E99" i="1"/>
  <c r="F99" i="1"/>
  <c r="J99" i="1" a="1"/>
  <c r="E100" i="1"/>
  <c r="F100" i="1"/>
  <c r="J100" i="1" a="1"/>
  <c r="E101" i="1"/>
  <c r="F101" i="1"/>
  <c r="J101" i="1" a="1"/>
  <c r="E102" i="1"/>
  <c r="F102" i="1"/>
  <c r="J102" i="1" a="1"/>
  <c r="E103" i="1"/>
  <c r="F103" i="1"/>
  <c r="J103" i="1" a="1"/>
  <c r="E104" i="1"/>
  <c r="F104" i="1"/>
  <c r="J104" i="1" a="1"/>
  <c r="E105" i="1"/>
  <c r="F105" i="1"/>
  <c r="J105" i="1" a="1"/>
  <c r="E106" i="1"/>
  <c r="F106" i="1"/>
  <c r="J106" i="1" a="1"/>
  <c r="E107" i="1"/>
  <c r="F107" i="1"/>
  <c r="J107" i="1" a="1"/>
  <c r="E108" i="1"/>
  <c r="F108" i="1"/>
  <c r="J108" i="1" a="1"/>
  <c r="E109" i="1"/>
  <c r="F109" i="1"/>
  <c r="J109" i="1" a="1"/>
  <c r="E110" i="1"/>
  <c r="F110" i="1"/>
  <c r="J110" i="1" a="1"/>
  <c r="E111" i="1"/>
  <c r="F111" i="1"/>
  <c r="J111" i="1" a="1"/>
  <c r="E112" i="1"/>
  <c r="F112" i="1"/>
  <c r="J112" i="1" a="1"/>
  <c r="E113" i="1"/>
  <c r="F113" i="1"/>
  <c r="J113" i="1" a="1"/>
  <c r="E114" i="1"/>
  <c r="F114" i="1"/>
  <c r="J114" i="1" a="1"/>
  <c r="E115" i="1"/>
  <c r="F115" i="1"/>
  <c r="J115" i="1" a="1"/>
  <c r="E116" i="1"/>
  <c r="F116" i="1"/>
  <c r="J116" i="1" a="1"/>
  <c r="E117" i="1"/>
  <c r="F117" i="1"/>
  <c r="J117" i="1" a="1"/>
  <c r="E118" i="1"/>
  <c r="F118" i="1"/>
  <c r="J118" i="1" a="1"/>
  <c r="E119" i="1"/>
  <c r="F119" i="1"/>
  <c r="J119" i="1" a="1"/>
  <c r="E120" i="1"/>
  <c r="F120" i="1"/>
  <c r="J120" i="1" a="1"/>
  <c r="E121" i="1"/>
  <c r="F121" i="1"/>
  <c r="J121" i="1" a="1"/>
  <c r="E122" i="1"/>
  <c r="F122" i="1"/>
  <c r="J122" i="1" a="1"/>
  <c r="E123" i="1"/>
  <c r="F123" i="1"/>
  <c r="J123" i="1" a="1"/>
  <c r="E124" i="1"/>
  <c r="F124" i="1"/>
  <c r="J124" i="1" a="1"/>
  <c r="E125" i="1"/>
  <c r="F125" i="1"/>
  <c r="J125" i="1" a="1"/>
  <c r="E126" i="1"/>
  <c r="F126" i="1"/>
  <c r="J126" i="1" a="1"/>
  <c r="E127" i="1"/>
  <c r="F127" i="1"/>
  <c r="J127" i="1" a="1"/>
  <c r="E128" i="1"/>
  <c r="F128" i="1"/>
  <c r="J128" i="1" a="1"/>
  <c r="E129" i="1"/>
  <c r="F129" i="1"/>
  <c r="J129" i="1" a="1"/>
  <c r="E130" i="1"/>
  <c r="F130" i="1"/>
  <c r="J130" i="1" a="1"/>
  <c r="E131" i="1"/>
  <c r="F131" i="1"/>
  <c r="J131" i="1" a="1"/>
  <c r="E132" i="1"/>
  <c r="F132" i="1"/>
  <c r="J132" i="1" a="1"/>
  <c r="E61" i="1"/>
  <c r="F61" i="1"/>
  <c r="J61" i="1" a="1"/>
  <c r="E62" i="1"/>
  <c r="F62" i="1"/>
  <c r="J62" i="1" a="1"/>
  <c r="E63" i="1"/>
  <c r="F63" i="1"/>
  <c r="J63" i="1" a="1"/>
  <c r="E64" i="1"/>
  <c r="F64" i="1"/>
  <c r="J64" i="1" a="1"/>
  <c r="E65" i="1"/>
  <c r="F65" i="1"/>
  <c r="J65" i="1" a="1"/>
  <c r="E66" i="1"/>
  <c r="F66" i="1"/>
  <c r="J66" i="1" a="1"/>
  <c r="E67" i="1"/>
  <c r="F67" i="1"/>
  <c r="J67" i="1" a="1"/>
  <c r="E60" i="1"/>
  <c r="F60" i="1"/>
  <c r="J60" i="1" a="1"/>
  <c r="E59" i="1"/>
  <c r="F59" i="1"/>
  <c r="J59" i="1" a="1"/>
  <c r="E58" i="1"/>
  <c r="F58" i="1"/>
  <c r="J58" i="1" a="1"/>
  <c r="E57" i="1"/>
  <c r="F57" i="1"/>
  <c r="J57" i="1" a="1"/>
  <c r="E56" i="1"/>
  <c r="F56" i="1"/>
  <c r="J56" i="1" a="1"/>
  <c r="E55" i="1"/>
  <c r="F55" i="1"/>
  <c r="J55" i="1" a="1"/>
  <c r="E54" i="1"/>
  <c r="F54" i="1"/>
  <c r="J54" i="1" a="1"/>
  <c r="E53" i="1"/>
  <c r="F53" i="1"/>
  <c r="J53" i="1" a="1"/>
  <c r="E52" i="1"/>
  <c r="F52" i="1"/>
  <c r="J52" i="1" a="1"/>
  <c r="E51" i="1"/>
  <c r="F51" i="1"/>
  <c r="J51" i="1" a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J50" i="1" a="1"/>
  <c r="F50" i="1"/>
  <c r="E50" i="1"/>
  <c r="J3" i="1" a="1"/>
  <c r="J4" i="1" a="1"/>
  <c r="J5" i="1" a="1"/>
  <c r="J6" i="1" a="1"/>
  <c r="J7" i="1" a="1"/>
  <c r="J8" i="1" a="1"/>
  <c r="J9" i="1" a="1"/>
  <c r="J10" i="1" a="1"/>
  <c r="J11" i="1" a="1"/>
  <c r="J12" i="1" a="1"/>
  <c r="J13" i="1" a="1"/>
  <c r="J14" i="1" a="1"/>
  <c r="J15" i="1" a="1"/>
  <c r="J16" i="1" a="1"/>
  <c r="J17" i="1" a="1"/>
  <c r="J18" i="1" a="1"/>
  <c r="J19" i="1" a="1"/>
  <c r="J20" i="1" a="1"/>
  <c r="J21" i="1" a="1"/>
  <c r="J22" i="1" a="1"/>
  <c r="J23" i="1" a="1"/>
  <c r="J24" i="1" a="1"/>
  <c r="J25" i="1" a="1"/>
  <c r="J26" i="1" a="1"/>
  <c r="J27" i="1" a="1"/>
  <c r="J28" i="1" a="1"/>
  <c r="J29" i="1" a="1"/>
  <c r="J30" i="1" a="1"/>
  <c r="J31" i="1" a="1"/>
  <c r="J32" i="1" a="1"/>
  <c r="J33" i="1" a="1"/>
  <c r="J34" i="1" a="1"/>
  <c r="J35" i="1" a="1"/>
  <c r="J36" i="1" a="1"/>
  <c r="J37" i="1" a="1"/>
  <c r="J38" i="1" a="1"/>
  <c r="J39" i="1" a="1"/>
  <c r="J40" i="1" a="1"/>
  <c r="J41" i="1" a="1"/>
  <c r="J42" i="1" a="1"/>
  <c r="J43" i="1" a="1"/>
  <c r="J44" i="1" a="1"/>
  <c r="J45" i="1" a="1"/>
  <c r="J46" i="1" a="1"/>
  <c r="J47" i="1" a="1"/>
  <c r="J48" i="1" a="1"/>
  <c r="J49" i="1" a="1"/>
  <c r="E49" i="1"/>
  <c r="F49" i="1"/>
  <c r="E48" i="1"/>
  <c r="F48" i="1"/>
  <c r="E47" i="1"/>
  <c r="F47" i="1"/>
  <c r="E46" i="1"/>
  <c r="F46" i="1"/>
  <c r="E45" i="1"/>
  <c r="F45" i="1"/>
  <c r="F39" i="1"/>
  <c r="F40" i="1"/>
  <c r="F41" i="1"/>
  <c r="F42" i="1"/>
  <c r="F43" i="1"/>
  <c r="F44" i="1"/>
  <c r="F29" i="1"/>
  <c r="F30" i="1"/>
  <c r="F31" i="1"/>
  <c r="F32" i="1"/>
  <c r="F33" i="1"/>
  <c r="F34" i="1"/>
  <c r="F35" i="1"/>
  <c r="F36" i="1"/>
  <c r="F37" i="1"/>
  <c r="F38" i="1"/>
  <c r="F28" i="1"/>
  <c r="F27" i="1"/>
  <c r="F24" i="1"/>
  <c r="F25" i="1"/>
  <c r="F26" i="1"/>
  <c r="E23" i="1"/>
  <c r="F23" i="1"/>
  <c r="E22" i="1"/>
  <c r="F22" i="1"/>
  <c r="E21" i="1"/>
  <c r="F21" i="1"/>
  <c r="E18" i="1"/>
  <c r="F18" i="1"/>
  <c r="E19" i="1"/>
  <c r="F19" i="1"/>
  <c r="E20" i="1"/>
  <c r="F2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  <c r="J116" i="1" l="1"/>
  <c r="J85" i="1"/>
  <c r="R3" i="1"/>
  <c r="J118" i="1"/>
  <c r="J102" i="1"/>
  <c r="J86" i="1"/>
  <c r="J76" i="1"/>
  <c r="Q5" i="1"/>
  <c r="Q3" i="1"/>
  <c r="J128" i="1"/>
  <c r="J112" i="1"/>
  <c r="J96" i="1"/>
  <c r="J82" i="1"/>
  <c r="J72" i="1"/>
  <c r="R6" i="1"/>
  <c r="R4" i="1"/>
  <c r="R2" i="1"/>
  <c r="J132" i="1"/>
  <c r="J124" i="1"/>
  <c r="J108" i="1"/>
  <c r="J92" i="1"/>
  <c r="J80" i="1"/>
  <c r="J74" i="1"/>
  <c r="R5" i="1"/>
  <c r="J130" i="1"/>
  <c r="J122" i="1"/>
  <c r="J114" i="1"/>
  <c r="J106" i="1"/>
  <c r="J98" i="1"/>
  <c r="J90" i="1"/>
  <c r="J84" i="1"/>
  <c r="J78" i="1"/>
  <c r="J73" i="1"/>
  <c r="J68" i="1"/>
  <c r="Q6" i="1"/>
  <c r="Q4" i="1"/>
  <c r="M3" i="1"/>
  <c r="O6" i="1"/>
  <c r="N5" i="1"/>
  <c r="M4" i="1"/>
  <c r="O2" i="1"/>
  <c r="H90" i="1" s="1"/>
  <c r="I90" i="1" s="1"/>
  <c r="N4" i="1"/>
  <c r="N6" i="1"/>
  <c r="M5" i="1"/>
  <c r="O3" i="1"/>
  <c r="N2" i="1"/>
  <c r="O5" i="1"/>
  <c r="M6" i="1"/>
  <c r="O4" i="1"/>
  <c r="N3" i="1"/>
  <c r="J53" i="1"/>
  <c r="J59" i="1"/>
  <c r="H85" i="1" l="1"/>
  <c r="I85" i="1" s="1"/>
  <c r="J79" i="1"/>
  <c r="J91" i="1"/>
  <c r="J99" i="1"/>
  <c r="J107" i="1"/>
  <c r="J115" i="1"/>
  <c r="J123" i="1"/>
  <c r="J131" i="1"/>
  <c r="J101" i="1"/>
  <c r="J117" i="1"/>
  <c r="J83" i="1"/>
  <c r="J97" i="1"/>
  <c r="J105" i="1"/>
  <c r="J113" i="1"/>
  <c r="J121" i="1"/>
  <c r="J129" i="1"/>
  <c r="J71" i="1"/>
  <c r="J87" i="1"/>
  <c r="J88" i="1"/>
  <c r="J95" i="1"/>
  <c r="J103" i="1"/>
  <c r="J111" i="1"/>
  <c r="J119" i="1"/>
  <c r="J127" i="1"/>
  <c r="J75" i="1"/>
  <c r="J93" i="1"/>
  <c r="J109" i="1"/>
  <c r="J125" i="1"/>
  <c r="J77" i="1"/>
  <c r="J104" i="1"/>
  <c r="J81" i="1"/>
  <c r="J110" i="1"/>
  <c r="J69" i="1"/>
  <c r="J89" i="1"/>
  <c r="J120" i="1"/>
  <c r="J70" i="1"/>
  <c r="J94" i="1"/>
  <c r="J126" i="1"/>
  <c r="J100" i="1"/>
  <c r="H75" i="1"/>
  <c r="I75" i="1" s="1"/>
  <c r="H95" i="1"/>
  <c r="I95" i="1" s="1"/>
  <c r="H115" i="1"/>
  <c r="I115" i="1" s="1"/>
  <c r="H101" i="1"/>
  <c r="I101" i="1" s="1"/>
  <c r="H97" i="1"/>
  <c r="I97" i="1" s="1"/>
  <c r="H131" i="1"/>
  <c r="I131" i="1" s="1"/>
  <c r="H132" i="1"/>
  <c r="I132" i="1" s="1"/>
  <c r="H127" i="1"/>
  <c r="I127" i="1" s="1"/>
  <c r="H120" i="1"/>
  <c r="I120" i="1" s="1"/>
  <c r="H78" i="1"/>
  <c r="I78" i="1" s="1"/>
  <c r="H73" i="1"/>
  <c r="I73" i="1" s="1"/>
  <c r="H72" i="1"/>
  <c r="I72" i="1" s="1"/>
  <c r="H80" i="1"/>
  <c r="I80" i="1" s="1"/>
  <c r="H88" i="1"/>
  <c r="I88" i="1" s="1"/>
  <c r="H98" i="1"/>
  <c r="I98" i="1" s="1"/>
  <c r="H114" i="1"/>
  <c r="I114" i="1" s="1"/>
  <c r="H130" i="1"/>
  <c r="I130" i="1" s="1"/>
  <c r="H102" i="1"/>
  <c r="I102" i="1" s="1"/>
  <c r="H110" i="1"/>
  <c r="I110" i="1" s="1"/>
  <c r="H126" i="1"/>
  <c r="I126" i="1" s="1"/>
  <c r="H92" i="1"/>
  <c r="I92" i="1" s="1"/>
  <c r="H118" i="1"/>
  <c r="I118" i="1" s="1"/>
  <c r="H68" i="1"/>
  <c r="I68" i="1" s="1"/>
  <c r="H76" i="1"/>
  <c r="I76" i="1" s="1"/>
  <c r="H84" i="1"/>
  <c r="I84" i="1" s="1"/>
  <c r="H96" i="1"/>
  <c r="I96" i="1" s="1"/>
  <c r="H106" i="1"/>
  <c r="I106" i="1" s="1"/>
  <c r="H122" i="1"/>
  <c r="I122" i="1" s="1"/>
  <c r="H71" i="1"/>
  <c r="I71" i="1" s="1"/>
  <c r="H107" i="1"/>
  <c r="I107" i="1" s="1"/>
  <c r="H124" i="1"/>
  <c r="I124" i="1" s="1"/>
  <c r="H82" i="1"/>
  <c r="I82" i="1" s="1"/>
  <c r="H111" i="1"/>
  <c r="I111" i="1" s="1"/>
  <c r="H79" i="1"/>
  <c r="I79" i="1" s="1"/>
  <c r="H108" i="1"/>
  <c r="I108" i="1" s="1"/>
  <c r="H125" i="1"/>
  <c r="I125" i="1" s="1"/>
  <c r="H103" i="1"/>
  <c r="I103" i="1" s="1"/>
  <c r="H69" i="1"/>
  <c r="I69" i="1" s="1"/>
  <c r="H128" i="1"/>
  <c r="I128" i="1" s="1"/>
  <c r="H83" i="1"/>
  <c r="I83" i="1" s="1"/>
  <c r="H99" i="1"/>
  <c r="I99" i="1" s="1"/>
  <c r="H116" i="1"/>
  <c r="I116" i="1" s="1"/>
  <c r="H70" i="1"/>
  <c r="I70" i="1" s="1"/>
  <c r="H86" i="1"/>
  <c r="I86" i="1" s="1"/>
  <c r="H112" i="1"/>
  <c r="I112" i="1" s="1"/>
  <c r="H129" i="1"/>
  <c r="I129" i="1" s="1"/>
  <c r="H104" i="1"/>
  <c r="I104" i="1" s="1"/>
  <c r="H87" i="1"/>
  <c r="I87" i="1" s="1"/>
  <c r="H109" i="1"/>
  <c r="I109" i="1" s="1"/>
  <c r="H105" i="1"/>
  <c r="I105" i="1" s="1"/>
  <c r="H81" i="1"/>
  <c r="I81" i="1" s="1"/>
  <c r="H89" i="1"/>
  <c r="I89" i="1" s="1"/>
  <c r="H100" i="1"/>
  <c r="I100" i="1" s="1"/>
  <c r="H117" i="1"/>
  <c r="I117" i="1" s="1"/>
  <c r="H94" i="1"/>
  <c r="I94" i="1" s="1"/>
  <c r="H77" i="1"/>
  <c r="I77" i="1" s="1"/>
  <c r="H91" i="1"/>
  <c r="I91" i="1" s="1"/>
  <c r="H113" i="1"/>
  <c r="I113" i="1" s="1"/>
  <c r="H121" i="1"/>
  <c r="I121" i="1" s="1"/>
  <c r="H93" i="1"/>
  <c r="I93" i="1" s="1"/>
  <c r="H123" i="1"/>
  <c r="I123" i="1" s="1"/>
  <c r="H74" i="1"/>
  <c r="I74" i="1" s="1"/>
  <c r="H119" i="1"/>
  <c r="I119" i="1" s="1"/>
  <c r="J51" i="1"/>
  <c r="J57" i="1"/>
  <c r="J52" i="1"/>
  <c r="J55" i="1"/>
  <c r="J58" i="1"/>
  <c r="J60" i="1"/>
  <c r="J64" i="1"/>
  <c r="J61" i="1"/>
  <c r="J67" i="1"/>
  <c r="J63" i="1"/>
  <c r="J65" i="1"/>
  <c r="J62" i="1"/>
  <c r="J66" i="1"/>
  <c r="H59" i="1"/>
  <c r="I59" i="1" s="1"/>
  <c r="H56" i="1"/>
  <c r="I56" i="1" s="1"/>
  <c r="H58" i="1"/>
  <c r="I58" i="1" s="1"/>
  <c r="H53" i="1"/>
  <c r="I53" i="1" s="1"/>
  <c r="H57" i="1"/>
  <c r="I57" i="1" s="1"/>
  <c r="J54" i="1"/>
  <c r="J56" i="1"/>
  <c r="H55" i="1"/>
  <c r="I55" i="1" s="1"/>
  <c r="H54" i="1"/>
  <c r="I54" i="1" s="1"/>
  <c r="H52" i="1"/>
  <c r="I52" i="1" s="1"/>
  <c r="J26" i="1"/>
  <c r="J22" i="1"/>
  <c r="J5" i="1"/>
  <c r="J10" i="1"/>
  <c r="J34" i="1"/>
  <c r="J36" i="1"/>
  <c r="J18" i="1"/>
  <c r="J42" i="1"/>
  <c r="M8" i="1"/>
  <c r="J15" i="1"/>
  <c r="J27" i="1"/>
  <c r="J2" i="1"/>
  <c r="J39" i="1"/>
  <c r="J47" i="1"/>
  <c r="J41" i="1"/>
  <c r="J49" i="1"/>
  <c r="J37" i="1"/>
  <c r="J45" i="1"/>
  <c r="J35" i="1"/>
  <c r="J43" i="1"/>
  <c r="J7" i="1"/>
  <c r="J23" i="1"/>
  <c r="J48" i="1"/>
  <c r="J25" i="1"/>
  <c r="J50" i="1"/>
  <c r="J16" i="1"/>
  <c r="J32" i="1"/>
  <c r="J13" i="1"/>
  <c r="J20" i="1"/>
  <c r="J38" i="1"/>
  <c r="J21" i="1"/>
  <c r="J33" i="1"/>
  <c r="J31" i="1"/>
  <c r="J9" i="1"/>
  <c r="J8" i="1"/>
  <c r="J24" i="1"/>
  <c r="J46" i="1"/>
  <c r="J14" i="1"/>
  <c r="J30" i="1"/>
  <c r="J29" i="1"/>
  <c r="J3" i="1"/>
  <c r="J19" i="1"/>
  <c r="J40" i="1"/>
  <c r="J17" i="1"/>
  <c r="J12" i="1"/>
  <c r="J28" i="1"/>
  <c r="J44" i="1"/>
  <c r="H60" i="1" l="1"/>
  <c r="I60" i="1" s="1"/>
  <c r="H64" i="1"/>
  <c r="I64" i="1" s="1"/>
  <c r="H62" i="1"/>
  <c r="I62" i="1" s="1"/>
  <c r="H63" i="1"/>
  <c r="I63" i="1" s="1"/>
  <c r="H66" i="1"/>
  <c r="I66" i="1" s="1"/>
  <c r="H67" i="1"/>
  <c r="I67" i="1" s="1"/>
  <c r="H61" i="1"/>
  <c r="I61" i="1" s="1"/>
  <c r="H65" i="1"/>
  <c r="I65" i="1" s="1"/>
  <c r="H51" i="1"/>
  <c r="I51" i="1" s="1"/>
  <c r="J4" i="1"/>
  <c r="J6" i="1"/>
  <c r="J11" i="1"/>
  <c r="H31" i="1"/>
  <c r="I31" i="1" s="1"/>
  <c r="H47" i="1"/>
  <c r="I47" i="1" s="1"/>
  <c r="M9" i="1"/>
  <c r="H13" i="1"/>
  <c r="I13" i="1" s="1"/>
  <c r="H30" i="1"/>
  <c r="I30" i="1" s="1"/>
  <c r="H15" i="1"/>
  <c r="I15" i="1" s="1"/>
  <c r="H10" i="1"/>
  <c r="I10" i="1" s="1"/>
  <c r="H44" i="1"/>
  <c r="I44" i="1" s="1"/>
  <c r="H29" i="1"/>
  <c r="I29" i="1" s="1"/>
  <c r="H12" i="1"/>
  <c r="I12" i="1" s="1"/>
  <c r="H46" i="1"/>
  <c r="I46" i="1" s="1"/>
  <c r="H45" i="1"/>
  <c r="I45" i="1" s="1"/>
  <c r="H28" i="1"/>
  <c r="I28" i="1" s="1"/>
  <c r="H3" i="1"/>
  <c r="I3" i="1" s="1"/>
  <c r="N8" i="1"/>
  <c r="N9" i="1" s="1"/>
  <c r="H41" i="1"/>
  <c r="I41" i="1" s="1"/>
  <c r="H25" i="1"/>
  <c r="I25" i="1" s="1"/>
  <c r="H9" i="1"/>
  <c r="I9" i="1" s="1"/>
  <c r="H40" i="1"/>
  <c r="I40" i="1" s="1"/>
  <c r="H24" i="1"/>
  <c r="I24" i="1" s="1"/>
  <c r="H8" i="1"/>
  <c r="I8" i="1" s="1"/>
  <c r="H43" i="1"/>
  <c r="I43" i="1" s="1"/>
  <c r="H27" i="1"/>
  <c r="I27" i="1" s="1"/>
  <c r="H11" i="1"/>
  <c r="I11" i="1" s="1"/>
  <c r="H42" i="1"/>
  <c r="I42" i="1" s="1"/>
  <c r="H22" i="1"/>
  <c r="I22" i="1" s="1"/>
  <c r="H6" i="1"/>
  <c r="I6" i="1" s="1"/>
  <c r="H26" i="1"/>
  <c r="I26" i="1" s="1"/>
  <c r="H37" i="1"/>
  <c r="I37" i="1" s="1"/>
  <c r="H21" i="1"/>
  <c r="I21" i="1" s="1"/>
  <c r="H5" i="1"/>
  <c r="I5" i="1" s="1"/>
  <c r="H36" i="1"/>
  <c r="I36" i="1" s="1"/>
  <c r="H20" i="1"/>
  <c r="I20" i="1" s="1"/>
  <c r="H4" i="1"/>
  <c r="I4" i="1" s="1"/>
  <c r="H39" i="1"/>
  <c r="I39" i="1" s="1"/>
  <c r="H23" i="1"/>
  <c r="I23" i="1" s="1"/>
  <c r="H7" i="1"/>
  <c r="I7" i="1" s="1"/>
  <c r="H38" i="1"/>
  <c r="I38" i="1" s="1"/>
  <c r="H18" i="1"/>
  <c r="I18" i="1" s="1"/>
  <c r="H49" i="1"/>
  <c r="I49" i="1" s="1"/>
  <c r="H33" i="1"/>
  <c r="I33" i="1" s="1"/>
  <c r="H17" i="1"/>
  <c r="I17" i="1" s="1"/>
  <c r="H48" i="1"/>
  <c r="I48" i="1" s="1"/>
  <c r="H32" i="1"/>
  <c r="I32" i="1" s="1"/>
  <c r="H16" i="1"/>
  <c r="I16" i="1" s="1"/>
  <c r="H2" i="1"/>
  <c r="I2" i="1" s="1"/>
  <c r="H35" i="1"/>
  <c r="I35" i="1" s="1"/>
  <c r="H19" i="1"/>
  <c r="I19" i="1" s="1"/>
  <c r="H50" i="1"/>
  <c r="I50" i="1" s="1"/>
  <c r="H34" i="1"/>
  <c r="I34" i="1" s="1"/>
  <c r="H14" i="1"/>
  <c r="I14" i="1" s="1"/>
</calcChain>
</file>

<file path=xl/connections.xml><?xml version="1.0" encoding="utf-8"?>
<connections xmlns="http://schemas.openxmlformats.org/spreadsheetml/2006/main">
  <connection id="1" name="vcely (8)" type="6" refreshedVersion="6" background="1" saveData="1">
    <textPr codePage="852" sourceFile="C:\Users\micro\Downloads\vcely (8).csv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<sst xmlns="http://schemas.openxmlformats.org/spreadsheetml/2006/main" count="21" uniqueCount="17">
  <si>
    <t>Timestamp</t>
  </si>
  <si>
    <t>Temperature</t>
  </si>
  <si>
    <t>Voltage</t>
  </si>
  <si>
    <t>Error</t>
  </si>
  <si>
    <t>y</t>
  </si>
  <si>
    <t>R2:</t>
  </si>
  <si>
    <t>Beta:</t>
  </si>
  <si>
    <t>const</t>
  </si>
  <si>
    <t>St. error</t>
  </si>
  <si>
    <t>F</t>
  </si>
  <si>
    <t>x_voltage</t>
  </si>
  <si>
    <t>t</t>
  </si>
  <si>
    <t>p-value</t>
  </si>
  <si>
    <t>x_temp</t>
  </si>
  <si>
    <t>Real Weight</t>
  </si>
  <si>
    <t>Predicted Weight - Voltage and Temperature</t>
  </si>
  <si>
    <t>Predicted Weight -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</si>
</sst>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6" formatCode="0.000"/>
    <numFmt numFmtId="186" formatCode="0.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  <xf numFmtId="0" fontId="0" fillId="34" borderId="0" xfId="0" applyFill="1"/>
    <xf numFmtId="0" fontId="0" fillId="35" borderId="0" xfId="0" applyFill="1"/>
    <xf numFmtId="10" fontId="0" fillId="0" borderId="0" xfId="1" applyNumberFormat="1" applyFont="1"/>
    <xf numFmtId="10" fontId="0" fillId="33" borderId="0" xfId="1" applyNumberFormat="1" applyFont="1" applyFill="1"/>
    <xf numFmtId="164" fontId="0" fillId="33" borderId="0" xfId="0" applyNumberFormat="1" applyFill="1"/>
    <xf numFmtId="166" fontId="0" fillId="33" borderId="0" xfId="0" applyNumberFormat="1" applyFill="1"/>
    <xf numFmtId="186" fontId="0" fillId="33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Check Cell" xfId="14" builtinId="23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Kalibrace!$B$2:$B$58</c:f>
              <c:numCache>
                <c:formatCode>General</c:formatCode>
                <c:ptCount val="57"/>
                <c:pt idx="0">
                  <c:v>761</c:v>
                </c:pt>
                <c:pt idx="1">
                  <c:v>763</c:v>
                </c:pt>
                <c:pt idx="2">
                  <c:v>765</c:v>
                </c:pt>
                <c:pt idx="3">
                  <c:v>763</c:v>
                </c:pt>
                <c:pt idx="4">
                  <c:v>766</c:v>
                </c:pt>
                <c:pt idx="5">
                  <c:v>765</c:v>
                </c:pt>
                <c:pt idx="6">
                  <c:v>765</c:v>
                </c:pt>
                <c:pt idx="7">
                  <c:v>763</c:v>
                </c:pt>
                <c:pt idx="8">
                  <c:v>765</c:v>
                </c:pt>
                <c:pt idx="9">
                  <c:v>765</c:v>
                </c:pt>
                <c:pt idx="10">
                  <c:v>765</c:v>
                </c:pt>
                <c:pt idx="11">
                  <c:v>766</c:v>
                </c:pt>
                <c:pt idx="12">
                  <c:v>1507</c:v>
                </c:pt>
                <c:pt idx="13">
                  <c:v>3530</c:v>
                </c:pt>
                <c:pt idx="14">
                  <c:v>6203</c:v>
                </c:pt>
                <c:pt idx="15">
                  <c:v>765</c:v>
                </c:pt>
                <c:pt idx="16">
                  <c:v>764</c:v>
                </c:pt>
                <c:pt idx="17">
                  <c:v>764</c:v>
                </c:pt>
                <c:pt idx="18">
                  <c:v>764</c:v>
                </c:pt>
                <c:pt idx="19">
                  <c:v>764</c:v>
                </c:pt>
                <c:pt idx="20">
                  <c:v>763</c:v>
                </c:pt>
                <c:pt idx="21">
                  <c:v>764</c:v>
                </c:pt>
                <c:pt idx="22">
                  <c:v>3528</c:v>
                </c:pt>
                <c:pt idx="23">
                  <c:v>3529</c:v>
                </c:pt>
                <c:pt idx="24">
                  <c:v>3530</c:v>
                </c:pt>
                <c:pt idx="25">
                  <c:v>3530</c:v>
                </c:pt>
                <c:pt idx="26">
                  <c:v>3656</c:v>
                </c:pt>
                <c:pt idx="27">
                  <c:v>3655</c:v>
                </c:pt>
                <c:pt idx="28">
                  <c:v>3656</c:v>
                </c:pt>
                <c:pt idx="29">
                  <c:v>3645</c:v>
                </c:pt>
                <c:pt idx="30">
                  <c:v>3645</c:v>
                </c:pt>
                <c:pt idx="31">
                  <c:v>3645</c:v>
                </c:pt>
                <c:pt idx="32">
                  <c:v>3646</c:v>
                </c:pt>
                <c:pt idx="33">
                  <c:v>3647</c:v>
                </c:pt>
                <c:pt idx="34">
                  <c:v>3647</c:v>
                </c:pt>
                <c:pt idx="35">
                  <c:v>3648</c:v>
                </c:pt>
                <c:pt idx="36">
                  <c:v>3649</c:v>
                </c:pt>
                <c:pt idx="37">
                  <c:v>3648</c:v>
                </c:pt>
                <c:pt idx="38">
                  <c:v>3648</c:v>
                </c:pt>
                <c:pt idx="39">
                  <c:v>3647</c:v>
                </c:pt>
                <c:pt idx="40">
                  <c:v>3649</c:v>
                </c:pt>
                <c:pt idx="41">
                  <c:v>3638</c:v>
                </c:pt>
                <c:pt idx="42">
                  <c:v>3637</c:v>
                </c:pt>
                <c:pt idx="43">
                  <c:v>3639</c:v>
                </c:pt>
                <c:pt idx="44">
                  <c:v>6187</c:v>
                </c:pt>
                <c:pt idx="45">
                  <c:v>6195</c:v>
                </c:pt>
                <c:pt idx="46">
                  <c:v>6196</c:v>
                </c:pt>
                <c:pt idx="47">
                  <c:v>6199</c:v>
                </c:pt>
                <c:pt idx="48">
                  <c:v>6196</c:v>
                </c:pt>
                <c:pt idx="49">
                  <c:v>6196</c:v>
                </c:pt>
                <c:pt idx="50">
                  <c:v>6200</c:v>
                </c:pt>
                <c:pt idx="51">
                  <c:v>6199</c:v>
                </c:pt>
                <c:pt idx="52">
                  <c:v>6198</c:v>
                </c:pt>
                <c:pt idx="53">
                  <c:v>6202</c:v>
                </c:pt>
                <c:pt idx="54">
                  <c:v>6206</c:v>
                </c:pt>
                <c:pt idx="55">
                  <c:v>6204</c:v>
                </c:pt>
                <c:pt idx="56">
                  <c:v>6203</c:v>
                </c:pt>
              </c:numCache>
            </c:numRef>
          </c:xVal>
          <c:yVal>
            <c:numRef>
              <c:f>Kalibrace!$D$2:$D$58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22.5</c:v>
                </c:pt>
                <c:pt idx="14">
                  <c:v>44.5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22.5</c:v>
                </c:pt>
                <c:pt idx="23">
                  <c:v>22.5</c:v>
                </c:pt>
                <c:pt idx="24">
                  <c:v>22.5</c:v>
                </c:pt>
                <c:pt idx="25">
                  <c:v>22.5</c:v>
                </c:pt>
                <c:pt idx="26">
                  <c:v>23.5</c:v>
                </c:pt>
                <c:pt idx="27">
                  <c:v>23.5</c:v>
                </c:pt>
                <c:pt idx="28">
                  <c:v>23.5</c:v>
                </c:pt>
                <c:pt idx="29">
                  <c:v>23.5</c:v>
                </c:pt>
                <c:pt idx="30">
                  <c:v>23.5</c:v>
                </c:pt>
                <c:pt idx="31">
                  <c:v>23.5</c:v>
                </c:pt>
                <c:pt idx="32">
                  <c:v>23.5</c:v>
                </c:pt>
                <c:pt idx="33">
                  <c:v>23.5</c:v>
                </c:pt>
                <c:pt idx="34">
                  <c:v>23.5</c:v>
                </c:pt>
                <c:pt idx="35">
                  <c:v>23.5</c:v>
                </c:pt>
                <c:pt idx="36">
                  <c:v>23.5</c:v>
                </c:pt>
                <c:pt idx="37">
                  <c:v>23.5</c:v>
                </c:pt>
                <c:pt idx="38">
                  <c:v>23.5</c:v>
                </c:pt>
                <c:pt idx="39">
                  <c:v>23.5</c:v>
                </c:pt>
                <c:pt idx="40">
                  <c:v>23.5</c:v>
                </c:pt>
                <c:pt idx="41">
                  <c:v>23.5</c:v>
                </c:pt>
                <c:pt idx="42">
                  <c:v>23.5</c:v>
                </c:pt>
                <c:pt idx="43">
                  <c:v>23.5</c:v>
                </c:pt>
                <c:pt idx="44">
                  <c:v>44</c:v>
                </c:pt>
                <c:pt idx="45">
                  <c:v>44</c:v>
                </c:pt>
                <c:pt idx="46">
                  <c:v>44</c:v>
                </c:pt>
                <c:pt idx="47">
                  <c:v>44</c:v>
                </c:pt>
                <c:pt idx="48">
                  <c:v>44</c:v>
                </c:pt>
                <c:pt idx="49">
                  <c:v>44</c:v>
                </c:pt>
                <c:pt idx="50">
                  <c:v>44</c:v>
                </c:pt>
                <c:pt idx="51">
                  <c:v>44</c:v>
                </c:pt>
                <c:pt idx="52">
                  <c:v>44</c:v>
                </c:pt>
                <c:pt idx="53">
                  <c:v>44</c:v>
                </c:pt>
                <c:pt idx="54">
                  <c:v>44</c:v>
                </c:pt>
                <c:pt idx="55">
                  <c:v>44</c:v>
                </c:pt>
                <c:pt idx="56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8B-45B0-A0D7-55370CFF2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491424"/>
        <c:axId val="1895164768"/>
      </c:scatterChart>
      <c:valAx>
        <c:axId val="171349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 </a:t>
                </a:r>
                <a:r>
                  <a:rPr lang="el-GR" sz="1000" b="1" i="0" u="none" strike="noStrike" baseline="0">
                    <a:effectLst/>
                  </a:rPr>
                  <a:t>μ</a:t>
                </a:r>
                <a:r>
                  <a:rPr lang="en-US" sz="1000" b="1" i="0" u="none" strike="noStrike" baseline="0">
                    <a:effectLst/>
                  </a:rPr>
                  <a:t>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164768"/>
        <c:crosses val="autoZero"/>
        <c:crossBetween val="midCat"/>
      </c:valAx>
      <c:valAx>
        <c:axId val="189516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kg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49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Kalibrace!$D$1</c:f>
              <c:strCache>
                <c:ptCount val="1"/>
                <c:pt idx="0">
                  <c:v>Real Weight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Kalibrace!$A$2:$A$138</c:f>
              <c:numCache>
                <c:formatCode>m/d/yyyy\ h:mm</c:formatCode>
                <c:ptCount val="137"/>
                <c:pt idx="0">
                  <c:v>43958.568055555559</c:v>
                </c:pt>
                <c:pt idx="1">
                  <c:v>43958.568055555559</c:v>
                </c:pt>
                <c:pt idx="2">
                  <c:v>43958.574999999997</c:v>
                </c:pt>
                <c:pt idx="3">
                  <c:v>43958.581250000003</c:v>
                </c:pt>
                <c:pt idx="4">
                  <c:v>43958.588194444441</c:v>
                </c:pt>
                <c:pt idx="5">
                  <c:v>43958.594444444447</c:v>
                </c:pt>
                <c:pt idx="6">
                  <c:v>43958.601388888892</c:v>
                </c:pt>
                <c:pt idx="7">
                  <c:v>43958.60833333333</c:v>
                </c:pt>
                <c:pt idx="8">
                  <c:v>43958.614583333336</c:v>
                </c:pt>
                <c:pt idx="9">
                  <c:v>43958.621527777781</c:v>
                </c:pt>
                <c:pt idx="10">
                  <c:v>43958.628472222219</c:v>
                </c:pt>
                <c:pt idx="11">
                  <c:v>43958.634722222225</c:v>
                </c:pt>
                <c:pt idx="12">
                  <c:v>43958.636805555558</c:v>
                </c:pt>
                <c:pt idx="13">
                  <c:v>43958.63958333333</c:v>
                </c:pt>
                <c:pt idx="14">
                  <c:v>43958.640277777777</c:v>
                </c:pt>
                <c:pt idx="15">
                  <c:v>43958.64166666667</c:v>
                </c:pt>
                <c:pt idx="16">
                  <c:v>43958.647916666669</c:v>
                </c:pt>
                <c:pt idx="17">
                  <c:v>43958.654861111114</c:v>
                </c:pt>
                <c:pt idx="18">
                  <c:v>43958.661111111112</c:v>
                </c:pt>
                <c:pt idx="19">
                  <c:v>43958.668055555558</c:v>
                </c:pt>
                <c:pt idx="20">
                  <c:v>43958.675000000003</c:v>
                </c:pt>
                <c:pt idx="21">
                  <c:v>43958.681250000001</c:v>
                </c:pt>
                <c:pt idx="22">
                  <c:v>43958.688194444447</c:v>
                </c:pt>
                <c:pt idx="23">
                  <c:v>43958.695138888892</c:v>
                </c:pt>
                <c:pt idx="24">
                  <c:v>43958.701388888891</c:v>
                </c:pt>
                <c:pt idx="25">
                  <c:v>43958.708333333336</c:v>
                </c:pt>
                <c:pt idx="26">
                  <c:v>43958.714583333334</c:v>
                </c:pt>
                <c:pt idx="27">
                  <c:v>43958.72152777778</c:v>
                </c:pt>
                <c:pt idx="28">
                  <c:v>43958.728472222225</c:v>
                </c:pt>
                <c:pt idx="29">
                  <c:v>43958.734722222223</c:v>
                </c:pt>
                <c:pt idx="30">
                  <c:v>43958.741666666669</c:v>
                </c:pt>
                <c:pt idx="31">
                  <c:v>43958.748611111114</c:v>
                </c:pt>
                <c:pt idx="32">
                  <c:v>43958.754861111112</c:v>
                </c:pt>
                <c:pt idx="33">
                  <c:v>43958.761805555558</c:v>
                </c:pt>
                <c:pt idx="34">
                  <c:v>43958.768750000003</c:v>
                </c:pt>
                <c:pt idx="35">
                  <c:v>43958.775000000001</c:v>
                </c:pt>
                <c:pt idx="36">
                  <c:v>43958.781944444447</c:v>
                </c:pt>
                <c:pt idx="37">
                  <c:v>43958.788194444445</c:v>
                </c:pt>
                <c:pt idx="38">
                  <c:v>43958.795138888891</c:v>
                </c:pt>
                <c:pt idx="39">
                  <c:v>43958.802083333336</c:v>
                </c:pt>
                <c:pt idx="40">
                  <c:v>43958.808333333334</c:v>
                </c:pt>
                <c:pt idx="41">
                  <c:v>43958.81527777778</c:v>
                </c:pt>
                <c:pt idx="42">
                  <c:v>43958.821527777778</c:v>
                </c:pt>
                <c:pt idx="43">
                  <c:v>43958.828472222223</c:v>
                </c:pt>
                <c:pt idx="44">
                  <c:v>43958.835416666669</c:v>
                </c:pt>
                <c:pt idx="45">
                  <c:v>43958.841666666667</c:v>
                </c:pt>
                <c:pt idx="46">
                  <c:v>43958.848611111112</c:v>
                </c:pt>
                <c:pt idx="47">
                  <c:v>43958.854861111111</c:v>
                </c:pt>
                <c:pt idx="48">
                  <c:v>43958.861805555556</c:v>
                </c:pt>
                <c:pt idx="49">
                  <c:v>43958.868750000001</c:v>
                </c:pt>
                <c:pt idx="50">
                  <c:v>43958.875</c:v>
                </c:pt>
                <c:pt idx="51">
                  <c:v>43958.881944444445</c:v>
                </c:pt>
                <c:pt idx="52">
                  <c:v>43958.888194444444</c:v>
                </c:pt>
                <c:pt idx="53">
                  <c:v>43958.895138888889</c:v>
                </c:pt>
                <c:pt idx="54">
                  <c:v>43958.902083333334</c:v>
                </c:pt>
                <c:pt idx="55">
                  <c:v>43958.908333333333</c:v>
                </c:pt>
                <c:pt idx="56">
                  <c:v>43958.915277777778</c:v>
                </c:pt>
                <c:pt idx="57">
                  <c:v>43958.921527777777</c:v>
                </c:pt>
                <c:pt idx="58">
                  <c:v>43958.928472222222</c:v>
                </c:pt>
                <c:pt idx="59">
                  <c:v>43958.935416666667</c:v>
                </c:pt>
                <c:pt idx="60">
                  <c:v>43958.941666666666</c:v>
                </c:pt>
                <c:pt idx="61">
                  <c:v>43958.948611111111</c:v>
                </c:pt>
                <c:pt idx="62">
                  <c:v>43958.955555555556</c:v>
                </c:pt>
                <c:pt idx="63">
                  <c:v>43958.961805555555</c:v>
                </c:pt>
                <c:pt idx="64">
                  <c:v>43958.96875</c:v>
                </c:pt>
                <c:pt idx="65">
                  <c:v>43958.974999999999</c:v>
                </c:pt>
                <c:pt idx="66">
                  <c:v>43958.981944444444</c:v>
                </c:pt>
                <c:pt idx="67">
                  <c:v>43958.988194444442</c:v>
                </c:pt>
                <c:pt idx="68">
                  <c:v>43958.995138888888</c:v>
                </c:pt>
                <c:pt idx="69">
                  <c:v>43959.002083333333</c:v>
                </c:pt>
                <c:pt idx="70">
                  <c:v>43959.008333333331</c:v>
                </c:pt>
                <c:pt idx="71">
                  <c:v>43959.015277777777</c:v>
                </c:pt>
                <c:pt idx="72">
                  <c:v>43959.022222222222</c:v>
                </c:pt>
                <c:pt idx="73">
                  <c:v>43959.02847222222</c:v>
                </c:pt>
                <c:pt idx="74">
                  <c:v>43959.035416666666</c:v>
                </c:pt>
                <c:pt idx="75">
                  <c:v>43959.041666666664</c:v>
                </c:pt>
                <c:pt idx="76">
                  <c:v>43959.048611111109</c:v>
                </c:pt>
                <c:pt idx="77">
                  <c:v>43959.055555555555</c:v>
                </c:pt>
                <c:pt idx="78">
                  <c:v>43959.061805555553</c:v>
                </c:pt>
                <c:pt idx="79">
                  <c:v>43959.068749999999</c:v>
                </c:pt>
                <c:pt idx="80">
                  <c:v>43959.074999999997</c:v>
                </c:pt>
                <c:pt idx="81">
                  <c:v>43959.081944444442</c:v>
                </c:pt>
                <c:pt idx="82">
                  <c:v>43959.088888888888</c:v>
                </c:pt>
                <c:pt idx="83">
                  <c:v>43959.095138888886</c:v>
                </c:pt>
                <c:pt idx="84">
                  <c:v>43959.102083333331</c:v>
                </c:pt>
                <c:pt idx="85">
                  <c:v>43959.10833333333</c:v>
                </c:pt>
                <c:pt idx="86">
                  <c:v>43959.115277777775</c:v>
                </c:pt>
                <c:pt idx="87">
                  <c:v>43959.12222222222</c:v>
                </c:pt>
                <c:pt idx="88">
                  <c:v>43959.128472222219</c:v>
                </c:pt>
                <c:pt idx="89">
                  <c:v>43959.135416666664</c:v>
                </c:pt>
                <c:pt idx="90">
                  <c:v>43959.14166666667</c:v>
                </c:pt>
                <c:pt idx="91">
                  <c:v>43959.148611111108</c:v>
                </c:pt>
                <c:pt idx="92">
                  <c:v>43959.155555555553</c:v>
                </c:pt>
                <c:pt idx="93">
                  <c:v>43959.161805555559</c:v>
                </c:pt>
                <c:pt idx="94">
                  <c:v>43959.168749999997</c:v>
                </c:pt>
                <c:pt idx="95">
                  <c:v>43959.175694444442</c:v>
                </c:pt>
                <c:pt idx="96">
                  <c:v>43959.181944444441</c:v>
                </c:pt>
                <c:pt idx="97">
                  <c:v>43959.188888888886</c:v>
                </c:pt>
                <c:pt idx="98">
                  <c:v>43959.195138888892</c:v>
                </c:pt>
                <c:pt idx="99">
                  <c:v>43959.20208333333</c:v>
                </c:pt>
                <c:pt idx="100">
                  <c:v>43959.209027777775</c:v>
                </c:pt>
                <c:pt idx="101">
                  <c:v>43959.215277777781</c:v>
                </c:pt>
                <c:pt idx="102">
                  <c:v>43959.222222222219</c:v>
                </c:pt>
                <c:pt idx="103">
                  <c:v>43959.228472222225</c:v>
                </c:pt>
                <c:pt idx="104">
                  <c:v>43959.23541666667</c:v>
                </c:pt>
                <c:pt idx="105">
                  <c:v>43959.242361111108</c:v>
                </c:pt>
                <c:pt idx="106">
                  <c:v>43959.248611111114</c:v>
                </c:pt>
                <c:pt idx="107">
                  <c:v>43959.255555555559</c:v>
                </c:pt>
                <c:pt idx="108">
                  <c:v>43959.262499999997</c:v>
                </c:pt>
                <c:pt idx="109">
                  <c:v>43959.268750000003</c:v>
                </c:pt>
                <c:pt idx="110">
                  <c:v>43959.275694444441</c:v>
                </c:pt>
                <c:pt idx="111">
                  <c:v>43959.281944444447</c:v>
                </c:pt>
                <c:pt idx="112">
                  <c:v>43959.288888888892</c:v>
                </c:pt>
                <c:pt idx="113">
                  <c:v>43959.29583333333</c:v>
                </c:pt>
                <c:pt idx="114">
                  <c:v>43959.302083333336</c:v>
                </c:pt>
                <c:pt idx="115">
                  <c:v>43959.309027777781</c:v>
                </c:pt>
                <c:pt idx="116">
                  <c:v>43959.315972222219</c:v>
                </c:pt>
                <c:pt idx="117">
                  <c:v>43959.322222222225</c:v>
                </c:pt>
                <c:pt idx="118">
                  <c:v>43959.32916666667</c:v>
                </c:pt>
                <c:pt idx="119">
                  <c:v>43959.335416666669</c:v>
                </c:pt>
                <c:pt idx="120">
                  <c:v>43959.342361111114</c:v>
                </c:pt>
                <c:pt idx="121">
                  <c:v>43959.349305555559</c:v>
                </c:pt>
                <c:pt idx="122">
                  <c:v>43959.355555555558</c:v>
                </c:pt>
                <c:pt idx="123">
                  <c:v>43959.362500000003</c:v>
                </c:pt>
                <c:pt idx="124">
                  <c:v>43959.369444444441</c:v>
                </c:pt>
                <c:pt idx="125">
                  <c:v>43959.375694444447</c:v>
                </c:pt>
                <c:pt idx="126">
                  <c:v>43959.382638888892</c:v>
                </c:pt>
                <c:pt idx="127">
                  <c:v>43959.388888888891</c:v>
                </c:pt>
                <c:pt idx="128">
                  <c:v>43959.395833333336</c:v>
                </c:pt>
                <c:pt idx="129">
                  <c:v>43959.402777777781</c:v>
                </c:pt>
                <c:pt idx="130">
                  <c:v>43959.40902777778</c:v>
                </c:pt>
                <c:pt idx="131">
                  <c:v>43959.415972222225</c:v>
                </c:pt>
                <c:pt idx="132">
                  <c:v>43959.42291666667</c:v>
                </c:pt>
                <c:pt idx="133">
                  <c:v>43959.426388888889</c:v>
                </c:pt>
                <c:pt idx="134">
                  <c:v>43959.426388888889</c:v>
                </c:pt>
                <c:pt idx="135">
                  <c:v>43959.427083333336</c:v>
                </c:pt>
                <c:pt idx="136">
                  <c:v>43959.427083333336</c:v>
                </c:pt>
              </c:numCache>
            </c:numRef>
          </c:cat>
          <c:val>
            <c:numRef>
              <c:f>Kalibrace!$D$2:$D$138</c:f>
              <c:numCache>
                <c:formatCode>General</c:formatCode>
                <c:ptCount val="1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22.5</c:v>
                </c:pt>
                <c:pt idx="14">
                  <c:v>44.5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22.5</c:v>
                </c:pt>
                <c:pt idx="23">
                  <c:v>22.5</c:v>
                </c:pt>
                <c:pt idx="24">
                  <c:v>22.5</c:v>
                </c:pt>
                <c:pt idx="25">
                  <c:v>22.5</c:v>
                </c:pt>
                <c:pt idx="26">
                  <c:v>23.5</c:v>
                </c:pt>
                <c:pt idx="27">
                  <c:v>23.5</c:v>
                </c:pt>
                <c:pt idx="28">
                  <c:v>23.5</c:v>
                </c:pt>
                <c:pt idx="29">
                  <c:v>23.5</c:v>
                </c:pt>
                <c:pt idx="30">
                  <c:v>23.5</c:v>
                </c:pt>
                <c:pt idx="31">
                  <c:v>23.5</c:v>
                </c:pt>
                <c:pt idx="32">
                  <c:v>23.5</c:v>
                </c:pt>
                <c:pt idx="33">
                  <c:v>23.5</c:v>
                </c:pt>
                <c:pt idx="34">
                  <c:v>23.5</c:v>
                </c:pt>
                <c:pt idx="35">
                  <c:v>23.5</c:v>
                </c:pt>
                <c:pt idx="36">
                  <c:v>23.5</c:v>
                </c:pt>
                <c:pt idx="37">
                  <c:v>23.5</c:v>
                </c:pt>
                <c:pt idx="38">
                  <c:v>23.5</c:v>
                </c:pt>
                <c:pt idx="39">
                  <c:v>23.5</c:v>
                </c:pt>
                <c:pt idx="40">
                  <c:v>23.5</c:v>
                </c:pt>
                <c:pt idx="41">
                  <c:v>23.5</c:v>
                </c:pt>
                <c:pt idx="42">
                  <c:v>23.5</c:v>
                </c:pt>
                <c:pt idx="43">
                  <c:v>23.5</c:v>
                </c:pt>
                <c:pt idx="44">
                  <c:v>44</c:v>
                </c:pt>
                <c:pt idx="45">
                  <c:v>44</c:v>
                </c:pt>
                <c:pt idx="46">
                  <c:v>44</c:v>
                </c:pt>
                <c:pt idx="47">
                  <c:v>44</c:v>
                </c:pt>
                <c:pt idx="48">
                  <c:v>44</c:v>
                </c:pt>
                <c:pt idx="49">
                  <c:v>44</c:v>
                </c:pt>
                <c:pt idx="50">
                  <c:v>44</c:v>
                </c:pt>
                <c:pt idx="51">
                  <c:v>44</c:v>
                </c:pt>
                <c:pt idx="52">
                  <c:v>44</c:v>
                </c:pt>
                <c:pt idx="53">
                  <c:v>44</c:v>
                </c:pt>
                <c:pt idx="54">
                  <c:v>44</c:v>
                </c:pt>
                <c:pt idx="55">
                  <c:v>44</c:v>
                </c:pt>
                <c:pt idx="56">
                  <c:v>44</c:v>
                </c:pt>
                <c:pt idx="57">
                  <c:v>44</c:v>
                </c:pt>
                <c:pt idx="58">
                  <c:v>44</c:v>
                </c:pt>
                <c:pt idx="59">
                  <c:v>44</c:v>
                </c:pt>
                <c:pt idx="60">
                  <c:v>44</c:v>
                </c:pt>
                <c:pt idx="61">
                  <c:v>44</c:v>
                </c:pt>
                <c:pt idx="62">
                  <c:v>44</c:v>
                </c:pt>
                <c:pt idx="63">
                  <c:v>44</c:v>
                </c:pt>
                <c:pt idx="64">
                  <c:v>44</c:v>
                </c:pt>
                <c:pt idx="65">
                  <c:v>44</c:v>
                </c:pt>
                <c:pt idx="66">
                  <c:v>44</c:v>
                </c:pt>
                <c:pt idx="67">
                  <c:v>44</c:v>
                </c:pt>
                <c:pt idx="68">
                  <c:v>44</c:v>
                </c:pt>
                <c:pt idx="69">
                  <c:v>44</c:v>
                </c:pt>
                <c:pt idx="70">
                  <c:v>44</c:v>
                </c:pt>
                <c:pt idx="71">
                  <c:v>44</c:v>
                </c:pt>
                <c:pt idx="72">
                  <c:v>44</c:v>
                </c:pt>
                <c:pt idx="73">
                  <c:v>44</c:v>
                </c:pt>
                <c:pt idx="74">
                  <c:v>44</c:v>
                </c:pt>
                <c:pt idx="75">
                  <c:v>44</c:v>
                </c:pt>
                <c:pt idx="76">
                  <c:v>44</c:v>
                </c:pt>
                <c:pt idx="77">
                  <c:v>44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44</c:v>
                </c:pt>
                <c:pt idx="82">
                  <c:v>44</c:v>
                </c:pt>
                <c:pt idx="83">
                  <c:v>44</c:v>
                </c:pt>
                <c:pt idx="84">
                  <c:v>44</c:v>
                </c:pt>
                <c:pt idx="85">
                  <c:v>44</c:v>
                </c:pt>
                <c:pt idx="86">
                  <c:v>44</c:v>
                </c:pt>
                <c:pt idx="87">
                  <c:v>44</c:v>
                </c:pt>
                <c:pt idx="88">
                  <c:v>44</c:v>
                </c:pt>
                <c:pt idx="89">
                  <c:v>44</c:v>
                </c:pt>
                <c:pt idx="90">
                  <c:v>44</c:v>
                </c:pt>
                <c:pt idx="91">
                  <c:v>44</c:v>
                </c:pt>
                <c:pt idx="92">
                  <c:v>44</c:v>
                </c:pt>
                <c:pt idx="93">
                  <c:v>44</c:v>
                </c:pt>
                <c:pt idx="94">
                  <c:v>44</c:v>
                </c:pt>
                <c:pt idx="95">
                  <c:v>44</c:v>
                </c:pt>
                <c:pt idx="96">
                  <c:v>44</c:v>
                </c:pt>
                <c:pt idx="97">
                  <c:v>44</c:v>
                </c:pt>
                <c:pt idx="98">
                  <c:v>44</c:v>
                </c:pt>
                <c:pt idx="99">
                  <c:v>44</c:v>
                </c:pt>
                <c:pt idx="100">
                  <c:v>44</c:v>
                </c:pt>
                <c:pt idx="101">
                  <c:v>44</c:v>
                </c:pt>
                <c:pt idx="102">
                  <c:v>44</c:v>
                </c:pt>
                <c:pt idx="103">
                  <c:v>44</c:v>
                </c:pt>
                <c:pt idx="104">
                  <c:v>44</c:v>
                </c:pt>
                <c:pt idx="105">
                  <c:v>44</c:v>
                </c:pt>
                <c:pt idx="106">
                  <c:v>44</c:v>
                </c:pt>
                <c:pt idx="107">
                  <c:v>44</c:v>
                </c:pt>
                <c:pt idx="108">
                  <c:v>44</c:v>
                </c:pt>
                <c:pt idx="109">
                  <c:v>44</c:v>
                </c:pt>
                <c:pt idx="110">
                  <c:v>44</c:v>
                </c:pt>
                <c:pt idx="111">
                  <c:v>44</c:v>
                </c:pt>
                <c:pt idx="112">
                  <c:v>44</c:v>
                </c:pt>
                <c:pt idx="113">
                  <c:v>44</c:v>
                </c:pt>
                <c:pt idx="114">
                  <c:v>44</c:v>
                </c:pt>
                <c:pt idx="115">
                  <c:v>44</c:v>
                </c:pt>
                <c:pt idx="116">
                  <c:v>44</c:v>
                </c:pt>
                <c:pt idx="117">
                  <c:v>44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44</c:v>
                </c:pt>
                <c:pt idx="132">
                  <c:v>44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14-4C33-9AE0-B1AFDB509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10185216"/>
        <c:axId val="2069056"/>
      </c:barChart>
      <c:lineChart>
        <c:grouping val="standard"/>
        <c:varyColors val="0"/>
        <c:ser>
          <c:idx val="4"/>
          <c:order val="1"/>
          <c:tx>
            <c:strRef>
              <c:f>Kalibrace!$H$1</c:f>
              <c:strCache>
                <c:ptCount val="1"/>
                <c:pt idx="0">
                  <c:v>Predicted Weight - Voltage and Temperature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plus"/>
            <c:size val="9"/>
            <c:spPr>
              <a:noFill/>
              <a:ln w="25400">
                <a:solidFill>
                  <a:schemeClr val="accent2"/>
                </a:solidFill>
              </a:ln>
              <a:effectLst/>
            </c:spPr>
          </c:marker>
          <c:dPt>
            <c:idx val="14"/>
            <c:marker>
              <c:symbol val="plus"/>
              <c:size val="9"/>
              <c:spPr>
                <a:noFill/>
                <a:ln w="254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7514-4C33-9AE0-B1AFDB509381}"/>
              </c:ext>
            </c:extLst>
          </c:dPt>
          <c:cat>
            <c:numRef>
              <c:f>Kalibrace!$A$2:$A$132</c:f>
              <c:numCache>
                <c:formatCode>m/d/yyyy\ h:mm</c:formatCode>
                <c:ptCount val="131"/>
                <c:pt idx="0">
                  <c:v>43958.568055555559</c:v>
                </c:pt>
                <c:pt idx="1">
                  <c:v>43958.568055555559</c:v>
                </c:pt>
                <c:pt idx="2">
                  <c:v>43958.574999999997</c:v>
                </c:pt>
                <c:pt idx="3">
                  <c:v>43958.581250000003</c:v>
                </c:pt>
                <c:pt idx="4">
                  <c:v>43958.588194444441</c:v>
                </c:pt>
                <c:pt idx="5">
                  <c:v>43958.594444444447</c:v>
                </c:pt>
                <c:pt idx="6">
                  <c:v>43958.601388888892</c:v>
                </c:pt>
                <c:pt idx="7">
                  <c:v>43958.60833333333</c:v>
                </c:pt>
                <c:pt idx="8">
                  <c:v>43958.614583333336</c:v>
                </c:pt>
                <c:pt idx="9">
                  <c:v>43958.621527777781</c:v>
                </c:pt>
                <c:pt idx="10">
                  <c:v>43958.628472222219</c:v>
                </c:pt>
                <c:pt idx="11">
                  <c:v>43958.634722222225</c:v>
                </c:pt>
                <c:pt idx="12">
                  <c:v>43958.636805555558</c:v>
                </c:pt>
                <c:pt idx="13">
                  <c:v>43958.63958333333</c:v>
                </c:pt>
                <c:pt idx="14">
                  <c:v>43958.640277777777</c:v>
                </c:pt>
                <c:pt idx="15">
                  <c:v>43958.64166666667</c:v>
                </c:pt>
                <c:pt idx="16">
                  <c:v>43958.647916666669</c:v>
                </c:pt>
                <c:pt idx="17">
                  <c:v>43958.654861111114</c:v>
                </c:pt>
                <c:pt idx="18">
                  <c:v>43958.661111111112</c:v>
                </c:pt>
                <c:pt idx="19">
                  <c:v>43958.668055555558</c:v>
                </c:pt>
                <c:pt idx="20">
                  <c:v>43958.675000000003</c:v>
                </c:pt>
                <c:pt idx="21">
                  <c:v>43958.681250000001</c:v>
                </c:pt>
                <c:pt idx="22">
                  <c:v>43958.688194444447</c:v>
                </c:pt>
                <c:pt idx="23">
                  <c:v>43958.695138888892</c:v>
                </c:pt>
                <c:pt idx="24">
                  <c:v>43958.701388888891</c:v>
                </c:pt>
                <c:pt idx="25">
                  <c:v>43958.708333333336</c:v>
                </c:pt>
                <c:pt idx="26">
                  <c:v>43958.714583333334</c:v>
                </c:pt>
                <c:pt idx="27">
                  <c:v>43958.72152777778</c:v>
                </c:pt>
                <c:pt idx="28">
                  <c:v>43958.728472222225</c:v>
                </c:pt>
                <c:pt idx="29">
                  <c:v>43958.734722222223</c:v>
                </c:pt>
                <c:pt idx="30">
                  <c:v>43958.741666666669</c:v>
                </c:pt>
                <c:pt idx="31">
                  <c:v>43958.748611111114</c:v>
                </c:pt>
                <c:pt idx="32">
                  <c:v>43958.754861111112</c:v>
                </c:pt>
                <c:pt idx="33">
                  <c:v>43958.761805555558</c:v>
                </c:pt>
                <c:pt idx="34">
                  <c:v>43958.768750000003</c:v>
                </c:pt>
                <c:pt idx="35">
                  <c:v>43958.775000000001</c:v>
                </c:pt>
                <c:pt idx="36">
                  <c:v>43958.781944444447</c:v>
                </c:pt>
                <c:pt idx="37">
                  <c:v>43958.788194444445</c:v>
                </c:pt>
                <c:pt idx="38">
                  <c:v>43958.795138888891</c:v>
                </c:pt>
                <c:pt idx="39">
                  <c:v>43958.802083333336</c:v>
                </c:pt>
                <c:pt idx="40">
                  <c:v>43958.808333333334</c:v>
                </c:pt>
                <c:pt idx="41">
                  <c:v>43958.81527777778</c:v>
                </c:pt>
                <c:pt idx="42">
                  <c:v>43958.821527777778</c:v>
                </c:pt>
                <c:pt idx="43">
                  <c:v>43958.828472222223</c:v>
                </c:pt>
                <c:pt idx="44">
                  <c:v>43958.835416666669</c:v>
                </c:pt>
                <c:pt idx="45">
                  <c:v>43958.841666666667</c:v>
                </c:pt>
                <c:pt idx="46">
                  <c:v>43958.848611111112</c:v>
                </c:pt>
                <c:pt idx="47">
                  <c:v>43958.854861111111</c:v>
                </c:pt>
                <c:pt idx="48">
                  <c:v>43958.861805555556</c:v>
                </c:pt>
                <c:pt idx="49">
                  <c:v>43958.868750000001</c:v>
                </c:pt>
                <c:pt idx="50">
                  <c:v>43958.875</c:v>
                </c:pt>
                <c:pt idx="51">
                  <c:v>43958.881944444445</c:v>
                </c:pt>
                <c:pt idx="52">
                  <c:v>43958.888194444444</c:v>
                </c:pt>
                <c:pt idx="53">
                  <c:v>43958.895138888889</c:v>
                </c:pt>
                <c:pt idx="54">
                  <c:v>43958.902083333334</c:v>
                </c:pt>
                <c:pt idx="55">
                  <c:v>43958.908333333333</c:v>
                </c:pt>
                <c:pt idx="56">
                  <c:v>43958.915277777778</c:v>
                </c:pt>
                <c:pt idx="57">
                  <c:v>43958.921527777777</c:v>
                </c:pt>
                <c:pt idx="58">
                  <c:v>43958.928472222222</c:v>
                </c:pt>
                <c:pt idx="59">
                  <c:v>43958.935416666667</c:v>
                </c:pt>
                <c:pt idx="60">
                  <c:v>43958.941666666666</c:v>
                </c:pt>
                <c:pt idx="61">
                  <c:v>43958.948611111111</c:v>
                </c:pt>
                <c:pt idx="62">
                  <c:v>43958.955555555556</c:v>
                </c:pt>
                <c:pt idx="63">
                  <c:v>43958.961805555555</c:v>
                </c:pt>
                <c:pt idx="64">
                  <c:v>43958.96875</c:v>
                </c:pt>
                <c:pt idx="65">
                  <c:v>43958.974999999999</c:v>
                </c:pt>
                <c:pt idx="66">
                  <c:v>43958.981944444444</c:v>
                </c:pt>
                <c:pt idx="67">
                  <c:v>43958.988194444442</c:v>
                </c:pt>
                <c:pt idx="68">
                  <c:v>43958.995138888888</c:v>
                </c:pt>
                <c:pt idx="69">
                  <c:v>43959.002083333333</c:v>
                </c:pt>
                <c:pt idx="70">
                  <c:v>43959.008333333331</c:v>
                </c:pt>
                <c:pt idx="71">
                  <c:v>43959.015277777777</c:v>
                </c:pt>
                <c:pt idx="72">
                  <c:v>43959.022222222222</c:v>
                </c:pt>
                <c:pt idx="73">
                  <c:v>43959.02847222222</c:v>
                </c:pt>
                <c:pt idx="74">
                  <c:v>43959.035416666666</c:v>
                </c:pt>
                <c:pt idx="75">
                  <c:v>43959.041666666664</c:v>
                </c:pt>
                <c:pt idx="76">
                  <c:v>43959.048611111109</c:v>
                </c:pt>
                <c:pt idx="77">
                  <c:v>43959.055555555555</c:v>
                </c:pt>
                <c:pt idx="78">
                  <c:v>43959.061805555553</c:v>
                </c:pt>
                <c:pt idx="79">
                  <c:v>43959.068749999999</c:v>
                </c:pt>
                <c:pt idx="80">
                  <c:v>43959.074999999997</c:v>
                </c:pt>
                <c:pt idx="81">
                  <c:v>43959.081944444442</c:v>
                </c:pt>
                <c:pt idx="82">
                  <c:v>43959.088888888888</c:v>
                </c:pt>
                <c:pt idx="83">
                  <c:v>43959.095138888886</c:v>
                </c:pt>
                <c:pt idx="84">
                  <c:v>43959.102083333331</c:v>
                </c:pt>
                <c:pt idx="85">
                  <c:v>43959.10833333333</c:v>
                </c:pt>
                <c:pt idx="86">
                  <c:v>43959.115277777775</c:v>
                </c:pt>
                <c:pt idx="87">
                  <c:v>43959.12222222222</c:v>
                </c:pt>
                <c:pt idx="88">
                  <c:v>43959.128472222219</c:v>
                </c:pt>
                <c:pt idx="89">
                  <c:v>43959.135416666664</c:v>
                </c:pt>
                <c:pt idx="90">
                  <c:v>43959.14166666667</c:v>
                </c:pt>
                <c:pt idx="91">
                  <c:v>43959.148611111108</c:v>
                </c:pt>
                <c:pt idx="92">
                  <c:v>43959.155555555553</c:v>
                </c:pt>
                <c:pt idx="93">
                  <c:v>43959.161805555559</c:v>
                </c:pt>
                <c:pt idx="94">
                  <c:v>43959.168749999997</c:v>
                </c:pt>
                <c:pt idx="95">
                  <c:v>43959.175694444442</c:v>
                </c:pt>
                <c:pt idx="96">
                  <c:v>43959.181944444441</c:v>
                </c:pt>
                <c:pt idx="97">
                  <c:v>43959.188888888886</c:v>
                </c:pt>
                <c:pt idx="98">
                  <c:v>43959.195138888892</c:v>
                </c:pt>
                <c:pt idx="99">
                  <c:v>43959.20208333333</c:v>
                </c:pt>
                <c:pt idx="100">
                  <c:v>43959.209027777775</c:v>
                </c:pt>
                <c:pt idx="101">
                  <c:v>43959.215277777781</c:v>
                </c:pt>
                <c:pt idx="102">
                  <c:v>43959.222222222219</c:v>
                </c:pt>
                <c:pt idx="103">
                  <c:v>43959.228472222225</c:v>
                </c:pt>
                <c:pt idx="104">
                  <c:v>43959.23541666667</c:v>
                </c:pt>
                <c:pt idx="105">
                  <c:v>43959.242361111108</c:v>
                </c:pt>
                <c:pt idx="106">
                  <c:v>43959.248611111114</c:v>
                </c:pt>
                <c:pt idx="107">
                  <c:v>43959.255555555559</c:v>
                </c:pt>
                <c:pt idx="108">
                  <c:v>43959.262499999997</c:v>
                </c:pt>
                <c:pt idx="109">
                  <c:v>43959.268750000003</c:v>
                </c:pt>
                <c:pt idx="110">
                  <c:v>43959.275694444441</c:v>
                </c:pt>
                <c:pt idx="111">
                  <c:v>43959.281944444447</c:v>
                </c:pt>
                <c:pt idx="112">
                  <c:v>43959.288888888892</c:v>
                </c:pt>
                <c:pt idx="113">
                  <c:v>43959.29583333333</c:v>
                </c:pt>
                <c:pt idx="114">
                  <c:v>43959.302083333336</c:v>
                </c:pt>
                <c:pt idx="115">
                  <c:v>43959.309027777781</c:v>
                </c:pt>
                <c:pt idx="116">
                  <c:v>43959.315972222219</c:v>
                </c:pt>
                <c:pt idx="117">
                  <c:v>43959.322222222225</c:v>
                </c:pt>
                <c:pt idx="118">
                  <c:v>43959.32916666667</c:v>
                </c:pt>
                <c:pt idx="119">
                  <c:v>43959.335416666669</c:v>
                </c:pt>
                <c:pt idx="120">
                  <c:v>43959.342361111114</c:v>
                </c:pt>
                <c:pt idx="121">
                  <c:v>43959.349305555559</c:v>
                </c:pt>
                <c:pt idx="122">
                  <c:v>43959.355555555558</c:v>
                </c:pt>
                <c:pt idx="123">
                  <c:v>43959.362500000003</c:v>
                </c:pt>
                <c:pt idx="124">
                  <c:v>43959.369444444441</c:v>
                </c:pt>
                <c:pt idx="125">
                  <c:v>43959.375694444447</c:v>
                </c:pt>
                <c:pt idx="126">
                  <c:v>43959.382638888892</c:v>
                </c:pt>
                <c:pt idx="127">
                  <c:v>43959.388888888891</c:v>
                </c:pt>
                <c:pt idx="128">
                  <c:v>43959.395833333336</c:v>
                </c:pt>
                <c:pt idx="129">
                  <c:v>43959.402777777781</c:v>
                </c:pt>
                <c:pt idx="130">
                  <c:v>43959.40902777778</c:v>
                </c:pt>
              </c:numCache>
            </c:numRef>
          </c:cat>
          <c:val>
            <c:numRef>
              <c:f>Kalibrace!$H$2:$H$138</c:f>
              <c:numCache>
                <c:formatCode>0.00</c:formatCode>
                <c:ptCount val="137"/>
                <c:pt idx="0">
                  <c:v>1.7002849516112306E-6</c:v>
                </c:pt>
                <c:pt idx="1">
                  <c:v>1.5267567184887421E-2</c:v>
                </c:pt>
                <c:pt idx="2">
                  <c:v>2.6859379837205544E-2</c:v>
                </c:pt>
                <c:pt idx="3">
                  <c:v>9.6392287630049367E-3</c:v>
                </c:pt>
                <c:pt idx="4">
                  <c:v>3.8654938578357334E-2</c:v>
                </c:pt>
                <c:pt idx="5">
                  <c:v>2.9048178112382028E-2</c:v>
                </c:pt>
                <c:pt idx="6">
                  <c:v>2.6585780052808483E-2</c:v>
                </c:pt>
                <c:pt idx="7">
                  <c:v>1.3274197327137416E-2</c:v>
                </c:pt>
                <c:pt idx="8">
                  <c:v>3.319126056182331E-2</c:v>
                </c:pt>
                <c:pt idx="9">
                  <c:v>3.4442002433352714E-2</c:v>
                </c:pt>
                <c:pt idx="10">
                  <c:v>3.4950116318661573E-2</c:v>
                </c:pt>
                <c:pt idx="11">
                  <c:v>4.5260419087372161E-2</c:v>
                </c:pt>
                <c:pt idx="12">
                  <c:v>6.0623181067089966</c:v>
                </c:pt>
                <c:pt idx="13">
                  <c:v>22.489190270867056</c:v>
                </c:pt>
                <c:pt idx="14">
                  <c:v>44.196486526111222</c:v>
                </c:pt>
                <c:pt idx="15">
                  <c:v>3.1510576171955573E-2</c:v>
                </c:pt>
                <c:pt idx="16">
                  <c:v>2.585146973799507E-2</c:v>
                </c:pt>
                <c:pt idx="17">
                  <c:v>2.7063125926039211E-2</c:v>
                </c:pt>
                <c:pt idx="18">
                  <c:v>2.5577869953598009E-2</c:v>
                </c:pt>
                <c:pt idx="19">
                  <c:v>2.5812384054509752E-2</c:v>
                </c:pt>
                <c:pt idx="20">
                  <c:v>2.0856819923284531E-2</c:v>
                </c:pt>
                <c:pt idx="21">
                  <c:v>3.1909750678215776E-2</c:v>
                </c:pt>
                <c:pt idx="22">
                  <c:v>22.479513656705517</c:v>
                </c:pt>
                <c:pt idx="23">
                  <c:v>22.488104189400872</c:v>
                </c:pt>
                <c:pt idx="24">
                  <c:v>22.501111404330068</c:v>
                </c:pt>
                <c:pt idx="25">
                  <c:v>22.504316430375862</c:v>
                </c:pt>
                <c:pt idx="26">
                  <c:v>23.525671712386888</c:v>
                </c:pt>
                <c:pt idx="27">
                  <c:v>23.516573065806227</c:v>
                </c:pt>
                <c:pt idx="28">
                  <c:v>23.522740286125494</c:v>
                </c:pt>
                <c:pt idx="29">
                  <c:v>23.429456082664604</c:v>
                </c:pt>
                <c:pt idx="30">
                  <c:v>23.429456082664604</c:v>
                </c:pt>
                <c:pt idx="31">
                  <c:v>23.431957566407664</c:v>
                </c:pt>
                <c:pt idx="32">
                  <c:v>23.442775983061679</c:v>
                </c:pt>
                <c:pt idx="33">
                  <c:v>23.452343657844175</c:v>
                </c:pt>
                <c:pt idx="34">
                  <c:v>23.452851771729481</c:v>
                </c:pt>
                <c:pt idx="35">
                  <c:v>23.457807335860704</c:v>
                </c:pt>
                <c:pt idx="36">
                  <c:v>23.459557873946139</c:v>
                </c:pt>
                <c:pt idx="37">
                  <c:v>23.447996829305897</c:v>
                </c:pt>
                <c:pt idx="38">
                  <c:v>23.444322775058279</c:v>
                </c:pt>
                <c:pt idx="39">
                  <c:v>23.431823674014396</c:v>
                </c:pt>
                <c:pt idx="40">
                  <c:v>23.445135256740066</c:v>
                </c:pt>
                <c:pt idx="41">
                  <c:v>23.349154141118685</c:v>
                </c:pt>
                <c:pt idx="42">
                  <c:v>23.331495729854744</c:v>
                </c:pt>
                <c:pt idx="43">
                  <c:v>23.33456686350727</c:v>
                </c:pt>
                <c:pt idx="44">
                  <c:v>44.003731760853803</c:v>
                </c:pt>
                <c:pt idx="45">
                  <c:v>44.044040730522859</c:v>
                </c:pt>
                <c:pt idx="46">
                  <c:v>44.03801321759471</c:v>
                </c:pt>
                <c:pt idx="47">
                  <c:v>44.048971341639863</c:v>
                </c:pt>
                <c:pt idx="48">
                  <c:v>44.010692324838494</c:v>
                </c:pt>
                <c:pt idx="49">
                  <c:v>44.003109702242341</c:v>
                </c:pt>
                <c:pt idx="50">
                  <c:v>44.029498353592771</c:v>
                </c:pt>
                <c:pt idx="51">
                  <c:v>44.011097314342614</c:v>
                </c:pt>
                <c:pt idx="52">
                  <c:v>43.992930789193352</c:v>
                </c:pt>
                <c:pt idx="53">
                  <c:v>44.02150823881896</c:v>
                </c:pt>
                <c:pt idx="54">
                  <c:v>44.052039972618829</c:v>
                </c:pt>
                <c:pt idx="55">
                  <c:v>44.030207710893364</c:v>
                </c:pt>
                <c:pt idx="56">
                  <c:v>44.018920266037526</c:v>
                </c:pt>
                <c:pt idx="57">
                  <c:v>44.034655161139284</c:v>
                </c:pt>
                <c:pt idx="58">
                  <c:v>44.058785160518973</c:v>
                </c:pt>
                <c:pt idx="59">
                  <c:v>44.04766237606848</c:v>
                </c:pt>
                <c:pt idx="60">
                  <c:v>44.057464564951886</c:v>
                </c:pt>
                <c:pt idx="61">
                  <c:v>44.05183622653</c:v>
                </c:pt>
                <c:pt idx="62">
                  <c:v>44.038594497499894</c:v>
                </c:pt>
                <c:pt idx="63">
                  <c:v>44.03105096058723</c:v>
                </c:pt>
                <c:pt idx="64">
                  <c:v>44.023507423674566</c:v>
                </c:pt>
                <c:pt idx="65">
                  <c:v>44.030417271980063</c:v>
                </c:pt>
                <c:pt idx="66">
                  <c:v>44.037288034602064</c:v>
                </c:pt>
                <c:pt idx="67">
                  <c:v>44.021310307727987</c:v>
                </c:pt>
                <c:pt idx="68">
                  <c:v>44.006856922509833</c:v>
                </c:pt>
                <c:pt idx="69">
                  <c:v>44.023608045382211</c:v>
                </c:pt>
                <c:pt idx="70">
                  <c:v>44.01349317103093</c:v>
                </c:pt>
                <c:pt idx="71">
                  <c:v>43.992090851823804</c:v>
                </c:pt>
                <c:pt idx="72">
                  <c:v>44.004933406347646</c:v>
                </c:pt>
                <c:pt idx="73">
                  <c:v>44.002510093971559</c:v>
                </c:pt>
                <c:pt idx="74">
                  <c:v>44.009654456377959</c:v>
                </c:pt>
                <c:pt idx="75">
                  <c:v>44.006254001914741</c:v>
                </c:pt>
                <c:pt idx="76">
                  <c:v>43.982936484216829</c:v>
                </c:pt>
                <c:pt idx="77">
                  <c:v>43.979262429969211</c:v>
                </c:pt>
                <c:pt idx="78">
                  <c:v>43.989103704536106</c:v>
                </c:pt>
                <c:pt idx="79">
                  <c:v>43.999179493203897</c:v>
                </c:pt>
                <c:pt idx="80">
                  <c:v>43.999179493203897</c:v>
                </c:pt>
                <c:pt idx="81">
                  <c:v>43.997967837015857</c:v>
                </c:pt>
                <c:pt idx="82">
                  <c:v>43.994528296869149</c:v>
                </c:pt>
                <c:pt idx="83">
                  <c:v>43.990580642837131</c:v>
                </c:pt>
                <c:pt idx="84">
                  <c:v>43.98909538686469</c:v>
                </c:pt>
                <c:pt idx="85">
                  <c:v>43.978550569995072</c:v>
                </c:pt>
                <c:pt idx="86">
                  <c:v>43.968005753125446</c:v>
                </c:pt>
                <c:pt idx="87">
                  <c:v>43.985460418300562</c:v>
                </c:pt>
                <c:pt idx="88">
                  <c:v>43.985694932401472</c:v>
                </c:pt>
                <c:pt idx="89">
                  <c:v>43.982763506140074</c:v>
                </c:pt>
                <c:pt idx="90">
                  <c:v>43.970967947398925</c:v>
                </c:pt>
                <c:pt idx="91">
                  <c:v>43.96065764463021</c:v>
                </c:pt>
                <c:pt idx="92">
                  <c:v>43.976431625415458</c:v>
                </c:pt>
                <c:pt idx="93">
                  <c:v>43.967567492935707</c:v>
                </c:pt>
                <c:pt idx="94">
                  <c:v>43.966590350848577</c:v>
                </c:pt>
                <c:pt idx="95">
                  <c:v>43.967802007036617</c:v>
                </c:pt>
                <c:pt idx="96">
                  <c:v>43.969013663224665</c:v>
                </c:pt>
                <c:pt idx="97">
                  <c:v>43.968779149123748</c:v>
                </c:pt>
                <c:pt idx="98">
                  <c:v>43.967802007036617</c:v>
                </c:pt>
                <c:pt idx="99">
                  <c:v>43.957022676066082</c:v>
                </c:pt>
                <c:pt idx="100">
                  <c:v>43.940310638877186</c:v>
                </c:pt>
                <c:pt idx="101">
                  <c:v>43.95944598844217</c:v>
                </c:pt>
                <c:pt idx="102">
                  <c:v>43.958703360455949</c:v>
                </c:pt>
                <c:pt idx="103">
                  <c:v>43.948158543586331</c:v>
                </c:pt>
                <c:pt idx="104">
                  <c:v>43.957726218368812</c:v>
                </c:pt>
                <c:pt idx="105">
                  <c:v>43.941952237583571</c:v>
                </c:pt>
                <c:pt idx="106">
                  <c:v>43.942186751684481</c:v>
                </c:pt>
                <c:pt idx="107">
                  <c:v>43.953747796324727</c:v>
                </c:pt>
                <c:pt idx="108">
                  <c:v>43.950551087950338</c:v>
                </c:pt>
                <c:pt idx="109">
                  <c:v>43.963558302879534</c:v>
                </c:pt>
                <c:pt idx="110">
                  <c:v>43.96891304151702</c:v>
                </c:pt>
                <c:pt idx="111">
                  <c:v>43.983874540620477</c:v>
                </c:pt>
                <c:pt idx="112">
                  <c:v>43.989776478826755</c:v>
                </c:pt>
                <c:pt idx="113">
                  <c:v>43.994427675161511</c:v>
                </c:pt>
                <c:pt idx="114">
                  <c:v>44.000251442000817</c:v>
                </c:pt>
                <c:pt idx="115">
                  <c:v>44.007091436610743</c:v>
                </c:pt>
                <c:pt idx="116">
                  <c:v>44.011742632945491</c:v>
                </c:pt>
                <c:pt idx="117">
                  <c:v>44.016862857482067</c:v>
                </c:pt>
                <c:pt idx="118">
                  <c:v>44.035029382631322</c:v>
                </c:pt>
                <c:pt idx="119">
                  <c:v>44.041634863140338</c:v>
                </c:pt>
                <c:pt idx="120">
                  <c:v>44.035194043036668</c:v>
                </c:pt>
                <c:pt idx="121">
                  <c:v>44.057768932748353</c:v>
                </c:pt>
                <c:pt idx="122">
                  <c:v>44.076130886315042</c:v>
                </c:pt>
                <c:pt idx="123">
                  <c:v>44.06793952812594</c:v>
                </c:pt>
                <c:pt idx="124">
                  <c:v>44.076264778708314</c:v>
                </c:pt>
                <c:pt idx="125">
                  <c:v>44.088029569437381</c:v>
                </c:pt>
                <c:pt idx="126">
                  <c:v>44.093822568264613</c:v>
                </c:pt>
                <c:pt idx="127">
                  <c:v>44.13378226945585</c:v>
                </c:pt>
                <c:pt idx="128">
                  <c:v>44.114741726600656</c:v>
                </c:pt>
                <c:pt idx="129">
                  <c:v>44.135331564125991</c:v>
                </c:pt>
                <c:pt idx="130">
                  <c:v>44.156155915752251</c:v>
                </c:pt>
                <c:pt idx="131">
                  <c:v>44.152146725696085</c:v>
                </c:pt>
                <c:pt idx="132">
                  <c:v>44.163364316856359</c:v>
                </c:pt>
                <c:pt idx="133">
                  <c:v>4.954761742626157E-3</c:v>
                </c:pt>
                <c:pt idx="134">
                  <c:v>3.2016187383712869E-2</c:v>
                </c:pt>
                <c:pt idx="135">
                  <c:v>1.0385746306966313</c:v>
                </c:pt>
                <c:pt idx="136">
                  <c:v>2.043178789835284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7514-4C33-9AE0-B1AFDB509381}"/>
            </c:ext>
          </c:extLst>
        </c:ser>
        <c:ser>
          <c:idx val="1"/>
          <c:order val="2"/>
          <c:tx>
            <c:strRef>
              <c:f>Kalibrace!$J$1</c:f>
              <c:strCache>
                <c:ptCount val="1"/>
                <c:pt idx="0">
                  <c:v>Predicted Weight - Voltage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Kalibrace!$A$2:$A$132</c:f>
              <c:numCache>
                <c:formatCode>m/d/yyyy\ h:mm</c:formatCode>
                <c:ptCount val="131"/>
                <c:pt idx="0">
                  <c:v>43958.568055555559</c:v>
                </c:pt>
                <c:pt idx="1">
                  <c:v>43958.568055555559</c:v>
                </c:pt>
                <c:pt idx="2">
                  <c:v>43958.574999999997</c:v>
                </c:pt>
                <c:pt idx="3">
                  <c:v>43958.581250000003</c:v>
                </c:pt>
                <c:pt idx="4">
                  <c:v>43958.588194444441</c:v>
                </c:pt>
                <c:pt idx="5">
                  <c:v>43958.594444444447</c:v>
                </c:pt>
                <c:pt idx="6">
                  <c:v>43958.601388888892</c:v>
                </c:pt>
                <c:pt idx="7">
                  <c:v>43958.60833333333</c:v>
                </c:pt>
                <c:pt idx="8">
                  <c:v>43958.614583333336</c:v>
                </c:pt>
                <c:pt idx="9">
                  <c:v>43958.621527777781</c:v>
                </c:pt>
                <c:pt idx="10">
                  <c:v>43958.628472222219</c:v>
                </c:pt>
                <c:pt idx="11">
                  <c:v>43958.634722222225</c:v>
                </c:pt>
                <c:pt idx="12">
                  <c:v>43958.636805555558</c:v>
                </c:pt>
                <c:pt idx="13">
                  <c:v>43958.63958333333</c:v>
                </c:pt>
                <c:pt idx="14">
                  <c:v>43958.640277777777</c:v>
                </c:pt>
                <c:pt idx="15">
                  <c:v>43958.64166666667</c:v>
                </c:pt>
                <c:pt idx="16">
                  <c:v>43958.647916666669</c:v>
                </c:pt>
                <c:pt idx="17">
                  <c:v>43958.654861111114</c:v>
                </c:pt>
                <c:pt idx="18">
                  <c:v>43958.661111111112</c:v>
                </c:pt>
                <c:pt idx="19">
                  <c:v>43958.668055555558</c:v>
                </c:pt>
                <c:pt idx="20">
                  <c:v>43958.675000000003</c:v>
                </c:pt>
                <c:pt idx="21">
                  <c:v>43958.681250000001</c:v>
                </c:pt>
                <c:pt idx="22">
                  <c:v>43958.688194444447</c:v>
                </c:pt>
                <c:pt idx="23">
                  <c:v>43958.695138888892</c:v>
                </c:pt>
                <c:pt idx="24">
                  <c:v>43958.701388888891</c:v>
                </c:pt>
                <c:pt idx="25">
                  <c:v>43958.708333333336</c:v>
                </c:pt>
                <c:pt idx="26">
                  <c:v>43958.714583333334</c:v>
                </c:pt>
                <c:pt idx="27">
                  <c:v>43958.72152777778</c:v>
                </c:pt>
                <c:pt idx="28">
                  <c:v>43958.728472222225</c:v>
                </c:pt>
                <c:pt idx="29">
                  <c:v>43958.734722222223</c:v>
                </c:pt>
                <c:pt idx="30">
                  <c:v>43958.741666666669</c:v>
                </c:pt>
                <c:pt idx="31">
                  <c:v>43958.748611111114</c:v>
                </c:pt>
                <c:pt idx="32">
                  <c:v>43958.754861111112</c:v>
                </c:pt>
                <c:pt idx="33">
                  <c:v>43958.761805555558</c:v>
                </c:pt>
                <c:pt idx="34">
                  <c:v>43958.768750000003</c:v>
                </c:pt>
                <c:pt idx="35">
                  <c:v>43958.775000000001</c:v>
                </c:pt>
                <c:pt idx="36">
                  <c:v>43958.781944444447</c:v>
                </c:pt>
                <c:pt idx="37">
                  <c:v>43958.788194444445</c:v>
                </c:pt>
                <c:pt idx="38">
                  <c:v>43958.795138888891</c:v>
                </c:pt>
                <c:pt idx="39">
                  <c:v>43958.802083333336</c:v>
                </c:pt>
                <c:pt idx="40">
                  <c:v>43958.808333333334</c:v>
                </c:pt>
                <c:pt idx="41">
                  <c:v>43958.81527777778</c:v>
                </c:pt>
                <c:pt idx="42">
                  <c:v>43958.821527777778</c:v>
                </c:pt>
                <c:pt idx="43">
                  <c:v>43958.828472222223</c:v>
                </c:pt>
                <c:pt idx="44">
                  <c:v>43958.835416666669</c:v>
                </c:pt>
                <c:pt idx="45">
                  <c:v>43958.841666666667</c:v>
                </c:pt>
                <c:pt idx="46">
                  <c:v>43958.848611111112</c:v>
                </c:pt>
                <c:pt idx="47">
                  <c:v>43958.854861111111</c:v>
                </c:pt>
                <c:pt idx="48">
                  <c:v>43958.861805555556</c:v>
                </c:pt>
                <c:pt idx="49">
                  <c:v>43958.868750000001</c:v>
                </c:pt>
                <c:pt idx="50">
                  <c:v>43958.875</c:v>
                </c:pt>
                <c:pt idx="51">
                  <c:v>43958.881944444445</c:v>
                </c:pt>
                <c:pt idx="52">
                  <c:v>43958.888194444444</c:v>
                </c:pt>
                <c:pt idx="53">
                  <c:v>43958.895138888889</c:v>
                </c:pt>
                <c:pt idx="54">
                  <c:v>43958.902083333334</c:v>
                </c:pt>
                <c:pt idx="55">
                  <c:v>43958.908333333333</c:v>
                </c:pt>
                <c:pt idx="56">
                  <c:v>43958.915277777778</c:v>
                </c:pt>
                <c:pt idx="57">
                  <c:v>43958.921527777777</c:v>
                </c:pt>
                <c:pt idx="58">
                  <c:v>43958.928472222222</c:v>
                </c:pt>
                <c:pt idx="59">
                  <c:v>43958.935416666667</c:v>
                </c:pt>
                <c:pt idx="60">
                  <c:v>43958.941666666666</c:v>
                </c:pt>
                <c:pt idx="61">
                  <c:v>43958.948611111111</c:v>
                </c:pt>
                <c:pt idx="62">
                  <c:v>43958.955555555556</c:v>
                </c:pt>
                <c:pt idx="63">
                  <c:v>43958.961805555555</c:v>
                </c:pt>
                <c:pt idx="64">
                  <c:v>43958.96875</c:v>
                </c:pt>
                <c:pt idx="65">
                  <c:v>43958.974999999999</c:v>
                </c:pt>
                <c:pt idx="66">
                  <c:v>43958.981944444444</c:v>
                </c:pt>
                <c:pt idx="67">
                  <c:v>43958.988194444442</c:v>
                </c:pt>
                <c:pt idx="68">
                  <c:v>43958.995138888888</c:v>
                </c:pt>
                <c:pt idx="69">
                  <c:v>43959.002083333333</c:v>
                </c:pt>
                <c:pt idx="70">
                  <c:v>43959.008333333331</c:v>
                </c:pt>
                <c:pt idx="71">
                  <c:v>43959.015277777777</c:v>
                </c:pt>
                <c:pt idx="72">
                  <c:v>43959.022222222222</c:v>
                </c:pt>
                <c:pt idx="73">
                  <c:v>43959.02847222222</c:v>
                </c:pt>
                <c:pt idx="74">
                  <c:v>43959.035416666666</c:v>
                </c:pt>
                <c:pt idx="75">
                  <c:v>43959.041666666664</c:v>
                </c:pt>
                <c:pt idx="76">
                  <c:v>43959.048611111109</c:v>
                </c:pt>
                <c:pt idx="77">
                  <c:v>43959.055555555555</c:v>
                </c:pt>
                <c:pt idx="78">
                  <c:v>43959.061805555553</c:v>
                </c:pt>
                <c:pt idx="79">
                  <c:v>43959.068749999999</c:v>
                </c:pt>
                <c:pt idx="80">
                  <c:v>43959.074999999997</c:v>
                </c:pt>
                <c:pt idx="81">
                  <c:v>43959.081944444442</c:v>
                </c:pt>
                <c:pt idx="82">
                  <c:v>43959.088888888888</c:v>
                </c:pt>
                <c:pt idx="83">
                  <c:v>43959.095138888886</c:v>
                </c:pt>
                <c:pt idx="84">
                  <c:v>43959.102083333331</c:v>
                </c:pt>
                <c:pt idx="85">
                  <c:v>43959.10833333333</c:v>
                </c:pt>
                <c:pt idx="86">
                  <c:v>43959.115277777775</c:v>
                </c:pt>
                <c:pt idx="87">
                  <c:v>43959.12222222222</c:v>
                </c:pt>
                <c:pt idx="88">
                  <c:v>43959.128472222219</c:v>
                </c:pt>
                <c:pt idx="89">
                  <c:v>43959.135416666664</c:v>
                </c:pt>
                <c:pt idx="90">
                  <c:v>43959.14166666667</c:v>
                </c:pt>
                <c:pt idx="91">
                  <c:v>43959.148611111108</c:v>
                </c:pt>
                <c:pt idx="92">
                  <c:v>43959.155555555553</c:v>
                </c:pt>
                <c:pt idx="93">
                  <c:v>43959.161805555559</c:v>
                </c:pt>
                <c:pt idx="94">
                  <c:v>43959.168749999997</c:v>
                </c:pt>
                <c:pt idx="95">
                  <c:v>43959.175694444442</c:v>
                </c:pt>
                <c:pt idx="96">
                  <c:v>43959.181944444441</c:v>
                </c:pt>
                <c:pt idx="97">
                  <c:v>43959.188888888886</c:v>
                </c:pt>
                <c:pt idx="98">
                  <c:v>43959.195138888892</c:v>
                </c:pt>
                <c:pt idx="99">
                  <c:v>43959.20208333333</c:v>
                </c:pt>
                <c:pt idx="100">
                  <c:v>43959.209027777775</c:v>
                </c:pt>
                <c:pt idx="101">
                  <c:v>43959.215277777781</c:v>
                </c:pt>
                <c:pt idx="102">
                  <c:v>43959.222222222219</c:v>
                </c:pt>
                <c:pt idx="103">
                  <c:v>43959.228472222225</c:v>
                </c:pt>
                <c:pt idx="104">
                  <c:v>43959.23541666667</c:v>
                </c:pt>
                <c:pt idx="105">
                  <c:v>43959.242361111108</c:v>
                </c:pt>
                <c:pt idx="106">
                  <c:v>43959.248611111114</c:v>
                </c:pt>
                <c:pt idx="107">
                  <c:v>43959.255555555559</c:v>
                </c:pt>
                <c:pt idx="108">
                  <c:v>43959.262499999997</c:v>
                </c:pt>
                <c:pt idx="109">
                  <c:v>43959.268750000003</c:v>
                </c:pt>
                <c:pt idx="110">
                  <c:v>43959.275694444441</c:v>
                </c:pt>
                <c:pt idx="111">
                  <c:v>43959.281944444447</c:v>
                </c:pt>
                <c:pt idx="112">
                  <c:v>43959.288888888892</c:v>
                </c:pt>
                <c:pt idx="113">
                  <c:v>43959.29583333333</c:v>
                </c:pt>
                <c:pt idx="114">
                  <c:v>43959.302083333336</c:v>
                </c:pt>
                <c:pt idx="115">
                  <c:v>43959.309027777781</c:v>
                </c:pt>
                <c:pt idx="116">
                  <c:v>43959.315972222219</c:v>
                </c:pt>
                <c:pt idx="117">
                  <c:v>43959.322222222225</c:v>
                </c:pt>
                <c:pt idx="118">
                  <c:v>43959.32916666667</c:v>
                </c:pt>
                <c:pt idx="119">
                  <c:v>43959.335416666669</c:v>
                </c:pt>
                <c:pt idx="120">
                  <c:v>43959.342361111114</c:v>
                </c:pt>
                <c:pt idx="121">
                  <c:v>43959.349305555559</c:v>
                </c:pt>
                <c:pt idx="122">
                  <c:v>43959.355555555558</c:v>
                </c:pt>
                <c:pt idx="123">
                  <c:v>43959.362500000003</c:v>
                </c:pt>
                <c:pt idx="124">
                  <c:v>43959.369444444441</c:v>
                </c:pt>
                <c:pt idx="125">
                  <c:v>43959.375694444447</c:v>
                </c:pt>
                <c:pt idx="126">
                  <c:v>43959.382638888892</c:v>
                </c:pt>
                <c:pt idx="127">
                  <c:v>43959.388888888891</c:v>
                </c:pt>
                <c:pt idx="128">
                  <c:v>43959.395833333336</c:v>
                </c:pt>
                <c:pt idx="129">
                  <c:v>43959.402777777781</c:v>
                </c:pt>
                <c:pt idx="130">
                  <c:v>43959.40902777778</c:v>
                </c:pt>
              </c:numCache>
            </c:numRef>
          </c:cat>
          <c:val>
            <c:numRef>
              <c:f>Kalibrace!$J$2:$J$138</c:f>
              <c:numCache>
                <c:formatCode>0.00</c:formatCode>
                <c:ptCount val="137"/>
                <c:pt idx="0">
                  <c:v>5.1026269233695132E-2</c:v>
                </c:pt>
                <c:pt idx="1">
                  <c:v>6.7179561108039465E-2</c:v>
                </c:pt>
                <c:pt idx="2">
                  <c:v>8.333285298238291E-2</c:v>
                </c:pt>
                <c:pt idx="3">
                  <c:v>6.7179561108039465E-2</c:v>
                </c:pt>
                <c:pt idx="4">
                  <c:v>9.1409498919555077E-2</c:v>
                </c:pt>
                <c:pt idx="5">
                  <c:v>8.333285298238291E-2</c:v>
                </c:pt>
                <c:pt idx="6">
                  <c:v>8.333285298238291E-2</c:v>
                </c:pt>
                <c:pt idx="7">
                  <c:v>6.7179561108039465E-2</c:v>
                </c:pt>
                <c:pt idx="8">
                  <c:v>8.333285298238291E-2</c:v>
                </c:pt>
                <c:pt idx="9">
                  <c:v>8.333285298238291E-2</c:v>
                </c:pt>
                <c:pt idx="10">
                  <c:v>8.333285298238291E-2</c:v>
                </c:pt>
                <c:pt idx="11">
                  <c:v>9.1409498919555077E-2</c:v>
                </c:pt>
                <c:pt idx="12">
                  <c:v>6.0762041383640479</c:v>
                </c:pt>
                <c:pt idx="13">
                  <c:v>22.415258869263116</c:v>
                </c:pt>
                <c:pt idx="14">
                  <c:v>44.004133459324024</c:v>
                </c:pt>
                <c:pt idx="15">
                  <c:v>8.333285298238291E-2</c:v>
                </c:pt>
                <c:pt idx="16">
                  <c:v>7.5256207045210743E-2</c:v>
                </c:pt>
                <c:pt idx="17">
                  <c:v>7.5256207045210743E-2</c:v>
                </c:pt>
                <c:pt idx="18">
                  <c:v>7.5256207045210743E-2</c:v>
                </c:pt>
                <c:pt idx="19">
                  <c:v>7.5256207045210743E-2</c:v>
                </c:pt>
                <c:pt idx="20">
                  <c:v>6.7179561108039465E-2</c:v>
                </c:pt>
                <c:pt idx="21">
                  <c:v>7.5256207045210743E-2</c:v>
                </c:pt>
                <c:pt idx="22">
                  <c:v>22.399105577388774</c:v>
                </c:pt>
                <c:pt idx="23">
                  <c:v>22.407182223325943</c:v>
                </c:pt>
                <c:pt idx="24">
                  <c:v>22.415258869263116</c:v>
                </c:pt>
                <c:pt idx="25">
                  <c:v>22.415258869263116</c:v>
                </c:pt>
                <c:pt idx="26">
                  <c:v>23.432916257346797</c:v>
                </c:pt>
                <c:pt idx="27">
                  <c:v>23.424839611409624</c:v>
                </c:pt>
                <c:pt idx="28">
                  <c:v>23.432916257346797</c:v>
                </c:pt>
                <c:pt idx="29">
                  <c:v>23.344073152037904</c:v>
                </c:pt>
                <c:pt idx="30">
                  <c:v>23.344073152037904</c:v>
                </c:pt>
                <c:pt idx="31">
                  <c:v>23.344073152037904</c:v>
                </c:pt>
                <c:pt idx="32">
                  <c:v>23.352149797975077</c:v>
                </c:pt>
                <c:pt idx="33">
                  <c:v>23.360226443912246</c:v>
                </c:pt>
                <c:pt idx="34">
                  <c:v>23.360226443912246</c:v>
                </c:pt>
                <c:pt idx="35">
                  <c:v>23.36830308984942</c:v>
                </c:pt>
                <c:pt idx="36">
                  <c:v>23.376379735786593</c:v>
                </c:pt>
                <c:pt idx="37">
                  <c:v>23.36830308984942</c:v>
                </c:pt>
                <c:pt idx="38">
                  <c:v>23.36830308984942</c:v>
                </c:pt>
                <c:pt idx="39">
                  <c:v>23.360226443912246</c:v>
                </c:pt>
                <c:pt idx="40">
                  <c:v>23.376379735786593</c:v>
                </c:pt>
                <c:pt idx="41">
                  <c:v>23.2875366304777</c:v>
                </c:pt>
                <c:pt idx="42">
                  <c:v>23.279459984540527</c:v>
                </c:pt>
                <c:pt idx="43">
                  <c:v>23.295613276414873</c:v>
                </c:pt>
                <c:pt idx="44">
                  <c:v>43.874907124329269</c:v>
                </c:pt>
                <c:pt idx="45">
                  <c:v>43.939520291826646</c:v>
                </c:pt>
                <c:pt idx="46">
                  <c:v>43.947596937763819</c:v>
                </c:pt>
                <c:pt idx="47">
                  <c:v>43.971826875575331</c:v>
                </c:pt>
                <c:pt idx="48">
                  <c:v>43.947596937763819</c:v>
                </c:pt>
                <c:pt idx="49">
                  <c:v>43.947596937763819</c:v>
                </c:pt>
                <c:pt idx="50">
                  <c:v>43.979903521512504</c:v>
                </c:pt>
                <c:pt idx="51">
                  <c:v>43.971826875575331</c:v>
                </c:pt>
                <c:pt idx="52">
                  <c:v>43.963750229638158</c:v>
                </c:pt>
                <c:pt idx="53">
                  <c:v>43.996056813386851</c:v>
                </c:pt>
                <c:pt idx="54">
                  <c:v>44.028363397135536</c:v>
                </c:pt>
                <c:pt idx="55">
                  <c:v>44.012210105261197</c:v>
                </c:pt>
                <c:pt idx="56">
                  <c:v>44.004133459324024</c:v>
                </c:pt>
                <c:pt idx="57">
                  <c:v>44.020286751198363</c:v>
                </c:pt>
                <c:pt idx="58">
                  <c:v>44.044516689009882</c:v>
                </c:pt>
                <c:pt idx="59">
                  <c:v>44.028363397135536</c:v>
                </c:pt>
                <c:pt idx="60">
                  <c:v>44.036440043072709</c:v>
                </c:pt>
                <c:pt idx="61">
                  <c:v>44.036440043072709</c:v>
                </c:pt>
                <c:pt idx="62">
                  <c:v>44.028363397135536</c:v>
                </c:pt>
                <c:pt idx="63">
                  <c:v>44.028363397135536</c:v>
                </c:pt>
                <c:pt idx="64">
                  <c:v>44.028363397135536</c:v>
                </c:pt>
                <c:pt idx="65">
                  <c:v>44.036440043072709</c:v>
                </c:pt>
                <c:pt idx="66">
                  <c:v>44.044516689009882</c:v>
                </c:pt>
                <c:pt idx="67">
                  <c:v>44.036440043072709</c:v>
                </c:pt>
                <c:pt idx="68">
                  <c:v>44.028363397135536</c:v>
                </c:pt>
                <c:pt idx="69">
                  <c:v>44.044516689009882</c:v>
                </c:pt>
                <c:pt idx="70">
                  <c:v>44.036440043072709</c:v>
                </c:pt>
                <c:pt idx="71">
                  <c:v>44.020286751198363</c:v>
                </c:pt>
                <c:pt idx="72">
                  <c:v>44.036440043072709</c:v>
                </c:pt>
                <c:pt idx="73">
                  <c:v>44.036440043072709</c:v>
                </c:pt>
                <c:pt idx="74">
                  <c:v>44.044516689009882</c:v>
                </c:pt>
                <c:pt idx="75">
                  <c:v>44.044516689009882</c:v>
                </c:pt>
                <c:pt idx="76">
                  <c:v>44.028363397135536</c:v>
                </c:pt>
                <c:pt idx="77">
                  <c:v>44.028363397135536</c:v>
                </c:pt>
                <c:pt idx="78">
                  <c:v>44.036440043072709</c:v>
                </c:pt>
                <c:pt idx="79">
                  <c:v>44.044516689009882</c:v>
                </c:pt>
                <c:pt idx="80">
                  <c:v>44.044516689009882</c:v>
                </c:pt>
                <c:pt idx="81">
                  <c:v>44.044516689009882</c:v>
                </c:pt>
                <c:pt idx="82">
                  <c:v>44.044516689009882</c:v>
                </c:pt>
                <c:pt idx="83">
                  <c:v>44.044516689009882</c:v>
                </c:pt>
                <c:pt idx="84">
                  <c:v>44.044516689009882</c:v>
                </c:pt>
                <c:pt idx="85">
                  <c:v>44.036440043072709</c:v>
                </c:pt>
                <c:pt idx="86">
                  <c:v>44.028363397135536</c:v>
                </c:pt>
                <c:pt idx="87">
                  <c:v>44.044516689009882</c:v>
                </c:pt>
                <c:pt idx="88">
                  <c:v>44.044516689009882</c:v>
                </c:pt>
                <c:pt idx="89">
                  <c:v>44.044516689009882</c:v>
                </c:pt>
                <c:pt idx="90">
                  <c:v>44.036440043072709</c:v>
                </c:pt>
                <c:pt idx="91">
                  <c:v>44.028363397135536</c:v>
                </c:pt>
                <c:pt idx="92">
                  <c:v>44.044516689009882</c:v>
                </c:pt>
                <c:pt idx="93">
                  <c:v>44.036440043072709</c:v>
                </c:pt>
                <c:pt idx="94">
                  <c:v>44.036440043072709</c:v>
                </c:pt>
                <c:pt idx="95">
                  <c:v>44.036440043072709</c:v>
                </c:pt>
                <c:pt idx="96">
                  <c:v>44.036440043072709</c:v>
                </c:pt>
                <c:pt idx="97">
                  <c:v>44.036440043072709</c:v>
                </c:pt>
                <c:pt idx="98">
                  <c:v>44.036440043072709</c:v>
                </c:pt>
                <c:pt idx="99">
                  <c:v>44.028363397135536</c:v>
                </c:pt>
                <c:pt idx="100">
                  <c:v>44.012210105261197</c:v>
                </c:pt>
                <c:pt idx="101">
                  <c:v>44.028363397135536</c:v>
                </c:pt>
                <c:pt idx="102">
                  <c:v>44.028363397135536</c:v>
                </c:pt>
                <c:pt idx="103">
                  <c:v>44.020286751198363</c:v>
                </c:pt>
                <c:pt idx="104">
                  <c:v>44.028363397135536</c:v>
                </c:pt>
                <c:pt idx="105">
                  <c:v>44.012210105261197</c:v>
                </c:pt>
                <c:pt idx="106">
                  <c:v>44.012210105261197</c:v>
                </c:pt>
                <c:pt idx="107">
                  <c:v>44.020286751198363</c:v>
                </c:pt>
                <c:pt idx="108">
                  <c:v>44.012210105261197</c:v>
                </c:pt>
                <c:pt idx="109">
                  <c:v>44.020286751198363</c:v>
                </c:pt>
                <c:pt idx="110">
                  <c:v>44.020286751198363</c:v>
                </c:pt>
                <c:pt idx="111">
                  <c:v>44.028363397135536</c:v>
                </c:pt>
                <c:pt idx="112">
                  <c:v>44.028363397135536</c:v>
                </c:pt>
                <c:pt idx="113">
                  <c:v>44.028363397135536</c:v>
                </c:pt>
                <c:pt idx="114">
                  <c:v>44.028363397135536</c:v>
                </c:pt>
                <c:pt idx="115">
                  <c:v>44.028363397135536</c:v>
                </c:pt>
                <c:pt idx="116">
                  <c:v>44.028363397135536</c:v>
                </c:pt>
                <c:pt idx="117">
                  <c:v>44.028363397135536</c:v>
                </c:pt>
                <c:pt idx="118">
                  <c:v>44.036440043072709</c:v>
                </c:pt>
                <c:pt idx="119">
                  <c:v>44.036440043072709</c:v>
                </c:pt>
                <c:pt idx="120">
                  <c:v>44.028363397135536</c:v>
                </c:pt>
                <c:pt idx="121">
                  <c:v>44.044516689009882</c:v>
                </c:pt>
                <c:pt idx="122">
                  <c:v>44.052593334947055</c:v>
                </c:pt>
                <c:pt idx="123">
                  <c:v>44.036440043072709</c:v>
                </c:pt>
                <c:pt idx="124">
                  <c:v>44.036440043072709</c:v>
                </c:pt>
                <c:pt idx="125">
                  <c:v>44.036440043072709</c:v>
                </c:pt>
                <c:pt idx="126">
                  <c:v>44.028363397135536</c:v>
                </c:pt>
                <c:pt idx="127">
                  <c:v>44.052593334947055</c:v>
                </c:pt>
                <c:pt idx="128">
                  <c:v>44.020286751198363</c:v>
                </c:pt>
                <c:pt idx="129">
                  <c:v>44.028363397135536</c:v>
                </c:pt>
                <c:pt idx="130">
                  <c:v>44.036440043072709</c:v>
                </c:pt>
                <c:pt idx="131">
                  <c:v>44.020286751198363</c:v>
                </c:pt>
                <c:pt idx="132">
                  <c:v>44.020286751198363</c:v>
                </c:pt>
                <c:pt idx="133">
                  <c:v>9.9486144856727243E-2</c:v>
                </c:pt>
                <c:pt idx="134">
                  <c:v>0.12371608266824374</c:v>
                </c:pt>
                <c:pt idx="135">
                  <c:v>1.1252201788775782</c:v>
                </c:pt>
                <c:pt idx="136">
                  <c:v>2.1267242750869126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7514-4C33-9AE0-B1AFDB509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0185216"/>
        <c:axId val="2069056"/>
      </c:lineChart>
      <c:lineChart>
        <c:grouping val="standard"/>
        <c:varyColors val="0"/>
        <c:ser>
          <c:idx val="0"/>
          <c:order val="3"/>
          <c:tx>
            <c:strRef>
              <c:f>Kalibrace!$C$1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Kalibrace!$G$2:$G$132</c:f>
              <c:numCache>
                <c:formatCode>0.00</c:formatCode>
                <c:ptCount val="131"/>
                <c:pt idx="0">
                  <c:v>18.690000000000001</c:v>
                </c:pt>
                <c:pt idx="1">
                  <c:v>18.627500000000001</c:v>
                </c:pt>
                <c:pt idx="2">
                  <c:v>18.329999999999998</c:v>
                </c:pt>
                <c:pt idx="3">
                  <c:v>18.267499999999998</c:v>
                </c:pt>
                <c:pt idx="4">
                  <c:v>18.564999999999998</c:v>
                </c:pt>
                <c:pt idx="5">
                  <c:v>18.47</c:v>
                </c:pt>
                <c:pt idx="6">
                  <c:v>18.3125</c:v>
                </c:pt>
                <c:pt idx="7">
                  <c:v>18.5</c:v>
                </c:pt>
                <c:pt idx="8">
                  <c:v>18.734999999999999</c:v>
                </c:pt>
                <c:pt idx="9">
                  <c:v>18.814999999999998</c:v>
                </c:pt>
                <c:pt idx="10">
                  <c:v>18.8475</c:v>
                </c:pt>
                <c:pt idx="11">
                  <c:v>18.987500000000001</c:v>
                </c:pt>
                <c:pt idx="12">
                  <c:v>18.925000000000001</c:v>
                </c:pt>
                <c:pt idx="13">
                  <c:v>18.737499999999997</c:v>
                </c:pt>
                <c:pt idx="14">
                  <c:v>18.642499999999998</c:v>
                </c:pt>
                <c:pt idx="15">
                  <c:v>18.627499999999998</c:v>
                </c:pt>
                <c:pt idx="16">
                  <c:v>18.785</c:v>
                </c:pt>
                <c:pt idx="17">
                  <c:v>18.862500000000001</c:v>
                </c:pt>
                <c:pt idx="18">
                  <c:v>18.767499999999998</c:v>
                </c:pt>
                <c:pt idx="19">
                  <c:v>18.782499999999999</c:v>
                </c:pt>
                <c:pt idx="20">
                  <c:v>18.984999999999999</c:v>
                </c:pt>
                <c:pt idx="21">
                  <c:v>19.172499999999999</c:v>
                </c:pt>
                <c:pt idx="22">
                  <c:v>19.157499999999999</c:v>
                </c:pt>
                <c:pt idx="23">
                  <c:v>19.1875</c:v>
                </c:pt>
                <c:pt idx="24">
                  <c:v>19.5</c:v>
                </c:pt>
                <c:pt idx="25">
                  <c:v>19.704999999999998</c:v>
                </c:pt>
                <c:pt idx="26">
                  <c:v>19.579999999999998</c:v>
                </c:pt>
                <c:pt idx="27">
                  <c:v>19.517499999999998</c:v>
                </c:pt>
                <c:pt idx="28">
                  <c:v>19.392499999999998</c:v>
                </c:pt>
                <c:pt idx="29">
                  <c:v>19.14</c:v>
                </c:pt>
                <c:pt idx="30">
                  <c:v>19.14</c:v>
                </c:pt>
                <c:pt idx="31">
                  <c:v>19.299999999999997</c:v>
                </c:pt>
                <c:pt idx="32">
                  <c:v>19.472499999999997</c:v>
                </c:pt>
                <c:pt idx="33">
                  <c:v>19.564999999999998</c:v>
                </c:pt>
                <c:pt idx="34">
                  <c:v>19.597499999999997</c:v>
                </c:pt>
                <c:pt idx="35">
                  <c:v>19.395</c:v>
                </c:pt>
                <c:pt idx="36">
                  <c:v>18.987500000000001</c:v>
                </c:pt>
                <c:pt idx="37">
                  <c:v>18.767499999999998</c:v>
                </c:pt>
                <c:pt idx="38">
                  <c:v>18.532499999999999</c:v>
                </c:pt>
                <c:pt idx="39">
                  <c:v>18.252499999999998</c:v>
                </c:pt>
                <c:pt idx="40">
                  <c:v>18.064999999999998</c:v>
                </c:pt>
                <c:pt idx="41">
                  <c:v>17.64</c:v>
                </c:pt>
                <c:pt idx="42">
                  <c:v>17.03</c:v>
                </c:pt>
                <c:pt idx="43">
                  <c:v>16.1875</c:v>
                </c:pt>
                <c:pt idx="44">
                  <c:v>14.625</c:v>
                </c:pt>
                <c:pt idx="45">
                  <c:v>13.047499999999999</c:v>
                </c:pt>
                <c:pt idx="46">
                  <c:v>12.1425</c:v>
                </c:pt>
                <c:pt idx="47">
                  <c:v>11.285</c:v>
                </c:pt>
                <c:pt idx="48">
                  <c:v>10.395</c:v>
                </c:pt>
                <c:pt idx="49">
                  <c:v>9.91</c:v>
                </c:pt>
                <c:pt idx="50">
                  <c:v>9.52</c:v>
                </c:pt>
                <c:pt idx="51">
                  <c:v>8.8625000000000007</c:v>
                </c:pt>
                <c:pt idx="52">
                  <c:v>8.2200000000000006</c:v>
                </c:pt>
                <c:pt idx="53">
                  <c:v>7.9700000000000006</c:v>
                </c:pt>
                <c:pt idx="54">
                  <c:v>7.8450000000000006</c:v>
                </c:pt>
                <c:pt idx="55">
                  <c:v>7.4875000000000007</c:v>
                </c:pt>
                <c:pt idx="56">
                  <c:v>7.2850000000000001</c:v>
                </c:pt>
                <c:pt idx="57">
                  <c:v>7.2524999999999995</c:v>
                </c:pt>
                <c:pt idx="58">
                  <c:v>7.2374999999999998</c:v>
                </c:pt>
                <c:pt idx="59">
                  <c:v>7.5650000000000004</c:v>
                </c:pt>
                <c:pt idx="60">
                  <c:v>7.6725000000000003</c:v>
                </c:pt>
                <c:pt idx="61">
                  <c:v>7.3125</c:v>
                </c:pt>
                <c:pt idx="62">
                  <c:v>6.9850000000000003</c:v>
                </c:pt>
                <c:pt idx="63">
                  <c:v>6.5025000000000004</c:v>
                </c:pt>
                <c:pt idx="64">
                  <c:v>6.02</c:v>
                </c:pt>
                <c:pt idx="65">
                  <c:v>5.9424999999999999</c:v>
                </c:pt>
                <c:pt idx="66">
                  <c:v>5.8624999999999998</c:v>
                </c:pt>
                <c:pt idx="67">
                  <c:v>5.3599999999999994</c:v>
                </c:pt>
                <c:pt idx="68">
                  <c:v>4.9550000000000001</c:v>
                </c:pt>
                <c:pt idx="69">
                  <c:v>4.9874999999999998</c:v>
                </c:pt>
                <c:pt idx="70">
                  <c:v>4.8599999999999994</c:v>
                </c:pt>
                <c:pt idx="71">
                  <c:v>4.5299999999999994</c:v>
                </c:pt>
                <c:pt idx="72">
                  <c:v>4.3125</c:v>
                </c:pt>
                <c:pt idx="73">
                  <c:v>4.1574999999999998</c:v>
                </c:pt>
                <c:pt idx="74">
                  <c:v>4.0949999999999998</c:v>
                </c:pt>
                <c:pt idx="75">
                  <c:v>3.8774999999999999</c:v>
                </c:pt>
                <c:pt idx="76">
                  <c:v>3.4249999999999998</c:v>
                </c:pt>
                <c:pt idx="77">
                  <c:v>3.19</c:v>
                </c:pt>
                <c:pt idx="78">
                  <c:v>3.3</c:v>
                </c:pt>
                <c:pt idx="79">
                  <c:v>3.4249999999999998</c:v>
                </c:pt>
                <c:pt idx="80">
                  <c:v>3.4249999999999998</c:v>
                </c:pt>
                <c:pt idx="81">
                  <c:v>3.3475000000000001</c:v>
                </c:pt>
                <c:pt idx="82">
                  <c:v>3.1274999999999999</c:v>
                </c:pt>
                <c:pt idx="83">
                  <c:v>2.875</c:v>
                </c:pt>
                <c:pt idx="84">
                  <c:v>2.7800000000000002</c:v>
                </c:pt>
                <c:pt idx="85">
                  <c:v>2.625</c:v>
                </c:pt>
                <c:pt idx="86">
                  <c:v>2.4699999999999998</c:v>
                </c:pt>
                <c:pt idx="87">
                  <c:v>2.5474999999999999</c:v>
                </c:pt>
                <c:pt idx="88">
                  <c:v>2.5625</c:v>
                </c:pt>
                <c:pt idx="89">
                  <c:v>2.375</c:v>
                </c:pt>
                <c:pt idx="90">
                  <c:v>2.14</c:v>
                </c:pt>
                <c:pt idx="91">
                  <c:v>2</c:v>
                </c:pt>
                <c:pt idx="92">
                  <c:v>1.97</c:v>
                </c:pt>
                <c:pt idx="93">
                  <c:v>1.9224999999999999</c:v>
                </c:pt>
                <c:pt idx="94">
                  <c:v>1.8599999999999999</c:v>
                </c:pt>
                <c:pt idx="95">
                  <c:v>1.9375</c:v>
                </c:pt>
                <c:pt idx="96">
                  <c:v>2.0150000000000001</c:v>
                </c:pt>
                <c:pt idx="97">
                  <c:v>2</c:v>
                </c:pt>
                <c:pt idx="98">
                  <c:v>1.9375</c:v>
                </c:pt>
                <c:pt idx="99">
                  <c:v>1.7675000000000001</c:v>
                </c:pt>
                <c:pt idx="100">
                  <c:v>1.7374999999999998</c:v>
                </c:pt>
                <c:pt idx="101">
                  <c:v>1.9225000000000001</c:v>
                </c:pt>
                <c:pt idx="102">
                  <c:v>1.875</c:v>
                </c:pt>
                <c:pt idx="103">
                  <c:v>1.72</c:v>
                </c:pt>
                <c:pt idx="104">
                  <c:v>1.8125</c:v>
                </c:pt>
                <c:pt idx="105">
                  <c:v>1.8425</c:v>
                </c:pt>
                <c:pt idx="106">
                  <c:v>1.8574999999999999</c:v>
                </c:pt>
                <c:pt idx="107">
                  <c:v>2.0774999999999997</c:v>
                </c:pt>
                <c:pt idx="108">
                  <c:v>2.3925000000000001</c:v>
                </c:pt>
                <c:pt idx="109">
                  <c:v>2.7050000000000001</c:v>
                </c:pt>
                <c:pt idx="110">
                  <c:v>3.0474999999999999</c:v>
                </c:pt>
                <c:pt idx="111">
                  <c:v>3.4849999999999999</c:v>
                </c:pt>
                <c:pt idx="112">
                  <c:v>3.8624999999999998</c:v>
                </c:pt>
                <c:pt idx="113">
                  <c:v>4.16</c:v>
                </c:pt>
                <c:pt idx="114">
                  <c:v>4.5324999999999998</c:v>
                </c:pt>
                <c:pt idx="115">
                  <c:v>4.97</c:v>
                </c:pt>
                <c:pt idx="116">
                  <c:v>5.2675000000000001</c:v>
                </c:pt>
                <c:pt idx="117">
                  <c:v>5.5949999999999998</c:v>
                </c:pt>
                <c:pt idx="118">
                  <c:v>6.2374999999999998</c:v>
                </c:pt>
                <c:pt idx="119">
                  <c:v>6.66</c:v>
                </c:pt>
                <c:pt idx="120">
                  <c:v>6.7675000000000001</c:v>
                </c:pt>
                <c:pt idx="121">
                  <c:v>7.1725000000000003</c:v>
                </c:pt>
                <c:pt idx="122">
                  <c:v>7.8274999999999997</c:v>
                </c:pt>
                <c:pt idx="123">
                  <c:v>8.3425000000000011</c:v>
                </c:pt>
                <c:pt idx="124">
                  <c:v>8.875</c:v>
                </c:pt>
                <c:pt idx="125">
                  <c:v>9.6275000000000013</c:v>
                </c:pt>
                <c:pt idx="126">
                  <c:v>10.5175</c:v>
                </c:pt>
                <c:pt idx="127">
                  <c:v>11.515000000000001</c:v>
                </c:pt>
                <c:pt idx="128">
                  <c:v>12.375</c:v>
                </c:pt>
                <c:pt idx="129">
                  <c:v>13.172499999999999</c:v>
                </c:pt>
                <c:pt idx="130">
                  <c:v>13.984999999999999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7514-4C33-9AE0-B1AFDB509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80240"/>
        <c:axId val="13206128"/>
      </c:lineChart>
      <c:catAx>
        <c:axId val="2010185216"/>
        <c:scaling>
          <c:orientation val="minMax"/>
        </c:scaling>
        <c:delete val="0"/>
        <c:axPos val="b"/>
        <c:numFmt formatCode="h:mm;@" sourceLinked="0"/>
        <c:majorTickMark val="out"/>
        <c:minorTickMark val="none"/>
        <c:tickLblPos val="nextTo"/>
        <c:spPr>
          <a:noFill/>
          <a:ln w="22225" cap="flat" cmpd="sng" algn="ctr">
            <a:solidFill>
              <a:schemeClr val="tx2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056"/>
        <c:crossesAt val="-5"/>
        <c:auto val="0"/>
        <c:lblAlgn val="ctr"/>
        <c:lblOffset val="100"/>
        <c:noMultiLvlLbl val="0"/>
      </c:catAx>
      <c:valAx>
        <c:axId val="2069056"/>
        <c:scaling>
          <c:orientation val="minMax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185216"/>
        <c:crosses val="autoZero"/>
        <c:crossBetween val="between"/>
        <c:majorUnit val="5"/>
      </c:valAx>
      <c:valAx>
        <c:axId val="1320612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°C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0240"/>
        <c:crosses val="max"/>
        <c:crossBetween val="between"/>
      </c:valAx>
      <c:catAx>
        <c:axId val="15480240"/>
        <c:scaling>
          <c:orientation val="minMax"/>
        </c:scaling>
        <c:delete val="1"/>
        <c:axPos val="b"/>
        <c:majorTickMark val="out"/>
        <c:minorTickMark val="none"/>
        <c:tickLblPos val="nextTo"/>
        <c:crossAx val="1320612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Kalibrace!$B$1</c:f>
              <c:strCache>
                <c:ptCount val="1"/>
                <c:pt idx="0">
                  <c:v>Voltage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Kalibrace!$A$46:$A$132</c:f>
              <c:numCache>
                <c:formatCode>m/d/yyyy\ h:mm</c:formatCode>
                <c:ptCount val="87"/>
                <c:pt idx="0">
                  <c:v>43958.835416666669</c:v>
                </c:pt>
                <c:pt idx="1">
                  <c:v>43958.841666666667</c:v>
                </c:pt>
                <c:pt idx="2">
                  <c:v>43958.848611111112</c:v>
                </c:pt>
                <c:pt idx="3">
                  <c:v>43958.854861111111</c:v>
                </c:pt>
                <c:pt idx="4">
                  <c:v>43958.861805555556</c:v>
                </c:pt>
                <c:pt idx="5">
                  <c:v>43958.868750000001</c:v>
                </c:pt>
                <c:pt idx="6">
                  <c:v>43958.875</c:v>
                </c:pt>
                <c:pt idx="7">
                  <c:v>43958.881944444445</c:v>
                </c:pt>
                <c:pt idx="8">
                  <c:v>43958.888194444444</c:v>
                </c:pt>
                <c:pt idx="9">
                  <c:v>43958.895138888889</c:v>
                </c:pt>
                <c:pt idx="10">
                  <c:v>43958.902083333334</c:v>
                </c:pt>
                <c:pt idx="11">
                  <c:v>43958.908333333333</c:v>
                </c:pt>
                <c:pt idx="12">
                  <c:v>43958.915277777778</c:v>
                </c:pt>
                <c:pt idx="13">
                  <c:v>43958.921527777777</c:v>
                </c:pt>
                <c:pt idx="14">
                  <c:v>43958.928472222222</c:v>
                </c:pt>
                <c:pt idx="15">
                  <c:v>43958.935416666667</c:v>
                </c:pt>
                <c:pt idx="16">
                  <c:v>43958.941666666666</c:v>
                </c:pt>
                <c:pt idx="17">
                  <c:v>43958.948611111111</c:v>
                </c:pt>
                <c:pt idx="18">
                  <c:v>43958.955555555556</c:v>
                </c:pt>
                <c:pt idx="19">
                  <c:v>43958.961805555555</c:v>
                </c:pt>
                <c:pt idx="20">
                  <c:v>43958.96875</c:v>
                </c:pt>
                <c:pt idx="21">
                  <c:v>43958.974999999999</c:v>
                </c:pt>
                <c:pt idx="22">
                  <c:v>43958.981944444444</c:v>
                </c:pt>
                <c:pt idx="23">
                  <c:v>43958.988194444442</c:v>
                </c:pt>
                <c:pt idx="24">
                  <c:v>43958.995138888888</c:v>
                </c:pt>
                <c:pt idx="25">
                  <c:v>43959.002083333333</c:v>
                </c:pt>
                <c:pt idx="26">
                  <c:v>43959.008333333331</c:v>
                </c:pt>
                <c:pt idx="27">
                  <c:v>43959.015277777777</c:v>
                </c:pt>
                <c:pt idx="28">
                  <c:v>43959.022222222222</c:v>
                </c:pt>
                <c:pt idx="29">
                  <c:v>43959.02847222222</c:v>
                </c:pt>
                <c:pt idx="30">
                  <c:v>43959.035416666666</c:v>
                </c:pt>
                <c:pt idx="31">
                  <c:v>43959.041666666664</c:v>
                </c:pt>
                <c:pt idx="32">
                  <c:v>43959.048611111109</c:v>
                </c:pt>
                <c:pt idx="33">
                  <c:v>43959.055555555555</c:v>
                </c:pt>
                <c:pt idx="34">
                  <c:v>43959.061805555553</c:v>
                </c:pt>
                <c:pt idx="35">
                  <c:v>43959.068749999999</c:v>
                </c:pt>
                <c:pt idx="36">
                  <c:v>43959.074999999997</c:v>
                </c:pt>
                <c:pt idx="37">
                  <c:v>43959.081944444442</c:v>
                </c:pt>
                <c:pt idx="38">
                  <c:v>43959.088888888888</c:v>
                </c:pt>
                <c:pt idx="39">
                  <c:v>43959.095138888886</c:v>
                </c:pt>
                <c:pt idx="40">
                  <c:v>43959.102083333331</c:v>
                </c:pt>
                <c:pt idx="41">
                  <c:v>43959.10833333333</c:v>
                </c:pt>
                <c:pt idx="42">
                  <c:v>43959.115277777775</c:v>
                </c:pt>
                <c:pt idx="43">
                  <c:v>43959.12222222222</c:v>
                </c:pt>
                <c:pt idx="44">
                  <c:v>43959.128472222219</c:v>
                </c:pt>
                <c:pt idx="45">
                  <c:v>43959.135416666664</c:v>
                </c:pt>
                <c:pt idx="46">
                  <c:v>43959.14166666667</c:v>
                </c:pt>
                <c:pt idx="47">
                  <c:v>43959.148611111108</c:v>
                </c:pt>
                <c:pt idx="48">
                  <c:v>43959.155555555553</c:v>
                </c:pt>
                <c:pt idx="49">
                  <c:v>43959.161805555559</c:v>
                </c:pt>
                <c:pt idx="50">
                  <c:v>43959.168749999997</c:v>
                </c:pt>
                <c:pt idx="51">
                  <c:v>43959.175694444442</c:v>
                </c:pt>
                <c:pt idx="52">
                  <c:v>43959.181944444441</c:v>
                </c:pt>
                <c:pt idx="53">
                  <c:v>43959.188888888886</c:v>
                </c:pt>
                <c:pt idx="54">
                  <c:v>43959.195138888892</c:v>
                </c:pt>
                <c:pt idx="55">
                  <c:v>43959.20208333333</c:v>
                </c:pt>
                <c:pt idx="56">
                  <c:v>43959.209027777775</c:v>
                </c:pt>
                <c:pt idx="57">
                  <c:v>43959.215277777781</c:v>
                </c:pt>
                <c:pt idx="58">
                  <c:v>43959.222222222219</c:v>
                </c:pt>
                <c:pt idx="59">
                  <c:v>43959.228472222225</c:v>
                </c:pt>
                <c:pt idx="60">
                  <c:v>43959.23541666667</c:v>
                </c:pt>
                <c:pt idx="61">
                  <c:v>43959.242361111108</c:v>
                </c:pt>
                <c:pt idx="62">
                  <c:v>43959.248611111114</c:v>
                </c:pt>
                <c:pt idx="63">
                  <c:v>43959.255555555559</c:v>
                </c:pt>
                <c:pt idx="64">
                  <c:v>43959.262499999997</c:v>
                </c:pt>
                <c:pt idx="65">
                  <c:v>43959.268750000003</c:v>
                </c:pt>
                <c:pt idx="66">
                  <c:v>43959.275694444441</c:v>
                </c:pt>
                <c:pt idx="67">
                  <c:v>43959.281944444447</c:v>
                </c:pt>
                <c:pt idx="68">
                  <c:v>43959.288888888892</c:v>
                </c:pt>
                <c:pt idx="69">
                  <c:v>43959.29583333333</c:v>
                </c:pt>
                <c:pt idx="70">
                  <c:v>43959.302083333336</c:v>
                </c:pt>
                <c:pt idx="71">
                  <c:v>43959.309027777781</c:v>
                </c:pt>
                <c:pt idx="72">
                  <c:v>43959.315972222219</c:v>
                </c:pt>
                <c:pt idx="73">
                  <c:v>43959.322222222225</c:v>
                </c:pt>
                <c:pt idx="74">
                  <c:v>43959.32916666667</c:v>
                </c:pt>
                <c:pt idx="75">
                  <c:v>43959.335416666669</c:v>
                </c:pt>
                <c:pt idx="76">
                  <c:v>43959.342361111114</c:v>
                </c:pt>
                <c:pt idx="77">
                  <c:v>43959.349305555559</c:v>
                </c:pt>
                <c:pt idx="78">
                  <c:v>43959.355555555558</c:v>
                </c:pt>
                <c:pt idx="79">
                  <c:v>43959.362500000003</c:v>
                </c:pt>
                <c:pt idx="80">
                  <c:v>43959.369444444441</c:v>
                </c:pt>
                <c:pt idx="81">
                  <c:v>43959.375694444447</c:v>
                </c:pt>
                <c:pt idx="82">
                  <c:v>43959.382638888892</c:v>
                </c:pt>
                <c:pt idx="83">
                  <c:v>43959.388888888891</c:v>
                </c:pt>
                <c:pt idx="84">
                  <c:v>43959.395833333336</c:v>
                </c:pt>
                <c:pt idx="85">
                  <c:v>43959.402777777781</c:v>
                </c:pt>
                <c:pt idx="86">
                  <c:v>43959.40902777778</c:v>
                </c:pt>
              </c:numCache>
            </c:numRef>
          </c:cat>
          <c:val>
            <c:numRef>
              <c:f>Kalibrace!$B$46:$B$132</c:f>
              <c:numCache>
                <c:formatCode>General</c:formatCode>
                <c:ptCount val="87"/>
                <c:pt idx="0">
                  <c:v>6187</c:v>
                </c:pt>
                <c:pt idx="1">
                  <c:v>6195</c:v>
                </c:pt>
                <c:pt idx="2">
                  <c:v>6196</c:v>
                </c:pt>
                <c:pt idx="3">
                  <c:v>6199</c:v>
                </c:pt>
                <c:pt idx="4">
                  <c:v>6196</c:v>
                </c:pt>
                <c:pt idx="5">
                  <c:v>6196</c:v>
                </c:pt>
                <c:pt idx="6">
                  <c:v>6200</c:v>
                </c:pt>
                <c:pt idx="7">
                  <c:v>6199</c:v>
                </c:pt>
                <c:pt idx="8">
                  <c:v>6198</c:v>
                </c:pt>
                <c:pt idx="9">
                  <c:v>6202</c:v>
                </c:pt>
                <c:pt idx="10">
                  <c:v>6206</c:v>
                </c:pt>
                <c:pt idx="11">
                  <c:v>6204</c:v>
                </c:pt>
                <c:pt idx="12">
                  <c:v>6203</c:v>
                </c:pt>
                <c:pt idx="13">
                  <c:v>6205</c:v>
                </c:pt>
                <c:pt idx="14">
                  <c:v>6208</c:v>
                </c:pt>
                <c:pt idx="15">
                  <c:v>6206</c:v>
                </c:pt>
                <c:pt idx="16">
                  <c:v>6207</c:v>
                </c:pt>
                <c:pt idx="17">
                  <c:v>6207</c:v>
                </c:pt>
                <c:pt idx="18">
                  <c:v>6206</c:v>
                </c:pt>
                <c:pt idx="19">
                  <c:v>6206</c:v>
                </c:pt>
                <c:pt idx="20">
                  <c:v>6206</c:v>
                </c:pt>
                <c:pt idx="21">
                  <c:v>6207</c:v>
                </c:pt>
                <c:pt idx="22">
                  <c:v>6208</c:v>
                </c:pt>
                <c:pt idx="23">
                  <c:v>6207</c:v>
                </c:pt>
                <c:pt idx="24">
                  <c:v>6206</c:v>
                </c:pt>
                <c:pt idx="25">
                  <c:v>6208</c:v>
                </c:pt>
                <c:pt idx="26">
                  <c:v>6207</c:v>
                </c:pt>
                <c:pt idx="27">
                  <c:v>6205</c:v>
                </c:pt>
                <c:pt idx="28">
                  <c:v>6207</c:v>
                </c:pt>
                <c:pt idx="29">
                  <c:v>6207</c:v>
                </c:pt>
                <c:pt idx="30">
                  <c:v>6208</c:v>
                </c:pt>
                <c:pt idx="31">
                  <c:v>6208</c:v>
                </c:pt>
                <c:pt idx="32">
                  <c:v>6206</c:v>
                </c:pt>
                <c:pt idx="33">
                  <c:v>6206</c:v>
                </c:pt>
                <c:pt idx="34">
                  <c:v>6207</c:v>
                </c:pt>
                <c:pt idx="35">
                  <c:v>6208</c:v>
                </c:pt>
                <c:pt idx="36">
                  <c:v>6208</c:v>
                </c:pt>
                <c:pt idx="37">
                  <c:v>6208</c:v>
                </c:pt>
                <c:pt idx="38">
                  <c:v>6208</c:v>
                </c:pt>
                <c:pt idx="39">
                  <c:v>6208</c:v>
                </c:pt>
                <c:pt idx="40">
                  <c:v>6208</c:v>
                </c:pt>
                <c:pt idx="41">
                  <c:v>6207</c:v>
                </c:pt>
                <c:pt idx="42">
                  <c:v>6206</c:v>
                </c:pt>
                <c:pt idx="43">
                  <c:v>6208</c:v>
                </c:pt>
                <c:pt idx="44">
                  <c:v>6208</c:v>
                </c:pt>
                <c:pt idx="45">
                  <c:v>6208</c:v>
                </c:pt>
                <c:pt idx="46">
                  <c:v>6207</c:v>
                </c:pt>
                <c:pt idx="47">
                  <c:v>6206</c:v>
                </c:pt>
                <c:pt idx="48">
                  <c:v>6208</c:v>
                </c:pt>
                <c:pt idx="49">
                  <c:v>6207</c:v>
                </c:pt>
                <c:pt idx="50">
                  <c:v>6207</c:v>
                </c:pt>
                <c:pt idx="51">
                  <c:v>6207</c:v>
                </c:pt>
                <c:pt idx="52">
                  <c:v>6207</c:v>
                </c:pt>
                <c:pt idx="53">
                  <c:v>6207</c:v>
                </c:pt>
                <c:pt idx="54">
                  <c:v>6207</c:v>
                </c:pt>
                <c:pt idx="55">
                  <c:v>6206</c:v>
                </c:pt>
                <c:pt idx="56">
                  <c:v>6204</c:v>
                </c:pt>
                <c:pt idx="57">
                  <c:v>6206</c:v>
                </c:pt>
                <c:pt idx="58">
                  <c:v>6206</c:v>
                </c:pt>
                <c:pt idx="59">
                  <c:v>6205</c:v>
                </c:pt>
                <c:pt idx="60">
                  <c:v>6206</c:v>
                </c:pt>
                <c:pt idx="61">
                  <c:v>6204</c:v>
                </c:pt>
                <c:pt idx="62">
                  <c:v>6204</c:v>
                </c:pt>
                <c:pt idx="63">
                  <c:v>6205</c:v>
                </c:pt>
                <c:pt idx="64">
                  <c:v>6204</c:v>
                </c:pt>
                <c:pt idx="65">
                  <c:v>6205</c:v>
                </c:pt>
                <c:pt idx="66">
                  <c:v>6205</c:v>
                </c:pt>
                <c:pt idx="67">
                  <c:v>6206</c:v>
                </c:pt>
                <c:pt idx="68">
                  <c:v>6206</c:v>
                </c:pt>
                <c:pt idx="69">
                  <c:v>6206</c:v>
                </c:pt>
                <c:pt idx="70">
                  <c:v>6206</c:v>
                </c:pt>
                <c:pt idx="71">
                  <c:v>6206</c:v>
                </c:pt>
                <c:pt idx="72">
                  <c:v>6206</c:v>
                </c:pt>
                <c:pt idx="73">
                  <c:v>6206</c:v>
                </c:pt>
                <c:pt idx="74">
                  <c:v>6207</c:v>
                </c:pt>
                <c:pt idx="75">
                  <c:v>6207</c:v>
                </c:pt>
                <c:pt idx="76">
                  <c:v>6206</c:v>
                </c:pt>
                <c:pt idx="77">
                  <c:v>6208</c:v>
                </c:pt>
                <c:pt idx="78">
                  <c:v>6209</c:v>
                </c:pt>
                <c:pt idx="79">
                  <c:v>6207</c:v>
                </c:pt>
                <c:pt idx="80">
                  <c:v>6207</c:v>
                </c:pt>
                <c:pt idx="81">
                  <c:v>6207</c:v>
                </c:pt>
                <c:pt idx="82">
                  <c:v>6206</c:v>
                </c:pt>
                <c:pt idx="83">
                  <c:v>6209</c:v>
                </c:pt>
                <c:pt idx="84">
                  <c:v>6205</c:v>
                </c:pt>
                <c:pt idx="85">
                  <c:v>6206</c:v>
                </c:pt>
                <c:pt idx="86">
                  <c:v>6207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66-411B-8541-6BA1D5274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5843504"/>
        <c:axId val="78035408"/>
      </c:lineChart>
      <c:lineChart>
        <c:grouping val="standard"/>
        <c:varyColors val="0"/>
        <c:ser>
          <c:idx val="1"/>
          <c:order val="1"/>
          <c:tx>
            <c:strRef>
              <c:f>Kalibrace!$C$1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Kalibrace!$A$46:$A$132</c:f>
              <c:numCache>
                <c:formatCode>m/d/yyyy\ h:mm</c:formatCode>
                <c:ptCount val="87"/>
                <c:pt idx="0">
                  <c:v>43958.835416666669</c:v>
                </c:pt>
                <c:pt idx="1">
                  <c:v>43958.841666666667</c:v>
                </c:pt>
                <c:pt idx="2">
                  <c:v>43958.848611111112</c:v>
                </c:pt>
                <c:pt idx="3">
                  <c:v>43958.854861111111</c:v>
                </c:pt>
                <c:pt idx="4">
                  <c:v>43958.861805555556</c:v>
                </c:pt>
                <c:pt idx="5">
                  <c:v>43958.868750000001</c:v>
                </c:pt>
                <c:pt idx="6">
                  <c:v>43958.875</c:v>
                </c:pt>
                <c:pt idx="7">
                  <c:v>43958.881944444445</c:v>
                </c:pt>
                <c:pt idx="8">
                  <c:v>43958.888194444444</c:v>
                </c:pt>
                <c:pt idx="9">
                  <c:v>43958.895138888889</c:v>
                </c:pt>
                <c:pt idx="10">
                  <c:v>43958.902083333334</c:v>
                </c:pt>
                <c:pt idx="11">
                  <c:v>43958.908333333333</c:v>
                </c:pt>
                <c:pt idx="12">
                  <c:v>43958.915277777778</c:v>
                </c:pt>
                <c:pt idx="13">
                  <c:v>43958.921527777777</c:v>
                </c:pt>
                <c:pt idx="14">
                  <c:v>43958.928472222222</c:v>
                </c:pt>
                <c:pt idx="15">
                  <c:v>43958.935416666667</c:v>
                </c:pt>
                <c:pt idx="16">
                  <c:v>43958.941666666666</c:v>
                </c:pt>
                <c:pt idx="17">
                  <c:v>43958.948611111111</c:v>
                </c:pt>
                <c:pt idx="18">
                  <c:v>43958.955555555556</c:v>
                </c:pt>
                <c:pt idx="19">
                  <c:v>43958.961805555555</c:v>
                </c:pt>
                <c:pt idx="20">
                  <c:v>43958.96875</c:v>
                </c:pt>
                <c:pt idx="21">
                  <c:v>43958.974999999999</c:v>
                </c:pt>
                <c:pt idx="22">
                  <c:v>43958.981944444444</c:v>
                </c:pt>
                <c:pt idx="23">
                  <c:v>43958.988194444442</c:v>
                </c:pt>
                <c:pt idx="24">
                  <c:v>43958.995138888888</c:v>
                </c:pt>
                <c:pt idx="25">
                  <c:v>43959.002083333333</c:v>
                </c:pt>
                <c:pt idx="26">
                  <c:v>43959.008333333331</c:v>
                </c:pt>
                <c:pt idx="27">
                  <c:v>43959.015277777777</c:v>
                </c:pt>
                <c:pt idx="28">
                  <c:v>43959.022222222222</c:v>
                </c:pt>
                <c:pt idx="29">
                  <c:v>43959.02847222222</c:v>
                </c:pt>
                <c:pt idx="30">
                  <c:v>43959.035416666666</c:v>
                </c:pt>
                <c:pt idx="31">
                  <c:v>43959.041666666664</c:v>
                </c:pt>
                <c:pt idx="32">
                  <c:v>43959.048611111109</c:v>
                </c:pt>
                <c:pt idx="33">
                  <c:v>43959.055555555555</c:v>
                </c:pt>
                <c:pt idx="34">
                  <c:v>43959.061805555553</c:v>
                </c:pt>
                <c:pt idx="35">
                  <c:v>43959.068749999999</c:v>
                </c:pt>
                <c:pt idx="36">
                  <c:v>43959.074999999997</c:v>
                </c:pt>
                <c:pt idx="37">
                  <c:v>43959.081944444442</c:v>
                </c:pt>
                <c:pt idx="38">
                  <c:v>43959.088888888888</c:v>
                </c:pt>
                <c:pt idx="39">
                  <c:v>43959.095138888886</c:v>
                </c:pt>
                <c:pt idx="40">
                  <c:v>43959.102083333331</c:v>
                </c:pt>
                <c:pt idx="41">
                  <c:v>43959.10833333333</c:v>
                </c:pt>
                <c:pt idx="42">
                  <c:v>43959.115277777775</c:v>
                </c:pt>
                <c:pt idx="43">
                  <c:v>43959.12222222222</c:v>
                </c:pt>
                <c:pt idx="44">
                  <c:v>43959.128472222219</c:v>
                </c:pt>
                <c:pt idx="45">
                  <c:v>43959.135416666664</c:v>
                </c:pt>
                <c:pt idx="46">
                  <c:v>43959.14166666667</c:v>
                </c:pt>
                <c:pt idx="47">
                  <c:v>43959.148611111108</c:v>
                </c:pt>
                <c:pt idx="48">
                  <c:v>43959.155555555553</c:v>
                </c:pt>
                <c:pt idx="49">
                  <c:v>43959.161805555559</c:v>
                </c:pt>
                <c:pt idx="50">
                  <c:v>43959.168749999997</c:v>
                </c:pt>
                <c:pt idx="51">
                  <c:v>43959.175694444442</c:v>
                </c:pt>
                <c:pt idx="52">
                  <c:v>43959.181944444441</c:v>
                </c:pt>
                <c:pt idx="53">
                  <c:v>43959.188888888886</c:v>
                </c:pt>
                <c:pt idx="54">
                  <c:v>43959.195138888892</c:v>
                </c:pt>
                <c:pt idx="55">
                  <c:v>43959.20208333333</c:v>
                </c:pt>
                <c:pt idx="56">
                  <c:v>43959.209027777775</c:v>
                </c:pt>
                <c:pt idx="57">
                  <c:v>43959.215277777781</c:v>
                </c:pt>
                <c:pt idx="58">
                  <c:v>43959.222222222219</c:v>
                </c:pt>
                <c:pt idx="59">
                  <c:v>43959.228472222225</c:v>
                </c:pt>
                <c:pt idx="60">
                  <c:v>43959.23541666667</c:v>
                </c:pt>
                <c:pt idx="61">
                  <c:v>43959.242361111108</c:v>
                </c:pt>
                <c:pt idx="62">
                  <c:v>43959.248611111114</c:v>
                </c:pt>
                <c:pt idx="63">
                  <c:v>43959.255555555559</c:v>
                </c:pt>
                <c:pt idx="64">
                  <c:v>43959.262499999997</c:v>
                </c:pt>
                <c:pt idx="65">
                  <c:v>43959.268750000003</c:v>
                </c:pt>
                <c:pt idx="66">
                  <c:v>43959.275694444441</c:v>
                </c:pt>
                <c:pt idx="67">
                  <c:v>43959.281944444447</c:v>
                </c:pt>
                <c:pt idx="68">
                  <c:v>43959.288888888892</c:v>
                </c:pt>
                <c:pt idx="69">
                  <c:v>43959.29583333333</c:v>
                </c:pt>
                <c:pt idx="70">
                  <c:v>43959.302083333336</c:v>
                </c:pt>
                <c:pt idx="71">
                  <c:v>43959.309027777781</c:v>
                </c:pt>
                <c:pt idx="72">
                  <c:v>43959.315972222219</c:v>
                </c:pt>
                <c:pt idx="73">
                  <c:v>43959.322222222225</c:v>
                </c:pt>
                <c:pt idx="74">
                  <c:v>43959.32916666667</c:v>
                </c:pt>
                <c:pt idx="75">
                  <c:v>43959.335416666669</c:v>
                </c:pt>
                <c:pt idx="76">
                  <c:v>43959.342361111114</c:v>
                </c:pt>
                <c:pt idx="77">
                  <c:v>43959.349305555559</c:v>
                </c:pt>
                <c:pt idx="78">
                  <c:v>43959.355555555558</c:v>
                </c:pt>
                <c:pt idx="79">
                  <c:v>43959.362500000003</c:v>
                </c:pt>
                <c:pt idx="80">
                  <c:v>43959.369444444441</c:v>
                </c:pt>
                <c:pt idx="81">
                  <c:v>43959.375694444447</c:v>
                </c:pt>
                <c:pt idx="82">
                  <c:v>43959.382638888892</c:v>
                </c:pt>
                <c:pt idx="83">
                  <c:v>43959.388888888891</c:v>
                </c:pt>
                <c:pt idx="84">
                  <c:v>43959.395833333336</c:v>
                </c:pt>
                <c:pt idx="85">
                  <c:v>43959.402777777781</c:v>
                </c:pt>
                <c:pt idx="86">
                  <c:v>43959.40902777778</c:v>
                </c:pt>
              </c:numCache>
            </c:numRef>
          </c:cat>
          <c:val>
            <c:numRef>
              <c:f>Kalibrace!$C$46:$C$132</c:f>
              <c:numCache>
                <c:formatCode>General</c:formatCode>
                <c:ptCount val="87"/>
                <c:pt idx="0">
                  <c:v>14.56</c:v>
                </c:pt>
                <c:pt idx="1">
                  <c:v>12.69</c:v>
                </c:pt>
                <c:pt idx="2">
                  <c:v>12.25</c:v>
                </c:pt>
                <c:pt idx="3">
                  <c:v>11.38</c:v>
                </c:pt>
                <c:pt idx="4">
                  <c:v>10.130000000000001</c:v>
                </c:pt>
                <c:pt idx="5">
                  <c:v>9.94</c:v>
                </c:pt>
                <c:pt idx="6">
                  <c:v>9.6300000000000008</c:v>
                </c:pt>
                <c:pt idx="7">
                  <c:v>8.8800000000000008</c:v>
                </c:pt>
                <c:pt idx="8">
                  <c:v>8.06</c:v>
                </c:pt>
                <c:pt idx="9">
                  <c:v>7.88</c:v>
                </c:pt>
                <c:pt idx="10">
                  <c:v>8.06</c:v>
                </c:pt>
                <c:pt idx="11">
                  <c:v>7.38</c:v>
                </c:pt>
                <c:pt idx="12">
                  <c:v>7.13</c:v>
                </c:pt>
                <c:pt idx="13">
                  <c:v>7.5</c:v>
                </c:pt>
                <c:pt idx="14">
                  <c:v>6.88</c:v>
                </c:pt>
                <c:pt idx="15">
                  <c:v>7.69</c:v>
                </c:pt>
                <c:pt idx="16">
                  <c:v>8</c:v>
                </c:pt>
                <c:pt idx="17">
                  <c:v>7</c:v>
                </c:pt>
                <c:pt idx="18">
                  <c:v>7.25</c:v>
                </c:pt>
                <c:pt idx="19">
                  <c:v>6.44</c:v>
                </c:pt>
                <c:pt idx="20">
                  <c:v>5.88</c:v>
                </c:pt>
                <c:pt idx="21">
                  <c:v>5.88</c:v>
                </c:pt>
                <c:pt idx="22">
                  <c:v>6.13</c:v>
                </c:pt>
                <c:pt idx="23">
                  <c:v>5.31</c:v>
                </c:pt>
                <c:pt idx="24">
                  <c:v>4.6900000000000004</c:v>
                </c:pt>
                <c:pt idx="25">
                  <c:v>5.13</c:v>
                </c:pt>
                <c:pt idx="26">
                  <c:v>5</c:v>
                </c:pt>
                <c:pt idx="27">
                  <c:v>4.3099999999999996</c:v>
                </c:pt>
                <c:pt idx="28">
                  <c:v>4.5</c:v>
                </c:pt>
                <c:pt idx="29">
                  <c:v>3.94</c:v>
                </c:pt>
                <c:pt idx="30">
                  <c:v>4.25</c:v>
                </c:pt>
                <c:pt idx="31">
                  <c:v>3.94</c:v>
                </c:pt>
                <c:pt idx="32">
                  <c:v>3.38</c:v>
                </c:pt>
                <c:pt idx="33">
                  <c:v>3</c:v>
                </c:pt>
                <c:pt idx="34">
                  <c:v>3.38</c:v>
                </c:pt>
                <c:pt idx="35">
                  <c:v>3.44</c:v>
                </c:pt>
                <c:pt idx="36">
                  <c:v>3.44</c:v>
                </c:pt>
                <c:pt idx="37">
                  <c:v>3.38</c:v>
                </c:pt>
                <c:pt idx="38">
                  <c:v>3.19</c:v>
                </c:pt>
                <c:pt idx="39">
                  <c:v>2.75</c:v>
                </c:pt>
                <c:pt idx="40">
                  <c:v>2.81</c:v>
                </c:pt>
                <c:pt idx="41">
                  <c:v>2.75</c:v>
                </c:pt>
                <c:pt idx="42">
                  <c:v>2.19</c:v>
                </c:pt>
                <c:pt idx="43">
                  <c:v>2.75</c:v>
                </c:pt>
                <c:pt idx="44">
                  <c:v>2.5</c:v>
                </c:pt>
                <c:pt idx="45">
                  <c:v>2.5</c:v>
                </c:pt>
                <c:pt idx="46">
                  <c:v>2</c:v>
                </c:pt>
                <c:pt idx="47">
                  <c:v>2.06</c:v>
                </c:pt>
                <c:pt idx="48">
                  <c:v>1.88</c:v>
                </c:pt>
                <c:pt idx="49">
                  <c:v>2.06</c:v>
                </c:pt>
                <c:pt idx="50">
                  <c:v>1.69</c:v>
                </c:pt>
                <c:pt idx="51">
                  <c:v>2</c:v>
                </c:pt>
                <c:pt idx="52">
                  <c:v>2.06</c:v>
                </c:pt>
                <c:pt idx="53">
                  <c:v>1.94</c:v>
                </c:pt>
                <c:pt idx="54">
                  <c:v>2.06</c:v>
                </c:pt>
                <c:pt idx="55">
                  <c:v>1.69</c:v>
                </c:pt>
                <c:pt idx="56">
                  <c:v>1.63</c:v>
                </c:pt>
                <c:pt idx="57">
                  <c:v>2</c:v>
                </c:pt>
                <c:pt idx="58">
                  <c:v>2.06</c:v>
                </c:pt>
                <c:pt idx="59">
                  <c:v>1.38</c:v>
                </c:pt>
                <c:pt idx="60">
                  <c:v>2.06</c:v>
                </c:pt>
                <c:pt idx="61">
                  <c:v>1.75</c:v>
                </c:pt>
                <c:pt idx="62">
                  <c:v>1.81</c:v>
                </c:pt>
                <c:pt idx="63">
                  <c:v>2.06</c:v>
                </c:pt>
                <c:pt idx="64">
                  <c:v>2.38</c:v>
                </c:pt>
                <c:pt idx="65">
                  <c:v>2.75</c:v>
                </c:pt>
                <c:pt idx="66">
                  <c:v>2.94</c:v>
                </c:pt>
                <c:pt idx="67">
                  <c:v>3.56</c:v>
                </c:pt>
                <c:pt idx="68">
                  <c:v>3.88</c:v>
                </c:pt>
                <c:pt idx="69">
                  <c:v>4.13</c:v>
                </c:pt>
                <c:pt idx="70">
                  <c:v>4.5</c:v>
                </c:pt>
                <c:pt idx="71">
                  <c:v>5</c:v>
                </c:pt>
                <c:pt idx="72">
                  <c:v>5.38</c:v>
                </c:pt>
                <c:pt idx="73">
                  <c:v>5.31</c:v>
                </c:pt>
                <c:pt idx="74">
                  <c:v>6.38</c:v>
                </c:pt>
                <c:pt idx="75">
                  <c:v>6.88</c:v>
                </c:pt>
                <c:pt idx="76">
                  <c:v>6.5</c:v>
                </c:pt>
                <c:pt idx="77">
                  <c:v>7.19</c:v>
                </c:pt>
                <c:pt idx="78">
                  <c:v>7.81</c:v>
                </c:pt>
                <c:pt idx="79">
                  <c:v>8.5</c:v>
                </c:pt>
                <c:pt idx="80">
                  <c:v>8.56</c:v>
                </c:pt>
                <c:pt idx="81">
                  <c:v>9.8800000000000008</c:v>
                </c:pt>
                <c:pt idx="82">
                  <c:v>10.19</c:v>
                </c:pt>
                <c:pt idx="83">
                  <c:v>11.81</c:v>
                </c:pt>
                <c:pt idx="84">
                  <c:v>12.25</c:v>
                </c:pt>
                <c:pt idx="85">
                  <c:v>13.19</c:v>
                </c:pt>
                <c:pt idx="86">
                  <c:v>14.06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66-411B-8541-6BA1D5274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5840704"/>
        <c:axId val="78039152"/>
      </c:lineChart>
      <c:catAx>
        <c:axId val="755843504"/>
        <c:scaling>
          <c:orientation val="minMax"/>
        </c:scaling>
        <c:delete val="0"/>
        <c:axPos val="b"/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35408"/>
        <c:crosses val="autoZero"/>
        <c:auto val="0"/>
        <c:lblAlgn val="ctr"/>
        <c:lblOffset val="100"/>
        <c:noMultiLvlLbl val="0"/>
      </c:catAx>
      <c:valAx>
        <c:axId val="7803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843504"/>
        <c:crosses val="autoZero"/>
        <c:crossBetween val="between"/>
      </c:valAx>
      <c:valAx>
        <c:axId val="780391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840704"/>
        <c:crosses val="max"/>
        <c:crossBetween val="between"/>
      </c:valAx>
      <c:dateAx>
        <c:axId val="755840704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78039152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613832</xdr:colOff>
      <xdr:row>11</xdr:row>
      <xdr:rowOff>0</xdr:rowOff>
    </xdr:from>
    <xdr:to>
      <xdr:col>23</xdr:col>
      <xdr:colOff>613832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67D7FF-A13F-4B7A-B3E3-3C883C741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607217</xdr:colOff>
      <xdr:row>27</xdr:row>
      <xdr:rowOff>169332</xdr:rowOff>
    </xdr:from>
    <xdr:to>
      <xdr:col>43</xdr:col>
      <xdr:colOff>0</xdr:colOff>
      <xdr:row>62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1E2325-9A72-4DAA-AD60-A2CFDEED7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190500</xdr:colOff>
      <xdr:row>64</xdr:row>
      <xdr:rowOff>0</xdr:rowOff>
    </xdr:from>
    <xdr:to>
      <xdr:col>25</xdr:col>
      <xdr:colOff>0</xdr:colOff>
      <xdr:row>78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E8CE612-364D-4180-80BE-D91EBA9607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vcely (8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Paleta 4703 v2">
      <a:dk1>
        <a:srgbClr val="0C0C0C"/>
      </a:dk1>
      <a:lt1>
        <a:sysClr val="window" lastClr="FFFFFF"/>
      </a:lt1>
      <a:dk2>
        <a:srgbClr val="595959"/>
      </a:dk2>
      <a:lt2>
        <a:srgbClr val="FFFFFF"/>
      </a:lt2>
      <a:accent1>
        <a:srgbClr val="093D93"/>
      </a:accent1>
      <a:accent2>
        <a:srgbClr val="2DB9FF"/>
      </a:accent2>
      <a:accent3>
        <a:srgbClr val="FFF13F"/>
      </a:accent3>
      <a:accent4>
        <a:srgbClr val="FE8F3C"/>
      </a:accent4>
      <a:accent5>
        <a:srgbClr val="66A22A"/>
      </a:accent5>
      <a:accent6>
        <a:srgbClr val="C00000"/>
      </a:accent6>
      <a:hlink>
        <a:srgbClr val="009DEA"/>
      </a:hlink>
      <a:folHlink>
        <a:srgbClr val="A5A5A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showGridLines="0" tabSelected="1" zoomScale="80" zoomScaleNormal="80" workbookViewId="0">
      <selection activeCell="K37" sqref="K37"/>
    </sheetView>
  </sheetViews>
  <sheetFormatPr defaultRowHeight="15" x14ac:dyDescent="0.25"/>
  <cols>
    <col min="1" max="1" width="16.42578125" bestFit="1" customWidth="1"/>
    <col min="2" max="2" width="7.85546875" bestFit="1" customWidth="1"/>
    <col min="3" max="3" width="12.5703125" bestFit="1" customWidth="1"/>
    <col min="4" max="4" width="7.42578125" bestFit="1" customWidth="1"/>
    <col min="5" max="5" width="5.5703125" bestFit="1" customWidth="1"/>
    <col min="6" max="6" width="9.5703125" bestFit="1" customWidth="1"/>
    <col min="7" max="7" width="7.7109375" bestFit="1" customWidth="1"/>
    <col min="8" max="8" width="14" style="2" bestFit="1" customWidth="1"/>
    <col min="9" max="9" width="13.28515625" bestFit="1" customWidth="1"/>
    <col min="10" max="10" width="13.28515625" style="2" customWidth="1"/>
    <col min="13" max="13" width="15.140625" bestFit="1" customWidth="1"/>
    <col min="14" max="14" width="13.5703125" customWidth="1"/>
    <col min="15" max="15" width="12.140625" bestFit="1" customWidth="1"/>
    <col min="17" max="17" width="12.7109375" customWidth="1"/>
    <col min="18" max="18" width="8.85546875" customWidth="1"/>
  </cols>
  <sheetData>
    <row r="1" spans="1:18" x14ac:dyDescent="0.25">
      <c r="A1" s="5" t="s">
        <v>0</v>
      </c>
      <c r="B1" s="5" t="s">
        <v>2</v>
      </c>
      <c r="C1" s="5" t="s">
        <v>1</v>
      </c>
      <c r="D1" s="6" t="s">
        <v>14</v>
      </c>
      <c r="E1" s="3" t="s">
        <v>4</v>
      </c>
      <c r="F1" s="3" t="s">
        <v>10</v>
      </c>
      <c r="G1" s="3" t="s">
        <v>13</v>
      </c>
      <c r="H1" s="4" t="s">
        <v>15</v>
      </c>
      <c r="I1" s="3" t="s">
        <v>3</v>
      </c>
      <c r="J1" s="4" t="s">
        <v>16</v>
      </c>
      <c r="M1" t="s">
        <v>13</v>
      </c>
      <c r="N1" t="s">
        <v>10</v>
      </c>
      <c r="O1" t="s">
        <v>7</v>
      </c>
      <c r="Q1" t="s">
        <v>10</v>
      </c>
      <c r="R1" t="s">
        <v>7</v>
      </c>
    </row>
    <row r="2" spans="1:18" x14ac:dyDescent="0.25">
      <c r="A2" s="1">
        <v>43958.568055555559</v>
      </c>
      <c r="B2">
        <v>761</v>
      </c>
      <c r="C2">
        <v>18.690000000000001</v>
      </c>
      <c r="D2" s="6">
        <v>0</v>
      </c>
      <c r="E2" s="3">
        <f>D2</f>
        <v>0</v>
      </c>
      <c r="F2" s="3">
        <f>B2</f>
        <v>761</v>
      </c>
      <c r="G2" s="4">
        <f t="shared" ref="G2" si="0">C2</f>
        <v>18.690000000000001</v>
      </c>
      <c r="H2" s="4">
        <f>$O$2+F2*$N$2+G2*$M$2</f>
        <v>1.7002849516112306E-6</v>
      </c>
      <c r="I2" s="11">
        <f>ABS(H2-D2)</f>
        <v>1.7002849516112306E-6</v>
      </c>
      <c r="J2" s="4">
        <f>$R$2+B2*$Q$2</f>
        <v>5.1026269233695132E-2</v>
      </c>
      <c r="L2" t="s">
        <v>6</v>
      </c>
      <c r="M2" s="10">
        <f t="array" ref="M2:O6">LINEST($E$4:$E$132,$F$4:$G$132,TRUE,TRUE)</f>
        <v>1.5634273394117881E-2</v>
      </c>
      <c r="N2" s="9">
        <v>8.121504493534085E-3</v>
      </c>
      <c r="O2" s="10">
        <v>-6.4726677890305506</v>
      </c>
      <c r="Q2" s="10">
        <f t="array" ref="Q2:R6">LINEST($E$4:$E$132,$F$4:$F$132,TRUE,TRUE)</f>
        <v>8.0766459371720556E-3</v>
      </c>
      <c r="R2" s="10">
        <v>-6.0953012889542393</v>
      </c>
    </row>
    <row r="3" spans="1:18" x14ac:dyDescent="0.25">
      <c r="A3" s="1">
        <v>43958.568055555559</v>
      </c>
      <c r="B3">
        <v>763</v>
      </c>
      <c r="C3">
        <v>18.690000000000001</v>
      </c>
      <c r="D3" s="6">
        <v>0</v>
      </c>
      <c r="E3" s="3">
        <f t="shared" ref="E3:E17" si="1">D3</f>
        <v>0</v>
      </c>
      <c r="F3" s="3">
        <f t="shared" ref="F3:F17" si="2">B3</f>
        <v>763</v>
      </c>
      <c r="G3" s="4">
        <f>AVERAGE(AVERAGE(C2:C3),AVERAGE(C3:C4))</f>
        <v>18.627500000000001</v>
      </c>
      <c r="H3" s="4">
        <f t="shared" ref="H3:H58" si="3">$O$2+F3*$N$2+G3*$M$2</f>
        <v>1.5267567184887421E-2</v>
      </c>
      <c r="I3" s="11">
        <f>ABS(H3-D3)</f>
        <v>1.5267567184887421E-2</v>
      </c>
      <c r="J3" s="4">
        <f t="array" ref="J3">$R$2+B3*$Q$2</f>
        <v>6.7179561108039465E-2</v>
      </c>
      <c r="L3" t="s">
        <v>8</v>
      </c>
      <c r="M3" s="10">
        <v>1.2835942028260978E-3</v>
      </c>
      <c r="N3" s="10">
        <v>4.5075238621702977E-6</v>
      </c>
      <c r="O3" s="10">
        <v>3.3966776908144369E-2</v>
      </c>
      <c r="Q3" s="10">
        <v>3.8196558420874669E-6</v>
      </c>
      <c r="R3" s="10">
        <v>2.0463310022520335E-2</v>
      </c>
    </row>
    <row r="4" spans="1:18" x14ac:dyDescent="0.25">
      <c r="A4" s="1">
        <v>43958.574999999997</v>
      </c>
      <c r="B4">
        <v>765</v>
      </c>
      <c r="C4">
        <v>18.440000000000001</v>
      </c>
      <c r="D4" s="6">
        <v>0</v>
      </c>
      <c r="E4" s="3">
        <f t="shared" si="1"/>
        <v>0</v>
      </c>
      <c r="F4" s="3">
        <f t="shared" si="2"/>
        <v>765</v>
      </c>
      <c r="G4" s="4">
        <f t="shared" ref="G4:G60" si="4">AVERAGE(AVERAGE(C3:C4),AVERAGE(C4:C5))</f>
        <v>18.329999999999998</v>
      </c>
      <c r="H4" s="4">
        <f t="shared" si="3"/>
        <v>2.6859379837205544E-2</v>
      </c>
      <c r="I4" s="11">
        <f>ABS(H4-D4)</f>
        <v>2.6859379837205544E-2</v>
      </c>
      <c r="J4" s="4">
        <f t="array" ref="J4">$R$2+B4*$Q$2</f>
        <v>8.333285298238291E-2</v>
      </c>
      <c r="L4" t="s">
        <v>5</v>
      </c>
      <c r="M4" s="8">
        <v>0.99998695522295289</v>
      </c>
      <c r="N4" s="3">
        <v>5.7455624677942539E-2</v>
      </c>
      <c r="O4" s="3" t="e">
        <v>#N/A</v>
      </c>
      <c r="Q4" s="8">
        <v>0.99997159611383024</v>
      </c>
      <c r="R4" s="3">
        <v>8.4447444987985093E-2</v>
      </c>
    </row>
    <row r="5" spans="1:18" x14ac:dyDescent="0.25">
      <c r="A5" s="1">
        <v>43958.581250000003</v>
      </c>
      <c r="B5">
        <v>763</v>
      </c>
      <c r="C5">
        <v>17.75</v>
      </c>
      <c r="D5" s="6">
        <v>0</v>
      </c>
      <c r="E5" s="3">
        <f t="shared" si="1"/>
        <v>0</v>
      </c>
      <c r="F5" s="3">
        <f t="shared" si="2"/>
        <v>763</v>
      </c>
      <c r="G5" s="4">
        <f t="shared" si="4"/>
        <v>18.267499999999998</v>
      </c>
      <c r="H5" s="4">
        <f t="shared" si="3"/>
        <v>9.6392287630049367E-3</v>
      </c>
      <c r="I5" s="11">
        <f>ABS(H5-D5)</f>
        <v>9.6392287630049367E-3</v>
      </c>
      <c r="J5" s="4">
        <f t="array" ref="J5">$R$2+B5*$Q$2</f>
        <v>6.7179561108039465E-2</v>
      </c>
      <c r="L5" t="s">
        <v>9</v>
      </c>
      <c r="M5" s="3">
        <v>4829456.1073674019</v>
      </c>
      <c r="N5" s="3">
        <v>126</v>
      </c>
      <c r="O5" s="3" t="e">
        <v>#N/A</v>
      </c>
      <c r="Q5" s="3">
        <v>4471092.1578755574</v>
      </c>
      <c r="R5" s="3">
        <v>127</v>
      </c>
    </row>
    <row r="6" spans="1:18" x14ac:dyDescent="0.25">
      <c r="A6" s="1">
        <v>43958.588194444441</v>
      </c>
      <c r="B6">
        <v>766</v>
      </c>
      <c r="C6">
        <v>19.13</v>
      </c>
      <c r="D6" s="6">
        <v>0</v>
      </c>
      <c r="E6" s="3">
        <f t="shared" si="1"/>
        <v>0</v>
      </c>
      <c r="F6" s="3">
        <f t="shared" si="2"/>
        <v>766</v>
      </c>
      <c r="G6" s="4">
        <f t="shared" si="4"/>
        <v>18.564999999999998</v>
      </c>
      <c r="H6" s="4">
        <f t="shared" si="3"/>
        <v>3.8654938578357334E-2</v>
      </c>
      <c r="I6" s="11">
        <f>ABS(H6-D6)</f>
        <v>3.8654938578357334E-2</v>
      </c>
      <c r="J6" s="4">
        <f t="array" ref="J6">$R$2+B6*$Q$2</f>
        <v>9.1409498919555077E-2</v>
      </c>
      <c r="M6" s="3">
        <v>31885.506535870296</v>
      </c>
      <c r="N6" s="3">
        <v>0.41594474969870759</v>
      </c>
      <c r="O6" s="3" t="e">
        <v>#N/A</v>
      </c>
      <c r="Q6" s="3">
        <v>31885.01679650744</v>
      </c>
      <c r="R6" s="3">
        <v>0.9056841125548436</v>
      </c>
    </row>
    <row r="7" spans="1:18" x14ac:dyDescent="0.25">
      <c r="A7" s="1">
        <v>43958.594444444447</v>
      </c>
      <c r="B7">
        <v>765</v>
      </c>
      <c r="C7">
        <v>18.25</v>
      </c>
      <c r="D7" s="6">
        <v>0</v>
      </c>
      <c r="E7" s="3">
        <f t="shared" si="1"/>
        <v>0</v>
      </c>
      <c r="F7" s="3">
        <f t="shared" si="2"/>
        <v>765</v>
      </c>
      <c r="G7" s="4">
        <f t="shared" si="4"/>
        <v>18.47</v>
      </c>
      <c r="H7" s="4">
        <f t="shared" si="3"/>
        <v>2.9048178112382028E-2</v>
      </c>
      <c r="I7" s="11">
        <f>ABS(H7-D7)</f>
        <v>2.9048178112382028E-2</v>
      </c>
      <c r="J7" s="4">
        <f t="array" ref="J7">$R$2+B7*$Q$2</f>
        <v>8.333285298238291E-2</v>
      </c>
    </row>
    <row r="8" spans="1:18" x14ac:dyDescent="0.25">
      <c r="A8" s="1">
        <v>43958.601388888892</v>
      </c>
      <c r="B8">
        <v>765</v>
      </c>
      <c r="C8">
        <v>18.25</v>
      </c>
      <c r="D8" s="6">
        <v>0</v>
      </c>
      <c r="E8" s="3">
        <f t="shared" si="1"/>
        <v>0</v>
      </c>
      <c r="F8" s="3">
        <f t="shared" si="2"/>
        <v>765</v>
      </c>
      <c r="G8" s="4">
        <f t="shared" si="4"/>
        <v>18.3125</v>
      </c>
      <c r="H8" s="4">
        <f t="shared" si="3"/>
        <v>2.6585780052808483E-2</v>
      </c>
      <c r="I8" s="11">
        <f>ABS(H8-D8)</f>
        <v>2.6585780052808483E-2</v>
      </c>
      <c r="J8" s="4">
        <f t="array" ref="J8">$R$2+B8*$Q$2</f>
        <v>8.333285298238291E-2</v>
      </c>
      <c r="L8" t="s">
        <v>11</v>
      </c>
      <c r="M8" s="2">
        <f>M2/M3</f>
        <v>12.180074792871297</v>
      </c>
      <c r="N8" s="2">
        <f>N2/N3</f>
        <v>1801.7662783095541</v>
      </c>
    </row>
    <row r="9" spans="1:18" x14ac:dyDescent="0.25">
      <c r="A9" s="1">
        <v>43958.60833333333</v>
      </c>
      <c r="B9">
        <v>763</v>
      </c>
      <c r="C9">
        <v>18.5</v>
      </c>
      <c r="D9" s="6">
        <v>0</v>
      </c>
      <c r="E9" s="3">
        <f t="shared" si="1"/>
        <v>0</v>
      </c>
      <c r="F9" s="3">
        <f t="shared" si="2"/>
        <v>763</v>
      </c>
      <c r="G9" s="4">
        <f t="shared" si="4"/>
        <v>18.5</v>
      </c>
      <c r="H9" s="4">
        <f t="shared" si="3"/>
        <v>1.3274197327137416E-2</v>
      </c>
      <c r="I9" s="11">
        <f>ABS(H9-D9)</f>
        <v>1.3274197327137416E-2</v>
      </c>
      <c r="J9" s="4">
        <f t="array" ref="J9">$R$2+B9*$Q$2</f>
        <v>6.7179561108039465E-2</v>
      </c>
      <c r="L9" t="s">
        <v>12</v>
      </c>
      <c r="M9" s="7">
        <f>1-TDIST(ABS(M8),$N$5,2)</f>
        <v>1</v>
      </c>
      <c r="N9" s="7">
        <f>1-TDIST(ABS(N8),$N$5,2)</f>
        <v>1</v>
      </c>
    </row>
    <row r="10" spans="1:18" x14ac:dyDescent="0.25">
      <c r="A10" s="1">
        <v>43958.614583333336</v>
      </c>
      <c r="B10">
        <v>765</v>
      </c>
      <c r="C10">
        <v>18.75</v>
      </c>
      <c r="D10" s="6">
        <v>0</v>
      </c>
      <c r="E10" s="3">
        <f t="shared" si="1"/>
        <v>0</v>
      </c>
      <c r="F10" s="3">
        <f t="shared" si="2"/>
        <v>765</v>
      </c>
      <c r="G10" s="4">
        <f t="shared" si="4"/>
        <v>18.734999999999999</v>
      </c>
      <c r="H10" s="4">
        <f t="shared" si="3"/>
        <v>3.319126056182331E-2</v>
      </c>
      <c r="I10" s="11">
        <f>ABS(H10-D10)</f>
        <v>3.319126056182331E-2</v>
      </c>
      <c r="J10" s="4">
        <f t="array" ref="J10">$R$2+B10*$Q$2</f>
        <v>8.333285298238291E-2</v>
      </c>
    </row>
    <row r="11" spans="1:18" x14ac:dyDescent="0.25">
      <c r="A11" s="1">
        <v>43958.621527777781</v>
      </c>
      <c r="B11">
        <v>765</v>
      </c>
      <c r="C11">
        <v>18.940000000000001</v>
      </c>
      <c r="D11" s="6">
        <v>0</v>
      </c>
      <c r="E11" s="3">
        <f t="shared" si="1"/>
        <v>0</v>
      </c>
      <c r="F11" s="3">
        <f t="shared" si="2"/>
        <v>765</v>
      </c>
      <c r="G11" s="4">
        <f t="shared" si="4"/>
        <v>18.814999999999998</v>
      </c>
      <c r="H11" s="4">
        <f t="shared" si="3"/>
        <v>3.4442002433352714E-2</v>
      </c>
      <c r="I11" s="11">
        <f>ABS(H11-D11)</f>
        <v>3.4442002433352714E-2</v>
      </c>
      <c r="J11" s="4">
        <f t="array" ref="J11">$R$2+B11*$Q$2</f>
        <v>8.333285298238291E-2</v>
      </c>
    </row>
    <row r="12" spans="1:18" x14ac:dyDescent="0.25">
      <c r="A12" s="1">
        <v>43958.628472222219</v>
      </c>
      <c r="B12">
        <v>765</v>
      </c>
      <c r="C12">
        <v>18.63</v>
      </c>
      <c r="D12" s="6">
        <v>0</v>
      </c>
      <c r="E12" s="3">
        <f t="shared" si="1"/>
        <v>0</v>
      </c>
      <c r="F12" s="3">
        <f t="shared" si="2"/>
        <v>765</v>
      </c>
      <c r="G12" s="4">
        <f t="shared" si="4"/>
        <v>18.8475</v>
      </c>
      <c r="H12" s="4">
        <f t="shared" si="3"/>
        <v>3.4950116318661573E-2</v>
      </c>
      <c r="I12" s="11">
        <f>ABS(H12-D12)</f>
        <v>3.4950116318661573E-2</v>
      </c>
      <c r="J12" s="4">
        <f t="array" ref="J12">$R$2+B12*$Q$2</f>
        <v>8.333285298238291E-2</v>
      </c>
    </row>
    <row r="13" spans="1:18" x14ac:dyDescent="0.25">
      <c r="A13" s="1">
        <v>43958.634722222225</v>
      </c>
      <c r="B13">
        <v>766</v>
      </c>
      <c r="C13">
        <v>19.190000000000001</v>
      </c>
      <c r="D13" s="6">
        <v>0</v>
      </c>
      <c r="E13" s="3">
        <f t="shared" si="1"/>
        <v>0</v>
      </c>
      <c r="F13" s="3">
        <f t="shared" si="2"/>
        <v>766</v>
      </c>
      <c r="G13" s="4">
        <f t="shared" si="4"/>
        <v>18.987500000000001</v>
      </c>
      <c r="H13" s="4">
        <f t="shared" si="3"/>
        <v>4.5260419087372161E-2</v>
      </c>
      <c r="I13" s="11">
        <f>ABS(H13-D13)</f>
        <v>4.5260419087372161E-2</v>
      </c>
      <c r="J13" s="4">
        <f t="array" ref="J13">$R$2+B13*$Q$2</f>
        <v>9.1409498919555077E-2</v>
      </c>
    </row>
    <row r="14" spans="1:18" x14ac:dyDescent="0.25">
      <c r="A14" s="1">
        <v>43958.636805555558</v>
      </c>
      <c r="B14">
        <v>1507</v>
      </c>
      <c r="C14">
        <v>18.940000000000001</v>
      </c>
      <c r="D14" s="6">
        <v>6</v>
      </c>
      <c r="E14" s="3">
        <f t="shared" si="1"/>
        <v>6</v>
      </c>
      <c r="F14" s="3">
        <f t="shared" si="2"/>
        <v>1507</v>
      </c>
      <c r="G14" s="4">
        <f t="shared" si="4"/>
        <v>18.925000000000001</v>
      </c>
      <c r="H14" s="4">
        <f t="shared" si="3"/>
        <v>6.0623181067089966</v>
      </c>
      <c r="I14" s="11">
        <f>ABS(H14-D14)</f>
        <v>6.2318106708996623E-2</v>
      </c>
      <c r="J14" s="4">
        <f t="array" ref="J14">$R$2+B14*$Q$2</f>
        <v>6.0762041383640479</v>
      </c>
    </row>
    <row r="15" spans="1:18" x14ac:dyDescent="0.25">
      <c r="A15" s="1">
        <v>43958.63958333333</v>
      </c>
      <c r="B15">
        <v>3530</v>
      </c>
      <c r="C15">
        <v>18.63</v>
      </c>
      <c r="D15" s="6">
        <v>22.5</v>
      </c>
      <c r="E15" s="3">
        <f t="shared" si="1"/>
        <v>22.5</v>
      </c>
      <c r="F15" s="3">
        <f t="shared" si="2"/>
        <v>3530</v>
      </c>
      <c r="G15" s="4">
        <f t="shared" si="4"/>
        <v>18.737499999999997</v>
      </c>
      <c r="H15" s="4">
        <f t="shared" si="3"/>
        <v>22.489190270867056</v>
      </c>
      <c r="I15" s="11">
        <f>ABS(H15-D15)</f>
        <v>1.0809729132944312E-2</v>
      </c>
      <c r="J15" s="4">
        <f t="array" ref="J15">$R$2+B15*$Q$2</f>
        <v>22.415258869263116</v>
      </c>
    </row>
    <row r="16" spans="1:18" x14ac:dyDescent="0.25">
      <c r="A16" s="1">
        <v>43958.640277777777</v>
      </c>
      <c r="B16">
        <v>6203</v>
      </c>
      <c r="C16">
        <v>18.75</v>
      </c>
      <c r="D16" s="6">
        <v>44.5</v>
      </c>
      <c r="E16" s="3">
        <f t="shared" si="1"/>
        <v>44.5</v>
      </c>
      <c r="F16" s="3">
        <f t="shared" si="2"/>
        <v>6203</v>
      </c>
      <c r="G16" s="4">
        <f t="shared" si="4"/>
        <v>18.642499999999998</v>
      </c>
      <c r="H16" s="4">
        <f t="shared" si="3"/>
        <v>44.196486526111222</v>
      </c>
      <c r="I16" s="11">
        <f>ABS(H16-D16)</f>
        <v>0.3035134738887777</v>
      </c>
      <c r="J16" s="4">
        <f t="array" ref="J16">$R$2+B16*$Q$2</f>
        <v>44.004133459324024</v>
      </c>
    </row>
    <row r="17" spans="1:10" x14ac:dyDescent="0.25">
      <c r="A17" s="1">
        <v>43958.64166666667</v>
      </c>
      <c r="B17">
        <v>765</v>
      </c>
      <c r="C17">
        <v>18.440000000000001</v>
      </c>
      <c r="D17" s="6">
        <v>0</v>
      </c>
      <c r="E17" s="3">
        <f t="shared" si="1"/>
        <v>0</v>
      </c>
      <c r="F17" s="3">
        <f t="shared" si="2"/>
        <v>765</v>
      </c>
      <c r="G17" s="4">
        <f t="shared" si="4"/>
        <v>18.627499999999998</v>
      </c>
      <c r="H17" s="4">
        <f t="shared" si="3"/>
        <v>3.1510576171955573E-2</v>
      </c>
      <c r="I17" s="11">
        <f>ABS(H17-D17)</f>
        <v>3.1510576171955573E-2</v>
      </c>
      <c r="J17" s="4">
        <f t="array" ref="J17">$R$2+B17*$Q$2</f>
        <v>8.333285298238291E-2</v>
      </c>
    </row>
    <row r="18" spans="1:10" x14ac:dyDescent="0.25">
      <c r="A18" s="1">
        <v>43958.647916666669</v>
      </c>
      <c r="B18">
        <v>764</v>
      </c>
      <c r="C18">
        <v>18.88</v>
      </c>
      <c r="D18" s="6">
        <v>0</v>
      </c>
      <c r="E18" s="3">
        <f t="shared" ref="E18:E20" si="5">D18</f>
        <v>0</v>
      </c>
      <c r="F18" s="3">
        <f t="shared" ref="F18:F20" si="6">B18</f>
        <v>764</v>
      </c>
      <c r="G18" s="4">
        <f t="shared" si="4"/>
        <v>18.785</v>
      </c>
      <c r="H18" s="4">
        <f t="shared" si="3"/>
        <v>2.585146973799507E-2</v>
      </c>
      <c r="I18" s="11">
        <f t="shared" ref="I18:I20" si="7">ABS(H18-D18)</f>
        <v>2.585146973799507E-2</v>
      </c>
      <c r="J18" s="4">
        <f t="array" ref="J18">$R$2+B18*$Q$2</f>
        <v>7.5256207045210743E-2</v>
      </c>
    </row>
    <row r="19" spans="1:10" x14ac:dyDescent="0.25">
      <c r="A19" s="1">
        <v>43958.654861111114</v>
      </c>
      <c r="B19">
        <v>764</v>
      </c>
      <c r="C19">
        <v>18.940000000000001</v>
      </c>
      <c r="D19" s="6">
        <v>0</v>
      </c>
      <c r="E19" s="3">
        <f t="shared" si="5"/>
        <v>0</v>
      </c>
      <c r="F19" s="3">
        <f t="shared" si="6"/>
        <v>764</v>
      </c>
      <c r="G19" s="4">
        <f t="shared" si="4"/>
        <v>18.862500000000001</v>
      </c>
      <c r="H19" s="4">
        <f t="shared" si="3"/>
        <v>2.7063125926039211E-2</v>
      </c>
      <c r="I19" s="11">
        <f t="shared" si="7"/>
        <v>2.7063125926039211E-2</v>
      </c>
      <c r="J19" s="4">
        <f t="array" ref="J19">$R$2+B19*$Q$2</f>
        <v>7.5256207045210743E-2</v>
      </c>
    </row>
    <row r="20" spans="1:10" x14ac:dyDescent="0.25">
      <c r="A20" s="1">
        <v>43958.661111111112</v>
      </c>
      <c r="B20">
        <v>764</v>
      </c>
      <c r="C20">
        <v>18.690000000000001</v>
      </c>
      <c r="D20" s="6">
        <v>0</v>
      </c>
      <c r="E20" s="3">
        <f t="shared" si="5"/>
        <v>0</v>
      </c>
      <c r="F20" s="3">
        <f t="shared" si="6"/>
        <v>764</v>
      </c>
      <c r="G20" s="4">
        <f t="shared" si="4"/>
        <v>18.767499999999998</v>
      </c>
      <c r="H20" s="4">
        <f t="shared" si="3"/>
        <v>2.5577869953598009E-2</v>
      </c>
      <c r="I20" s="11">
        <f t="shared" si="7"/>
        <v>2.5577869953598009E-2</v>
      </c>
      <c r="J20" s="4">
        <f t="array" ref="J20">$R$2+B20*$Q$2</f>
        <v>7.5256207045210743E-2</v>
      </c>
    </row>
    <row r="21" spans="1:10" x14ac:dyDescent="0.25">
      <c r="A21" s="1">
        <v>43958.668055555558</v>
      </c>
      <c r="B21">
        <v>764</v>
      </c>
      <c r="C21">
        <v>18.75</v>
      </c>
      <c r="D21" s="6">
        <v>0</v>
      </c>
      <c r="E21" s="3">
        <f t="shared" ref="E21" si="8">D21</f>
        <v>0</v>
      </c>
      <c r="F21" s="3">
        <f t="shared" ref="F21" si="9">B21</f>
        <v>764</v>
      </c>
      <c r="G21" s="4">
        <f t="shared" si="4"/>
        <v>18.782499999999999</v>
      </c>
      <c r="H21" s="4">
        <f t="shared" si="3"/>
        <v>2.5812384054509752E-2</v>
      </c>
      <c r="I21" s="11">
        <f t="shared" ref="I21" si="10">ABS(H21-D21)</f>
        <v>2.5812384054509752E-2</v>
      </c>
      <c r="J21" s="4">
        <f t="array" ref="J21">$R$2+B21*$Q$2</f>
        <v>7.5256207045210743E-2</v>
      </c>
    </row>
    <row r="22" spans="1:10" x14ac:dyDescent="0.25">
      <c r="A22" s="1">
        <v>43958.675000000003</v>
      </c>
      <c r="B22">
        <v>763</v>
      </c>
      <c r="C22">
        <v>18.940000000000001</v>
      </c>
      <c r="D22" s="6">
        <v>0</v>
      </c>
      <c r="E22" s="3">
        <f t="shared" ref="E22:E26" si="11">D22</f>
        <v>0</v>
      </c>
      <c r="F22" s="3">
        <f t="shared" ref="F22:F23" si="12">B22</f>
        <v>763</v>
      </c>
      <c r="G22" s="4">
        <f t="shared" si="4"/>
        <v>18.984999999999999</v>
      </c>
      <c r="H22" s="4">
        <f t="shared" si="3"/>
        <v>2.0856819923284531E-2</v>
      </c>
      <c r="I22" s="11">
        <f t="shared" ref="I22:I23" si="13">ABS(H22-D22)</f>
        <v>2.0856819923284531E-2</v>
      </c>
      <c r="J22" s="4">
        <f t="array" ref="J22">$R$2+B22*$Q$2</f>
        <v>6.7179561108039465E-2</v>
      </c>
    </row>
    <row r="23" spans="1:10" x14ac:dyDescent="0.25">
      <c r="A23" s="1">
        <v>43958.681250000001</v>
      </c>
      <c r="B23">
        <v>764</v>
      </c>
      <c r="C23">
        <v>19.309999999999999</v>
      </c>
      <c r="D23" s="6">
        <v>0</v>
      </c>
      <c r="E23" s="3">
        <f t="shared" si="11"/>
        <v>0</v>
      </c>
      <c r="F23" s="3">
        <f t="shared" si="12"/>
        <v>764</v>
      </c>
      <c r="G23" s="4">
        <f t="shared" si="4"/>
        <v>19.172499999999999</v>
      </c>
      <c r="H23" s="4">
        <f t="shared" si="3"/>
        <v>3.1909750678215776E-2</v>
      </c>
      <c r="I23" s="11">
        <f t="shared" si="13"/>
        <v>3.1909750678215776E-2</v>
      </c>
      <c r="J23" s="4">
        <f t="array" ref="J23">$R$2+B23*$Q$2</f>
        <v>7.5256207045210743E-2</v>
      </c>
    </row>
    <row r="24" spans="1:10" x14ac:dyDescent="0.25">
      <c r="A24" s="1">
        <v>43958.688194444447</v>
      </c>
      <c r="B24">
        <v>3528</v>
      </c>
      <c r="C24">
        <v>19.13</v>
      </c>
      <c r="D24" s="6">
        <v>22.5</v>
      </c>
      <c r="E24" s="3">
        <f t="shared" si="11"/>
        <v>22.5</v>
      </c>
      <c r="F24" s="3">
        <f t="shared" ref="F24:F26" si="14">B24</f>
        <v>3528</v>
      </c>
      <c r="G24" s="4">
        <f t="shared" si="4"/>
        <v>19.157499999999999</v>
      </c>
      <c r="H24" s="4">
        <f t="shared" si="3"/>
        <v>22.479513656705517</v>
      </c>
      <c r="I24" s="11">
        <f>ABS(H24-D24)</f>
        <v>2.0486343294482623E-2</v>
      </c>
      <c r="J24" s="4">
        <f t="array" ref="J24">$R$2+B24*$Q$2</f>
        <v>22.399105577388774</v>
      </c>
    </row>
    <row r="25" spans="1:10" x14ac:dyDescent="0.25">
      <c r="A25" s="1">
        <v>43958.695138888892</v>
      </c>
      <c r="B25">
        <v>3529</v>
      </c>
      <c r="C25">
        <v>19.059999999999999</v>
      </c>
      <c r="D25" s="6">
        <v>22.5</v>
      </c>
      <c r="E25" s="3">
        <f t="shared" si="11"/>
        <v>22.5</v>
      </c>
      <c r="F25" s="3">
        <f t="shared" si="14"/>
        <v>3529</v>
      </c>
      <c r="G25" s="4">
        <f t="shared" si="4"/>
        <v>19.1875</v>
      </c>
      <c r="H25" s="4">
        <f t="shared" si="3"/>
        <v>22.488104189400872</v>
      </c>
      <c r="I25" s="11">
        <f t="shared" ref="I24:I26" si="15">ABS(H25-D25)</f>
        <v>1.1895810599128254E-2</v>
      </c>
      <c r="J25" s="4">
        <f t="array" ref="J25">$R$2+B25*$Q$2</f>
        <v>22.407182223325943</v>
      </c>
    </row>
    <row r="26" spans="1:10" x14ac:dyDescent="0.25">
      <c r="A26" s="1">
        <v>43958.701388888891</v>
      </c>
      <c r="B26">
        <v>3530</v>
      </c>
      <c r="C26">
        <v>19.5</v>
      </c>
      <c r="D26" s="6">
        <v>22.5</v>
      </c>
      <c r="E26" s="3">
        <f t="shared" si="11"/>
        <v>22.5</v>
      </c>
      <c r="F26" s="3">
        <f t="shared" si="14"/>
        <v>3530</v>
      </c>
      <c r="G26" s="4">
        <f t="shared" si="4"/>
        <v>19.5</v>
      </c>
      <c r="H26" s="4">
        <f t="shared" si="3"/>
        <v>22.501111404330068</v>
      </c>
      <c r="I26" s="11">
        <f t="shared" si="15"/>
        <v>1.1114043300679555E-3</v>
      </c>
      <c r="J26" s="4">
        <f t="array" ref="J26">$R$2+B26*$Q$2</f>
        <v>22.415258869263116</v>
      </c>
    </row>
    <row r="27" spans="1:10" x14ac:dyDescent="0.25">
      <c r="A27" s="1">
        <v>43958.708333333336</v>
      </c>
      <c r="B27">
        <v>3530</v>
      </c>
      <c r="C27">
        <v>19.940000000000001</v>
      </c>
      <c r="D27" s="6">
        <v>22.5</v>
      </c>
      <c r="E27" s="3">
        <f t="shared" ref="E27:E28" si="16">D27</f>
        <v>22.5</v>
      </c>
      <c r="F27" s="3">
        <f t="shared" ref="F27:F28" si="17">B27</f>
        <v>3530</v>
      </c>
      <c r="G27" s="4">
        <f t="shared" si="4"/>
        <v>19.704999999999998</v>
      </c>
      <c r="H27" s="4">
        <f t="shared" si="3"/>
        <v>22.504316430375862</v>
      </c>
      <c r="I27" s="11">
        <f t="shared" ref="I27:I28" si="18">ABS(H27-D27)</f>
        <v>4.316430375862268E-3</v>
      </c>
      <c r="J27" s="4">
        <f t="array" ref="J27">$R$2+B27*$Q$2</f>
        <v>22.415258869263116</v>
      </c>
    </row>
    <row r="28" spans="1:10" x14ac:dyDescent="0.25">
      <c r="A28" s="1">
        <v>43958.714583333334</v>
      </c>
      <c r="B28">
        <v>3656</v>
      </c>
      <c r="C28">
        <v>19.440000000000001</v>
      </c>
      <c r="D28" s="6">
        <v>23.5</v>
      </c>
      <c r="E28" s="3">
        <f t="shared" si="16"/>
        <v>23.5</v>
      </c>
      <c r="F28" s="3">
        <f t="shared" si="17"/>
        <v>3656</v>
      </c>
      <c r="G28" s="4">
        <f t="shared" si="4"/>
        <v>19.579999999999998</v>
      </c>
      <c r="H28" s="4">
        <f t="shared" si="3"/>
        <v>23.525671712386888</v>
      </c>
      <c r="I28" s="11">
        <f t="shared" si="18"/>
        <v>2.5671712386888146E-2</v>
      </c>
      <c r="J28" s="4">
        <f t="array" ref="J28">$R$2+B28*$Q$2</f>
        <v>23.432916257346797</v>
      </c>
    </row>
    <row r="29" spans="1:10" x14ac:dyDescent="0.25">
      <c r="A29" s="1">
        <v>43958.72152777778</v>
      </c>
      <c r="B29">
        <v>3655</v>
      </c>
      <c r="C29">
        <v>19.5</v>
      </c>
      <c r="D29" s="6">
        <v>23.5</v>
      </c>
      <c r="E29" s="3">
        <f t="shared" ref="E29:E38" si="19">D29</f>
        <v>23.5</v>
      </c>
      <c r="F29" s="3">
        <f t="shared" ref="F29:F38" si="20">B29</f>
        <v>3655</v>
      </c>
      <c r="G29" s="4">
        <f t="shared" si="4"/>
        <v>19.517499999999998</v>
      </c>
      <c r="H29" s="4">
        <f t="shared" si="3"/>
        <v>23.516573065806227</v>
      </c>
      <c r="I29" s="11">
        <f t="shared" ref="I29:I38" si="21">ABS(H29-D29)</f>
        <v>1.6573065806227305E-2</v>
      </c>
      <c r="J29" s="4">
        <f t="array" ref="J29">$R$2+B29*$Q$2</f>
        <v>23.424839611409624</v>
      </c>
    </row>
    <row r="30" spans="1:10" x14ac:dyDescent="0.25">
      <c r="A30" s="1">
        <v>43958.728472222225</v>
      </c>
      <c r="B30">
        <v>3656</v>
      </c>
      <c r="C30">
        <v>19.63</v>
      </c>
      <c r="D30" s="6">
        <v>23.5</v>
      </c>
      <c r="E30" s="3">
        <f t="shared" si="19"/>
        <v>23.5</v>
      </c>
      <c r="F30" s="3">
        <f t="shared" si="20"/>
        <v>3656</v>
      </c>
      <c r="G30" s="4">
        <f t="shared" si="4"/>
        <v>19.392499999999998</v>
      </c>
      <c r="H30" s="4">
        <f t="shared" si="3"/>
        <v>23.522740286125494</v>
      </c>
      <c r="I30" s="11">
        <f t="shared" si="21"/>
        <v>2.2740286125493725E-2</v>
      </c>
      <c r="J30" s="4">
        <f t="array" ref="J30">$R$2+B30*$Q$2</f>
        <v>23.432916257346797</v>
      </c>
    </row>
    <row r="31" spans="1:10" x14ac:dyDescent="0.25">
      <c r="A31" s="1">
        <v>43958.734722222223</v>
      </c>
      <c r="B31">
        <v>3645</v>
      </c>
      <c r="C31">
        <v>18.809999999999999</v>
      </c>
      <c r="D31" s="6">
        <v>23.5</v>
      </c>
      <c r="E31" s="3">
        <f t="shared" si="19"/>
        <v>23.5</v>
      </c>
      <c r="F31" s="3">
        <f t="shared" si="20"/>
        <v>3645</v>
      </c>
      <c r="G31" s="4">
        <f t="shared" si="4"/>
        <v>19.14</v>
      </c>
      <c r="H31" s="4">
        <f t="shared" si="3"/>
        <v>23.429456082664604</v>
      </c>
      <c r="I31" s="11">
        <f t="shared" si="21"/>
        <v>7.0543917335395889E-2</v>
      </c>
      <c r="J31" s="4">
        <f t="array" ref="J31">$R$2+B31*$Q$2</f>
        <v>23.344073152037904</v>
      </c>
    </row>
    <row r="32" spans="1:10" x14ac:dyDescent="0.25">
      <c r="A32" s="1">
        <v>43958.741666666669</v>
      </c>
      <c r="B32">
        <v>3645</v>
      </c>
      <c r="C32">
        <v>19.309999999999999</v>
      </c>
      <c r="D32" s="6">
        <v>23.5</v>
      </c>
      <c r="E32" s="3">
        <f t="shared" si="19"/>
        <v>23.5</v>
      </c>
      <c r="F32" s="3">
        <f t="shared" si="20"/>
        <v>3645</v>
      </c>
      <c r="G32" s="4">
        <f t="shared" si="4"/>
        <v>19.14</v>
      </c>
      <c r="H32" s="4">
        <f t="shared" si="3"/>
        <v>23.429456082664604</v>
      </c>
      <c r="I32" s="11">
        <f t="shared" si="21"/>
        <v>7.0543917335395889E-2</v>
      </c>
      <c r="J32" s="4">
        <f t="array" ref="J32">$R$2+B32*$Q$2</f>
        <v>23.344073152037904</v>
      </c>
    </row>
    <row r="33" spans="1:10" x14ac:dyDescent="0.25">
      <c r="A33" s="1">
        <v>43958.748611111114</v>
      </c>
      <c r="B33">
        <v>3645</v>
      </c>
      <c r="C33">
        <v>19.13</v>
      </c>
      <c r="D33" s="6">
        <v>23.5</v>
      </c>
      <c r="E33" s="3">
        <f t="shared" si="19"/>
        <v>23.5</v>
      </c>
      <c r="F33" s="3">
        <f t="shared" si="20"/>
        <v>3645</v>
      </c>
      <c r="G33" s="4">
        <f t="shared" si="4"/>
        <v>19.299999999999997</v>
      </c>
      <c r="H33" s="4">
        <f t="shared" si="3"/>
        <v>23.431957566407664</v>
      </c>
      <c r="I33" s="11">
        <f t="shared" si="21"/>
        <v>6.8042433592335527E-2</v>
      </c>
      <c r="J33" s="4">
        <f t="array" ref="J33">$R$2+B33*$Q$2</f>
        <v>23.344073152037904</v>
      </c>
    </row>
    <row r="34" spans="1:10" x14ac:dyDescent="0.25">
      <c r="A34" s="1">
        <v>43958.754861111112</v>
      </c>
      <c r="B34">
        <v>3646</v>
      </c>
      <c r="C34">
        <v>19.63</v>
      </c>
      <c r="D34" s="6">
        <v>23.5</v>
      </c>
      <c r="E34" s="3">
        <f t="shared" si="19"/>
        <v>23.5</v>
      </c>
      <c r="F34" s="3">
        <f t="shared" si="20"/>
        <v>3646</v>
      </c>
      <c r="G34" s="4">
        <f t="shared" si="4"/>
        <v>19.472499999999997</v>
      </c>
      <c r="H34" s="4">
        <f t="shared" si="3"/>
        <v>23.442775983061679</v>
      </c>
      <c r="I34" s="11">
        <f t="shared" si="21"/>
        <v>5.7224016938320688E-2</v>
      </c>
      <c r="J34" s="4">
        <f t="array" ref="J34">$R$2+B34*$Q$2</f>
        <v>23.352149797975077</v>
      </c>
    </row>
    <row r="35" spans="1:10" x14ac:dyDescent="0.25">
      <c r="A35" s="1">
        <v>43958.761805555558</v>
      </c>
      <c r="B35">
        <v>3647</v>
      </c>
      <c r="C35">
        <v>19.5</v>
      </c>
      <c r="D35" s="6">
        <v>23.5</v>
      </c>
      <c r="E35" s="3">
        <f t="shared" si="19"/>
        <v>23.5</v>
      </c>
      <c r="F35" s="3">
        <f t="shared" si="20"/>
        <v>3647</v>
      </c>
      <c r="G35" s="4">
        <f t="shared" si="4"/>
        <v>19.564999999999998</v>
      </c>
      <c r="H35" s="4">
        <f t="shared" si="3"/>
        <v>23.452343657844175</v>
      </c>
      <c r="I35" s="11">
        <f t="shared" si="21"/>
        <v>4.7656342155825371E-2</v>
      </c>
      <c r="J35" s="4">
        <f t="array" ref="J35">$R$2+B35*$Q$2</f>
        <v>23.360226443912246</v>
      </c>
    </row>
    <row r="36" spans="1:10" x14ac:dyDescent="0.25">
      <c r="A36" s="1">
        <v>43958.768750000003</v>
      </c>
      <c r="B36">
        <v>3647</v>
      </c>
      <c r="C36">
        <v>19.63</v>
      </c>
      <c r="D36" s="6">
        <v>23.5</v>
      </c>
      <c r="E36" s="3">
        <f t="shared" si="19"/>
        <v>23.5</v>
      </c>
      <c r="F36" s="3">
        <f t="shared" si="20"/>
        <v>3647</v>
      </c>
      <c r="G36" s="4">
        <f t="shared" si="4"/>
        <v>19.597499999999997</v>
      </c>
      <c r="H36" s="4">
        <f t="shared" si="3"/>
        <v>23.452851771729481</v>
      </c>
      <c r="I36" s="11">
        <f t="shared" si="21"/>
        <v>4.7148228270518899E-2</v>
      </c>
      <c r="J36" s="4">
        <f t="array" ref="J36">$R$2+B36*$Q$2</f>
        <v>23.360226443912246</v>
      </c>
    </row>
    <row r="37" spans="1:10" x14ac:dyDescent="0.25">
      <c r="A37" s="1">
        <v>43958.775000000001</v>
      </c>
      <c r="B37">
        <v>3648</v>
      </c>
      <c r="C37">
        <v>19.63</v>
      </c>
      <c r="D37" s="6">
        <v>23.5</v>
      </c>
      <c r="E37" s="3">
        <f t="shared" si="19"/>
        <v>23.5</v>
      </c>
      <c r="F37" s="3">
        <f t="shared" si="20"/>
        <v>3648</v>
      </c>
      <c r="G37" s="4">
        <f t="shared" si="4"/>
        <v>19.395</v>
      </c>
      <c r="H37" s="4">
        <f t="shared" si="3"/>
        <v>23.457807335860704</v>
      </c>
      <c r="I37" s="11">
        <f t="shared" si="21"/>
        <v>4.2192664139296454E-2</v>
      </c>
      <c r="J37" s="4">
        <f t="array" ref="J37">$R$2+B37*$Q$2</f>
        <v>23.36830308984942</v>
      </c>
    </row>
    <row r="38" spans="1:10" x14ac:dyDescent="0.25">
      <c r="A38" s="1">
        <v>43958.781944444447</v>
      </c>
      <c r="B38">
        <v>3649</v>
      </c>
      <c r="C38">
        <v>18.690000000000001</v>
      </c>
      <c r="D38" s="6">
        <v>23.5</v>
      </c>
      <c r="E38" s="3">
        <f t="shared" si="19"/>
        <v>23.5</v>
      </c>
      <c r="F38" s="3">
        <f t="shared" si="20"/>
        <v>3649</v>
      </c>
      <c r="G38" s="4">
        <f t="shared" si="4"/>
        <v>18.987500000000001</v>
      </c>
      <c r="H38" s="4">
        <f t="shared" si="3"/>
        <v>23.459557873946139</v>
      </c>
      <c r="I38" s="11">
        <f t="shared" si="21"/>
        <v>4.0442126053861216E-2</v>
      </c>
      <c r="J38" s="4">
        <f t="array" ref="J38">$R$2+B38*$Q$2</f>
        <v>23.376379735786593</v>
      </c>
    </row>
    <row r="39" spans="1:10" x14ac:dyDescent="0.25">
      <c r="A39" s="1">
        <v>43958.788194444445</v>
      </c>
      <c r="B39">
        <v>3648</v>
      </c>
      <c r="C39">
        <v>18.940000000000001</v>
      </c>
      <c r="D39" s="6">
        <v>23.5</v>
      </c>
      <c r="E39" s="3">
        <f t="shared" ref="E39:E58" si="22">D39</f>
        <v>23.5</v>
      </c>
      <c r="F39" s="3">
        <f t="shared" ref="F39:F58" si="23">B39</f>
        <v>3648</v>
      </c>
      <c r="G39" s="4">
        <f t="shared" si="4"/>
        <v>18.767499999999998</v>
      </c>
      <c r="H39" s="4">
        <f t="shared" si="3"/>
        <v>23.447996829305897</v>
      </c>
      <c r="I39" s="11">
        <f t="shared" ref="I39:I58" si="24">ABS(H39-D39)</f>
        <v>5.2003170694103318E-2</v>
      </c>
      <c r="J39" s="4">
        <f t="array" ref="J39">$R$2+B39*$Q$2</f>
        <v>23.36830308984942</v>
      </c>
    </row>
    <row r="40" spans="1:10" x14ac:dyDescent="0.25">
      <c r="A40" s="1">
        <v>43958.795138888891</v>
      </c>
      <c r="B40">
        <v>3648</v>
      </c>
      <c r="C40">
        <v>18.5</v>
      </c>
      <c r="D40" s="6">
        <v>23.5</v>
      </c>
      <c r="E40" s="3">
        <f t="shared" si="22"/>
        <v>23.5</v>
      </c>
      <c r="F40" s="3">
        <f t="shared" si="23"/>
        <v>3648</v>
      </c>
      <c r="G40" s="4">
        <f t="shared" si="4"/>
        <v>18.532499999999999</v>
      </c>
      <c r="H40" s="4">
        <f t="shared" si="3"/>
        <v>23.444322775058279</v>
      </c>
      <c r="I40" s="11">
        <f t="shared" si="24"/>
        <v>5.5677224941721448E-2</v>
      </c>
      <c r="J40" s="4">
        <f t="array" ref="J40">$R$2+B40*$Q$2</f>
        <v>23.36830308984942</v>
      </c>
    </row>
    <row r="41" spans="1:10" x14ac:dyDescent="0.25">
      <c r="A41" s="1">
        <v>43958.802083333336</v>
      </c>
      <c r="B41">
        <v>3647</v>
      </c>
      <c r="C41">
        <v>18.190000000000001</v>
      </c>
      <c r="D41" s="6">
        <v>23.5</v>
      </c>
      <c r="E41" s="3">
        <f t="shared" si="22"/>
        <v>23.5</v>
      </c>
      <c r="F41" s="3">
        <f t="shared" si="23"/>
        <v>3647</v>
      </c>
      <c r="G41" s="4">
        <f t="shared" si="4"/>
        <v>18.252499999999998</v>
      </c>
      <c r="H41" s="4">
        <f t="shared" si="3"/>
        <v>23.431823674014396</v>
      </c>
      <c r="I41" s="11">
        <f t="shared" si="24"/>
        <v>6.817632598560408E-2</v>
      </c>
      <c r="J41" s="4">
        <f t="array" ref="J41">$R$2+B41*$Q$2</f>
        <v>23.360226443912246</v>
      </c>
    </row>
    <row r="42" spans="1:10" x14ac:dyDescent="0.25">
      <c r="A42" s="1">
        <v>43958.808333333334</v>
      </c>
      <c r="B42">
        <v>3649</v>
      </c>
      <c r="C42">
        <v>18.13</v>
      </c>
      <c r="D42" s="6">
        <v>23.5</v>
      </c>
      <c r="E42" s="3">
        <f t="shared" si="22"/>
        <v>23.5</v>
      </c>
      <c r="F42" s="3">
        <f t="shared" si="23"/>
        <v>3649</v>
      </c>
      <c r="G42" s="4">
        <f t="shared" si="4"/>
        <v>18.064999999999998</v>
      </c>
      <c r="H42" s="4">
        <f t="shared" si="3"/>
        <v>23.445135256740066</v>
      </c>
      <c r="I42" s="11">
        <f t="shared" si="24"/>
        <v>5.4864743259933846E-2</v>
      </c>
      <c r="J42" s="4">
        <f t="array" ref="J42">$R$2+B42*$Q$2</f>
        <v>23.376379735786593</v>
      </c>
    </row>
    <row r="43" spans="1:10" x14ac:dyDescent="0.25">
      <c r="A43" s="1">
        <v>43958.81527777778</v>
      </c>
      <c r="B43">
        <v>3638</v>
      </c>
      <c r="C43">
        <v>17.809999999999999</v>
      </c>
      <c r="D43" s="6">
        <v>23.5</v>
      </c>
      <c r="E43" s="3">
        <f t="shared" si="22"/>
        <v>23.5</v>
      </c>
      <c r="F43" s="3">
        <f t="shared" si="23"/>
        <v>3638</v>
      </c>
      <c r="G43" s="4">
        <f t="shared" si="4"/>
        <v>17.64</v>
      </c>
      <c r="H43" s="4">
        <f t="shared" si="3"/>
        <v>23.349154141118685</v>
      </c>
      <c r="I43" s="11">
        <f t="shared" si="24"/>
        <v>0.15084585888131485</v>
      </c>
      <c r="J43" s="4">
        <f t="array" ref="J43">$R$2+B43*$Q$2</f>
        <v>23.2875366304777</v>
      </c>
    </row>
    <row r="44" spans="1:10" x14ac:dyDescent="0.25">
      <c r="A44" s="1">
        <v>43958.821527777778</v>
      </c>
      <c r="B44">
        <v>3637</v>
      </c>
      <c r="C44">
        <v>16.809999999999999</v>
      </c>
      <c r="D44" s="6">
        <v>23.5</v>
      </c>
      <c r="E44" s="3">
        <f t="shared" si="22"/>
        <v>23.5</v>
      </c>
      <c r="F44" s="3">
        <f t="shared" si="23"/>
        <v>3637</v>
      </c>
      <c r="G44" s="4">
        <f t="shared" si="4"/>
        <v>17.03</v>
      </c>
      <c r="H44" s="4">
        <f t="shared" si="3"/>
        <v>23.331495729854744</v>
      </c>
      <c r="I44" s="11">
        <f t="shared" si="24"/>
        <v>0.16850427014525593</v>
      </c>
      <c r="J44" s="4">
        <f t="array" ref="J44">$R$2+B44*$Q$2</f>
        <v>23.279459984540527</v>
      </c>
    </row>
    <row r="45" spans="1:10" x14ac:dyDescent="0.25">
      <c r="A45" s="1">
        <v>43958.828472222223</v>
      </c>
      <c r="B45">
        <v>3639</v>
      </c>
      <c r="C45">
        <v>16.690000000000001</v>
      </c>
      <c r="D45" s="6">
        <v>23.5</v>
      </c>
      <c r="E45" s="3">
        <f t="shared" si="22"/>
        <v>23.5</v>
      </c>
      <c r="F45" s="3">
        <f t="shared" si="23"/>
        <v>3639</v>
      </c>
      <c r="G45" s="4">
        <f t="shared" si="4"/>
        <v>16.1875</v>
      </c>
      <c r="H45" s="4">
        <f t="shared" si="3"/>
        <v>23.33456686350727</v>
      </c>
      <c r="I45" s="11">
        <f t="shared" si="24"/>
        <v>0.16543313649273017</v>
      </c>
      <c r="J45" s="4">
        <f t="array" ref="J45">$R$2+B45*$Q$2</f>
        <v>23.295613276414873</v>
      </c>
    </row>
    <row r="46" spans="1:10" x14ac:dyDescent="0.25">
      <c r="A46" s="1">
        <v>43958.835416666669</v>
      </c>
      <c r="B46">
        <v>6187</v>
      </c>
      <c r="C46">
        <v>14.56</v>
      </c>
      <c r="D46" s="6">
        <v>44</v>
      </c>
      <c r="E46" s="3">
        <f t="shared" si="22"/>
        <v>44</v>
      </c>
      <c r="F46" s="3">
        <f t="shared" si="23"/>
        <v>6187</v>
      </c>
      <c r="G46" s="4">
        <f t="shared" si="4"/>
        <v>14.625</v>
      </c>
      <c r="H46" s="4">
        <f t="shared" si="3"/>
        <v>44.003731760853803</v>
      </c>
      <c r="I46" s="11">
        <f t="shared" si="24"/>
        <v>3.7317608538032232E-3</v>
      </c>
      <c r="J46" s="4">
        <f t="array" ref="J46">$R$2+B46*$Q$2</f>
        <v>43.874907124329269</v>
      </c>
    </row>
    <row r="47" spans="1:10" x14ac:dyDescent="0.25">
      <c r="A47" s="1">
        <v>43958.841666666667</v>
      </c>
      <c r="B47">
        <v>6195</v>
      </c>
      <c r="C47">
        <v>12.69</v>
      </c>
      <c r="D47" s="6">
        <v>44</v>
      </c>
      <c r="E47" s="3">
        <f t="shared" si="22"/>
        <v>44</v>
      </c>
      <c r="F47" s="3">
        <f t="shared" si="23"/>
        <v>6195</v>
      </c>
      <c r="G47" s="4">
        <f t="shared" si="4"/>
        <v>13.047499999999999</v>
      </c>
      <c r="H47" s="4">
        <f t="shared" si="3"/>
        <v>44.044040730522859</v>
      </c>
      <c r="I47" s="11">
        <f t="shared" si="24"/>
        <v>4.4040730522858951E-2</v>
      </c>
      <c r="J47" s="4">
        <f t="array" ref="J47">$R$2+B47*$Q$2</f>
        <v>43.939520291826646</v>
      </c>
    </row>
    <row r="48" spans="1:10" x14ac:dyDescent="0.25">
      <c r="A48" s="1">
        <v>43958.848611111112</v>
      </c>
      <c r="B48">
        <v>6196</v>
      </c>
      <c r="C48">
        <v>12.25</v>
      </c>
      <c r="D48" s="6">
        <v>44</v>
      </c>
      <c r="E48" s="3">
        <f t="shared" si="22"/>
        <v>44</v>
      </c>
      <c r="F48" s="3">
        <f t="shared" si="23"/>
        <v>6196</v>
      </c>
      <c r="G48" s="4">
        <f t="shared" si="4"/>
        <v>12.1425</v>
      </c>
      <c r="H48" s="4">
        <f t="shared" si="3"/>
        <v>44.03801321759471</v>
      </c>
      <c r="I48" s="11">
        <f t="shared" si="24"/>
        <v>3.8013217594709658E-2</v>
      </c>
      <c r="J48" s="4">
        <f t="array" ref="J48">$R$2+B48*$Q$2</f>
        <v>43.947596937763819</v>
      </c>
    </row>
    <row r="49" spans="1:10" x14ac:dyDescent="0.25">
      <c r="A49" s="1">
        <v>43958.854861111111</v>
      </c>
      <c r="B49">
        <v>6199</v>
      </c>
      <c r="C49">
        <v>11.38</v>
      </c>
      <c r="D49" s="6">
        <v>44</v>
      </c>
      <c r="E49" s="3">
        <f t="shared" si="22"/>
        <v>44</v>
      </c>
      <c r="F49" s="3">
        <f t="shared" si="23"/>
        <v>6199</v>
      </c>
      <c r="G49" s="4">
        <f t="shared" si="4"/>
        <v>11.285</v>
      </c>
      <c r="H49" s="4">
        <f t="shared" si="3"/>
        <v>44.048971341639863</v>
      </c>
      <c r="I49" s="11">
        <f t="shared" si="24"/>
        <v>4.8971341639862942E-2</v>
      </c>
      <c r="J49" s="4">
        <f t="array" ref="J49">$R$2+B49*$Q$2</f>
        <v>43.971826875575331</v>
      </c>
    </row>
    <row r="50" spans="1:10" x14ac:dyDescent="0.25">
      <c r="A50" s="1">
        <v>43958.861805555556</v>
      </c>
      <c r="B50">
        <v>6196</v>
      </c>
      <c r="C50">
        <v>10.130000000000001</v>
      </c>
      <c r="D50" s="6">
        <v>44</v>
      </c>
      <c r="E50" s="3">
        <f t="shared" si="22"/>
        <v>44</v>
      </c>
      <c r="F50" s="3">
        <f t="shared" si="23"/>
        <v>6196</v>
      </c>
      <c r="G50" s="4">
        <f t="shared" si="4"/>
        <v>10.395</v>
      </c>
      <c r="H50" s="4">
        <f t="shared" si="3"/>
        <v>44.010692324838494</v>
      </c>
      <c r="I50" s="11">
        <f t="shared" si="24"/>
        <v>1.0692324838494471E-2</v>
      </c>
      <c r="J50" s="4">
        <f t="array" ref="J50">$R$2+B50*$Q$2</f>
        <v>43.947596937763819</v>
      </c>
    </row>
    <row r="51" spans="1:10" x14ac:dyDescent="0.25">
      <c r="A51" s="1">
        <v>43958.868750000001</v>
      </c>
      <c r="B51">
        <v>6196</v>
      </c>
      <c r="C51">
        <v>9.94</v>
      </c>
      <c r="D51" s="6">
        <v>44</v>
      </c>
      <c r="E51" s="3">
        <f t="shared" si="22"/>
        <v>44</v>
      </c>
      <c r="F51" s="3">
        <f t="shared" si="23"/>
        <v>6196</v>
      </c>
      <c r="G51" s="4">
        <f t="shared" si="4"/>
        <v>9.91</v>
      </c>
      <c r="H51" s="4">
        <f t="shared" si="3"/>
        <v>44.003109702242341</v>
      </c>
      <c r="I51" s="11">
        <f t="shared" si="24"/>
        <v>3.1097022423409726E-3</v>
      </c>
      <c r="J51" s="4">
        <f t="array" ref="J51">$R$2+B51*$Q$2</f>
        <v>43.947596937763819</v>
      </c>
    </row>
    <row r="52" spans="1:10" x14ac:dyDescent="0.25">
      <c r="A52" s="1">
        <v>43958.875</v>
      </c>
      <c r="B52">
        <v>6200</v>
      </c>
      <c r="C52">
        <v>9.6300000000000008</v>
      </c>
      <c r="D52" s="6">
        <v>44</v>
      </c>
      <c r="E52" s="3">
        <f t="shared" si="22"/>
        <v>44</v>
      </c>
      <c r="F52" s="3">
        <f t="shared" si="23"/>
        <v>6200</v>
      </c>
      <c r="G52" s="4">
        <f t="shared" si="4"/>
        <v>9.52</v>
      </c>
      <c r="H52" s="4">
        <f t="shared" si="3"/>
        <v>44.029498353592771</v>
      </c>
      <c r="I52" s="11">
        <f t="shared" si="24"/>
        <v>2.9498353592771309E-2</v>
      </c>
      <c r="J52" s="4">
        <f t="array" ref="J52">$R$2+B52*$Q$2</f>
        <v>43.979903521512504</v>
      </c>
    </row>
    <row r="53" spans="1:10" x14ac:dyDescent="0.25">
      <c r="A53" s="1">
        <v>43958.881944444445</v>
      </c>
      <c r="B53">
        <v>6199</v>
      </c>
      <c r="C53">
        <v>8.8800000000000008</v>
      </c>
      <c r="D53" s="6">
        <v>44</v>
      </c>
      <c r="E53" s="3">
        <f t="shared" si="22"/>
        <v>44</v>
      </c>
      <c r="F53" s="3">
        <f t="shared" si="23"/>
        <v>6199</v>
      </c>
      <c r="G53" s="4">
        <f t="shared" si="4"/>
        <v>8.8625000000000007</v>
      </c>
      <c r="H53" s="4">
        <f t="shared" si="3"/>
        <v>44.011097314342614</v>
      </c>
      <c r="I53" s="11">
        <f t="shared" si="24"/>
        <v>1.1097314342613629E-2</v>
      </c>
      <c r="J53" s="4">
        <f t="array" ref="J53">$R$2+B53*$Q$2</f>
        <v>43.971826875575331</v>
      </c>
    </row>
    <row r="54" spans="1:10" x14ac:dyDescent="0.25">
      <c r="A54" s="1">
        <v>43958.888194444444</v>
      </c>
      <c r="B54">
        <v>6198</v>
      </c>
      <c r="C54">
        <v>8.06</v>
      </c>
      <c r="D54" s="6">
        <v>44</v>
      </c>
      <c r="E54" s="3">
        <f t="shared" si="22"/>
        <v>44</v>
      </c>
      <c r="F54" s="3">
        <f t="shared" si="23"/>
        <v>6198</v>
      </c>
      <c r="G54" s="4">
        <f t="shared" si="4"/>
        <v>8.2200000000000006</v>
      </c>
      <c r="H54" s="4">
        <f t="shared" si="3"/>
        <v>43.992930789193352</v>
      </c>
      <c r="I54" s="11">
        <f t="shared" si="24"/>
        <v>7.0692108066481296E-3</v>
      </c>
      <c r="J54" s="4">
        <f t="array" ref="J54">$R$2+B54*$Q$2</f>
        <v>43.963750229638158</v>
      </c>
    </row>
    <row r="55" spans="1:10" x14ac:dyDescent="0.25">
      <c r="A55" s="1">
        <v>43958.895138888889</v>
      </c>
      <c r="B55">
        <v>6202</v>
      </c>
      <c r="C55">
        <v>7.88</v>
      </c>
      <c r="D55" s="6">
        <v>44</v>
      </c>
      <c r="E55" s="3">
        <f t="shared" si="22"/>
        <v>44</v>
      </c>
      <c r="F55" s="3">
        <f t="shared" si="23"/>
        <v>6202</v>
      </c>
      <c r="G55" s="4">
        <f t="shared" si="4"/>
        <v>7.9700000000000006</v>
      </c>
      <c r="H55" s="4">
        <f t="shared" si="3"/>
        <v>44.02150823881896</v>
      </c>
      <c r="I55" s="11">
        <f t="shared" si="24"/>
        <v>2.1508238818960024E-2</v>
      </c>
      <c r="J55" s="4">
        <f t="array" ref="J55">$R$2+B55*$Q$2</f>
        <v>43.996056813386851</v>
      </c>
    </row>
    <row r="56" spans="1:10" x14ac:dyDescent="0.25">
      <c r="A56" s="1">
        <v>43958.902083333334</v>
      </c>
      <c r="B56">
        <v>6206</v>
      </c>
      <c r="C56">
        <v>8.06</v>
      </c>
      <c r="D56" s="6">
        <v>44</v>
      </c>
      <c r="E56" s="3">
        <f t="shared" si="22"/>
        <v>44</v>
      </c>
      <c r="F56" s="3">
        <f t="shared" si="23"/>
        <v>6206</v>
      </c>
      <c r="G56" s="4">
        <f t="shared" si="4"/>
        <v>7.8450000000000006</v>
      </c>
      <c r="H56" s="4">
        <f t="shared" si="3"/>
        <v>44.052039972618829</v>
      </c>
      <c r="I56" s="11">
        <f t="shared" si="24"/>
        <v>5.2039972618828756E-2</v>
      </c>
      <c r="J56" s="4">
        <f t="array" ref="J56">$R$2+B56*$Q$2</f>
        <v>44.028363397135536</v>
      </c>
    </row>
    <row r="57" spans="1:10" x14ac:dyDescent="0.25">
      <c r="A57" s="1">
        <v>43958.908333333333</v>
      </c>
      <c r="B57">
        <v>6204</v>
      </c>
      <c r="C57">
        <v>7.38</v>
      </c>
      <c r="D57" s="6">
        <v>44</v>
      </c>
      <c r="E57" s="3">
        <f t="shared" si="22"/>
        <v>44</v>
      </c>
      <c r="F57" s="3">
        <f t="shared" si="23"/>
        <v>6204</v>
      </c>
      <c r="G57" s="4">
        <f t="shared" si="4"/>
        <v>7.4875000000000007</v>
      </c>
      <c r="H57" s="4">
        <f t="shared" si="3"/>
        <v>44.030207710893364</v>
      </c>
      <c r="I57" s="11">
        <f t="shared" si="24"/>
        <v>3.0207710893364492E-2</v>
      </c>
      <c r="J57" s="4">
        <f t="array" ref="J57">$R$2+B57*$Q$2</f>
        <v>44.012210105261197</v>
      </c>
    </row>
    <row r="58" spans="1:10" x14ac:dyDescent="0.25">
      <c r="A58" s="1">
        <v>43958.915277777778</v>
      </c>
      <c r="B58">
        <v>6203</v>
      </c>
      <c r="C58">
        <v>7.13</v>
      </c>
      <c r="D58" s="6">
        <v>44</v>
      </c>
      <c r="E58" s="3">
        <f t="shared" ref="E58:E59" si="25">D58</f>
        <v>44</v>
      </c>
      <c r="F58" s="3">
        <f t="shared" ref="F58:F59" si="26">B58</f>
        <v>6203</v>
      </c>
      <c r="G58" s="4">
        <f t="shared" si="4"/>
        <v>7.2850000000000001</v>
      </c>
      <c r="H58" s="4">
        <f t="shared" ref="H58:H59" si="27">$O$2+F58*$N$2+G58*$M$2</f>
        <v>44.018920266037526</v>
      </c>
      <c r="I58" s="11">
        <f t="shared" ref="I58:I59" si="28">ABS(H58-D58)</f>
        <v>1.8920266037525835E-2</v>
      </c>
      <c r="J58" s="4">
        <f t="array" ref="J58">$R$2+B58*$Q$2</f>
        <v>44.004133459324024</v>
      </c>
    </row>
    <row r="59" spans="1:10" x14ac:dyDescent="0.25">
      <c r="A59" s="1">
        <v>43958.921527777777</v>
      </c>
      <c r="B59">
        <v>6205</v>
      </c>
      <c r="C59">
        <v>7.5</v>
      </c>
      <c r="D59" s="6">
        <v>44</v>
      </c>
      <c r="E59" s="3">
        <f t="shared" ref="E59:E60" si="29">D59</f>
        <v>44</v>
      </c>
      <c r="F59" s="3">
        <f t="shared" ref="F59:F60" si="30">B59</f>
        <v>6205</v>
      </c>
      <c r="G59" s="4">
        <f t="shared" si="4"/>
        <v>7.2524999999999995</v>
      </c>
      <c r="H59" s="4">
        <f t="shared" ref="H59:H60" si="31">$O$2+F59*$N$2+G59*$M$2</f>
        <v>44.034655161139284</v>
      </c>
      <c r="I59" s="11">
        <f t="shared" ref="I59:I60" si="32">ABS(H59-D59)</f>
        <v>3.4655161139284019E-2</v>
      </c>
      <c r="J59" s="4">
        <f t="array" ref="J59">$R$2+B59*$Q$2</f>
        <v>44.020286751198363</v>
      </c>
    </row>
    <row r="60" spans="1:10" x14ac:dyDescent="0.25">
      <c r="A60" s="1">
        <v>43958.928472222222</v>
      </c>
      <c r="B60">
        <v>6208</v>
      </c>
      <c r="C60">
        <v>6.88</v>
      </c>
      <c r="D60" s="6">
        <v>44</v>
      </c>
      <c r="E60" s="3">
        <f t="shared" si="29"/>
        <v>44</v>
      </c>
      <c r="F60" s="3">
        <f t="shared" si="30"/>
        <v>6208</v>
      </c>
      <c r="G60" s="4">
        <f t="shared" si="4"/>
        <v>7.2374999999999998</v>
      </c>
      <c r="H60" s="4">
        <f t="shared" si="31"/>
        <v>44.058785160518973</v>
      </c>
      <c r="I60" s="11">
        <f t="shared" si="32"/>
        <v>5.8785160518972646E-2</v>
      </c>
      <c r="J60" s="4">
        <f t="array" ref="J60">$R$2+B60*$Q$2</f>
        <v>44.044516689009882</v>
      </c>
    </row>
    <row r="61" spans="1:10" x14ac:dyDescent="0.25">
      <c r="A61" s="1">
        <v>43958.935416666667</v>
      </c>
      <c r="B61">
        <v>6206</v>
      </c>
      <c r="C61">
        <v>7.69</v>
      </c>
      <c r="D61" s="6">
        <v>44</v>
      </c>
      <c r="E61" s="3">
        <f t="shared" ref="E61:E67" si="33">D61</f>
        <v>44</v>
      </c>
      <c r="F61" s="3">
        <f t="shared" ref="F61:F67" si="34">B61</f>
        <v>6206</v>
      </c>
      <c r="G61" s="4">
        <f t="shared" ref="G61:G67" si="35">AVERAGE(AVERAGE(C60:C61),AVERAGE(C61:C62))</f>
        <v>7.5650000000000004</v>
      </c>
      <c r="H61" s="4">
        <f t="shared" ref="H61:H67" si="36">$O$2+F61*$N$2+G61*$M$2</f>
        <v>44.04766237606848</v>
      </c>
      <c r="I61" s="11">
        <f t="shared" ref="I61:I67" si="37">ABS(H61-D61)</f>
        <v>4.7662376068480228E-2</v>
      </c>
      <c r="J61" s="4">
        <f t="array" ref="J61">$R$2+B61*$Q$2</f>
        <v>44.028363397135536</v>
      </c>
    </row>
    <row r="62" spans="1:10" x14ac:dyDescent="0.25">
      <c r="A62" s="1">
        <v>43958.941666666666</v>
      </c>
      <c r="B62">
        <v>6207</v>
      </c>
      <c r="C62">
        <v>8</v>
      </c>
      <c r="D62" s="6">
        <v>44</v>
      </c>
      <c r="E62" s="3">
        <f t="shared" si="33"/>
        <v>44</v>
      </c>
      <c r="F62" s="3">
        <f t="shared" si="34"/>
        <v>6207</v>
      </c>
      <c r="G62" s="4">
        <f t="shared" si="35"/>
        <v>7.6725000000000003</v>
      </c>
      <c r="H62" s="4">
        <f t="shared" si="36"/>
        <v>44.057464564951886</v>
      </c>
      <c r="I62" s="11">
        <f t="shared" si="37"/>
        <v>5.7464564951885677E-2</v>
      </c>
      <c r="J62" s="4">
        <f t="array" ref="J62">$R$2+B62*$Q$2</f>
        <v>44.036440043072709</v>
      </c>
    </row>
    <row r="63" spans="1:10" x14ac:dyDescent="0.25">
      <c r="A63" s="1">
        <v>43958.948611111111</v>
      </c>
      <c r="B63">
        <v>6207</v>
      </c>
      <c r="C63">
        <v>7</v>
      </c>
      <c r="D63" s="6">
        <v>44</v>
      </c>
      <c r="E63" s="3">
        <f t="shared" si="33"/>
        <v>44</v>
      </c>
      <c r="F63" s="3">
        <f t="shared" si="34"/>
        <v>6207</v>
      </c>
      <c r="G63" s="4">
        <f t="shared" si="35"/>
        <v>7.3125</v>
      </c>
      <c r="H63" s="4">
        <f t="shared" si="36"/>
        <v>44.05183622653</v>
      </c>
      <c r="I63" s="11">
        <f t="shared" si="37"/>
        <v>5.1836226529999863E-2</v>
      </c>
      <c r="J63" s="4">
        <f t="array" ref="J63">$R$2+B63*$Q$2</f>
        <v>44.036440043072709</v>
      </c>
    </row>
    <row r="64" spans="1:10" x14ac:dyDescent="0.25">
      <c r="A64" s="1">
        <v>43958.955555555556</v>
      </c>
      <c r="B64">
        <v>6206</v>
      </c>
      <c r="C64">
        <v>7.25</v>
      </c>
      <c r="D64" s="6">
        <v>44</v>
      </c>
      <c r="E64" s="3">
        <f t="shared" si="33"/>
        <v>44</v>
      </c>
      <c r="F64" s="3">
        <f t="shared" si="34"/>
        <v>6206</v>
      </c>
      <c r="G64" s="4">
        <f t="shared" si="35"/>
        <v>6.9850000000000003</v>
      </c>
      <c r="H64" s="4">
        <f t="shared" si="36"/>
        <v>44.038594497499894</v>
      </c>
      <c r="I64" s="11">
        <f t="shared" si="37"/>
        <v>3.8594497499893521E-2</v>
      </c>
      <c r="J64" s="4">
        <f t="array" ref="J64">$R$2+B64*$Q$2</f>
        <v>44.028363397135536</v>
      </c>
    </row>
    <row r="65" spans="1:10" x14ac:dyDescent="0.25">
      <c r="A65" s="1">
        <v>43958.961805555555</v>
      </c>
      <c r="B65">
        <v>6206</v>
      </c>
      <c r="C65">
        <v>6.44</v>
      </c>
      <c r="D65" s="6">
        <v>44</v>
      </c>
      <c r="E65" s="3">
        <f t="shared" si="33"/>
        <v>44</v>
      </c>
      <c r="F65" s="3">
        <f t="shared" si="34"/>
        <v>6206</v>
      </c>
      <c r="G65" s="4">
        <f t="shared" si="35"/>
        <v>6.5025000000000004</v>
      </c>
      <c r="H65" s="4">
        <f t="shared" si="36"/>
        <v>44.03105096058723</v>
      </c>
      <c r="I65" s="11">
        <f t="shared" si="37"/>
        <v>3.1050960587229781E-2</v>
      </c>
      <c r="J65" s="4">
        <f t="array" ref="J65">$R$2+B65*$Q$2</f>
        <v>44.028363397135536</v>
      </c>
    </row>
    <row r="66" spans="1:10" x14ac:dyDescent="0.25">
      <c r="A66" s="1">
        <v>43958.96875</v>
      </c>
      <c r="B66">
        <v>6206</v>
      </c>
      <c r="C66">
        <v>5.88</v>
      </c>
      <c r="D66" s="6">
        <v>44</v>
      </c>
      <c r="E66" s="3">
        <f t="shared" si="33"/>
        <v>44</v>
      </c>
      <c r="F66" s="3">
        <f t="shared" si="34"/>
        <v>6206</v>
      </c>
      <c r="G66" s="4">
        <f t="shared" si="35"/>
        <v>6.02</v>
      </c>
      <c r="H66" s="4">
        <f t="shared" si="36"/>
        <v>44.023507423674566</v>
      </c>
      <c r="I66" s="11">
        <f t="shared" si="37"/>
        <v>2.3507423674566041E-2</v>
      </c>
      <c r="J66" s="4">
        <f t="array" ref="J66">$R$2+B66*$Q$2</f>
        <v>44.028363397135536</v>
      </c>
    </row>
    <row r="67" spans="1:10" x14ac:dyDescent="0.25">
      <c r="A67" s="1">
        <v>43958.974999999999</v>
      </c>
      <c r="B67">
        <v>6207</v>
      </c>
      <c r="C67">
        <v>5.88</v>
      </c>
      <c r="D67" s="6">
        <v>44</v>
      </c>
      <c r="E67" s="3">
        <f t="shared" si="33"/>
        <v>44</v>
      </c>
      <c r="F67" s="3">
        <f t="shared" si="34"/>
        <v>6207</v>
      </c>
      <c r="G67" s="4">
        <f t="shared" si="35"/>
        <v>5.9424999999999999</v>
      </c>
      <c r="H67" s="4">
        <f t="shared" si="36"/>
        <v>44.030417271980063</v>
      </c>
      <c r="I67" s="11">
        <f t="shared" si="37"/>
        <v>3.0417271980063276E-2</v>
      </c>
      <c r="J67" s="4">
        <f t="array" ref="J67">$R$2+B67*$Q$2</f>
        <v>44.036440043072709</v>
      </c>
    </row>
    <row r="68" spans="1:10" x14ac:dyDescent="0.25">
      <c r="A68" s="1">
        <v>43958.981944444444</v>
      </c>
      <c r="B68">
        <v>6208</v>
      </c>
      <c r="C68">
        <v>6.13</v>
      </c>
      <c r="D68" s="6">
        <v>44</v>
      </c>
      <c r="E68" s="3">
        <f t="shared" ref="E68:E131" si="38">D68</f>
        <v>44</v>
      </c>
      <c r="F68" s="3">
        <f t="shared" ref="F68:F131" si="39">B68</f>
        <v>6208</v>
      </c>
      <c r="G68" s="4">
        <f t="shared" ref="G68:G131" si="40">AVERAGE(AVERAGE(C67:C68),AVERAGE(C68:C69))</f>
        <v>5.8624999999999998</v>
      </c>
      <c r="H68" s="4">
        <f t="shared" ref="H68:H131" si="41">$O$2+F68*$N$2+G68*$M$2</f>
        <v>44.037288034602064</v>
      </c>
      <c r="I68" s="11">
        <f t="shared" ref="I68:I131" si="42">ABS(H68-D68)</f>
        <v>3.7288034602063647E-2</v>
      </c>
      <c r="J68" s="4">
        <f t="array" ref="J68">$R$2+B68*$Q$2</f>
        <v>44.044516689009882</v>
      </c>
    </row>
    <row r="69" spans="1:10" x14ac:dyDescent="0.25">
      <c r="A69" s="1">
        <v>43958.988194444442</v>
      </c>
      <c r="B69">
        <v>6207</v>
      </c>
      <c r="C69">
        <v>5.31</v>
      </c>
      <c r="D69" s="6">
        <v>44</v>
      </c>
      <c r="E69" s="3">
        <f t="shared" si="38"/>
        <v>44</v>
      </c>
      <c r="F69" s="3">
        <f t="shared" si="39"/>
        <v>6207</v>
      </c>
      <c r="G69" s="4">
        <f t="shared" si="40"/>
        <v>5.3599999999999994</v>
      </c>
      <c r="H69" s="4">
        <f t="shared" si="41"/>
        <v>44.021310307727987</v>
      </c>
      <c r="I69" s="11">
        <f t="shared" si="42"/>
        <v>2.131030772798681E-2</v>
      </c>
      <c r="J69" s="4">
        <f t="array" ref="J69">$R$2+B69*$Q$2</f>
        <v>44.036440043072709</v>
      </c>
    </row>
    <row r="70" spans="1:10" x14ac:dyDescent="0.25">
      <c r="A70" s="1">
        <v>43958.995138888888</v>
      </c>
      <c r="B70">
        <v>6206</v>
      </c>
      <c r="C70">
        <v>4.6900000000000004</v>
      </c>
      <c r="D70" s="6">
        <v>44</v>
      </c>
      <c r="E70" s="3">
        <f t="shared" si="38"/>
        <v>44</v>
      </c>
      <c r="F70" s="3">
        <f t="shared" si="39"/>
        <v>6206</v>
      </c>
      <c r="G70" s="4">
        <f t="shared" si="40"/>
        <v>4.9550000000000001</v>
      </c>
      <c r="H70" s="4">
        <f t="shared" si="41"/>
        <v>44.006856922509833</v>
      </c>
      <c r="I70" s="11">
        <f t="shared" si="42"/>
        <v>6.8569225098329412E-3</v>
      </c>
      <c r="J70" s="4">
        <f t="array" ref="J70">$R$2+B70*$Q$2</f>
        <v>44.028363397135536</v>
      </c>
    </row>
    <row r="71" spans="1:10" x14ac:dyDescent="0.25">
      <c r="A71" s="1">
        <v>43959.002083333333</v>
      </c>
      <c r="B71">
        <v>6208</v>
      </c>
      <c r="C71">
        <v>5.13</v>
      </c>
      <c r="D71" s="6">
        <v>44</v>
      </c>
      <c r="E71" s="3">
        <f t="shared" si="38"/>
        <v>44</v>
      </c>
      <c r="F71" s="3">
        <f t="shared" si="39"/>
        <v>6208</v>
      </c>
      <c r="G71" s="4">
        <f t="shared" si="40"/>
        <v>4.9874999999999998</v>
      </c>
      <c r="H71" s="4">
        <f t="shared" si="41"/>
        <v>44.023608045382211</v>
      </c>
      <c r="I71" s="11">
        <f t="shared" si="42"/>
        <v>2.3608045382211174E-2</v>
      </c>
      <c r="J71" s="4">
        <f t="array" ref="J71">$R$2+B71*$Q$2</f>
        <v>44.044516689009882</v>
      </c>
    </row>
    <row r="72" spans="1:10" x14ac:dyDescent="0.25">
      <c r="A72" s="1">
        <v>43959.008333333331</v>
      </c>
      <c r="B72">
        <v>6207</v>
      </c>
      <c r="C72">
        <v>5</v>
      </c>
      <c r="D72" s="6">
        <v>44</v>
      </c>
      <c r="E72" s="3">
        <f t="shared" si="38"/>
        <v>44</v>
      </c>
      <c r="F72" s="3">
        <f t="shared" si="39"/>
        <v>6207</v>
      </c>
      <c r="G72" s="4">
        <f t="shared" si="40"/>
        <v>4.8599999999999994</v>
      </c>
      <c r="H72" s="4">
        <f t="shared" si="41"/>
        <v>44.01349317103093</v>
      </c>
      <c r="I72" s="11">
        <f t="shared" si="42"/>
        <v>1.3493171030930284E-2</v>
      </c>
      <c r="J72" s="4">
        <f t="array" ref="J72">$R$2+B72*$Q$2</f>
        <v>44.036440043072709</v>
      </c>
    </row>
    <row r="73" spans="1:10" x14ac:dyDescent="0.25">
      <c r="A73" s="1">
        <v>43959.015277777777</v>
      </c>
      <c r="B73">
        <v>6205</v>
      </c>
      <c r="C73">
        <v>4.3099999999999996</v>
      </c>
      <c r="D73" s="6">
        <v>44</v>
      </c>
      <c r="E73" s="3">
        <f t="shared" si="38"/>
        <v>44</v>
      </c>
      <c r="F73" s="3">
        <f t="shared" si="39"/>
        <v>6205</v>
      </c>
      <c r="G73" s="4">
        <f t="shared" si="40"/>
        <v>4.5299999999999994</v>
      </c>
      <c r="H73" s="4">
        <f t="shared" si="41"/>
        <v>43.992090851823804</v>
      </c>
      <c r="I73" s="11">
        <f t="shared" si="42"/>
        <v>7.9091481761963678E-3</v>
      </c>
      <c r="J73" s="4">
        <f t="array" ref="J73">$R$2+B73*$Q$2</f>
        <v>44.020286751198363</v>
      </c>
    </row>
    <row r="74" spans="1:10" x14ac:dyDescent="0.25">
      <c r="A74" s="1">
        <v>43959.022222222222</v>
      </c>
      <c r="B74">
        <v>6207</v>
      </c>
      <c r="C74">
        <v>4.5</v>
      </c>
      <c r="D74" s="6">
        <v>44</v>
      </c>
      <c r="E74" s="3">
        <f t="shared" si="38"/>
        <v>44</v>
      </c>
      <c r="F74" s="3">
        <f t="shared" si="39"/>
        <v>6207</v>
      </c>
      <c r="G74" s="4">
        <f t="shared" si="40"/>
        <v>4.3125</v>
      </c>
      <c r="H74" s="4">
        <f t="shared" si="41"/>
        <v>44.004933406347646</v>
      </c>
      <c r="I74" s="11">
        <f t="shared" si="42"/>
        <v>4.9334063476464962E-3</v>
      </c>
      <c r="J74" s="4">
        <f t="array" ref="J74">$R$2+B74*$Q$2</f>
        <v>44.036440043072709</v>
      </c>
    </row>
    <row r="75" spans="1:10" x14ac:dyDescent="0.25">
      <c r="A75" s="1">
        <v>43959.02847222222</v>
      </c>
      <c r="B75">
        <v>6207</v>
      </c>
      <c r="C75">
        <v>3.94</v>
      </c>
      <c r="D75" s="6">
        <v>44</v>
      </c>
      <c r="E75" s="3">
        <f t="shared" si="38"/>
        <v>44</v>
      </c>
      <c r="F75" s="3">
        <f t="shared" si="39"/>
        <v>6207</v>
      </c>
      <c r="G75" s="4">
        <f t="shared" si="40"/>
        <v>4.1574999999999998</v>
      </c>
      <c r="H75" s="4">
        <f t="shared" si="41"/>
        <v>44.002510093971559</v>
      </c>
      <c r="I75" s="11">
        <f t="shared" si="42"/>
        <v>2.5100939715585469E-3</v>
      </c>
      <c r="J75" s="4">
        <f t="array" ref="J75">$R$2+B75*$Q$2</f>
        <v>44.036440043072709</v>
      </c>
    </row>
    <row r="76" spans="1:10" x14ac:dyDescent="0.25">
      <c r="A76" s="1">
        <v>43959.035416666666</v>
      </c>
      <c r="B76">
        <v>6208</v>
      </c>
      <c r="C76">
        <v>4.25</v>
      </c>
      <c r="D76" s="6">
        <v>44</v>
      </c>
      <c r="E76" s="3">
        <f t="shared" si="38"/>
        <v>44</v>
      </c>
      <c r="F76" s="3">
        <f t="shared" si="39"/>
        <v>6208</v>
      </c>
      <c r="G76" s="4">
        <f t="shared" si="40"/>
        <v>4.0949999999999998</v>
      </c>
      <c r="H76" s="4">
        <f t="shared" si="41"/>
        <v>44.009654456377959</v>
      </c>
      <c r="I76" s="11">
        <f t="shared" si="42"/>
        <v>9.6544563779588088E-3</v>
      </c>
      <c r="J76" s="4">
        <f t="array" ref="J76">$R$2+B76*$Q$2</f>
        <v>44.044516689009882</v>
      </c>
    </row>
    <row r="77" spans="1:10" x14ac:dyDescent="0.25">
      <c r="A77" s="1">
        <v>43959.041666666664</v>
      </c>
      <c r="B77">
        <v>6208</v>
      </c>
      <c r="C77">
        <v>3.94</v>
      </c>
      <c r="D77" s="6">
        <v>44</v>
      </c>
      <c r="E77" s="3">
        <f t="shared" si="38"/>
        <v>44</v>
      </c>
      <c r="F77" s="3">
        <f t="shared" si="39"/>
        <v>6208</v>
      </c>
      <c r="G77" s="4">
        <f t="shared" si="40"/>
        <v>3.8774999999999999</v>
      </c>
      <c r="H77" s="4">
        <f t="shared" si="41"/>
        <v>44.006254001914741</v>
      </c>
      <c r="I77" s="11">
        <f t="shared" si="42"/>
        <v>6.2540019147405701E-3</v>
      </c>
      <c r="J77" s="4">
        <f t="array" ref="J77">$R$2+B77*$Q$2</f>
        <v>44.044516689009882</v>
      </c>
    </row>
    <row r="78" spans="1:10" x14ac:dyDescent="0.25">
      <c r="A78" s="1">
        <v>43959.048611111109</v>
      </c>
      <c r="B78">
        <v>6206</v>
      </c>
      <c r="C78">
        <v>3.38</v>
      </c>
      <c r="D78" s="6">
        <v>44</v>
      </c>
      <c r="E78" s="3">
        <f t="shared" si="38"/>
        <v>44</v>
      </c>
      <c r="F78" s="3">
        <f t="shared" si="39"/>
        <v>6206</v>
      </c>
      <c r="G78" s="4">
        <f t="shared" si="40"/>
        <v>3.4249999999999998</v>
      </c>
      <c r="H78" s="4">
        <f t="shared" si="41"/>
        <v>43.982936484216829</v>
      </c>
      <c r="I78" s="11">
        <f t="shared" si="42"/>
        <v>1.7063515783171113E-2</v>
      </c>
      <c r="J78" s="4">
        <f t="array" ref="J78">$R$2+B78*$Q$2</f>
        <v>44.028363397135536</v>
      </c>
    </row>
    <row r="79" spans="1:10" x14ac:dyDescent="0.25">
      <c r="A79" s="1">
        <v>43959.055555555555</v>
      </c>
      <c r="B79">
        <v>6206</v>
      </c>
      <c r="C79">
        <v>3</v>
      </c>
      <c r="D79" s="6">
        <v>44</v>
      </c>
      <c r="E79" s="3">
        <f t="shared" si="38"/>
        <v>44</v>
      </c>
      <c r="F79" s="3">
        <f t="shared" si="39"/>
        <v>6206</v>
      </c>
      <c r="G79" s="4">
        <f t="shared" si="40"/>
        <v>3.19</v>
      </c>
      <c r="H79" s="4">
        <f t="shared" si="41"/>
        <v>43.979262429969211</v>
      </c>
      <c r="I79" s="11">
        <f t="shared" si="42"/>
        <v>2.0737570030789243E-2</v>
      </c>
      <c r="J79" s="4">
        <f t="array" ref="J79">$R$2+B79*$Q$2</f>
        <v>44.028363397135536</v>
      </c>
    </row>
    <row r="80" spans="1:10" x14ac:dyDescent="0.25">
      <c r="A80" s="1">
        <v>43959.061805555553</v>
      </c>
      <c r="B80">
        <v>6207</v>
      </c>
      <c r="C80">
        <v>3.38</v>
      </c>
      <c r="D80" s="6">
        <v>44</v>
      </c>
      <c r="E80" s="3">
        <f t="shared" si="38"/>
        <v>44</v>
      </c>
      <c r="F80" s="3">
        <f t="shared" si="39"/>
        <v>6207</v>
      </c>
      <c r="G80" s="4">
        <f t="shared" si="40"/>
        <v>3.3</v>
      </c>
      <c r="H80" s="4">
        <f t="shared" si="41"/>
        <v>43.989103704536106</v>
      </c>
      <c r="I80" s="11">
        <f t="shared" si="42"/>
        <v>1.0896295463894035E-2</v>
      </c>
      <c r="J80" s="4">
        <f t="array" ref="J80">$R$2+B80*$Q$2</f>
        <v>44.036440043072709</v>
      </c>
    </row>
    <row r="81" spans="1:10" x14ac:dyDescent="0.25">
      <c r="A81" s="1">
        <v>43959.068749999999</v>
      </c>
      <c r="B81">
        <v>6208</v>
      </c>
      <c r="C81">
        <v>3.44</v>
      </c>
      <c r="D81" s="6">
        <v>44</v>
      </c>
      <c r="E81" s="3">
        <f t="shared" si="38"/>
        <v>44</v>
      </c>
      <c r="F81" s="3">
        <f t="shared" si="39"/>
        <v>6208</v>
      </c>
      <c r="G81" s="4">
        <f t="shared" si="40"/>
        <v>3.4249999999999998</v>
      </c>
      <c r="H81" s="4">
        <f t="shared" si="41"/>
        <v>43.999179493203897</v>
      </c>
      <c r="I81" s="11">
        <f t="shared" si="42"/>
        <v>8.2050679610290445E-4</v>
      </c>
      <c r="J81" s="4">
        <f t="array" ref="J81">$R$2+B81*$Q$2</f>
        <v>44.044516689009882</v>
      </c>
    </row>
    <row r="82" spans="1:10" x14ac:dyDescent="0.25">
      <c r="A82" s="1">
        <v>43959.074999999997</v>
      </c>
      <c r="B82">
        <v>6208</v>
      </c>
      <c r="C82">
        <v>3.44</v>
      </c>
      <c r="D82" s="6">
        <v>44</v>
      </c>
      <c r="E82" s="3">
        <f t="shared" si="38"/>
        <v>44</v>
      </c>
      <c r="F82" s="3">
        <f t="shared" si="39"/>
        <v>6208</v>
      </c>
      <c r="G82" s="4">
        <f t="shared" si="40"/>
        <v>3.4249999999999998</v>
      </c>
      <c r="H82" s="4">
        <f t="shared" si="41"/>
        <v>43.999179493203897</v>
      </c>
      <c r="I82" s="11">
        <f t="shared" si="42"/>
        <v>8.2050679610290445E-4</v>
      </c>
      <c r="J82" s="4">
        <f t="array" ref="J82">$R$2+B82*$Q$2</f>
        <v>44.044516689009882</v>
      </c>
    </row>
    <row r="83" spans="1:10" x14ac:dyDescent="0.25">
      <c r="A83" s="1">
        <v>43959.081944444442</v>
      </c>
      <c r="B83">
        <v>6208</v>
      </c>
      <c r="C83">
        <v>3.38</v>
      </c>
      <c r="D83" s="6">
        <v>44</v>
      </c>
      <c r="E83" s="3">
        <f t="shared" si="38"/>
        <v>44</v>
      </c>
      <c r="F83" s="3">
        <f t="shared" si="39"/>
        <v>6208</v>
      </c>
      <c r="G83" s="4">
        <f t="shared" si="40"/>
        <v>3.3475000000000001</v>
      </c>
      <c r="H83" s="4">
        <f t="shared" si="41"/>
        <v>43.997967837015857</v>
      </c>
      <c r="I83" s="11">
        <f t="shared" si="42"/>
        <v>2.0321629841433264E-3</v>
      </c>
      <c r="J83" s="4">
        <f t="array" ref="J83">$R$2+B83*$Q$2</f>
        <v>44.044516689009882</v>
      </c>
    </row>
    <row r="84" spans="1:10" x14ac:dyDescent="0.25">
      <c r="A84" s="1">
        <v>43959.088888888888</v>
      </c>
      <c r="B84">
        <v>6208</v>
      </c>
      <c r="C84">
        <v>3.19</v>
      </c>
      <c r="D84" s="6">
        <v>44</v>
      </c>
      <c r="E84" s="3">
        <f t="shared" si="38"/>
        <v>44</v>
      </c>
      <c r="F84" s="3">
        <f t="shared" si="39"/>
        <v>6208</v>
      </c>
      <c r="G84" s="4">
        <f t="shared" si="40"/>
        <v>3.1274999999999999</v>
      </c>
      <c r="H84" s="4">
        <f t="shared" si="41"/>
        <v>43.994528296869149</v>
      </c>
      <c r="I84" s="11">
        <f t="shared" si="42"/>
        <v>5.4717031308513242E-3</v>
      </c>
      <c r="J84" s="4">
        <f t="array" ref="J84">$R$2+B84*$Q$2</f>
        <v>44.044516689009882</v>
      </c>
    </row>
    <row r="85" spans="1:10" x14ac:dyDescent="0.25">
      <c r="A85" s="1">
        <v>43959.095138888886</v>
      </c>
      <c r="B85">
        <v>6208</v>
      </c>
      <c r="C85">
        <v>2.75</v>
      </c>
      <c r="D85" s="6">
        <v>44</v>
      </c>
      <c r="E85" s="3">
        <f t="shared" si="38"/>
        <v>44</v>
      </c>
      <c r="F85" s="3">
        <f t="shared" si="39"/>
        <v>6208</v>
      </c>
      <c r="G85" s="4">
        <f t="shared" si="40"/>
        <v>2.875</v>
      </c>
      <c r="H85" s="4">
        <f t="shared" si="41"/>
        <v>43.990580642837131</v>
      </c>
      <c r="I85" s="11">
        <f t="shared" si="42"/>
        <v>9.4193571628693462E-3</v>
      </c>
      <c r="J85" s="4">
        <f t="array" ref="J85">$R$2+B85*$Q$2</f>
        <v>44.044516689009882</v>
      </c>
    </row>
    <row r="86" spans="1:10" x14ac:dyDescent="0.25">
      <c r="A86" s="1">
        <v>43959.102083333331</v>
      </c>
      <c r="B86">
        <v>6208</v>
      </c>
      <c r="C86">
        <v>2.81</v>
      </c>
      <c r="D86" s="6">
        <v>44</v>
      </c>
      <c r="E86" s="3">
        <f t="shared" si="38"/>
        <v>44</v>
      </c>
      <c r="F86" s="3">
        <f t="shared" si="39"/>
        <v>6208</v>
      </c>
      <c r="G86" s="4">
        <f t="shared" si="40"/>
        <v>2.7800000000000002</v>
      </c>
      <c r="H86" s="4">
        <f t="shared" si="41"/>
        <v>43.98909538686469</v>
      </c>
      <c r="I86" s="11">
        <f t="shared" si="42"/>
        <v>1.090461313530966E-2</v>
      </c>
      <c r="J86" s="4">
        <f t="array" ref="J86">$R$2+B86*$Q$2</f>
        <v>44.044516689009882</v>
      </c>
    </row>
    <row r="87" spans="1:10" x14ac:dyDescent="0.25">
      <c r="A87" s="1">
        <v>43959.10833333333</v>
      </c>
      <c r="B87">
        <v>6207</v>
      </c>
      <c r="C87">
        <v>2.75</v>
      </c>
      <c r="D87" s="6">
        <v>44</v>
      </c>
      <c r="E87" s="3">
        <f t="shared" si="38"/>
        <v>44</v>
      </c>
      <c r="F87" s="3">
        <f t="shared" si="39"/>
        <v>6207</v>
      </c>
      <c r="G87" s="4">
        <f t="shared" si="40"/>
        <v>2.625</v>
      </c>
      <c r="H87" s="4">
        <f t="shared" si="41"/>
        <v>43.978550569995072</v>
      </c>
      <c r="I87" s="11">
        <f t="shared" si="42"/>
        <v>2.1449430004928161E-2</v>
      </c>
      <c r="J87" s="4">
        <f t="array" ref="J87">$R$2+B87*$Q$2</f>
        <v>44.036440043072709</v>
      </c>
    </row>
    <row r="88" spans="1:10" x14ac:dyDescent="0.25">
      <c r="A88" s="1">
        <v>43959.115277777775</v>
      </c>
      <c r="B88">
        <v>6206</v>
      </c>
      <c r="C88">
        <v>2.19</v>
      </c>
      <c r="D88" s="6">
        <v>44</v>
      </c>
      <c r="E88" s="3">
        <f t="shared" si="38"/>
        <v>44</v>
      </c>
      <c r="F88" s="3">
        <f t="shared" si="39"/>
        <v>6206</v>
      </c>
      <c r="G88" s="4">
        <f t="shared" si="40"/>
        <v>2.4699999999999998</v>
      </c>
      <c r="H88" s="4">
        <f t="shared" si="41"/>
        <v>43.968005753125446</v>
      </c>
      <c r="I88" s="11">
        <f t="shared" si="42"/>
        <v>3.1994246874553767E-2</v>
      </c>
      <c r="J88" s="4">
        <f t="array" ref="J88">$R$2+B88*$Q$2</f>
        <v>44.028363397135536</v>
      </c>
    </row>
    <row r="89" spans="1:10" x14ac:dyDescent="0.25">
      <c r="A89" s="1">
        <v>43959.12222222222</v>
      </c>
      <c r="B89">
        <v>6208</v>
      </c>
      <c r="C89">
        <v>2.75</v>
      </c>
      <c r="D89" s="6">
        <v>44</v>
      </c>
      <c r="E89" s="3">
        <f t="shared" si="38"/>
        <v>44</v>
      </c>
      <c r="F89" s="3">
        <f t="shared" si="39"/>
        <v>6208</v>
      </c>
      <c r="G89" s="4">
        <f t="shared" si="40"/>
        <v>2.5474999999999999</v>
      </c>
      <c r="H89" s="4">
        <f t="shared" si="41"/>
        <v>43.985460418300562</v>
      </c>
      <c r="I89" s="11">
        <f t="shared" si="42"/>
        <v>1.4539581699438031E-2</v>
      </c>
      <c r="J89" s="4">
        <f t="array" ref="J89">$R$2+B89*$Q$2</f>
        <v>44.044516689009882</v>
      </c>
    </row>
    <row r="90" spans="1:10" x14ac:dyDescent="0.25">
      <c r="A90" s="1">
        <v>43959.128472222219</v>
      </c>
      <c r="B90">
        <v>6208</v>
      </c>
      <c r="C90">
        <v>2.5</v>
      </c>
      <c r="D90" s="6">
        <v>44</v>
      </c>
      <c r="E90" s="3">
        <f t="shared" si="38"/>
        <v>44</v>
      </c>
      <c r="F90" s="3">
        <f t="shared" si="39"/>
        <v>6208</v>
      </c>
      <c r="G90" s="4">
        <f t="shared" si="40"/>
        <v>2.5625</v>
      </c>
      <c r="H90" s="4">
        <f t="shared" si="41"/>
        <v>43.985694932401472</v>
      </c>
      <c r="I90" s="11">
        <f t="shared" si="42"/>
        <v>1.4305067598527899E-2</v>
      </c>
      <c r="J90" s="4">
        <f t="array" ref="J90">$R$2+B90*$Q$2</f>
        <v>44.044516689009882</v>
      </c>
    </row>
    <row r="91" spans="1:10" x14ac:dyDescent="0.25">
      <c r="A91" s="1">
        <v>43959.135416666664</v>
      </c>
      <c r="B91">
        <v>6208</v>
      </c>
      <c r="C91">
        <v>2.5</v>
      </c>
      <c r="D91" s="6">
        <v>44</v>
      </c>
      <c r="E91" s="3">
        <f t="shared" si="38"/>
        <v>44</v>
      </c>
      <c r="F91" s="3">
        <f t="shared" si="39"/>
        <v>6208</v>
      </c>
      <c r="G91" s="4">
        <f t="shared" si="40"/>
        <v>2.375</v>
      </c>
      <c r="H91" s="4">
        <f t="shared" si="41"/>
        <v>43.982763506140074</v>
      </c>
      <c r="I91" s="11">
        <f t="shared" si="42"/>
        <v>1.7236493859925872E-2</v>
      </c>
      <c r="J91" s="4">
        <f t="array" ref="J91">$R$2+B91*$Q$2</f>
        <v>44.044516689009882</v>
      </c>
    </row>
    <row r="92" spans="1:10" x14ac:dyDescent="0.25">
      <c r="A92" s="1">
        <v>43959.14166666667</v>
      </c>
      <c r="B92">
        <v>6207</v>
      </c>
      <c r="C92">
        <v>2</v>
      </c>
      <c r="D92" s="6">
        <v>44</v>
      </c>
      <c r="E92" s="3">
        <f t="shared" si="38"/>
        <v>44</v>
      </c>
      <c r="F92" s="3">
        <f t="shared" si="39"/>
        <v>6207</v>
      </c>
      <c r="G92" s="4">
        <f t="shared" si="40"/>
        <v>2.14</v>
      </c>
      <c r="H92" s="4">
        <f t="shared" si="41"/>
        <v>43.970967947398925</v>
      </c>
      <c r="I92" s="11">
        <f t="shared" si="42"/>
        <v>2.9032052601074554E-2</v>
      </c>
      <c r="J92" s="4">
        <f t="array" ref="J92">$R$2+B92*$Q$2</f>
        <v>44.036440043072709</v>
      </c>
    </row>
    <row r="93" spans="1:10" x14ac:dyDescent="0.25">
      <c r="A93" s="1">
        <v>43959.148611111108</v>
      </c>
      <c r="B93">
        <v>6206</v>
      </c>
      <c r="C93">
        <v>2.06</v>
      </c>
      <c r="D93" s="6">
        <v>44</v>
      </c>
      <c r="E93" s="3">
        <f t="shared" si="38"/>
        <v>44</v>
      </c>
      <c r="F93" s="3">
        <f t="shared" si="39"/>
        <v>6206</v>
      </c>
      <c r="G93" s="4">
        <f t="shared" si="40"/>
        <v>2</v>
      </c>
      <c r="H93" s="4">
        <f t="shared" si="41"/>
        <v>43.96065764463021</v>
      </c>
      <c r="I93" s="11">
        <f t="shared" si="42"/>
        <v>3.9342355369790027E-2</v>
      </c>
      <c r="J93" s="4">
        <f t="array" ref="J93">$R$2+B93*$Q$2</f>
        <v>44.028363397135536</v>
      </c>
    </row>
    <row r="94" spans="1:10" x14ac:dyDescent="0.25">
      <c r="A94" s="1">
        <v>43959.155555555553</v>
      </c>
      <c r="B94">
        <v>6208</v>
      </c>
      <c r="C94">
        <v>1.88</v>
      </c>
      <c r="D94" s="6">
        <v>44</v>
      </c>
      <c r="E94" s="3">
        <f t="shared" si="38"/>
        <v>44</v>
      </c>
      <c r="F94" s="3">
        <f t="shared" si="39"/>
        <v>6208</v>
      </c>
      <c r="G94" s="4">
        <f t="shared" si="40"/>
        <v>1.97</v>
      </c>
      <c r="H94" s="4">
        <f t="shared" si="41"/>
        <v>43.976431625415458</v>
      </c>
      <c r="I94" s="11">
        <f t="shared" si="42"/>
        <v>2.3568374584542084E-2</v>
      </c>
      <c r="J94" s="4">
        <f t="array" ref="J94">$R$2+B94*$Q$2</f>
        <v>44.044516689009882</v>
      </c>
    </row>
    <row r="95" spans="1:10" x14ac:dyDescent="0.25">
      <c r="A95" s="1">
        <v>43959.161805555559</v>
      </c>
      <c r="B95">
        <v>6207</v>
      </c>
      <c r="C95">
        <v>2.06</v>
      </c>
      <c r="D95" s="6">
        <v>44</v>
      </c>
      <c r="E95" s="3">
        <f t="shared" si="38"/>
        <v>44</v>
      </c>
      <c r="F95" s="3">
        <f t="shared" si="39"/>
        <v>6207</v>
      </c>
      <c r="G95" s="4">
        <f t="shared" si="40"/>
        <v>1.9224999999999999</v>
      </c>
      <c r="H95" s="4">
        <f t="shared" si="41"/>
        <v>43.967567492935707</v>
      </c>
      <c r="I95" s="11">
        <f t="shared" si="42"/>
        <v>3.2432507064292793E-2</v>
      </c>
      <c r="J95" s="4">
        <f t="array" ref="J95">$R$2+B95*$Q$2</f>
        <v>44.036440043072709</v>
      </c>
    </row>
    <row r="96" spans="1:10" x14ac:dyDescent="0.25">
      <c r="A96" s="1">
        <v>43959.168749999997</v>
      </c>
      <c r="B96">
        <v>6207</v>
      </c>
      <c r="C96">
        <v>1.69</v>
      </c>
      <c r="D96" s="6">
        <v>44</v>
      </c>
      <c r="E96" s="3">
        <f t="shared" si="38"/>
        <v>44</v>
      </c>
      <c r="F96" s="3">
        <f t="shared" si="39"/>
        <v>6207</v>
      </c>
      <c r="G96" s="4">
        <f t="shared" si="40"/>
        <v>1.8599999999999999</v>
      </c>
      <c r="H96" s="4">
        <f t="shared" si="41"/>
        <v>43.966590350848577</v>
      </c>
      <c r="I96" s="11">
        <f t="shared" si="42"/>
        <v>3.3409649151423082E-2</v>
      </c>
      <c r="J96" s="4">
        <f t="array" ref="J96">$R$2+B96*$Q$2</f>
        <v>44.036440043072709</v>
      </c>
    </row>
    <row r="97" spans="1:10" x14ac:dyDescent="0.25">
      <c r="A97" s="1">
        <v>43959.175694444442</v>
      </c>
      <c r="B97">
        <v>6207</v>
      </c>
      <c r="C97">
        <v>2</v>
      </c>
      <c r="D97" s="6">
        <v>44</v>
      </c>
      <c r="E97" s="3">
        <f t="shared" si="38"/>
        <v>44</v>
      </c>
      <c r="F97" s="3">
        <f t="shared" si="39"/>
        <v>6207</v>
      </c>
      <c r="G97" s="4">
        <f t="shared" si="40"/>
        <v>1.9375</v>
      </c>
      <c r="H97" s="4">
        <f t="shared" si="41"/>
        <v>43.967802007036617</v>
      </c>
      <c r="I97" s="11">
        <f t="shared" si="42"/>
        <v>3.219799296338266E-2</v>
      </c>
      <c r="J97" s="4">
        <f t="array" ref="J97">$R$2+B97*$Q$2</f>
        <v>44.036440043072709</v>
      </c>
    </row>
    <row r="98" spans="1:10" x14ac:dyDescent="0.25">
      <c r="A98" s="1">
        <v>43959.181944444441</v>
      </c>
      <c r="B98">
        <v>6207</v>
      </c>
      <c r="C98">
        <v>2.06</v>
      </c>
      <c r="D98" s="6">
        <v>44</v>
      </c>
      <c r="E98" s="3">
        <f t="shared" si="38"/>
        <v>44</v>
      </c>
      <c r="F98" s="3">
        <f t="shared" si="39"/>
        <v>6207</v>
      </c>
      <c r="G98" s="4">
        <f t="shared" si="40"/>
        <v>2.0150000000000001</v>
      </c>
      <c r="H98" s="4">
        <f t="shared" si="41"/>
        <v>43.969013663224665</v>
      </c>
      <c r="I98" s="11">
        <f t="shared" si="42"/>
        <v>3.0986336775335133E-2</v>
      </c>
      <c r="J98" s="4">
        <f t="array" ref="J98">$R$2+B98*$Q$2</f>
        <v>44.036440043072709</v>
      </c>
    </row>
    <row r="99" spans="1:10" x14ac:dyDescent="0.25">
      <c r="A99" s="1">
        <v>43959.188888888886</v>
      </c>
      <c r="B99">
        <v>6207</v>
      </c>
      <c r="C99">
        <v>1.94</v>
      </c>
      <c r="D99" s="6">
        <v>44</v>
      </c>
      <c r="E99" s="3">
        <f t="shared" si="38"/>
        <v>44</v>
      </c>
      <c r="F99" s="3">
        <f t="shared" si="39"/>
        <v>6207</v>
      </c>
      <c r="G99" s="4">
        <f t="shared" si="40"/>
        <v>2</v>
      </c>
      <c r="H99" s="4">
        <f t="shared" si="41"/>
        <v>43.968779149123748</v>
      </c>
      <c r="I99" s="11">
        <f t="shared" si="42"/>
        <v>3.1220850876252371E-2</v>
      </c>
      <c r="J99" s="4">
        <f t="array" ref="J99">$R$2+B99*$Q$2</f>
        <v>44.036440043072709</v>
      </c>
    </row>
    <row r="100" spans="1:10" x14ac:dyDescent="0.25">
      <c r="A100" s="1">
        <v>43959.195138888892</v>
      </c>
      <c r="B100">
        <v>6207</v>
      </c>
      <c r="C100">
        <v>2.06</v>
      </c>
      <c r="D100" s="6">
        <v>44</v>
      </c>
      <c r="E100" s="3">
        <f t="shared" si="38"/>
        <v>44</v>
      </c>
      <c r="F100" s="3">
        <f t="shared" si="39"/>
        <v>6207</v>
      </c>
      <c r="G100" s="4">
        <f t="shared" si="40"/>
        <v>1.9375</v>
      </c>
      <c r="H100" s="4">
        <f t="shared" si="41"/>
        <v>43.967802007036617</v>
      </c>
      <c r="I100" s="11">
        <f t="shared" si="42"/>
        <v>3.219799296338266E-2</v>
      </c>
      <c r="J100" s="4">
        <f t="array" ref="J100">$R$2+B100*$Q$2</f>
        <v>44.036440043072709</v>
      </c>
    </row>
    <row r="101" spans="1:10" x14ac:dyDescent="0.25">
      <c r="A101" s="1">
        <v>43959.20208333333</v>
      </c>
      <c r="B101">
        <v>6206</v>
      </c>
      <c r="C101">
        <v>1.69</v>
      </c>
      <c r="D101" s="6">
        <v>44</v>
      </c>
      <c r="E101" s="3">
        <f t="shared" si="38"/>
        <v>44</v>
      </c>
      <c r="F101" s="3">
        <f t="shared" si="39"/>
        <v>6206</v>
      </c>
      <c r="G101" s="4">
        <f t="shared" si="40"/>
        <v>1.7675000000000001</v>
      </c>
      <c r="H101" s="4">
        <f t="shared" si="41"/>
        <v>43.957022676066082</v>
      </c>
      <c r="I101" s="11">
        <f t="shared" si="42"/>
        <v>4.2977323933918399E-2</v>
      </c>
      <c r="J101" s="4">
        <f t="array" ref="J101">$R$2+B101*$Q$2</f>
        <v>44.028363397135536</v>
      </c>
    </row>
    <row r="102" spans="1:10" x14ac:dyDescent="0.25">
      <c r="A102" s="1">
        <v>43959.209027777775</v>
      </c>
      <c r="B102">
        <v>6204</v>
      </c>
      <c r="C102">
        <v>1.63</v>
      </c>
      <c r="D102" s="6">
        <v>44</v>
      </c>
      <c r="E102" s="3">
        <f t="shared" si="38"/>
        <v>44</v>
      </c>
      <c r="F102" s="3">
        <f t="shared" si="39"/>
        <v>6204</v>
      </c>
      <c r="G102" s="4">
        <f t="shared" si="40"/>
        <v>1.7374999999999998</v>
      </c>
      <c r="H102" s="4">
        <f t="shared" si="41"/>
        <v>43.940310638877186</v>
      </c>
      <c r="I102" s="11">
        <f t="shared" si="42"/>
        <v>5.9689361122813978E-2</v>
      </c>
      <c r="J102" s="4">
        <f t="array" ref="J102">$R$2+B102*$Q$2</f>
        <v>44.012210105261197</v>
      </c>
    </row>
    <row r="103" spans="1:10" x14ac:dyDescent="0.25">
      <c r="A103" s="1">
        <v>43959.215277777781</v>
      </c>
      <c r="B103">
        <v>6206</v>
      </c>
      <c r="C103">
        <v>2</v>
      </c>
      <c r="D103" s="6">
        <v>44</v>
      </c>
      <c r="E103" s="3">
        <f t="shared" si="38"/>
        <v>44</v>
      </c>
      <c r="F103" s="3">
        <f t="shared" si="39"/>
        <v>6206</v>
      </c>
      <c r="G103" s="4">
        <f t="shared" si="40"/>
        <v>1.9225000000000001</v>
      </c>
      <c r="H103" s="4">
        <f t="shared" si="41"/>
        <v>43.95944598844217</v>
      </c>
      <c r="I103" s="11">
        <f t="shared" si="42"/>
        <v>4.0554011557830449E-2</v>
      </c>
      <c r="J103" s="4">
        <f t="array" ref="J103">$R$2+B103*$Q$2</f>
        <v>44.028363397135536</v>
      </c>
    </row>
    <row r="104" spans="1:10" x14ac:dyDescent="0.25">
      <c r="A104" s="1">
        <v>43959.222222222219</v>
      </c>
      <c r="B104">
        <v>6206</v>
      </c>
      <c r="C104">
        <v>2.06</v>
      </c>
      <c r="D104" s="6">
        <v>44</v>
      </c>
      <c r="E104" s="3">
        <f t="shared" si="38"/>
        <v>44</v>
      </c>
      <c r="F104" s="3">
        <f t="shared" si="39"/>
        <v>6206</v>
      </c>
      <c r="G104" s="4">
        <f t="shared" si="40"/>
        <v>1.875</v>
      </c>
      <c r="H104" s="4">
        <f t="shared" si="41"/>
        <v>43.958703360455949</v>
      </c>
      <c r="I104" s="11">
        <f t="shared" si="42"/>
        <v>4.1296639544050606E-2</v>
      </c>
      <c r="J104" s="4">
        <f t="array" ref="J104">$R$2+B104*$Q$2</f>
        <v>44.028363397135536</v>
      </c>
    </row>
    <row r="105" spans="1:10" x14ac:dyDescent="0.25">
      <c r="A105" s="1">
        <v>43959.228472222225</v>
      </c>
      <c r="B105">
        <v>6205</v>
      </c>
      <c r="C105">
        <v>1.38</v>
      </c>
      <c r="D105" s="6">
        <v>44</v>
      </c>
      <c r="E105" s="3">
        <f t="shared" si="38"/>
        <v>44</v>
      </c>
      <c r="F105" s="3">
        <f t="shared" si="39"/>
        <v>6205</v>
      </c>
      <c r="G105" s="4">
        <f t="shared" si="40"/>
        <v>1.72</v>
      </c>
      <c r="H105" s="4">
        <f t="shared" si="41"/>
        <v>43.948158543586331</v>
      </c>
      <c r="I105" s="11">
        <f t="shared" si="42"/>
        <v>5.1841456413669107E-2</v>
      </c>
      <c r="J105" s="4">
        <f t="array" ref="J105">$R$2+B105*$Q$2</f>
        <v>44.020286751198363</v>
      </c>
    </row>
    <row r="106" spans="1:10" x14ac:dyDescent="0.25">
      <c r="A106" s="1">
        <v>43959.23541666667</v>
      </c>
      <c r="B106">
        <v>6206</v>
      </c>
      <c r="C106">
        <v>2.06</v>
      </c>
      <c r="D106" s="6">
        <v>44</v>
      </c>
      <c r="E106" s="3">
        <f t="shared" si="38"/>
        <v>44</v>
      </c>
      <c r="F106" s="3">
        <f t="shared" si="39"/>
        <v>6206</v>
      </c>
      <c r="G106" s="4">
        <f t="shared" si="40"/>
        <v>1.8125</v>
      </c>
      <c r="H106" s="4">
        <f t="shared" si="41"/>
        <v>43.957726218368812</v>
      </c>
      <c r="I106" s="11">
        <f t="shared" si="42"/>
        <v>4.2273781631188001E-2</v>
      </c>
      <c r="J106" s="4">
        <f t="array" ref="J106">$R$2+B106*$Q$2</f>
        <v>44.028363397135536</v>
      </c>
    </row>
    <row r="107" spans="1:10" x14ac:dyDescent="0.25">
      <c r="A107" s="1">
        <v>43959.242361111108</v>
      </c>
      <c r="B107">
        <v>6204</v>
      </c>
      <c r="C107">
        <v>1.75</v>
      </c>
      <c r="D107" s="6">
        <v>44</v>
      </c>
      <c r="E107" s="3">
        <f t="shared" si="38"/>
        <v>44</v>
      </c>
      <c r="F107" s="3">
        <f t="shared" si="39"/>
        <v>6204</v>
      </c>
      <c r="G107" s="4">
        <f t="shared" si="40"/>
        <v>1.8425</v>
      </c>
      <c r="H107" s="4">
        <f t="shared" si="41"/>
        <v>43.941952237583571</v>
      </c>
      <c r="I107" s="11">
        <f t="shared" si="42"/>
        <v>5.8047762416428839E-2</v>
      </c>
      <c r="J107" s="4">
        <f t="array" ref="J107">$R$2+B107*$Q$2</f>
        <v>44.012210105261197</v>
      </c>
    </row>
    <row r="108" spans="1:10" x14ac:dyDescent="0.25">
      <c r="A108" s="1">
        <v>43959.248611111114</v>
      </c>
      <c r="B108">
        <v>6204</v>
      </c>
      <c r="C108">
        <v>1.81</v>
      </c>
      <c r="D108" s="6">
        <v>44</v>
      </c>
      <c r="E108" s="3">
        <f t="shared" si="38"/>
        <v>44</v>
      </c>
      <c r="F108" s="3">
        <f t="shared" si="39"/>
        <v>6204</v>
      </c>
      <c r="G108" s="4">
        <f t="shared" si="40"/>
        <v>1.8574999999999999</v>
      </c>
      <c r="H108" s="4">
        <f t="shared" si="41"/>
        <v>43.942186751684481</v>
      </c>
      <c r="I108" s="11">
        <f t="shared" si="42"/>
        <v>5.7813248315518706E-2</v>
      </c>
      <c r="J108" s="4">
        <f t="array" ref="J108">$R$2+B108*$Q$2</f>
        <v>44.012210105261197</v>
      </c>
    </row>
    <row r="109" spans="1:10" x14ac:dyDescent="0.25">
      <c r="A109" s="1">
        <v>43959.255555555559</v>
      </c>
      <c r="B109">
        <v>6205</v>
      </c>
      <c r="C109">
        <v>2.06</v>
      </c>
      <c r="D109" s="6">
        <v>44</v>
      </c>
      <c r="E109" s="3">
        <f t="shared" si="38"/>
        <v>44</v>
      </c>
      <c r="F109" s="3">
        <f t="shared" si="39"/>
        <v>6205</v>
      </c>
      <c r="G109" s="4">
        <f t="shared" si="40"/>
        <v>2.0774999999999997</v>
      </c>
      <c r="H109" s="4">
        <f t="shared" si="41"/>
        <v>43.953747796324727</v>
      </c>
      <c r="I109" s="11">
        <f t="shared" si="42"/>
        <v>4.6252203675273051E-2</v>
      </c>
      <c r="J109" s="4">
        <f t="array" ref="J109">$R$2+B109*$Q$2</f>
        <v>44.020286751198363</v>
      </c>
    </row>
    <row r="110" spans="1:10" x14ac:dyDescent="0.25">
      <c r="A110" s="1">
        <v>43959.262499999997</v>
      </c>
      <c r="B110">
        <v>6204</v>
      </c>
      <c r="C110">
        <v>2.38</v>
      </c>
      <c r="D110" s="6">
        <v>44</v>
      </c>
      <c r="E110" s="3">
        <f t="shared" si="38"/>
        <v>44</v>
      </c>
      <c r="F110" s="3">
        <f t="shared" si="39"/>
        <v>6204</v>
      </c>
      <c r="G110" s="4">
        <f t="shared" si="40"/>
        <v>2.3925000000000001</v>
      </c>
      <c r="H110" s="4">
        <f t="shared" si="41"/>
        <v>43.950551087950338</v>
      </c>
      <c r="I110" s="11">
        <f t="shared" si="42"/>
        <v>4.9448912049662397E-2</v>
      </c>
      <c r="J110" s="4">
        <f t="array" ref="J110">$R$2+B110*$Q$2</f>
        <v>44.012210105261197</v>
      </c>
    </row>
    <row r="111" spans="1:10" x14ac:dyDescent="0.25">
      <c r="A111" s="1">
        <v>43959.268750000003</v>
      </c>
      <c r="B111">
        <v>6205</v>
      </c>
      <c r="C111">
        <v>2.75</v>
      </c>
      <c r="D111" s="6">
        <v>44</v>
      </c>
      <c r="E111" s="3">
        <f t="shared" si="38"/>
        <v>44</v>
      </c>
      <c r="F111" s="3">
        <f t="shared" si="39"/>
        <v>6205</v>
      </c>
      <c r="G111" s="4">
        <f t="shared" si="40"/>
        <v>2.7050000000000001</v>
      </c>
      <c r="H111" s="4">
        <f t="shared" si="41"/>
        <v>43.963558302879534</v>
      </c>
      <c r="I111" s="11">
        <f t="shared" si="42"/>
        <v>3.6441697120466188E-2</v>
      </c>
      <c r="J111" s="4">
        <f t="array" ref="J111">$R$2+B111*$Q$2</f>
        <v>44.020286751198363</v>
      </c>
    </row>
    <row r="112" spans="1:10" x14ac:dyDescent="0.25">
      <c r="A112" s="1">
        <v>43959.275694444441</v>
      </c>
      <c r="B112">
        <v>6205</v>
      </c>
      <c r="C112">
        <v>2.94</v>
      </c>
      <c r="D112" s="6">
        <v>44</v>
      </c>
      <c r="E112" s="3">
        <f t="shared" si="38"/>
        <v>44</v>
      </c>
      <c r="F112" s="3">
        <f t="shared" si="39"/>
        <v>6205</v>
      </c>
      <c r="G112" s="4">
        <f t="shared" si="40"/>
        <v>3.0474999999999999</v>
      </c>
      <c r="H112" s="4">
        <f t="shared" si="41"/>
        <v>43.96891304151702</v>
      </c>
      <c r="I112" s="11">
        <f t="shared" si="42"/>
        <v>3.1086958482980265E-2</v>
      </c>
      <c r="J112" s="4">
        <f t="array" ref="J112">$R$2+B112*$Q$2</f>
        <v>44.020286751198363</v>
      </c>
    </row>
    <row r="113" spans="1:10" x14ac:dyDescent="0.25">
      <c r="A113" s="1">
        <v>43959.281944444447</v>
      </c>
      <c r="B113">
        <v>6206</v>
      </c>
      <c r="C113">
        <v>3.56</v>
      </c>
      <c r="D113" s="6">
        <v>44</v>
      </c>
      <c r="E113" s="3">
        <f t="shared" si="38"/>
        <v>44</v>
      </c>
      <c r="F113" s="3">
        <f t="shared" si="39"/>
        <v>6206</v>
      </c>
      <c r="G113" s="4">
        <f t="shared" si="40"/>
        <v>3.4849999999999999</v>
      </c>
      <c r="H113" s="4">
        <f t="shared" si="41"/>
        <v>43.983874540620477</v>
      </c>
      <c r="I113" s="11">
        <f t="shared" si="42"/>
        <v>1.6125459379523477E-2</v>
      </c>
      <c r="J113" s="4">
        <f t="array" ref="J113">$R$2+B113*$Q$2</f>
        <v>44.028363397135536</v>
      </c>
    </row>
    <row r="114" spans="1:10" x14ac:dyDescent="0.25">
      <c r="A114" s="1">
        <v>43959.288888888892</v>
      </c>
      <c r="B114">
        <v>6206</v>
      </c>
      <c r="C114">
        <v>3.88</v>
      </c>
      <c r="D114" s="6">
        <v>44</v>
      </c>
      <c r="E114" s="3">
        <f t="shared" si="38"/>
        <v>44</v>
      </c>
      <c r="F114" s="3">
        <f t="shared" si="39"/>
        <v>6206</v>
      </c>
      <c r="G114" s="4">
        <f t="shared" si="40"/>
        <v>3.8624999999999998</v>
      </c>
      <c r="H114" s="4">
        <f t="shared" si="41"/>
        <v>43.989776478826755</v>
      </c>
      <c r="I114" s="11">
        <f t="shared" si="42"/>
        <v>1.0223521173244876E-2</v>
      </c>
      <c r="J114" s="4">
        <f t="array" ref="J114">$R$2+B114*$Q$2</f>
        <v>44.028363397135536</v>
      </c>
    </row>
    <row r="115" spans="1:10" x14ac:dyDescent="0.25">
      <c r="A115" s="1">
        <v>43959.29583333333</v>
      </c>
      <c r="B115">
        <v>6206</v>
      </c>
      <c r="C115">
        <v>4.13</v>
      </c>
      <c r="D115" s="6">
        <v>44</v>
      </c>
      <c r="E115" s="3">
        <f t="shared" si="38"/>
        <v>44</v>
      </c>
      <c r="F115" s="3">
        <f t="shared" si="39"/>
        <v>6206</v>
      </c>
      <c r="G115" s="4">
        <f t="shared" si="40"/>
        <v>4.16</v>
      </c>
      <c r="H115" s="4">
        <f t="shared" si="41"/>
        <v>43.994427675161511</v>
      </c>
      <c r="I115" s="11">
        <f t="shared" si="42"/>
        <v>5.5723248384893509E-3</v>
      </c>
      <c r="J115" s="4">
        <f t="array" ref="J115">$R$2+B115*$Q$2</f>
        <v>44.028363397135536</v>
      </c>
    </row>
    <row r="116" spans="1:10" x14ac:dyDescent="0.25">
      <c r="A116" s="1">
        <v>43959.302083333336</v>
      </c>
      <c r="B116">
        <v>6206</v>
      </c>
      <c r="C116">
        <v>4.5</v>
      </c>
      <c r="D116" s="6">
        <v>44</v>
      </c>
      <c r="E116" s="3">
        <f t="shared" si="38"/>
        <v>44</v>
      </c>
      <c r="F116" s="3">
        <f t="shared" si="39"/>
        <v>6206</v>
      </c>
      <c r="G116" s="4">
        <f t="shared" si="40"/>
        <v>4.5324999999999998</v>
      </c>
      <c r="H116" s="4">
        <f t="shared" si="41"/>
        <v>44.000251442000817</v>
      </c>
      <c r="I116" s="11">
        <f t="shared" si="42"/>
        <v>2.5144200081683721E-4</v>
      </c>
      <c r="J116" s="4">
        <f t="array" ref="J116">$R$2+B116*$Q$2</f>
        <v>44.028363397135536</v>
      </c>
    </row>
    <row r="117" spans="1:10" x14ac:dyDescent="0.25">
      <c r="A117" s="1">
        <v>43959.309027777781</v>
      </c>
      <c r="B117">
        <v>6206</v>
      </c>
      <c r="C117">
        <v>5</v>
      </c>
      <c r="D117" s="6">
        <v>44</v>
      </c>
      <c r="E117" s="3">
        <f t="shared" si="38"/>
        <v>44</v>
      </c>
      <c r="F117" s="3">
        <f t="shared" si="39"/>
        <v>6206</v>
      </c>
      <c r="G117" s="4">
        <f t="shared" si="40"/>
        <v>4.97</v>
      </c>
      <c r="H117" s="4">
        <f t="shared" si="41"/>
        <v>44.007091436610743</v>
      </c>
      <c r="I117" s="11">
        <f t="shared" si="42"/>
        <v>7.0914366107430737E-3</v>
      </c>
      <c r="J117" s="4">
        <f t="array" ref="J117">$R$2+B117*$Q$2</f>
        <v>44.028363397135536</v>
      </c>
    </row>
    <row r="118" spans="1:10" x14ac:dyDescent="0.25">
      <c r="A118" s="1">
        <v>43959.315972222219</v>
      </c>
      <c r="B118">
        <v>6206</v>
      </c>
      <c r="C118">
        <v>5.38</v>
      </c>
      <c r="D118" s="6">
        <v>44</v>
      </c>
      <c r="E118" s="3">
        <f t="shared" si="38"/>
        <v>44</v>
      </c>
      <c r="F118" s="3">
        <f t="shared" si="39"/>
        <v>6206</v>
      </c>
      <c r="G118" s="4">
        <f t="shared" si="40"/>
        <v>5.2675000000000001</v>
      </c>
      <c r="H118" s="4">
        <f t="shared" si="41"/>
        <v>44.011742632945491</v>
      </c>
      <c r="I118" s="11">
        <f t="shared" si="42"/>
        <v>1.1742632945491494E-2</v>
      </c>
      <c r="J118" s="4">
        <f t="array" ref="J118">$R$2+B118*$Q$2</f>
        <v>44.028363397135536</v>
      </c>
    </row>
    <row r="119" spans="1:10" x14ac:dyDescent="0.25">
      <c r="A119" s="1">
        <v>43959.322222222225</v>
      </c>
      <c r="B119">
        <v>6206</v>
      </c>
      <c r="C119">
        <v>5.31</v>
      </c>
      <c r="D119" s="6">
        <v>44</v>
      </c>
      <c r="E119" s="3">
        <f t="shared" si="38"/>
        <v>44</v>
      </c>
      <c r="F119" s="3">
        <f t="shared" si="39"/>
        <v>6206</v>
      </c>
      <c r="G119" s="4">
        <f t="shared" si="40"/>
        <v>5.5949999999999998</v>
      </c>
      <c r="H119" s="4">
        <f t="shared" si="41"/>
        <v>44.016862857482067</v>
      </c>
      <c r="I119" s="11">
        <f t="shared" si="42"/>
        <v>1.6862857482067284E-2</v>
      </c>
      <c r="J119" s="4">
        <f t="array" ref="J119">$R$2+B119*$Q$2</f>
        <v>44.028363397135536</v>
      </c>
    </row>
    <row r="120" spans="1:10" x14ac:dyDescent="0.25">
      <c r="A120" s="1">
        <v>43959.32916666667</v>
      </c>
      <c r="B120">
        <v>6207</v>
      </c>
      <c r="C120">
        <v>6.38</v>
      </c>
      <c r="D120" s="6">
        <v>44</v>
      </c>
      <c r="E120" s="3">
        <f t="shared" si="38"/>
        <v>44</v>
      </c>
      <c r="F120" s="3">
        <f t="shared" si="39"/>
        <v>6207</v>
      </c>
      <c r="G120" s="4">
        <f t="shared" si="40"/>
        <v>6.2374999999999998</v>
      </c>
      <c r="H120" s="4">
        <f t="shared" si="41"/>
        <v>44.035029382631322</v>
      </c>
      <c r="I120" s="11">
        <f t="shared" si="42"/>
        <v>3.5029382631321937E-2</v>
      </c>
      <c r="J120" s="4">
        <f t="array" ref="J120">$R$2+B120*$Q$2</f>
        <v>44.036440043072709</v>
      </c>
    </row>
    <row r="121" spans="1:10" x14ac:dyDescent="0.25">
      <c r="A121" s="1">
        <v>43959.335416666669</v>
      </c>
      <c r="B121">
        <v>6207</v>
      </c>
      <c r="C121">
        <v>6.88</v>
      </c>
      <c r="D121" s="6">
        <v>44</v>
      </c>
      <c r="E121" s="3">
        <f t="shared" si="38"/>
        <v>44</v>
      </c>
      <c r="F121" s="3">
        <f t="shared" si="39"/>
        <v>6207</v>
      </c>
      <c r="G121" s="4">
        <f t="shared" si="40"/>
        <v>6.66</v>
      </c>
      <c r="H121" s="4">
        <f t="shared" si="41"/>
        <v>44.041634863140338</v>
      </c>
      <c r="I121" s="11">
        <f t="shared" si="42"/>
        <v>4.1634863140338041E-2</v>
      </c>
      <c r="J121" s="4">
        <f t="array" ref="J121">$R$2+B121*$Q$2</f>
        <v>44.036440043072709</v>
      </c>
    </row>
    <row r="122" spans="1:10" x14ac:dyDescent="0.25">
      <c r="A122" s="1">
        <v>43959.342361111114</v>
      </c>
      <c r="B122">
        <v>6206</v>
      </c>
      <c r="C122">
        <v>6.5</v>
      </c>
      <c r="D122" s="6">
        <v>44</v>
      </c>
      <c r="E122" s="3">
        <f t="shared" si="38"/>
        <v>44</v>
      </c>
      <c r="F122" s="3">
        <f t="shared" si="39"/>
        <v>6206</v>
      </c>
      <c r="G122" s="4">
        <f t="shared" si="40"/>
        <v>6.7675000000000001</v>
      </c>
      <c r="H122" s="4">
        <f t="shared" si="41"/>
        <v>44.035194043036668</v>
      </c>
      <c r="I122" s="11">
        <f t="shared" si="42"/>
        <v>3.5194043036668177E-2</v>
      </c>
      <c r="J122" s="4">
        <f t="array" ref="J122">$R$2+B122*$Q$2</f>
        <v>44.028363397135536</v>
      </c>
    </row>
    <row r="123" spans="1:10" x14ac:dyDescent="0.25">
      <c r="A123" s="1">
        <v>43959.349305555559</v>
      </c>
      <c r="B123">
        <v>6208</v>
      </c>
      <c r="C123">
        <v>7.19</v>
      </c>
      <c r="D123" s="6">
        <v>44</v>
      </c>
      <c r="E123" s="3">
        <f t="shared" si="38"/>
        <v>44</v>
      </c>
      <c r="F123" s="3">
        <f t="shared" si="39"/>
        <v>6208</v>
      </c>
      <c r="G123" s="4">
        <f t="shared" si="40"/>
        <v>7.1725000000000003</v>
      </c>
      <c r="H123" s="4">
        <f t="shared" si="41"/>
        <v>44.057768932748353</v>
      </c>
      <c r="I123" s="11">
        <f t="shared" si="42"/>
        <v>5.7768932748352597E-2</v>
      </c>
      <c r="J123" s="4">
        <f t="array" ref="J123">$R$2+B123*$Q$2</f>
        <v>44.044516689009882</v>
      </c>
    </row>
    <row r="124" spans="1:10" x14ac:dyDescent="0.25">
      <c r="A124" s="1">
        <v>43959.355555555558</v>
      </c>
      <c r="B124">
        <v>6209</v>
      </c>
      <c r="C124">
        <v>7.81</v>
      </c>
      <c r="D124" s="6">
        <v>44</v>
      </c>
      <c r="E124" s="3">
        <f t="shared" si="38"/>
        <v>44</v>
      </c>
      <c r="F124" s="3">
        <f t="shared" si="39"/>
        <v>6209</v>
      </c>
      <c r="G124" s="4">
        <f t="shared" si="40"/>
        <v>7.8274999999999997</v>
      </c>
      <c r="H124" s="4">
        <f t="shared" si="41"/>
        <v>44.076130886315042</v>
      </c>
      <c r="I124" s="11">
        <f t="shared" si="42"/>
        <v>7.6130886315041835E-2</v>
      </c>
      <c r="J124" s="4">
        <f t="array" ref="J124">$R$2+B124*$Q$2</f>
        <v>44.052593334947055</v>
      </c>
    </row>
    <row r="125" spans="1:10" x14ac:dyDescent="0.25">
      <c r="A125" s="1">
        <v>43959.362500000003</v>
      </c>
      <c r="B125">
        <v>6207</v>
      </c>
      <c r="C125">
        <v>8.5</v>
      </c>
      <c r="D125" s="6">
        <v>44</v>
      </c>
      <c r="E125" s="3">
        <f t="shared" si="38"/>
        <v>44</v>
      </c>
      <c r="F125" s="3">
        <f t="shared" si="39"/>
        <v>6207</v>
      </c>
      <c r="G125" s="4">
        <f t="shared" si="40"/>
        <v>8.3425000000000011</v>
      </c>
      <c r="H125" s="4">
        <f t="shared" si="41"/>
        <v>44.06793952812594</v>
      </c>
      <c r="I125" s="11">
        <f t="shared" si="42"/>
        <v>6.7939528125940285E-2</v>
      </c>
      <c r="J125" s="4">
        <f t="array" ref="J125">$R$2+B125*$Q$2</f>
        <v>44.036440043072709</v>
      </c>
    </row>
    <row r="126" spans="1:10" x14ac:dyDescent="0.25">
      <c r="A126" s="1">
        <v>43959.369444444441</v>
      </c>
      <c r="B126">
        <v>6207</v>
      </c>
      <c r="C126">
        <v>8.56</v>
      </c>
      <c r="D126" s="6">
        <v>44</v>
      </c>
      <c r="E126" s="3">
        <f t="shared" si="38"/>
        <v>44</v>
      </c>
      <c r="F126" s="3">
        <f t="shared" si="39"/>
        <v>6207</v>
      </c>
      <c r="G126" s="4">
        <f t="shared" si="40"/>
        <v>8.875</v>
      </c>
      <c r="H126" s="4">
        <f t="shared" si="41"/>
        <v>44.076264778708314</v>
      </c>
      <c r="I126" s="11">
        <f t="shared" si="42"/>
        <v>7.6264778708313941E-2</v>
      </c>
      <c r="J126" s="4">
        <f t="array" ref="J126">$R$2+B126*$Q$2</f>
        <v>44.036440043072709</v>
      </c>
    </row>
    <row r="127" spans="1:10" x14ac:dyDescent="0.25">
      <c r="A127" s="1">
        <v>43959.375694444447</v>
      </c>
      <c r="B127">
        <v>6207</v>
      </c>
      <c r="C127">
        <v>9.8800000000000008</v>
      </c>
      <c r="D127" s="6">
        <v>44</v>
      </c>
      <c r="E127" s="3">
        <f t="shared" si="38"/>
        <v>44</v>
      </c>
      <c r="F127" s="3">
        <f t="shared" si="39"/>
        <v>6207</v>
      </c>
      <c r="G127" s="4">
        <f t="shared" si="40"/>
        <v>9.6275000000000013</v>
      </c>
      <c r="H127" s="4">
        <f t="shared" si="41"/>
        <v>44.088029569437381</v>
      </c>
      <c r="I127" s="11">
        <f t="shared" si="42"/>
        <v>8.8029569437381383E-2</v>
      </c>
      <c r="J127" s="4">
        <f t="array" ref="J127">$R$2+B127*$Q$2</f>
        <v>44.036440043072709</v>
      </c>
    </row>
    <row r="128" spans="1:10" x14ac:dyDescent="0.25">
      <c r="A128" s="1">
        <v>43959.382638888892</v>
      </c>
      <c r="B128">
        <v>6206</v>
      </c>
      <c r="C128">
        <v>10.19</v>
      </c>
      <c r="D128" s="6">
        <v>44</v>
      </c>
      <c r="E128" s="3">
        <f t="shared" si="38"/>
        <v>44</v>
      </c>
      <c r="F128" s="3">
        <f t="shared" si="39"/>
        <v>6206</v>
      </c>
      <c r="G128" s="4">
        <f t="shared" si="40"/>
        <v>10.5175</v>
      </c>
      <c r="H128" s="4">
        <f t="shared" si="41"/>
        <v>44.093822568264613</v>
      </c>
      <c r="I128" s="11">
        <f t="shared" si="42"/>
        <v>9.3822568264613437E-2</v>
      </c>
      <c r="J128" s="4">
        <f t="array" ref="J128">$R$2+B128*$Q$2</f>
        <v>44.028363397135536</v>
      </c>
    </row>
    <row r="129" spans="1:10" x14ac:dyDescent="0.25">
      <c r="A129" s="1">
        <v>43959.388888888891</v>
      </c>
      <c r="B129">
        <v>6209</v>
      </c>
      <c r="C129">
        <v>11.81</v>
      </c>
      <c r="D129" s="6">
        <v>44</v>
      </c>
      <c r="E129" s="3">
        <f t="shared" si="38"/>
        <v>44</v>
      </c>
      <c r="F129" s="3">
        <f t="shared" si="39"/>
        <v>6209</v>
      </c>
      <c r="G129" s="4">
        <f t="shared" si="40"/>
        <v>11.515000000000001</v>
      </c>
      <c r="H129" s="4">
        <f t="shared" si="41"/>
        <v>44.13378226945585</v>
      </c>
      <c r="I129" s="11">
        <f t="shared" si="42"/>
        <v>0.1337822694558497</v>
      </c>
      <c r="J129" s="4">
        <f t="array" ref="J129">$R$2+B129*$Q$2</f>
        <v>44.052593334947055</v>
      </c>
    </row>
    <row r="130" spans="1:10" x14ac:dyDescent="0.25">
      <c r="A130" s="1">
        <v>43959.395833333336</v>
      </c>
      <c r="B130">
        <v>6205</v>
      </c>
      <c r="C130">
        <v>12.25</v>
      </c>
      <c r="D130" s="6">
        <v>44</v>
      </c>
      <c r="E130" s="3">
        <f t="shared" si="38"/>
        <v>44</v>
      </c>
      <c r="F130" s="3">
        <f t="shared" si="39"/>
        <v>6205</v>
      </c>
      <c r="G130" s="4">
        <f t="shared" si="40"/>
        <v>12.375</v>
      </c>
      <c r="H130" s="4">
        <f t="shared" si="41"/>
        <v>44.114741726600656</v>
      </c>
      <c r="I130" s="11">
        <f t="shared" si="42"/>
        <v>0.11474172660065562</v>
      </c>
      <c r="J130" s="4">
        <f t="array" ref="J130">$R$2+B130*$Q$2</f>
        <v>44.020286751198363</v>
      </c>
    </row>
    <row r="131" spans="1:10" x14ac:dyDescent="0.25">
      <c r="A131" s="1">
        <v>43959.402777777781</v>
      </c>
      <c r="B131">
        <v>6206</v>
      </c>
      <c r="C131">
        <v>13.19</v>
      </c>
      <c r="D131" s="6">
        <v>44</v>
      </c>
      <c r="E131" s="3">
        <f t="shared" si="38"/>
        <v>44</v>
      </c>
      <c r="F131" s="3">
        <f t="shared" si="39"/>
        <v>6206</v>
      </c>
      <c r="G131" s="4">
        <f t="shared" si="40"/>
        <v>13.172499999999999</v>
      </c>
      <c r="H131" s="4">
        <f t="shared" si="41"/>
        <v>44.135331564125991</v>
      </c>
      <c r="I131" s="11">
        <f t="shared" si="42"/>
        <v>0.13533156412599112</v>
      </c>
      <c r="J131" s="4">
        <f t="array" ref="J131">$R$2+B131*$Q$2</f>
        <v>44.028363397135536</v>
      </c>
    </row>
    <row r="132" spans="1:10" x14ac:dyDescent="0.25">
      <c r="A132" s="1">
        <v>43959.40902777778</v>
      </c>
      <c r="B132">
        <v>6207</v>
      </c>
      <c r="C132">
        <v>14.06</v>
      </c>
      <c r="D132" s="6">
        <v>44</v>
      </c>
      <c r="E132" s="3">
        <f t="shared" ref="E132:E133" si="43">D132</f>
        <v>44</v>
      </c>
      <c r="F132" s="3">
        <f t="shared" ref="F132:F133" si="44">B132</f>
        <v>6207</v>
      </c>
      <c r="G132" s="4">
        <f t="shared" ref="G132" si="45">AVERAGE(AVERAGE(C131:C132),AVERAGE(C132:C133))</f>
        <v>13.984999999999999</v>
      </c>
      <c r="H132" s="4">
        <f t="shared" ref="H132" si="46">$O$2+F132*$N$2+G132*$M$2</f>
        <v>44.156155915752251</v>
      </c>
      <c r="I132" s="11">
        <f t="shared" ref="I132" si="47">ABS(H132-D132)</f>
        <v>0.15615591575225096</v>
      </c>
      <c r="J132" s="4">
        <f t="array" ref="J132">$R$2+B132*$Q$2</f>
        <v>44.036440043072709</v>
      </c>
    </row>
    <row r="133" spans="1:10" x14ac:dyDescent="0.25">
      <c r="A133" s="1">
        <v>43959.415972222225</v>
      </c>
      <c r="B133">
        <v>6205</v>
      </c>
      <c r="C133">
        <v>14.63</v>
      </c>
      <c r="D133" s="6">
        <v>44</v>
      </c>
      <c r="E133" s="3">
        <f t="shared" ref="E133:E138" si="48">D133</f>
        <v>44</v>
      </c>
      <c r="F133" s="3">
        <f t="shared" ref="F133:F138" si="49">B133</f>
        <v>6205</v>
      </c>
      <c r="G133" s="4">
        <f t="shared" ref="G133:G134" si="50">AVERAGE(AVERAGE(C132:C133),AVERAGE(C133:C134))</f>
        <v>14.767500000000002</v>
      </c>
      <c r="H133" s="4">
        <f t="shared" ref="H133:H134" si="51">$O$2+F133*$N$2+G133*$M$2</f>
        <v>44.152146725696085</v>
      </c>
      <c r="I133" s="11">
        <f t="shared" ref="I133:I134" si="52">ABS(H133-D133)</f>
        <v>0.15214672569608467</v>
      </c>
      <c r="J133" s="4">
        <f t="array" ref="J133">$R$2+B133*$Q$2</f>
        <v>44.020286751198363</v>
      </c>
    </row>
    <row r="134" spans="1:10" x14ac:dyDescent="0.25">
      <c r="A134" s="1">
        <v>43959.42291666667</v>
      </c>
      <c r="B134">
        <v>6205</v>
      </c>
      <c r="C134">
        <v>15.75</v>
      </c>
      <c r="D134" s="6">
        <v>44</v>
      </c>
      <c r="E134" s="3">
        <f t="shared" si="48"/>
        <v>44</v>
      </c>
      <c r="F134" s="3">
        <f t="shared" si="49"/>
        <v>6205</v>
      </c>
      <c r="G134" s="4">
        <f t="shared" si="50"/>
        <v>15.485000000000001</v>
      </c>
      <c r="H134" s="4">
        <f t="shared" si="51"/>
        <v>44.163364316856359</v>
      </c>
      <c r="I134" s="11">
        <f t="shared" si="52"/>
        <v>0.16336431685635944</v>
      </c>
      <c r="J134" s="4">
        <f t="array" ref="J134">$R$2+B134*$Q$2</f>
        <v>44.020286751198363</v>
      </c>
    </row>
    <row r="135" spans="1:10" x14ac:dyDescent="0.25">
      <c r="A135" s="1">
        <v>43959.426388888889</v>
      </c>
      <c r="B135">
        <v>767</v>
      </c>
      <c r="C135">
        <v>15.81</v>
      </c>
      <c r="D135" s="6">
        <v>0</v>
      </c>
      <c r="E135" s="3">
        <f t="shared" ref="E135:E138" si="53">D135</f>
        <v>0</v>
      </c>
      <c r="F135" s="3">
        <f t="shared" ref="F135:F138" si="54">B135</f>
        <v>767</v>
      </c>
      <c r="G135" s="4">
        <f t="shared" ref="G135:G138" si="55">AVERAGE(AVERAGE(C134:C135),AVERAGE(C135:C136))</f>
        <v>15.89</v>
      </c>
      <c r="H135" s="4">
        <f t="shared" ref="H135:H138" si="56">$O$2+F135*$N$2+G135*$M$2</f>
        <v>4.954761742626157E-3</v>
      </c>
      <c r="I135" s="11">
        <f t="shared" ref="I135:I138" si="57">ABS(H135-D135)</f>
        <v>4.954761742626157E-3</v>
      </c>
      <c r="J135" s="4">
        <f t="array" ref="J135">$R$2+B135*$Q$2</f>
        <v>9.9486144856727243E-2</v>
      </c>
    </row>
    <row r="136" spans="1:10" x14ac:dyDescent="0.25">
      <c r="A136" s="1">
        <v>43959.426388888889</v>
      </c>
      <c r="B136">
        <v>770</v>
      </c>
      <c r="C136">
        <v>16.190000000000001</v>
      </c>
      <c r="D136" s="6">
        <v>0</v>
      </c>
      <c r="E136" s="3">
        <f t="shared" si="53"/>
        <v>0</v>
      </c>
      <c r="F136" s="3">
        <f t="shared" si="54"/>
        <v>770</v>
      </c>
      <c r="G136" s="4">
        <f t="shared" si="55"/>
        <v>16.0625</v>
      </c>
      <c r="H136" s="4">
        <f t="shared" si="56"/>
        <v>3.2016187383712869E-2</v>
      </c>
      <c r="I136" s="11">
        <f t="shared" si="57"/>
        <v>3.2016187383712869E-2</v>
      </c>
      <c r="J136" s="4">
        <f t="array" ref="J136">$R$2+B136*$Q$2</f>
        <v>0.12371608266824374</v>
      </c>
    </row>
    <row r="137" spans="1:10" x14ac:dyDescent="0.25">
      <c r="A137" s="1">
        <v>43959.427083333336</v>
      </c>
      <c r="B137">
        <v>894</v>
      </c>
      <c r="C137">
        <v>16.059999999999999</v>
      </c>
      <c r="D137" s="6">
        <v>1</v>
      </c>
      <c r="E137" s="3">
        <f t="shared" si="53"/>
        <v>1</v>
      </c>
      <c r="F137" s="3">
        <f t="shared" si="54"/>
        <v>894</v>
      </c>
      <c r="G137" s="4">
        <f t="shared" si="55"/>
        <v>16.03</v>
      </c>
      <c r="H137" s="4">
        <f t="shared" si="56"/>
        <v>1.0385746306966313</v>
      </c>
      <c r="I137" s="11">
        <f t="shared" si="57"/>
        <v>3.8574630696631251E-2</v>
      </c>
      <c r="J137" s="4">
        <f t="array" ref="J137">$R$2+B137*$Q$2</f>
        <v>1.1252201788775782</v>
      </c>
    </row>
    <row r="138" spans="1:10" x14ac:dyDescent="0.25">
      <c r="A138" s="1">
        <v>43959.427083333336</v>
      </c>
      <c r="B138">
        <v>1018</v>
      </c>
      <c r="C138">
        <v>15.81</v>
      </c>
      <c r="D138" s="6">
        <v>2</v>
      </c>
      <c r="E138" s="3">
        <f t="shared" si="53"/>
        <v>2</v>
      </c>
      <c r="F138" s="3">
        <f t="shared" si="54"/>
        <v>1018</v>
      </c>
      <c r="G138" s="4">
        <f t="shared" si="55"/>
        <v>15.872499999999999</v>
      </c>
      <c r="H138" s="4">
        <f t="shared" si="56"/>
        <v>2.043178789835284</v>
      </c>
      <c r="I138" s="11">
        <f t="shared" si="57"/>
        <v>4.3178789835284004E-2</v>
      </c>
      <c r="J138" s="4">
        <f t="array" ref="J138">$R$2+B138*$Q$2</f>
        <v>2.1267242750869126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03" workbookViewId="0">
      <selection sqref="A1:C131"/>
    </sheetView>
  </sheetViews>
  <sheetFormatPr defaultRowHeight="15" x14ac:dyDescent="0.25"/>
  <cols>
    <col min="1" max="1" width="15.28515625" bestFit="1" customWidth="1"/>
    <col min="2" max="2" width="5" bestFit="1" customWidth="1"/>
    <col min="3" max="3" width="6" bestFit="1" customWidth="1"/>
    <col min="4" max="4" width="2" bestFit="1" customWidth="1"/>
  </cols>
  <sheetData>
    <row r="1" spans="1:4" x14ac:dyDescent="0.25">
      <c r="A1" s="1">
        <v>43958.568055555559</v>
      </c>
      <c r="B1">
        <v>761</v>
      </c>
      <c r="C1">
        <v>18.690000000000001</v>
      </c>
      <c r="D1">
        <v>0</v>
      </c>
    </row>
    <row r="2" spans="1:4" x14ac:dyDescent="0.25">
      <c r="A2" s="1">
        <v>43958.568055555559</v>
      </c>
      <c r="B2">
        <v>763</v>
      </c>
      <c r="C2">
        <v>18.690000000000001</v>
      </c>
      <c r="D2">
        <v>0</v>
      </c>
    </row>
    <row r="3" spans="1:4" x14ac:dyDescent="0.25">
      <c r="A3" s="1">
        <v>43958.574999999997</v>
      </c>
      <c r="B3">
        <v>765</v>
      </c>
      <c r="C3">
        <v>18.440000000000001</v>
      </c>
      <c r="D3">
        <v>0</v>
      </c>
    </row>
    <row r="4" spans="1:4" x14ac:dyDescent="0.25">
      <c r="A4" s="1">
        <v>43958.581250000003</v>
      </c>
      <c r="B4">
        <v>763</v>
      </c>
      <c r="C4">
        <v>17.75</v>
      </c>
      <c r="D4">
        <v>0</v>
      </c>
    </row>
    <row r="5" spans="1:4" x14ac:dyDescent="0.25">
      <c r="A5" s="1">
        <v>43958.588194444441</v>
      </c>
      <c r="B5">
        <v>766</v>
      </c>
      <c r="C5">
        <v>19.13</v>
      </c>
      <c r="D5">
        <v>0</v>
      </c>
    </row>
    <row r="6" spans="1:4" x14ac:dyDescent="0.25">
      <c r="A6" s="1">
        <v>43958.594444444447</v>
      </c>
      <c r="B6">
        <v>765</v>
      </c>
      <c r="C6">
        <v>18.25</v>
      </c>
      <c r="D6">
        <v>0</v>
      </c>
    </row>
    <row r="7" spans="1:4" x14ac:dyDescent="0.25">
      <c r="A7" s="1">
        <v>43958.601388888892</v>
      </c>
      <c r="B7">
        <v>765</v>
      </c>
      <c r="C7">
        <v>18.25</v>
      </c>
      <c r="D7">
        <v>0</v>
      </c>
    </row>
    <row r="8" spans="1:4" x14ac:dyDescent="0.25">
      <c r="A8" s="1">
        <v>43958.60833333333</v>
      </c>
      <c r="B8">
        <v>763</v>
      </c>
      <c r="C8">
        <v>18.5</v>
      </c>
      <c r="D8">
        <v>0</v>
      </c>
    </row>
    <row r="9" spans="1:4" x14ac:dyDescent="0.25">
      <c r="A9" s="1">
        <v>43958.614583333336</v>
      </c>
      <c r="B9">
        <v>765</v>
      </c>
      <c r="C9">
        <v>18.75</v>
      </c>
      <c r="D9">
        <v>0</v>
      </c>
    </row>
    <row r="10" spans="1:4" x14ac:dyDescent="0.25">
      <c r="A10" s="1">
        <v>43958.621527777781</v>
      </c>
      <c r="B10">
        <v>765</v>
      </c>
      <c r="C10">
        <v>18.940000000000001</v>
      </c>
      <c r="D10">
        <v>0</v>
      </c>
    </row>
    <row r="11" spans="1:4" x14ac:dyDescent="0.25">
      <c r="A11" s="1">
        <v>43958.628472222219</v>
      </c>
      <c r="B11">
        <v>765</v>
      </c>
      <c r="C11">
        <v>18.63</v>
      </c>
      <c r="D11">
        <v>0</v>
      </c>
    </row>
    <row r="12" spans="1:4" x14ac:dyDescent="0.25">
      <c r="A12" s="1">
        <v>43958.634722222225</v>
      </c>
      <c r="B12">
        <v>766</v>
      </c>
      <c r="C12">
        <v>19.190000000000001</v>
      </c>
      <c r="D12">
        <v>0</v>
      </c>
    </row>
    <row r="13" spans="1:4" x14ac:dyDescent="0.25">
      <c r="A13" s="1">
        <v>43958.636805555558</v>
      </c>
      <c r="B13">
        <v>1507</v>
      </c>
      <c r="C13">
        <v>18.940000000000001</v>
      </c>
      <c r="D13">
        <v>0</v>
      </c>
    </row>
    <row r="14" spans="1:4" x14ac:dyDescent="0.25">
      <c r="A14" s="1">
        <v>43958.63958333333</v>
      </c>
      <c r="B14">
        <v>3530</v>
      </c>
      <c r="C14">
        <v>18.63</v>
      </c>
      <c r="D14">
        <v>0</v>
      </c>
    </row>
    <row r="15" spans="1:4" x14ac:dyDescent="0.25">
      <c r="A15" s="1">
        <v>43958.640277777777</v>
      </c>
      <c r="B15">
        <v>6203</v>
      </c>
      <c r="C15">
        <v>18.75</v>
      </c>
      <c r="D15">
        <v>0</v>
      </c>
    </row>
    <row r="16" spans="1:4" x14ac:dyDescent="0.25">
      <c r="A16" s="1">
        <v>43958.64166666667</v>
      </c>
      <c r="B16">
        <v>765</v>
      </c>
      <c r="C16">
        <v>18.440000000000001</v>
      </c>
      <c r="D16">
        <v>0</v>
      </c>
    </row>
    <row r="17" spans="1:4" x14ac:dyDescent="0.25">
      <c r="A17" s="1">
        <v>43958.647916666669</v>
      </c>
      <c r="B17">
        <v>764</v>
      </c>
      <c r="C17">
        <v>18.88</v>
      </c>
      <c r="D17">
        <v>0</v>
      </c>
    </row>
    <row r="18" spans="1:4" x14ac:dyDescent="0.25">
      <c r="A18" s="1">
        <v>43958.654861111114</v>
      </c>
      <c r="B18">
        <v>764</v>
      </c>
      <c r="C18">
        <v>18.940000000000001</v>
      </c>
      <c r="D18">
        <v>0</v>
      </c>
    </row>
    <row r="19" spans="1:4" x14ac:dyDescent="0.25">
      <c r="A19" s="1">
        <v>43958.661111111112</v>
      </c>
      <c r="B19">
        <v>764</v>
      </c>
      <c r="C19">
        <v>18.690000000000001</v>
      </c>
      <c r="D19">
        <v>0</v>
      </c>
    </row>
    <row r="20" spans="1:4" x14ac:dyDescent="0.25">
      <c r="A20" s="1">
        <v>43958.668055555558</v>
      </c>
      <c r="B20">
        <v>764</v>
      </c>
      <c r="C20">
        <v>18.75</v>
      </c>
      <c r="D20">
        <v>0</v>
      </c>
    </row>
    <row r="21" spans="1:4" x14ac:dyDescent="0.25">
      <c r="A21" s="1">
        <v>43958.675000000003</v>
      </c>
      <c r="B21">
        <v>763</v>
      </c>
      <c r="C21">
        <v>18.940000000000001</v>
      </c>
      <c r="D21">
        <v>0</v>
      </c>
    </row>
    <row r="22" spans="1:4" x14ac:dyDescent="0.25">
      <c r="A22" s="1">
        <v>43958.681250000001</v>
      </c>
      <c r="B22">
        <v>764</v>
      </c>
      <c r="C22">
        <v>19.309999999999999</v>
      </c>
      <c r="D22">
        <v>0</v>
      </c>
    </row>
    <row r="23" spans="1:4" x14ac:dyDescent="0.25">
      <c r="A23" s="1">
        <v>43958.688194444447</v>
      </c>
      <c r="B23">
        <v>3528</v>
      </c>
      <c r="C23">
        <v>19.13</v>
      </c>
      <c r="D23">
        <v>0</v>
      </c>
    </row>
    <row r="24" spans="1:4" x14ac:dyDescent="0.25">
      <c r="A24" s="1">
        <v>43958.695138888892</v>
      </c>
      <c r="B24">
        <v>3529</v>
      </c>
      <c r="C24">
        <v>19.059999999999999</v>
      </c>
      <c r="D24">
        <v>0</v>
      </c>
    </row>
    <row r="25" spans="1:4" x14ac:dyDescent="0.25">
      <c r="A25" s="1">
        <v>43958.701388888891</v>
      </c>
      <c r="B25">
        <v>3530</v>
      </c>
      <c r="C25">
        <v>19.5</v>
      </c>
      <c r="D25">
        <v>0</v>
      </c>
    </row>
    <row r="26" spans="1:4" x14ac:dyDescent="0.25">
      <c r="A26" s="1">
        <v>43958.708333333336</v>
      </c>
      <c r="B26">
        <v>3530</v>
      </c>
      <c r="C26">
        <v>19.940000000000001</v>
      </c>
      <c r="D26">
        <v>0</v>
      </c>
    </row>
    <row r="27" spans="1:4" x14ac:dyDescent="0.25">
      <c r="A27" s="1">
        <v>43958.714583333334</v>
      </c>
      <c r="B27">
        <v>3656</v>
      </c>
      <c r="C27">
        <v>19.440000000000001</v>
      </c>
      <c r="D27">
        <v>0</v>
      </c>
    </row>
    <row r="28" spans="1:4" x14ac:dyDescent="0.25">
      <c r="A28" s="1">
        <v>43958.72152777778</v>
      </c>
      <c r="B28">
        <v>3655</v>
      </c>
      <c r="C28">
        <v>19.5</v>
      </c>
      <c r="D28">
        <v>0</v>
      </c>
    </row>
    <row r="29" spans="1:4" x14ac:dyDescent="0.25">
      <c r="A29" s="1">
        <v>43958.728472222225</v>
      </c>
      <c r="B29">
        <v>3656</v>
      </c>
      <c r="C29">
        <v>19.63</v>
      </c>
      <c r="D29">
        <v>0</v>
      </c>
    </row>
    <row r="30" spans="1:4" x14ac:dyDescent="0.25">
      <c r="A30" s="1">
        <v>43958.734722222223</v>
      </c>
      <c r="B30">
        <v>3645</v>
      </c>
      <c r="C30">
        <v>18.809999999999999</v>
      </c>
      <c r="D30">
        <v>0</v>
      </c>
    </row>
    <row r="31" spans="1:4" x14ac:dyDescent="0.25">
      <c r="A31" s="1">
        <v>43958.741666666669</v>
      </c>
      <c r="B31">
        <v>3645</v>
      </c>
      <c r="C31">
        <v>19.309999999999999</v>
      </c>
      <c r="D31">
        <v>0</v>
      </c>
    </row>
    <row r="32" spans="1:4" x14ac:dyDescent="0.25">
      <c r="A32" s="1">
        <v>43958.748611111114</v>
      </c>
      <c r="B32">
        <v>3645</v>
      </c>
      <c r="C32">
        <v>19.13</v>
      </c>
      <c r="D32">
        <v>0</v>
      </c>
    </row>
    <row r="33" spans="1:4" x14ac:dyDescent="0.25">
      <c r="A33" s="1">
        <v>43958.754861111112</v>
      </c>
      <c r="B33">
        <v>3646</v>
      </c>
      <c r="C33">
        <v>19.63</v>
      </c>
      <c r="D33">
        <v>0</v>
      </c>
    </row>
    <row r="34" spans="1:4" x14ac:dyDescent="0.25">
      <c r="A34" s="1">
        <v>43958.761805555558</v>
      </c>
      <c r="B34">
        <v>3647</v>
      </c>
      <c r="C34">
        <v>19.5</v>
      </c>
      <c r="D34">
        <v>0</v>
      </c>
    </row>
    <row r="35" spans="1:4" x14ac:dyDescent="0.25">
      <c r="A35" s="1">
        <v>43958.768750000003</v>
      </c>
      <c r="B35">
        <v>3647</v>
      </c>
      <c r="C35">
        <v>19.63</v>
      </c>
      <c r="D35">
        <v>0</v>
      </c>
    </row>
    <row r="36" spans="1:4" x14ac:dyDescent="0.25">
      <c r="A36" s="1">
        <v>43958.775000000001</v>
      </c>
      <c r="B36">
        <v>3648</v>
      </c>
      <c r="C36">
        <v>19.63</v>
      </c>
      <c r="D36">
        <v>0</v>
      </c>
    </row>
    <row r="37" spans="1:4" x14ac:dyDescent="0.25">
      <c r="A37" s="1">
        <v>43958.781944444447</v>
      </c>
      <c r="B37">
        <v>3649</v>
      </c>
      <c r="C37">
        <v>18.690000000000001</v>
      </c>
      <c r="D37">
        <v>0</v>
      </c>
    </row>
    <row r="38" spans="1:4" x14ac:dyDescent="0.25">
      <c r="A38" s="1">
        <v>43958.788194444445</v>
      </c>
      <c r="B38">
        <v>3648</v>
      </c>
      <c r="C38">
        <v>18.940000000000001</v>
      </c>
      <c r="D38">
        <v>0</v>
      </c>
    </row>
    <row r="39" spans="1:4" x14ac:dyDescent="0.25">
      <c r="A39" s="1">
        <v>43958.795138888891</v>
      </c>
      <c r="B39">
        <v>3648</v>
      </c>
      <c r="C39">
        <v>18.5</v>
      </c>
      <c r="D39">
        <v>0</v>
      </c>
    </row>
    <row r="40" spans="1:4" x14ac:dyDescent="0.25">
      <c r="A40" s="1">
        <v>43958.802083333336</v>
      </c>
      <c r="B40">
        <v>3647</v>
      </c>
      <c r="C40">
        <v>18.190000000000001</v>
      </c>
      <c r="D40">
        <v>0</v>
      </c>
    </row>
    <row r="41" spans="1:4" x14ac:dyDescent="0.25">
      <c r="A41" s="1">
        <v>43958.808333333334</v>
      </c>
      <c r="B41">
        <v>3649</v>
      </c>
      <c r="C41">
        <v>18.13</v>
      </c>
      <c r="D41">
        <v>0</v>
      </c>
    </row>
    <row r="42" spans="1:4" x14ac:dyDescent="0.25">
      <c r="A42" s="1">
        <v>43958.81527777778</v>
      </c>
      <c r="B42">
        <v>3638</v>
      </c>
      <c r="C42">
        <v>17.809999999999999</v>
      </c>
      <c r="D42">
        <v>0</v>
      </c>
    </row>
    <row r="43" spans="1:4" x14ac:dyDescent="0.25">
      <c r="A43" s="1">
        <v>43958.821527777778</v>
      </c>
      <c r="B43">
        <v>3637</v>
      </c>
      <c r="C43">
        <v>16.809999999999999</v>
      </c>
      <c r="D43">
        <v>0</v>
      </c>
    </row>
    <row r="44" spans="1:4" x14ac:dyDescent="0.25">
      <c r="A44" s="1">
        <v>43958.828472222223</v>
      </c>
      <c r="B44">
        <v>3639</v>
      </c>
      <c r="C44">
        <v>16.690000000000001</v>
      </c>
      <c r="D44">
        <v>0</v>
      </c>
    </row>
    <row r="45" spans="1:4" x14ac:dyDescent="0.25">
      <c r="A45" s="1">
        <v>43958.835416666669</v>
      </c>
      <c r="B45">
        <v>6187</v>
      </c>
      <c r="C45">
        <v>14.56</v>
      </c>
      <c r="D45">
        <v>0</v>
      </c>
    </row>
    <row r="46" spans="1:4" x14ac:dyDescent="0.25">
      <c r="A46" s="1">
        <v>43958.841666666667</v>
      </c>
      <c r="B46">
        <v>6195</v>
      </c>
      <c r="C46">
        <v>12.69</v>
      </c>
      <c r="D46">
        <v>0</v>
      </c>
    </row>
    <row r="47" spans="1:4" x14ac:dyDescent="0.25">
      <c r="A47" s="1">
        <v>43958.848611111112</v>
      </c>
      <c r="B47">
        <v>6196</v>
      </c>
      <c r="C47">
        <v>12.25</v>
      </c>
      <c r="D47">
        <v>0</v>
      </c>
    </row>
    <row r="48" spans="1:4" x14ac:dyDescent="0.25">
      <c r="A48" s="1">
        <v>43958.854861111111</v>
      </c>
      <c r="B48">
        <v>6199</v>
      </c>
      <c r="C48">
        <v>11.38</v>
      </c>
      <c r="D48">
        <v>0</v>
      </c>
    </row>
    <row r="49" spans="1:4" x14ac:dyDescent="0.25">
      <c r="A49" s="1">
        <v>43958.861805555556</v>
      </c>
      <c r="B49">
        <v>6196</v>
      </c>
      <c r="C49">
        <v>10.130000000000001</v>
      </c>
      <c r="D49">
        <v>0</v>
      </c>
    </row>
    <row r="50" spans="1:4" x14ac:dyDescent="0.25">
      <c r="A50" s="1">
        <v>43958.868750000001</v>
      </c>
      <c r="B50">
        <v>6196</v>
      </c>
      <c r="C50">
        <v>9.94</v>
      </c>
      <c r="D50">
        <v>0</v>
      </c>
    </row>
    <row r="51" spans="1:4" x14ac:dyDescent="0.25">
      <c r="A51" s="1">
        <v>43958.875</v>
      </c>
      <c r="B51">
        <v>6200</v>
      </c>
      <c r="C51">
        <v>9.6300000000000008</v>
      </c>
      <c r="D51">
        <v>0</v>
      </c>
    </row>
    <row r="52" spans="1:4" x14ac:dyDescent="0.25">
      <c r="A52" s="1">
        <v>43958.881944444445</v>
      </c>
      <c r="B52">
        <v>6199</v>
      </c>
      <c r="C52">
        <v>8.8800000000000008</v>
      </c>
      <c r="D52">
        <v>0</v>
      </c>
    </row>
    <row r="53" spans="1:4" x14ac:dyDescent="0.25">
      <c r="A53" s="1">
        <v>43958.888194444444</v>
      </c>
      <c r="B53">
        <v>6198</v>
      </c>
      <c r="C53">
        <v>8.06</v>
      </c>
      <c r="D53">
        <v>0</v>
      </c>
    </row>
    <row r="54" spans="1:4" x14ac:dyDescent="0.25">
      <c r="A54" s="1">
        <v>43958.895138888889</v>
      </c>
      <c r="B54">
        <v>6202</v>
      </c>
      <c r="C54">
        <v>7.88</v>
      </c>
      <c r="D54">
        <v>0</v>
      </c>
    </row>
    <row r="55" spans="1:4" x14ac:dyDescent="0.25">
      <c r="A55" s="1">
        <v>43958.902083333334</v>
      </c>
      <c r="B55">
        <v>6206</v>
      </c>
      <c r="C55">
        <v>8.06</v>
      </c>
      <c r="D55">
        <v>0</v>
      </c>
    </row>
    <row r="56" spans="1:4" x14ac:dyDescent="0.25">
      <c r="A56" s="1">
        <v>43958.908333333333</v>
      </c>
      <c r="B56">
        <v>6204</v>
      </c>
      <c r="C56">
        <v>7.38</v>
      </c>
      <c r="D56">
        <v>0</v>
      </c>
    </row>
    <row r="57" spans="1:4" x14ac:dyDescent="0.25">
      <c r="A57" s="1">
        <v>43958.915277777778</v>
      </c>
      <c r="B57">
        <v>6203</v>
      </c>
      <c r="C57">
        <v>7.13</v>
      </c>
      <c r="D57">
        <v>0</v>
      </c>
    </row>
    <row r="58" spans="1:4" x14ac:dyDescent="0.25">
      <c r="A58" s="1">
        <v>43958.921527777777</v>
      </c>
      <c r="B58">
        <v>6205</v>
      </c>
      <c r="C58">
        <v>7.5</v>
      </c>
      <c r="D58">
        <v>0</v>
      </c>
    </row>
    <row r="59" spans="1:4" x14ac:dyDescent="0.25">
      <c r="A59" s="1">
        <v>43958.928472222222</v>
      </c>
      <c r="B59">
        <v>6208</v>
      </c>
      <c r="C59">
        <v>6.88</v>
      </c>
      <c r="D59">
        <v>0</v>
      </c>
    </row>
    <row r="60" spans="1:4" x14ac:dyDescent="0.25">
      <c r="A60" s="1">
        <v>43958.935416666667</v>
      </c>
      <c r="B60">
        <v>6206</v>
      </c>
      <c r="C60">
        <v>7.69</v>
      </c>
      <c r="D60">
        <v>0</v>
      </c>
    </row>
    <row r="61" spans="1:4" x14ac:dyDescent="0.25">
      <c r="A61" s="1">
        <v>43958.941666666666</v>
      </c>
      <c r="B61">
        <v>6207</v>
      </c>
      <c r="C61">
        <v>8</v>
      </c>
      <c r="D61">
        <v>0</v>
      </c>
    </row>
    <row r="62" spans="1:4" x14ac:dyDescent="0.25">
      <c r="A62" s="1">
        <v>43958.948611111111</v>
      </c>
      <c r="B62">
        <v>6207</v>
      </c>
      <c r="C62">
        <v>7</v>
      </c>
      <c r="D62">
        <v>0</v>
      </c>
    </row>
    <row r="63" spans="1:4" x14ac:dyDescent="0.25">
      <c r="A63" s="1">
        <v>43958.955555555556</v>
      </c>
      <c r="B63">
        <v>6206</v>
      </c>
      <c r="C63">
        <v>7.25</v>
      </c>
      <c r="D63">
        <v>0</v>
      </c>
    </row>
    <row r="64" spans="1:4" x14ac:dyDescent="0.25">
      <c r="A64" s="1">
        <v>43958.961805555555</v>
      </c>
      <c r="B64">
        <v>6206</v>
      </c>
      <c r="C64">
        <v>6.44</v>
      </c>
      <c r="D64">
        <v>0</v>
      </c>
    </row>
    <row r="65" spans="1:4" x14ac:dyDescent="0.25">
      <c r="A65" s="1">
        <v>43958.96875</v>
      </c>
      <c r="B65">
        <v>6206</v>
      </c>
      <c r="C65">
        <v>5.88</v>
      </c>
      <c r="D65">
        <v>0</v>
      </c>
    </row>
    <row r="66" spans="1:4" x14ac:dyDescent="0.25">
      <c r="A66" s="1">
        <v>43958.974999999999</v>
      </c>
      <c r="B66">
        <v>6207</v>
      </c>
      <c r="C66">
        <v>5.88</v>
      </c>
      <c r="D66">
        <v>0</v>
      </c>
    </row>
    <row r="67" spans="1:4" x14ac:dyDescent="0.25">
      <c r="A67" s="1">
        <v>43958.981944444444</v>
      </c>
      <c r="B67">
        <v>6208</v>
      </c>
      <c r="C67">
        <v>6.13</v>
      </c>
      <c r="D67">
        <v>0</v>
      </c>
    </row>
    <row r="68" spans="1:4" x14ac:dyDescent="0.25">
      <c r="A68" s="1">
        <v>43958.988194444442</v>
      </c>
      <c r="B68">
        <v>6207</v>
      </c>
      <c r="C68">
        <v>5.31</v>
      </c>
      <c r="D68">
        <v>0</v>
      </c>
    </row>
    <row r="69" spans="1:4" x14ac:dyDescent="0.25">
      <c r="A69" s="1">
        <v>43958.995138888888</v>
      </c>
      <c r="B69">
        <v>6206</v>
      </c>
      <c r="C69">
        <v>4.6900000000000004</v>
      </c>
      <c r="D69">
        <v>0</v>
      </c>
    </row>
    <row r="70" spans="1:4" x14ac:dyDescent="0.25">
      <c r="A70" s="1">
        <v>43959.002083333333</v>
      </c>
      <c r="B70">
        <v>6208</v>
      </c>
      <c r="C70">
        <v>5.13</v>
      </c>
      <c r="D70">
        <v>0</v>
      </c>
    </row>
    <row r="71" spans="1:4" x14ac:dyDescent="0.25">
      <c r="A71" s="1">
        <v>43959.008333333331</v>
      </c>
      <c r="B71">
        <v>6207</v>
      </c>
      <c r="C71">
        <v>5</v>
      </c>
      <c r="D71">
        <v>0</v>
      </c>
    </row>
    <row r="72" spans="1:4" x14ac:dyDescent="0.25">
      <c r="A72" s="1">
        <v>43959.015277777777</v>
      </c>
      <c r="B72">
        <v>6205</v>
      </c>
      <c r="C72">
        <v>4.3099999999999996</v>
      </c>
      <c r="D72">
        <v>0</v>
      </c>
    </row>
    <row r="73" spans="1:4" x14ac:dyDescent="0.25">
      <c r="A73" s="1">
        <v>43959.022222222222</v>
      </c>
      <c r="B73">
        <v>6207</v>
      </c>
      <c r="C73">
        <v>4.5</v>
      </c>
      <c r="D73">
        <v>0</v>
      </c>
    </row>
    <row r="74" spans="1:4" x14ac:dyDescent="0.25">
      <c r="A74" s="1">
        <v>43959.02847222222</v>
      </c>
      <c r="B74">
        <v>6207</v>
      </c>
      <c r="C74">
        <v>3.94</v>
      </c>
      <c r="D74">
        <v>0</v>
      </c>
    </row>
    <row r="75" spans="1:4" x14ac:dyDescent="0.25">
      <c r="A75" s="1">
        <v>43959.035416666666</v>
      </c>
      <c r="B75">
        <v>6208</v>
      </c>
      <c r="C75">
        <v>4.25</v>
      </c>
      <c r="D75">
        <v>0</v>
      </c>
    </row>
    <row r="76" spans="1:4" x14ac:dyDescent="0.25">
      <c r="A76" s="1">
        <v>43959.041666666664</v>
      </c>
      <c r="B76">
        <v>6208</v>
      </c>
      <c r="C76">
        <v>3.94</v>
      </c>
      <c r="D76">
        <v>0</v>
      </c>
    </row>
    <row r="77" spans="1:4" x14ac:dyDescent="0.25">
      <c r="A77" s="1">
        <v>43959.048611111109</v>
      </c>
      <c r="B77">
        <v>6206</v>
      </c>
      <c r="C77">
        <v>3.38</v>
      </c>
      <c r="D77">
        <v>0</v>
      </c>
    </row>
    <row r="78" spans="1:4" x14ac:dyDescent="0.25">
      <c r="A78" s="1">
        <v>43959.055555555555</v>
      </c>
      <c r="B78">
        <v>6206</v>
      </c>
      <c r="C78">
        <v>3</v>
      </c>
      <c r="D78">
        <v>0</v>
      </c>
    </row>
    <row r="79" spans="1:4" x14ac:dyDescent="0.25">
      <c r="A79" s="1">
        <v>43959.061805555553</v>
      </c>
      <c r="B79">
        <v>6207</v>
      </c>
      <c r="C79">
        <v>3.38</v>
      </c>
      <c r="D79">
        <v>0</v>
      </c>
    </row>
    <row r="80" spans="1:4" x14ac:dyDescent="0.25">
      <c r="A80" s="1">
        <v>43959.068749999999</v>
      </c>
      <c r="B80">
        <v>6208</v>
      </c>
      <c r="C80">
        <v>3.44</v>
      </c>
      <c r="D80">
        <v>0</v>
      </c>
    </row>
    <row r="81" spans="1:4" x14ac:dyDescent="0.25">
      <c r="A81" s="1">
        <v>43959.074999999997</v>
      </c>
      <c r="B81">
        <v>6208</v>
      </c>
      <c r="C81">
        <v>3.44</v>
      </c>
      <c r="D81">
        <v>0</v>
      </c>
    </row>
    <row r="82" spans="1:4" x14ac:dyDescent="0.25">
      <c r="A82" s="1">
        <v>43959.081944444442</v>
      </c>
      <c r="B82">
        <v>6208</v>
      </c>
      <c r="C82">
        <v>3.38</v>
      </c>
      <c r="D82">
        <v>0</v>
      </c>
    </row>
    <row r="83" spans="1:4" x14ac:dyDescent="0.25">
      <c r="A83" s="1">
        <v>43959.088888888888</v>
      </c>
      <c r="B83">
        <v>6208</v>
      </c>
      <c r="C83">
        <v>3.19</v>
      </c>
      <c r="D83">
        <v>0</v>
      </c>
    </row>
    <row r="84" spans="1:4" x14ac:dyDescent="0.25">
      <c r="A84" s="1">
        <v>43959.095138888886</v>
      </c>
      <c r="B84">
        <v>6208</v>
      </c>
      <c r="C84">
        <v>2.75</v>
      </c>
      <c r="D84">
        <v>0</v>
      </c>
    </row>
    <row r="85" spans="1:4" x14ac:dyDescent="0.25">
      <c r="A85" s="1">
        <v>43959.102083333331</v>
      </c>
      <c r="B85">
        <v>6208</v>
      </c>
      <c r="C85">
        <v>2.81</v>
      </c>
      <c r="D85">
        <v>0</v>
      </c>
    </row>
    <row r="86" spans="1:4" x14ac:dyDescent="0.25">
      <c r="A86" s="1">
        <v>43959.10833333333</v>
      </c>
      <c r="B86">
        <v>6207</v>
      </c>
      <c r="C86">
        <v>2.75</v>
      </c>
      <c r="D86">
        <v>0</v>
      </c>
    </row>
    <row r="87" spans="1:4" x14ac:dyDescent="0.25">
      <c r="A87" s="1">
        <v>43959.115277777775</v>
      </c>
      <c r="B87">
        <v>6206</v>
      </c>
      <c r="C87">
        <v>2.19</v>
      </c>
      <c r="D87">
        <v>0</v>
      </c>
    </row>
    <row r="88" spans="1:4" x14ac:dyDescent="0.25">
      <c r="A88" s="1">
        <v>43959.12222222222</v>
      </c>
      <c r="B88">
        <v>6208</v>
      </c>
      <c r="C88">
        <v>2.75</v>
      </c>
      <c r="D88">
        <v>0</v>
      </c>
    </row>
    <row r="89" spans="1:4" x14ac:dyDescent="0.25">
      <c r="A89" s="1">
        <v>43959.128472222219</v>
      </c>
      <c r="B89">
        <v>6208</v>
      </c>
      <c r="C89">
        <v>2.5</v>
      </c>
      <c r="D89">
        <v>0</v>
      </c>
    </row>
    <row r="90" spans="1:4" x14ac:dyDescent="0.25">
      <c r="A90" s="1">
        <v>43959.135416666664</v>
      </c>
      <c r="B90">
        <v>6208</v>
      </c>
      <c r="C90">
        <v>2.5</v>
      </c>
      <c r="D90">
        <v>0</v>
      </c>
    </row>
    <row r="91" spans="1:4" x14ac:dyDescent="0.25">
      <c r="A91" s="1">
        <v>43959.14166666667</v>
      </c>
      <c r="B91">
        <v>6207</v>
      </c>
      <c r="C91">
        <v>2</v>
      </c>
      <c r="D91">
        <v>0</v>
      </c>
    </row>
    <row r="92" spans="1:4" x14ac:dyDescent="0.25">
      <c r="A92" s="1">
        <v>43959.148611111108</v>
      </c>
      <c r="B92">
        <v>6206</v>
      </c>
      <c r="C92">
        <v>2.06</v>
      </c>
      <c r="D92">
        <v>0</v>
      </c>
    </row>
    <row r="93" spans="1:4" x14ac:dyDescent="0.25">
      <c r="A93" s="1">
        <v>43959.155555555553</v>
      </c>
      <c r="B93">
        <v>6208</v>
      </c>
      <c r="C93">
        <v>1.88</v>
      </c>
      <c r="D93">
        <v>0</v>
      </c>
    </row>
    <row r="94" spans="1:4" x14ac:dyDescent="0.25">
      <c r="A94" s="1">
        <v>43959.161805555559</v>
      </c>
      <c r="B94">
        <v>6207</v>
      </c>
      <c r="C94">
        <v>2.06</v>
      </c>
      <c r="D94">
        <v>0</v>
      </c>
    </row>
    <row r="95" spans="1:4" x14ac:dyDescent="0.25">
      <c r="A95" s="1">
        <v>43959.168749999997</v>
      </c>
      <c r="B95">
        <v>6207</v>
      </c>
      <c r="C95">
        <v>1.69</v>
      </c>
      <c r="D95">
        <v>0</v>
      </c>
    </row>
    <row r="96" spans="1:4" x14ac:dyDescent="0.25">
      <c r="A96" s="1">
        <v>43959.175694444442</v>
      </c>
      <c r="B96">
        <v>6207</v>
      </c>
      <c r="C96">
        <v>2</v>
      </c>
      <c r="D96">
        <v>0</v>
      </c>
    </row>
    <row r="97" spans="1:4" x14ac:dyDescent="0.25">
      <c r="A97" s="1">
        <v>43959.181944444441</v>
      </c>
      <c r="B97">
        <v>6207</v>
      </c>
      <c r="C97">
        <v>2.06</v>
      </c>
      <c r="D97">
        <v>0</v>
      </c>
    </row>
    <row r="98" spans="1:4" x14ac:dyDescent="0.25">
      <c r="A98" s="1">
        <v>43959.188888888886</v>
      </c>
      <c r="B98">
        <v>6207</v>
      </c>
      <c r="C98">
        <v>1.94</v>
      </c>
      <c r="D98">
        <v>0</v>
      </c>
    </row>
    <row r="99" spans="1:4" x14ac:dyDescent="0.25">
      <c r="A99" s="1">
        <v>43959.195138888892</v>
      </c>
      <c r="B99">
        <v>6207</v>
      </c>
      <c r="C99">
        <v>2.06</v>
      </c>
      <c r="D99">
        <v>0</v>
      </c>
    </row>
    <row r="100" spans="1:4" x14ac:dyDescent="0.25">
      <c r="A100" s="1">
        <v>43959.20208333333</v>
      </c>
      <c r="B100">
        <v>6206</v>
      </c>
      <c r="C100">
        <v>1.69</v>
      </c>
      <c r="D100">
        <v>0</v>
      </c>
    </row>
    <row r="101" spans="1:4" x14ac:dyDescent="0.25">
      <c r="A101" s="1">
        <v>43959.209027777775</v>
      </c>
      <c r="B101">
        <v>6204</v>
      </c>
      <c r="C101">
        <v>1.63</v>
      </c>
      <c r="D101">
        <v>0</v>
      </c>
    </row>
    <row r="102" spans="1:4" x14ac:dyDescent="0.25">
      <c r="A102" s="1">
        <v>43959.215277777781</v>
      </c>
      <c r="B102">
        <v>6206</v>
      </c>
      <c r="C102">
        <v>2</v>
      </c>
      <c r="D102">
        <v>0</v>
      </c>
    </row>
    <row r="103" spans="1:4" x14ac:dyDescent="0.25">
      <c r="A103" s="1">
        <v>43959.222222222219</v>
      </c>
      <c r="B103">
        <v>6206</v>
      </c>
      <c r="C103">
        <v>2.06</v>
      </c>
      <c r="D103">
        <v>0</v>
      </c>
    </row>
    <row r="104" spans="1:4" x14ac:dyDescent="0.25">
      <c r="A104" s="1">
        <v>43959.228472222225</v>
      </c>
      <c r="B104">
        <v>6205</v>
      </c>
      <c r="C104">
        <v>1.38</v>
      </c>
      <c r="D104">
        <v>0</v>
      </c>
    </row>
    <row r="105" spans="1:4" x14ac:dyDescent="0.25">
      <c r="A105" s="1">
        <v>43959.23541666667</v>
      </c>
      <c r="B105">
        <v>6206</v>
      </c>
      <c r="C105">
        <v>2.06</v>
      </c>
      <c r="D105">
        <v>0</v>
      </c>
    </row>
    <row r="106" spans="1:4" x14ac:dyDescent="0.25">
      <c r="A106" s="1">
        <v>43959.242361111108</v>
      </c>
      <c r="B106">
        <v>6204</v>
      </c>
      <c r="C106">
        <v>1.75</v>
      </c>
      <c r="D106">
        <v>0</v>
      </c>
    </row>
    <row r="107" spans="1:4" x14ac:dyDescent="0.25">
      <c r="A107" s="1">
        <v>43959.248611111114</v>
      </c>
      <c r="B107">
        <v>6204</v>
      </c>
      <c r="C107">
        <v>1.81</v>
      </c>
      <c r="D107">
        <v>0</v>
      </c>
    </row>
    <row r="108" spans="1:4" x14ac:dyDescent="0.25">
      <c r="A108" s="1">
        <v>43959.255555555559</v>
      </c>
      <c r="B108">
        <v>6205</v>
      </c>
      <c r="C108">
        <v>2.06</v>
      </c>
      <c r="D108">
        <v>0</v>
      </c>
    </row>
    <row r="109" spans="1:4" x14ac:dyDescent="0.25">
      <c r="A109" s="1">
        <v>43959.262499999997</v>
      </c>
      <c r="B109">
        <v>6204</v>
      </c>
      <c r="C109">
        <v>2.38</v>
      </c>
      <c r="D109">
        <v>0</v>
      </c>
    </row>
    <row r="110" spans="1:4" x14ac:dyDescent="0.25">
      <c r="A110" s="1">
        <v>43959.268750000003</v>
      </c>
      <c r="B110">
        <v>6205</v>
      </c>
      <c r="C110">
        <v>2.75</v>
      </c>
      <c r="D110">
        <v>0</v>
      </c>
    </row>
    <row r="111" spans="1:4" x14ac:dyDescent="0.25">
      <c r="A111" s="1">
        <v>43959.275694444441</v>
      </c>
      <c r="B111">
        <v>6205</v>
      </c>
      <c r="C111">
        <v>2.94</v>
      </c>
      <c r="D111">
        <v>0</v>
      </c>
    </row>
    <row r="112" spans="1:4" x14ac:dyDescent="0.25">
      <c r="A112" s="1">
        <v>43959.281944444447</v>
      </c>
      <c r="B112">
        <v>6206</v>
      </c>
      <c r="C112">
        <v>3.56</v>
      </c>
      <c r="D112">
        <v>0</v>
      </c>
    </row>
    <row r="113" spans="1:4" x14ac:dyDescent="0.25">
      <c r="A113" s="1">
        <v>43959.288888888892</v>
      </c>
      <c r="B113">
        <v>6206</v>
      </c>
      <c r="C113">
        <v>3.88</v>
      </c>
      <c r="D113">
        <v>0</v>
      </c>
    </row>
    <row r="114" spans="1:4" x14ac:dyDescent="0.25">
      <c r="A114" s="1">
        <v>43959.29583333333</v>
      </c>
      <c r="B114">
        <v>6206</v>
      </c>
      <c r="C114">
        <v>4.13</v>
      </c>
      <c r="D114">
        <v>0</v>
      </c>
    </row>
    <row r="115" spans="1:4" x14ac:dyDescent="0.25">
      <c r="A115" s="1">
        <v>43959.302083333336</v>
      </c>
      <c r="B115">
        <v>6206</v>
      </c>
      <c r="C115">
        <v>4.5</v>
      </c>
      <c r="D115">
        <v>0</v>
      </c>
    </row>
    <row r="116" spans="1:4" x14ac:dyDescent="0.25">
      <c r="A116" s="1">
        <v>43959.309027777781</v>
      </c>
      <c r="B116">
        <v>6206</v>
      </c>
      <c r="C116">
        <v>5</v>
      </c>
      <c r="D116">
        <v>0</v>
      </c>
    </row>
    <row r="117" spans="1:4" x14ac:dyDescent="0.25">
      <c r="A117" s="1">
        <v>43959.315972222219</v>
      </c>
      <c r="B117">
        <v>6206</v>
      </c>
      <c r="C117">
        <v>5.38</v>
      </c>
      <c r="D117">
        <v>0</v>
      </c>
    </row>
    <row r="118" spans="1:4" x14ac:dyDescent="0.25">
      <c r="A118" s="1">
        <v>43959.322222222225</v>
      </c>
      <c r="B118">
        <v>6206</v>
      </c>
      <c r="C118">
        <v>5.31</v>
      </c>
      <c r="D118">
        <v>0</v>
      </c>
    </row>
    <row r="119" spans="1:4" x14ac:dyDescent="0.25">
      <c r="A119" s="1">
        <v>43959.32916666667</v>
      </c>
      <c r="B119">
        <v>6207</v>
      </c>
      <c r="C119">
        <v>6.38</v>
      </c>
      <c r="D119">
        <v>0</v>
      </c>
    </row>
    <row r="120" spans="1:4" x14ac:dyDescent="0.25">
      <c r="A120" s="1">
        <v>43959.335416666669</v>
      </c>
      <c r="B120">
        <v>6207</v>
      </c>
      <c r="C120">
        <v>6.88</v>
      </c>
      <c r="D120">
        <v>0</v>
      </c>
    </row>
    <row r="121" spans="1:4" x14ac:dyDescent="0.25">
      <c r="A121" s="1">
        <v>43959.342361111114</v>
      </c>
      <c r="B121">
        <v>6206</v>
      </c>
      <c r="C121">
        <v>6.5</v>
      </c>
      <c r="D121">
        <v>0</v>
      </c>
    </row>
    <row r="122" spans="1:4" x14ac:dyDescent="0.25">
      <c r="A122" s="1">
        <v>43959.349305555559</v>
      </c>
      <c r="B122">
        <v>6208</v>
      </c>
      <c r="C122">
        <v>7.19</v>
      </c>
      <c r="D122">
        <v>0</v>
      </c>
    </row>
    <row r="123" spans="1:4" x14ac:dyDescent="0.25">
      <c r="A123" s="1">
        <v>43959.355555555558</v>
      </c>
      <c r="B123">
        <v>6209</v>
      </c>
      <c r="C123">
        <v>7.81</v>
      </c>
      <c r="D123">
        <v>0</v>
      </c>
    </row>
    <row r="124" spans="1:4" x14ac:dyDescent="0.25">
      <c r="A124" s="1">
        <v>43959.362500000003</v>
      </c>
      <c r="B124">
        <v>6207</v>
      </c>
      <c r="C124">
        <v>8.5</v>
      </c>
      <c r="D124">
        <v>0</v>
      </c>
    </row>
    <row r="125" spans="1:4" x14ac:dyDescent="0.25">
      <c r="A125" s="1">
        <v>43959.369444444441</v>
      </c>
      <c r="B125">
        <v>6207</v>
      </c>
      <c r="C125">
        <v>8.56</v>
      </c>
      <c r="D125">
        <v>0</v>
      </c>
    </row>
    <row r="126" spans="1:4" x14ac:dyDescent="0.25">
      <c r="A126" s="1">
        <v>43959.375694444447</v>
      </c>
      <c r="B126">
        <v>6207</v>
      </c>
      <c r="C126">
        <v>9.8800000000000008</v>
      </c>
      <c r="D126">
        <v>0</v>
      </c>
    </row>
    <row r="127" spans="1:4" x14ac:dyDescent="0.25">
      <c r="A127" s="1">
        <v>43959.382638888892</v>
      </c>
      <c r="B127">
        <v>6206</v>
      </c>
      <c r="C127">
        <v>10.19</v>
      </c>
      <c r="D127">
        <v>0</v>
      </c>
    </row>
    <row r="128" spans="1:4" x14ac:dyDescent="0.25">
      <c r="A128" s="1">
        <v>43959.388888888891</v>
      </c>
      <c r="B128">
        <v>6209</v>
      </c>
      <c r="C128">
        <v>11.81</v>
      </c>
      <c r="D128">
        <v>0</v>
      </c>
    </row>
    <row r="129" spans="1:4" x14ac:dyDescent="0.25">
      <c r="A129" s="1">
        <v>43959.395833333336</v>
      </c>
      <c r="B129">
        <v>6205</v>
      </c>
      <c r="C129">
        <v>12.25</v>
      </c>
      <c r="D129">
        <v>0</v>
      </c>
    </row>
    <row r="130" spans="1:4" x14ac:dyDescent="0.25">
      <c r="A130" s="1">
        <v>43959.402777777781</v>
      </c>
      <c r="B130">
        <v>6206</v>
      </c>
      <c r="C130">
        <v>13.19</v>
      </c>
      <c r="D130">
        <v>0</v>
      </c>
    </row>
    <row r="131" spans="1:4" x14ac:dyDescent="0.25">
      <c r="A131" s="1">
        <v>43959.40902777778</v>
      </c>
      <c r="B131">
        <v>6207</v>
      </c>
      <c r="C131">
        <v>14.06</v>
      </c>
      <c r="D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Kalibrace</vt:lpstr>
      <vt:lpstr>DATA</vt:lpstr>
      <vt:lpstr>DATA!vcely__8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Kopeček</dc:creator>
  <cp:lastModifiedBy>Martin Kopeček</cp:lastModifiedBy>
  <dcterms:created xsi:type="dcterms:W3CDTF">2020-05-07T13:53:37Z</dcterms:created>
  <dcterms:modified xsi:type="dcterms:W3CDTF">2020-05-08T08:24:55Z</dcterms:modified>
</cp:coreProperties>
</file>