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HS_data\Naver MYBOX\연구실동기화\0.AWEL_data\01.main_project\02.디지털밀\0. data\스마트팜에 보내야할거\"/>
    </mc:Choice>
  </mc:AlternateContent>
  <bookViews>
    <workbookView xWindow="-28920" yWindow="1635" windowWidth="29040" windowHeight="15720" tabRatio="500" firstSheet="2" activeTab="6"/>
  </bookViews>
  <sheets>
    <sheet name="23.02.23" sheetId="1" r:id="rId1"/>
    <sheet name="23.03.26(분얼전기" sheetId="2" r:id="rId2"/>
    <sheet name="23.04.17(분얼후기)" sheetId="3" r:id="rId3"/>
    <sheet name="23.05.04(개화기)" sheetId="4" r:id="rId4"/>
    <sheet name="23.05.19(개화후2주)" sheetId="6" r:id="rId5"/>
    <sheet name="23.06.01(개화후4주)" sheetId="7" r:id="rId6"/>
    <sheet name="23.06.12(수확)" sheetId="8" r:id="rId7"/>
    <sheet name="avg" sheetId="5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3" i="8" l="1"/>
  <c r="J84" i="8"/>
  <c r="J85" i="8"/>
  <c r="J86" i="8"/>
  <c r="J87" i="8"/>
  <c r="J88" i="8"/>
  <c r="J89" i="8"/>
  <c r="J90" i="8"/>
  <c r="J91" i="8"/>
  <c r="J82" i="8"/>
  <c r="J72" i="8"/>
  <c r="J73" i="8"/>
  <c r="J74" i="8"/>
  <c r="J75" i="8"/>
  <c r="J76" i="8"/>
  <c r="J77" i="8"/>
  <c r="J78" i="8"/>
  <c r="J79" i="8"/>
  <c r="J80" i="8"/>
  <c r="J71" i="8"/>
  <c r="J60" i="8"/>
  <c r="J61" i="8"/>
  <c r="J62" i="8"/>
  <c r="J63" i="8"/>
  <c r="J64" i="8"/>
  <c r="J65" i="8"/>
  <c r="J66" i="8"/>
  <c r="J67" i="8"/>
  <c r="J68" i="8"/>
  <c r="J59" i="8"/>
  <c r="J49" i="8"/>
  <c r="J50" i="8"/>
  <c r="J51" i="8"/>
  <c r="J52" i="8"/>
  <c r="J53" i="8"/>
  <c r="J54" i="8"/>
  <c r="J55" i="8"/>
  <c r="J56" i="8"/>
  <c r="J57" i="8"/>
  <c r="J48" i="8"/>
  <c r="J37" i="8"/>
  <c r="J38" i="8"/>
  <c r="J39" i="8"/>
  <c r="J40" i="8"/>
  <c r="J41" i="8"/>
  <c r="J42" i="8"/>
  <c r="J43" i="8"/>
  <c r="J44" i="8"/>
  <c r="J45" i="8"/>
  <c r="J36" i="8"/>
  <c r="J26" i="8"/>
  <c r="J27" i="8"/>
  <c r="J28" i="8"/>
  <c r="J29" i="8"/>
  <c r="J30" i="8"/>
  <c r="J31" i="8"/>
  <c r="J32" i="8"/>
  <c r="J33" i="8"/>
  <c r="J34" i="8"/>
  <c r="J25" i="8"/>
  <c r="J14" i="8"/>
  <c r="J15" i="8"/>
  <c r="J16" i="8"/>
  <c r="J17" i="8"/>
  <c r="J18" i="8"/>
  <c r="J19" i="8"/>
  <c r="J20" i="8"/>
  <c r="J21" i="8"/>
  <c r="J22" i="8"/>
  <c r="J13" i="8"/>
  <c r="J3" i="8"/>
  <c r="J4" i="8"/>
  <c r="J5" i="8"/>
  <c r="J6" i="8"/>
  <c r="J7" i="8"/>
  <c r="J8" i="8"/>
  <c r="J9" i="8"/>
  <c r="J10" i="8"/>
  <c r="J11" i="8"/>
  <c r="J2" i="8"/>
  <c r="J92" i="8" l="1"/>
  <c r="J81" i="8"/>
  <c r="J69" i="8"/>
  <c r="J46" i="8"/>
  <c r="J35" i="8"/>
  <c r="J23" i="8"/>
  <c r="J12" i="8"/>
  <c r="I92" i="8"/>
  <c r="I81" i="8"/>
  <c r="I69" i="8"/>
  <c r="I58" i="8"/>
  <c r="I46" i="8"/>
  <c r="I35" i="8"/>
  <c r="I23" i="8"/>
  <c r="I12" i="8"/>
  <c r="W39" i="8"/>
  <c r="W40" i="8"/>
  <c r="W41" i="8"/>
  <c r="W42" i="8"/>
  <c r="Q69" i="8"/>
  <c r="Q68" i="8"/>
  <c r="Q67" i="8"/>
  <c r="Q70" i="8" s="1"/>
  <c r="Q65" i="8"/>
  <c r="Q64" i="8"/>
  <c r="Q63" i="8"/>
  <c r="Q66" i="8" s="1"/>
  <c r="Q61" i="8"/>
  <c r="Q60" i="8"/>
  <c r="Q59" i="8"/>
  <c r="Q57" i="8"/>
  <c r="Q56" i="8"/>
  <c r="Q55" i="8"/>
  <c r="Q58" i="8" s="1"/>
  <c r="Q53" i="8"/>
  <c r="Q52" i="8"/>
  <c r="Q51" i="8"/>
  <c r="Q49" i="8"/>
  <c r="Q48" i="8"/>
  <c r="Q47" i="8"/>
  <c r="Q45" i="8"/>
  <c r="Q44" i="8"/>
  <c r="Q43" i="8"/>
  <c r="Q46" i="8" s="1"/>
  <c r="Q40" i="8"/>
  <c r="Q41" i="8"/>
  <c r="Q39" i="8"/>
  <c r="T76" i="7"/>
  <c r="T75" i="7"/>
  <c r="T74" i="7"/>
  <c r="T77" i="7" s="1"/>
  <c r="T72" i="7"/>
  <c r="T71" i="7"/>
  <c r="T70" i="7"/>
  <c r="T73" i="7" s="1"/>
  <c r="T68" i="7"/>
  <c r="T67" i="7"/>
  <c r="T66" i="7"/>
  <c r="T69" i="7" s="1"/>
  <c r="T64" i="7"/>
  <c r="T63" i="7"/>
  <c r="T62" i="7"/>
  <c r="T65" i="7" s="1"/>
  <c r="T59" i="7"/>
  <c r="T60" i="7"/>
  <c r="T58" i="7"/>
  <c r="T56" i="7"/>
  <c r="T55" i="7"/>
  <c r="T54" i="7"/>
  <c r="T53" i="7"/>
  <c r="T52" i="7"/>
  <c r="T50" i="7"/>
  <c r="T49" i="7"/>
  <c r="T48" i="7"/>
  <c r="T47" i="7"/>
  <c r="T46" i="7"/>
  <c r="T45" i="7"/>
  <c r="T40" i="7"/>
  <c r="T41" i="7"/>
  <c r="T42" i="7"/>
  <c r="T43" i="7"/>
  <c r="T39" i="7"/>
  <c r="J58" i="8" l="1"/>
  <c r="T57" i="7"/>
  <c r="T61" i="7"/>
  <c r="Q50" i="8"/>
  <c r="Q54" i="8"/>
  <c r="Q62" i="8"/>
  <c r="T3" i="8"/>
  <c r="Z33" i="8"/>
  <c r="Z32" i="8"/>
  <c r="Z31" i="8"/>
  <c r="Z29" i="8"/>
  <c r="Z28" i="8"/>
  <c r="Z27" i="8"/>
  <c r="Z25" i="8"/>
  <c r="Z24" i="8"/>
  <c r="Z23" i="8"/>
  <c r="Z21" i="8"/>
  <c r="Z20" i="8"/>
  <c r="Z19" i="8"/>
  <c r="Z22" i="8" s="1"/>
  <c r="Z17" i="8"/>
  <c r="Z16" i="8"/>
  <c r="Z15" i="8"/>
  <c r="Z18" i="8" s="1"/>
  <c r="Z13" i="8"/>
  <c r="Z12" i="8"/>
  <c r="Z11" i="8"/>
  <c r="Z9" i="8"/>
  <c r="Z8" i="8"/>
  <c r="Z7" i="8"/>
  <c r="Z5" i="8"/>
  <c r="Z4" i="8"/>
  <c r="Z3" i="8"/>
  <c r="W33" i="8"/>
  <c r="W32" i="8"/>
  <c r="W31" i="8"/>
  <c r="W29" i="8"/>
  <c r="W28" i="8"/>
  <c r="W27" i="8"/>
  <c r="W25" i="8"/>
  <c r="W24" i="8"/>
  <c r="W23" i="8"/>
  <c r="W26" i="8" s="1"/>
  <c r="W21" i="8"/>
  <c r="W20" i="8"/>
  <c r="W19" i="8"/>
  <c r="W22" i="8" s="1"/>
  <c r="W17" i="8"/>
  <c r="W16" i="8"/>
  <c r="W15" i="8"/>
  <c r="W18" i="8" s="1"/>
  <c r="W13" i="8"/>
  <c r="W12" i="8"/>
  <c r="W11" i="8"/>
  <c r="W14" i="8" s="1"/>
  <c r="W9" i="8"/>
  <c r="W8" i="8"/>
  <c r="W7" i="8"/>
  <c r="W5" i="8"/>
  <c r="W4" i="8"/>
  <c r="W3" i="8"/>
  <c r="T33" i="8"/>
  <c r="T32" i="8"/>
  <c r="T31" i="8"/>
  <c r="T29" i="8"/>
  <c r="T28" i="8"/>
  <c r="T27" i="8"/>
  <c r="T25" i="8"/>
  <c r="T24" i="8"/>
  <c r="T23" i="8"/>
  <c r="T26" i="8" s="1"/>
  <c r="T21" i="8"/>
  <c r="T20" i="8"/>
  <c r="T19" i="8"/>
  <c r="T22" i="8" s="1"/>
  <c r="T17" i="8"/>
  <c r="T16" i="8"/>
  <c r="T15" i="8"/>
  <c r="T18" i="8" s="1"/>
  <c r="T13" i="8"/>
  <c r="T12" i="8"/>
  <c r="T11" i="8"/>
  <c r="T9" i="8"/>
  <c r="T8" i="8"/>
  <c r="T7" i="8"/>
  <c r="T5" i="8"/>
  <c r="T4" i="8"/>
  <c r="Q33" i="8"/>
  <c r="Q32" i="8"/>
  <c r="Q31" i="8"/>
  <c r="Q34" i="8" s="1"/>
  <c r="Q29" i="8"/>
  <c r="Q28" i="8"/>
  <c r="Q27" i="8"/>
  <c r="Q25" i="8"/>
  <c r="Q24" i="8"/>
  <c r="Q23" i="8"/>
  <c r="Q21" i="8"/>
  <c r="Q20" i="8"/>
  <c r="Q19" i="8"/>
  <c r="Q22" i="8" s="1"/>
  <c r="Q17" i="8"/>
  <c r="Q16" i="8"/>
  <c r="Q15" i="8"/>
  <c r="Q18" i="8" s="1"/>
  <c r="Q13" i="8"/>
  <c r="Q12" i="8"/>
  <c r="Q11" i="8"/>
  <c r="Q14" i="8" s="1"/>
  <c r="Q9" i="8"/>
  <c r="Q8" i="8"/>
  <c r="Q7" i="8"/>
  <c r="Q4" i="8"/>
  <c r="Q5" i="8"/>
  <c r="Q3" i="8"/>
  <c r="V15" i="8"/>
  <c r="X30" i="8"/>
  <c r="X26" i="8"/>
  <c r="U30" i="8"/>
  <c r="O30" i="8"/>
  <c r="W33" i="7"/>
  <c r="W32" i="7"/>
  <c r="W31" i="7"/>
  <c r="W29" i="7"/>
  <c r="W28" i="7"/>
  <c r="W27" i="7"/>
  <c r="W25" i="7"/>
  <c r="W24" i="7"/>
  <c r="W23" i="7"/>
  <c r="W21" i="7"/>
  <c r="W20" i="7"/>
  <c r="W19" i="7"/>
  <c r="W22" i="7" s="1"/>
  <c r="W17" i="7"/>
  <c r="W16" i="7"/>
  <c r="W15" i="7"/>
  <c r="W13" i="7"/>
  <c r="W12" i="7"/>
  <c r="W11" i="7"/>
  <c r="W9" i="7"/>
  <c r="W8" i="7"/>
  <c r="W7" i="7"/>
  <c r="W10" i="7" s="1"/>
  <c r="W5" i="7"/>
  <c r="W4" i="7"/>
  <c r="W3" i="7"/>
  <c r="W6" i="7" s="1"/>
  <c r="T33" i="7"/>
  <c r="T32" i="7"/>
  <c r="T31" i="7"/>
  <c r="T29" i="7"/>
  <c r="T28" i="7"/>
  <c r="T27" i="7"/>
  <c r="T30" i="7" s="1"/>
  <c r="T25" i="7"/>
  <c r="T24" i="7"/>
  <c r="T23" i="7"/>
  <c r="T26" i="7" s="1"/>
  <c r="T19" i="7"/>
  <c r="T20" i="7"/>
  <c r="T21" i="7"/>
  <c r="T17" i="7"/>
  <c r="T16" i="7"/>
  <c r="T15" i="7"/>
  <c r="T13" i="7"/>
  <c r="T12" i="7"/>
  <c r="T11" i="7"/>
  <c r="T9" i="7"/>
  <c r="T8" i="7"/>
  <c r="T7" i="7"/>
  <c r="T10" i="7" s="1"/>
  <c r="T5" i="7"/>
  <c r="T4" i="7"/>
  <c r="T3" i="7"/>
  <c r="Q33" i="7"/>
  <c r="Q32" i="7"/>
  <c r="Q31" i="7"/>
  <c r="Q34" i="7" s="1"/>
  <c r="Q29" i="7"/>
  <c r="Q28" i="7"/>
  <c r="Q27" i="7"/>
  <c r="Q30" i="7" s="1"/>
  <c r="Q25" i="7"/>
  <c r="Q24" i="7"/>
  <c r="Q23" i="7"/>
  <c r="Q26" i="7" s="1"/>
  <c r="Q21" i="7"/>
  <c r="Q20" i="7"/>
  <c r="Q19" i="7"/>
  <c r="Q22" i="7" s="1"/>
  <c r="Q17" i="7"/>
  <c r="Q16" i="7"/>
  <c r="Q15" i="7"/>
  <c r="Q13" i="7"/>
  <c r="Q12" i="7"/>
  <c r="Q11" i="7"/>
  <c r="Q9" i="7"/>
  <c r="Q8" i="7"/>
  <c r="Q7" i="7"/>
  <c r="Q10" i="7" s="1"/>
  <c r="Q5" i="7"/>
  <c r="Q4" i="7"/>
  <c r="Q3" i="7"/>
  <c r="N31" i="7"/>
  <c r="N33" i="7"/>
  <c r="N32" i="7"/>
  <c r="N34" i="7" s="1"/>
  <c r="N29" i="7"/>
  <c r="N28" i="7"/>
  <c r="N27" i="7"/>
  <c r="N30" i="7" s="1"/>
  <c r="N25" i="7"/>
  <c r="N24" i="7"/>
  <c r="N23" i="7"/>
  <c r="N26" i="7" s="1"/>
  <c r="N21" i="7"/>
  <c r="N20" i="7"/>
  <c r="N19" i="7"/>
  <c r="N17" i="7"/>
  <c r="N16" i="7"/>
  <c r="N15" i="7"/>
  <c r="N13" i="7"/>
  <c r="N12" i="7"/>
  <c r="N11" i="7"/>
  <c r="N9" i="7"/>
  <c r="N8" i="7"/>
  <c r="N7" i="7"/>
  <c r="N4" i="7"/>
  <c r="N5" i="7"/>
  <c r="N3" i="7"/>
  <c r="S26" i="7"/>
  <c r="N69" i="7"/>
  <c r="N68" i="7"/>
  <c r="N67" i="7"/>
  <c r="N65" i="7"/>
  <c r="N64" i="7"/>
  <c r="N63" i="7"/>
  <c r="N61" i="7"/>
  <c r="N60" i="7"/>
  <c r="N59" i="7"/>
  <c r="N57" i="7"/>
  <c r="N56" i="7"/>
  <c r="N55" i="7"/>
  <c r="N53" i="7"/>
  <c r="N52" i="7"/>
  <c r="N51" i="7"/>
  <c r="N49" i="7"/>
  <c r="N48" i="7"/>
  <c r="N47" i="7"/>
  <c r="N45" i="7"/>
  <c r="N44" i="7"/>
  <c r="N43" i="7"/>
  <c r="N40" i="7"/>
  <c r="N41" i="7"/>
  <c r="N39" i="7"/>
  <c r="W26" i="7" l="1"/>
  <c r="N14" i="7"/>
  <c r="W18" i="7"/>
  <c r="N22" i="7"/>
  <c r="T22" i="7"/>
  <c r="Z10" i="8"/>
  <c r="T6" i="8"/>
  <c r="T34" i="8"/>
  <c r="T14" i="8"/>
  <c r="T10" i="8"/>
  <c r="Z14" i="8"/>
  <c r="Q26" i="8"/>
  <c r="Z26" i="8"/>
  <c r="T30" i="8"/>
  <c r="W30" i="8"/>
  <c r="Z30" i="8"/>
  <c r="W10" i="8"/>
  <c r="Q30" i="8"/>
  <c r="Z34" i="8"/>
  <c r="Q6" i="8"/>
  <c r="W6" i="8"/>
  <c r="Z6" i="8"/>
  <c r="W34" i="8"/>
  <c r="Q10" i="8"/>
  <c r="W30" i="7"/>
  <c r="T18" i="7"/>
  <c r="N18" i="7"/>
  <c r="T6" i="7"/>
  <c r="Q18" i="7"/>
  <c r="T34" i="7"/>
  <c r="W34" i="7"/>
  <c r="N10" i="7"/>
  <c r="Q6" i="7"/>
  <c r="Q14" i="7"/>
  <c r="T14" i="7"/>
  <c r="W14" i="7"/>
  <c r="H92" i="8"/>
  <c r="H81" i="8"/>
  <c r="H69" i="8"/>
  <c r="H58" i="8"/>
  <c r="H46" i="8"/>
  <c r="H35" i="8"/>
  <c r="H23" i="8"/>
  <c r="H12" i="8"/>
  <c r="W85" i="8"/>
  <c r="W84" i="8"/>
  <c r="W83" i="8"/>
  <c r="W82" i="8"/>
  <c r="W81" i="8"/>
  <c r="W79" i="8"/>
  <c r="W78" i="8"/>
  <c r="W77" i="8"/>
  <c r="W76" i="8"/>
  <c r="W75" i="8"/>
  <c r="W73" i="8"/>
  <c r="W72" i="8"/>
  <c r="W71" i="8"/>
  <c r="W70" i="8"/>
  <c r="W69" i="8"/>
  <c r="W67" i="8"/>
  <c r="W66" i="8"/>
  <c r="W65" i="8"/>
  <c r="W64" i="8"/>
  <c r="W63" i="8"/>
  <c r="W61" i="8"/>
  <c r="W60" i="8"/>
  <c r="W59" i="8"/>
  <c r="W58" i="8"/>
  <c r="W57" i="8"/>
  <c r="W55" i="8"/>
  <c r="W54" i="8"/>
  <c r="W53" i="8"/>
  <c r="W52" i="8"/>
  <c r="W51" i="8"/>
  <c r="W49" i="8"/>
  <c r="W48" i="8"/>
  <c r="W47" i="8"/>
  <c r="W46" i="8"/>
  <c r="W45" i="8"/>
  <c r="W43" i="8"/>
  <c r="V68" i="8"/>
  <c r="V62" i="8"/>
  <c r="V56" i="8"/>
  <c r="G92" i="8"/>
  <c r="F92" i="8"/>
  <c r="E92" i="8"/>
  <c r="D92" i="8"/>
  <c r="G81" i="8"/>
  <c r="F81" i="8"/>
  <c r="E81" i="8"/>
  <c r="D81" i="8"/>
  <c r="G69" i="8"/>
  <c r="F69" i="8"/>
  <c r="E69" i="8"/>
  <c r="D69" i="8"/>
  <c r="G58" i="8"/>
  <c r="F58" i="8"/>
  <c r="E58" i="8"/>
  <c r="D58" i="8"/>
  <c r="V86" i="8"/>
  <c r="V80" i="8"/>
  <c r="P70" i="8"/>
  <c r="O70" i="8"/>
  <c r="V74" i="8"/>
  <c r="P66" i="8"/>
  <c r="O66" i="8"/>
  <c r="G46" i="8"/>
  <c r="F46" i="8"/>
  <c r="E46" i="8"/>
  <c r="D46" i="8"/>
  <c r="P62" i="8"/>
  <c r="O62" i="8"/>
  <c r="P58" i="8"/>
  <c r="O58" i="8"/>
  <c r="P54" i="8"/>
  <c r="O54" i="8"/>
  <c r="V50" i="8"/>
  <c r="P50" i="8"/>
  <c r="O50" i="8"/>
  <c r="G35" i="8"/>
  <c r="F35" i="8"/>
  <c r="E35" i="8"/>
  <c r="D35" i="8"/>
  <c r="P46" i="8"/>
  <c r="O46" i="8"/>
  <c r="V44" i="8"/>
  <c r="Q42" i="8"/>
  <c r="P42" i="8"/>
  <c r="O42" i="8"/>
  <c r="Y34" i="8"/>
  <c r="X34" i="8"/>
  <c r="V34" i="8"/>
  <c r="U34" i="8"/>
  <c r="S34" i="8"/>
  <c r="R34" i="8"/>
  <c r="P34" i="8"/>
  <c r="O34" i="8"/>
  <c r="G23" i="8"/>
  <c r="F23" i="8"/>
  <c r="E23" i="8"/>
  <c r="D23" i="8"/>
  <c r="Y30" i="8"/>
  <c r="V30" i="8"/>
  <c r="S30" i="8"/>
  <c r="R30" i="8"/>
  <c r="P30" i="8"/>
  <c r="Y26" i="8"/>
  <c r="V26" i="8"/>
  <c r="U26" i="8"/>
  <c r="S26" i="8"/>
  <c r="R26" i="8"/>
  <c r="P26" i="8"/>
  <c r="O26" i="8"/>
  <c r="Y22" i="8"/>
  <c r="X22" i="8"/>
  <c r="V22" i="8"/>
  <c r="U22" i="8"/>
  <c r="S22" i="8"/>
  <c r="R22" i="8"/>
  <c r="P22" i="8"/>
  <c r="O22" i="8"/>
  <c r="Y18" i="8"/>
  <c r="X18" i="8"/>
  <c r="V18" i="8"/>
  <c r="U18" i="8"/>
  <c r="S18" i="8"/>
  <c r="R18" i="8"/>
  <c r="P18" i="8"/>
  <c r="O18" i="8"/>
  <c r="G12" i="8"/>
  <c r="F12" i="8"/>
  <c r="E12" i="8"/>
  <c r="D12" i="8"/>
  <c r="Y14" i="8"/>
  <c r="X14" i="8"/>
  <c r="V14" i="8"/>
  <c r="U14" i="8"/>
  <c r="S14" i="8"/>
  <c r="R14" i="8"/>
  <c r="P14" i="8"/>
  <c r="O14" i="8"/>
  <c r="Y10" i="8"/>
  <c r="X10" i="8"/>
  <c r="V10" i="8"/>
  <c r="U10" i="8"/>
  <c r="S10" i="8"/>
  <c r="R10" i="8"/>
  <c r="P10" i="8"/>
  <c r="O10" i="8"/>
  <c r="Y6" i="8"/>
  <c r="X6" i="8"/>
  <c r="V6" i="8"/>
  <c r="U6" i="8"/>
  <c r="S6" i="8"/>
  <c r="R6" i="8"/>
  <c r="P6" i="8"/>
  <c r="O6" i="8"/>
  <c r="U88" i="6"/>
  <c r="U93" i="6"/>
  <c r="U92" i="6"/>
  <c r="U91" i="6"/>
  <c r="U90" i="6"/>
  <c r="U89" i="6"/>
  <c r="U86" i="6"/>
  <c r="U85" i="6"/>
  <c r="U84" i="6"/>
  <c r="U83" i="6"/>
  <c r="U82" i="6"/>
  <c r="U81" i="6"/>
  <c r="U79" i="6"/>
  <c r="U78" i="6"/>
  <c r="U77" i="6"/>
  <c r="U76" i="6"/>
  <c r="U75" i="6"/>
  <c r="U74" i="6"/>
  <c r="U72" i="6"/>
  <c r="U71" i="6"/>
  <c r="U70" i="6"/>
  <c r="U69" i="6"/>
  <c r="U68" i="6"/>
  <c r="U67" i="6"/>
  <c r="U65" i="6"/>
  <c r="U64" i="6"/>
  <c r="U63" i="6"/>
  <c r="U62" i="6"/>
  <c r="U61" i="6"/>
  <c r="U60" i="6"/>
  <c r="U58" i="6"/>
  <c r="U57" i="6"/>
  <c r="U56" i="6"/>
  <c r="U55" i="6"/>
  <c r="U54" i="6"/>
  <c r="U53" i="6"/>
  <c r="U51" i="6"/>
  <c r="U50" i="6"/>
  <c r="U49" i="6"/>
  <c r="U48" i="6"/>
  <c r="U47" i="6"/>
  <c r="U46" i="6"/>
  <c r="U41" i="6"/>
  <c r="U42" i="6"/>
  <c r="U43" i="6"/>
  <c r="U44" i="6"/>
  <c r="D69" i="7"/>
  <c r="O69" i="6"/>
  <c r="O68" i="6"/>
  <c r="O67" i="6"/>
  <c r="O65" i="6"/>
  <c r="O64" i="6"/>
  <c r="O63" i="6"/>
  <c r="O61" i="6"/>
  <c r="O60" i="6"/>
  <c r="O59" i="6"/>
  <c r="O57" i="6"/>
  <c r="O56" i="6"/>
  <c r="O55" i="6"/>
  <c r="O53" i="6"/>
  <c r="O52" i="6"/>
  <c r="O51" i="6"/>
  <c r="O49" i="6"/>
  <c r="O48" i="6"/>
  <c r="O47" i="6"/>
  <c r="O45" i="6"/>
  <c r="O44" i="6"/>
  <c r="O43" i="6"/>
  <c r="O40" i="6"/>
  <c r="O41" i="6"/>
  <c r="O39" i="6"/>
  <c r="S77" i="7"/>
  <c r="S73" i="7"/>
  <c r="S69" i="7"/>
  <c r="S65" i="7"/>
  <c r="N70" i="7"/>
  <c r="M70" i="7"/>
  <c r="L70" i="7"/>
  <c r="S61" i="7"/>
  <c r="N66" i="7"/>
  <c r="M66" i="7"/>
  <c r="L66" i="7"/>
  <c r="N62" i="7"/>
  <c r="M62" i="7"/>
  <c r="L62" i="7"/>
  <c r="S57" i="7"/>
  <c r="N58" i="7"/>
  <c r="M58" i="7"/>
  <c r="L58" i="7"/>
  <c r="N54" i="7"/>
  <c r="M54" i="7"/>
  <c r="L54" i="7"/>
  <c r="T51" i="7"/>
  <c r="S51" i="7"/>
  <c r="N50" i="7"/>
  <c r="M50" i="7"/>
  <c r="L50" i="7"/>
  <c r="N46" i="7"/>
  <c r="M46" i="7"/>
  <c r="L46" i="7"/>
  <c r="S44" i="7"/>
  <c r="N42" i="7"/>
  <c r="M42" i="7"/>
  <c r="L42" i="7"/>
  <c r="T44" i="7"/>
  <c r="V34" i="7"/>
  <c r="U34" i="7"/>
  <c r="S34" i="7"/>
  <c r="R34" i="7"/>
  <c r="P34" i="7"/>
  <c r="O34" i="7"/>
  <c r="M34" i="7"/>
  <c r="L34" i="7"/>
  <c r="V30" i="7"/>
  <c r="U30" i="7"/>
  <c r="S30" i="7"/>
  <c r="R30" i="7"/>
  <c r="P30" i="7"/>
  <c r="O30" i="7"/>
  <c r="M30" i="7"/>
  <c r="L30" i="7"/>
  <c r="V26" i="7"/>
  <c r="U26" i="7"/>
  <c r="R26" i="7"/>
  <c r="P26" i="7"/>
  <c r="O26" i="7"/>
  <c r="M26" i="7"/>
  <c r="L26" i="7"/>
  <c r="V22" i="7"/>
  <c r="U22" i="7"/>
  <c r="S22" i="7"/>
  <c r="R22" i="7"/>
  <c r="P22" i="7"/>
  <c r="O22" i="7"/>
  <c r="M22" i="7"/>
  <c r="L22" i="7"/>
  <c r="V18" i="7"/>
  <c r="U18" i="7"/>
  <c r="S18" i="7"/>
  <c r="R18" i="7"/>
  <c r="P18" i="7"/>
  <c r="O18" i="7"/>
  <c r="M18" i="7"/>
  <c r="L18" i="7"/>
  <c r="V14" i="7"/>
  <c r="U14" i="7"/>
  <c r="S14" i="7"/>
  <c r="R14" i="7"/>
  <c r="P14" i="7"/>
  <c r="O14" i="7"/>
  <c r="M14" i="7"/>
  <c r="L14" i="7"/>
  <c r="V10" i="7"/>
  <c r="U10" i="7"/>
  <c r="S10" i="7"/>
  <c r="R10" i="7"/>
  <c r="P10" i="7"/>
  <c r="O10" i="7"/>
  <c r="M10" i="7"/>
  <c r="L10" i="7"/>
  <c r="V6" i="7"/>
  <c r="U6" i="7"/>
  <c r="S6" i="7"/>
  <c r="R6" i="7"/>
  <c r="P6" i="7"/>
  <c r="O6" i="7"/>
  <c r="M6" i="7"/>
  <c r="L6" i="7"/>
  <c r="N6" i="7"/>
  <c r="G92" i="7"/>
  <c r="F92" i="7"/>
  <c r="D92" i="7"/>
  <c r="G81" i="7"/>
  <c r="F81" i="7"/>
  <c r="D81" i="7"/>
  <c r="G69" i="7"/>
  <c r="F69" i="7"/>
  <c r="G58" i="7"/>
  <c r="F58" i="7"/>
  <c r="D58" i="7"/>
  <c r="G46" i="7"/>
  <c r="F46" i="7"/>
  <c r="D46" i="7"/>
  <c r="G35" i="7"/>
  <c r="F35" i="7"/>
  <c r="D35" i="7"/>
  <c r="G23" i="7"/>
  <c r="F23" i="7"/>
  <c r="D23" i="7"/>
  <c r="G12" i="7"/>
  <c r="F12" i="7"/>
  <c r="D12" i="7"/>
  <c r="G92" i="6"/>
  <c r="G81" i="6"/>
  <c r="G69" i="6"/>
  <c r="G58" i="6"/>
  <c r="G46" i="6"/>
  <c r="G35" i="6"/>
  <c r="G23" i="6"/>
  <c r="G12" i="6"/>
  <c r="X33" i="6"/>
  <c r="X32" i="6"/>
  <c r="X31" i="6"/>
  <c r="X29" i="6"/>
  <c r="X28" i="6"/>
  <c r="X27" i="6"/>
  <c r="X25" i="6"/>
  <c r="X24" i="6"/>
  <c r="X23" i="6"/>
  <c r="X21" i="6"/>
  <c r="X20" i="6"/>
  <c r="X19" i="6"/>
  <c r="X17" i="6"/>
  <c r="X16" i="6"/>
  <c r="X15" i="6"/>
  <c r="X13" i="6"/>
  <c r="X12" i="6"/>
  <c r="X11" i="6"/>
  <c r="X9" i="6"/>
  <c r="X8" i="6"/>
  <c r="X7" i="6"/>
  <c r="X5" i="6"/>
  <c r="X4" i="6"/>
  <c r="X3" i="6"/>
  <c r="U33" i="6"/>
  <c r="U32" i="6"/>
  <c r="U31" i="6"/>
  <c r="U29" i="6"/>
  <c r="U28" i="6"/>
  <c r="U27" i="6"/>
  <c r="U25" i="6"/>
  <c r="U24" i="6"/>
  <c r="U23" i="6"/>
  <c r="U21" i="6"/>
  <c r="U20" i="6"/>
  <c r="U19" i="6"/>
  <c r="U17" i="6"/>
  <c r="U16" i="6"/>
  <c r="U15" i="6"/>
  <c r="U13" i="6"/>
  <c r="U12" i="6"/>
  <c r="U11" i="6"/>
  <c r="U9" i="6"/>
  <c r="U8" i="6"/>
  <c r="U7" i="6"/>
  <c r="U5" i="6"/>
  <c r="U4" i="6"/>
  <c r="U3" i="6"/>
  <c r="R33" i="6"/>
  <c r="R32" i="6"/>
  <c r="R31" i="6"/>
  <c r="R29" i="6"/>
  <c r="R28" i="6"/>
  <c r="R27" i="6"/>
  <c r="R25" i="6"/>
  <c r="R24" i="6"/>
  <c r="R23" i="6"/>
  <c r="R21" i="6"/>
  <c r="R20" i="6"/>
  <c r="R19" i="6"/>
  <c r="R17" i="6"/>
  <c r="R16" i="6"/>
  <c r="R15" i="6"/>
  <c r="R13" i="6"/>
  <c r="R12" i="6"/>
  <c r="R11" i="6"/>
  <c r="R9" i="6"/>
  <c r="R8" i="6"/>
  <c r="R7" i="6"/>
  <c r="R5" i="6"/>
  <c r="R4" i="6"/>
  <c r="R3" i="6"/>
  <c r="O31" i="6"/>
  <c r="O33" i="6"/>
  <c r="O32" i="6"/>
  <c r="O29" i="6"/>
  <c r="O28" i="6"/>
  <c r="O27" i="6"/>
  <c r="O25" i="6"/>
  <c r="O24" i="6"/>
  <c r="O23" i="6"/>
  <c r="O21" i="6"/>
  <c r="O20" i="6"/>
  <c r="O19" i="6"/>
  <c r="O17" i="6"/>
  <c r="O16" i="6"/>
  <c r="O15" i="6"/>
  <c r="O13" i="6"/>
  <c r="O12" i="6"/>
  <c r="O11" i="6"/>
  <c r="O9" i="6"/>
  <c r="O8" i="6"/>
  <c r="O7" i="6"/>
  <c r="O3" i="6"/>
  <c r="O4" i="6"/>
  <c r="O5" i="6"/>
  <c r="Q26" i="6"/>
  <c r="Q22" i="6"/>
  <c r="N26" i="6"/>
  <c r="W80" i="8" l="1"/>
  <c r="W74" i="8"/>
  <c r="W44" i="8"/>
  <c r="W68" i="8"/>
  <c r="W56" i="8"/>
  <c r="W62" i="8"/>
  <c r="U80" i="6"/>
  <c r="W50" i="8"/>
  <c r="W86" i="8"/>
  <c r="U40" i="6"/>
  <c r="U39" i="6"/>
  <c r="U94" i="6"/>
  <c r="U87" i="6"/>
  <c r="U73" i="6"/>
  <c r="U66" i="6"/>
  <c r="U59" i="6"/>
  <c r="U52" i="6"/>
  <c r="T94" i="6"/>
  <c r="T87" i="6"/>
  <c r="T80" i="6"/>
  <c r="T73" i="6"/>
  <c r="T66" i="6"/>
  <c r="T59" i="6"/>
  <c r="T52" i="6"/>
  <c r="T45" i="6"/>
  <c r="O70" i="6"/>
  <c r="N70" i="6"/>
  <c r="M70" i="6"/>
  <c r="O66" i="6"/>
  <c r="N66" i="6"/>
  <c r="M66" i="6"/>
  <c r="O62" i="6"/>
  <c r="N62" i="6"/>
  <c r="M62" i="6"/>
  <c r="O58" i="6"/>
  <c r="N58" i="6"/>
  <c r="M58" i="6"/>
  <c r="O54" i="6"/>
  <c r="N54" i="6"/>
  <c r="M54" i="6"/>
  <c r="O50" i="6"/>
  <c r="N50" i="6"/>
  <c r="M50" i="6"/>
  <c r="O46" i="6"/>
  <c r="N46" i="6"/>
  <c r="M46" i="6"/>
  <c r="N42" i="6"/>
  <c r="M42" i="6"/>
  <c r="O42" i="6"/>
  <c r="S10" i="6"/>
  <c r="W34" i="6"/>
  <c r="V34" i="6"/>
  <c r="T34" i="6"/>
  <c r="S34" i="6"/>
  <c r="Q34" i="6"/>
  <c r="P34" i="6"/>
  <c r="N34" i="6"/>
  <c r="M34" i="6"/>
  <c r="X34" i="6"/>
  <c r="U34" i="6"/>
  <c r="R34" i="6"/>
  <c r="O34" i="6"/>
  <c r="W30" i="6"/>
  <c r="V30" i="6"/>
  <c r="T30" i="6"/>
  <c r="S30" i="6"/>
  <c r="Q30" i="6"/>
  <c r="P30" i="6"/>
  <c r="N30" i="6"/>
  <c r="M30" i="6"/>
  <c r="X30" i="6"/>
  <c r="U30" i="6"/>
  <c r="R30" i="6"/>
  <c r="O30" i="6"/>
  <c r="W26" i="6"/>
  <c r="V26" i="6"/>
  <c r="T26" i="6"/>
  <c r="S26" i="6"/>
  <c r="P26" i="6"/>
  <c r="M26" i="6"/>
  <c r="X26" i="6"/>
  <c r="U26" i="6"/>
  <c r="R26" i="6"/>
  <c r="O26" i="6"/>
  <c r="W22" i="6"/>
  <c r="V22" i="6"/>
  <c r="T22" i="6"/>
  <c r="S22" i="6"/>
  <c r="P22" i="6"/>
  <c r="N22" i="6"/>
  <c r="M22" i="6"/>
  <c r="X22" i="6"/>
  <c r="U22" i="6"/>
  <c r="R22" i="6"/>
  <c r="O22" i="6"/>
  <c r="W18" i="6"/>
  <c r="V18" i="6"/>
  <c r="T18" i="6"/>
  <c r="S18" i="6"/>
  <c r="Q18" i="6"/>
  <c r="P18" i="6"/>
  <c r="N18" i="6"/>
  <c r="M18" i="6"/>
  <c r="X18" i="6"/>
  <c r="U18" i="6"/>
  <c r="R18" i="6"/>
  <c r="O18" i="6"/>
  <c r="W14" i="6"/>
  <c r="V14" i="6"/>
  <c r="T14" i="6"/>
  <c r="S14" i="6"/>
  <c r="Q14" i="6"/>
  <c r="P14" i="6"/>
  <c r="N14" i="6"/>
  <c r="M14" i="6"/>
  <c r="X14" i="6"/>
  <c r="U14" i="6"/>
  <c r="R14" i="6"/>
  <c r="O14" i="6"/>
  <c r="W10" i="6"/>
  <c r="V10" i="6"/>
  <c r="T10" i="6"/>
  <c r="Q10" i="6"/>
  <c r="P10" i="6"/>
  <c r="N10" i="6"/>
  <c r="M10" i="6"/>
  <c r="X10" i="6"/>
  <c r="U10" i="6"/>
  <c r="R10" i="6"/>
  <c r="O10" i="6"/>
  <c r="W6" i="6"/>
  <c r="V6" i="6"/>
  <c r="T6" i="6"/>
  <c r="S6" i="6"/>
  <c r="Q6" i="6"/>
  <c r="P6" i="6"/>
  <c r="N6" i="6"/>
  <c r="M6" i="6"/>
  <c r="X6" i="6"/>
  <c r="U6" i="6"/>
  <c r="R6" i="6"/>
  <c r="O6" i="6"/>
  <c r="F92" i="6"/>
  <c r="D92" i="6"/>
  <c r="F81" i="6"/>
  <c r="D81" i="6"/>
  <c r="F69" i="6"/>
  <c r="D69" i="6"/>
  <c r="F58" i="6"/>
  <c r="D58" i="6"/>
  <c r="F46" i="6"/>
  <c r="D46" i="6"/>
  <c r="F35" i="6"/>
  <c r="D35" i="6"/>
  <c r="F23" i="6"/>
  <c r="D23" i="6"/>
  <c r="F12" i="6"/>
  <c r="D12" i="6"/>
  <c r="U45" i="6" l="1"/>
  <c r="Y33" i="4"/>
  <c r="Y32" i="4"/>
  <c r="Y31" i="4"/>
  <c r="Y29" i="4"/>
  <c r="Y28" i="4"/>
  <c r="Y27" i="4"/>
  <c r="Y25" i="4"/>
  <c r="Y24" i="4"/>
  <c r="Y23" i="4"/>
  <c r="Y21" i="4"/>
  <c r="Y20" i="4"/>
  <c r="Y19" i="4"/>
  <c r="Y17" i="4"/>
  <c r="Y16" i="4"/>
  <c r="Y15" i="4"/>
  <c r="Y13" i="4"/>
  <c r="Y12" i="4"/>
  <c r="Y11" i="4"/>
  <c r="Y9" i="4"/>
  <c r="Y8" i="4"/>
  <c r="Y7" i="4"/>
  <c r="Y5" i="4"/>
  <c r="Y4" i="4"/>
  <c r="Y3" i="4"/>
  <c r="V33" i="4"/>
  <c r="V32" i="4"/>
  <c r="V31" i="4"/>
  <c r="V29" i="4"/>
  <c r="V28" i="4"/>
  <c r="V27" i="4"/>
  <c r="V25" i="4"/>
  <c r="V24" i="4"/>
  <c r="V23" i="4"/>
  <c r="V21" i="4"/>
  <c r="V20" i="4"/>
  <c r="V19" i="4"/>
  <c r="V17" i="4"/>
  <c r="V16" i="4"/>
  <c r="V15" i="4"/>
  <c r="V13" i="4"/>
  <c r="V12" i="4"/>
  <c r="V11" i="4"/>
  <c r="V9" i="4"/>
  <c r="V8" i="4"/>
  <c r="V7" i="4"/>
  <c r="V5" i="4"/>
  <c r="V4" i="4"/>
  <c r="V3" i="4"/>
  <c r="S33" i="4"/>
  <c r="S32" i="4"/>
  <c r="S31" i="4"/>
  <c r="S29" i="4"/>
  <c r="S28" i="4"/>
  <c r="S27" i="4"/>
  <c r="S25" i="4"/>
  <c r="S24" i="4"/>
  <c r="S23" i="4"/>
  <c r="S21" i="4"/>
  <c r="S20" i="4"/>
  <c r="S19" i="4"/>
  <c r="S17" i="4"/>
  <c r="S16" i="4"/>
  <c r="S15" i="4"/>
  <c r="S13" i="4"/>
  <c r="S12" i="4"/>
  <c r="S11" i="4"/>
  <c r="S9" i="4"/>
  <c r="S8" i="4"/>
  <c r="S7" i="4"/>
  <c r="S3" i="4"/>
  <c r="S5" i="4"/>
  <c r="S4" i="4"/>
  <c r="P33" i="4"/>
  <c r="P32" i="4"/>
  <c r="P31" i="4"/>
  <c r="P29" i="4"/>
  <c r="P28" i="4"/>
  <c r="P27" i="4"/>
  <c r="P25" i="4"/>
  <c r="P24" i="4"/>
  <c r="P23" i="4"/>
  <c r="P21" i="4"/>
  <c r="P20" i="4"/>
  <c r="P19" i="4"/>
  <c r="P17" i="4"/>
  <c r="P16" i="4"/>
  <c r="P15" i="4"/>
  <c r="P13" i="4"/>
  <c r="P12" i="4"/>
  <c r="P11" i="4"/>
  <c r="P7" i="4"/>
  <c r="P9" i="4"/>
  <c r="P8" i="4"/>
  <c r="P4" i="4"/>
  <c r="P5" i="4"/>
  <c r="P3" i="4"/>
  <c r="X18" i="4"/>
  <c r="X14" i="4"/>
  <c r="U10" i="4"/>
  <c r="T10" i="4"/>
  <c r="T6" i="4"/>
  <c r="Q34" i="4"/>
  <c r="Q30" i="4"/>
  <c r="W14" i="4"/>
  <c r="F58" i="4"/>
  <c r="P30" i="4" l="1"/>
  <c r="Y34" i="4"/>
  <c r="X34" i="4"/>
  <c r="W34" i="4"/>
  <c r="V34" i="4"/>
  <c r="U34" i="4"/>
  <c r="T34" i="4"/>
  <c r="S34" i="4"/>
  <c r="R34" i="4"/>
  <c r="P34" i="4"/>
  <c r="O34" i="4"/>
  <c r="N34" i="4"/>
  <c r="Y30" i="4"/>
  <c r="X30" i="4"/>
  <c r="W30" i="4"/>
  <c r="V30" i="4"/>
  <c r="U30" i="4"/>
  <c r="T30" i="4"/>
  <c r="S30" i="4"/>
  <c r="R30" i="4"/>
  <c r="O30" i="4"/>
  <c r="N30" i="4"/>
  <c r="Y26" i="4"/>
  <c r="X26" i="4"/>
  <c r="W26" i="4"/>
  <c r="V26" i="4"/>
  <c r="U26" i="4"/>
  <c r="T26" i="4"/>
  <c r="S26" i="4"/>
  <c r="R26" i="4"/>
  <c r="Q26" i="4"/>
  <c r="P26" i="4"/>
  <c r="O26" i="4"/>
  <c r="N26" i="4"/>
  <c r="Y22" i="4"/>
  <c r="X22" i="4"/>
  <c r="W22" i="4"/>
  <c r="Y18" i="4"/>
  <c r="W18" i="4"/>
  <c r="Y14" i="4"/>
  <c r="Y10" i="4"/>
  <c r="X10" i="4"/>
  <c r="W10" i="4"/>
  <c r="Y6" i="4"/>
  <c r="X6" i="4"/>
  <c r="W6" i="4"/>
  <c r="V22" i="4"/>
  <c r="U22" i="4"/>
  <c r="T22" i="4"/>
  <c r="V18" i="4"/>
  <c r="U18" i="4"/>
  <c r="T18" i="4"/>
  <c r="V14" i="4"/>
  <c r="U14" i="4"/>
  <c r="T14" i="4"/>
  <c r="V10" i="4"/>
  <c r="V6" i="4"/>
  <c r="U6" i="4"/>
  <c r="S22" i="4"/>
  <c r="R22" i="4"/>
  <c r="Q22" i="4"/>
  <c r="S18" i="4"/>
  <c r="R18" i="4"/>
  <c r="Q18" i="4"/>
  <c r="S14" i="4"/>
  <c r="R14" i="4"/>
  <c r="Q14" i="4"/>
  <c r="S10" i="4"/>
  <c r="R10" i="4"/>
  <c r="Q10" i="4"/>
  <c r="S6" i="4"/>
  <c r="R6" i="4"/>
  <c r="Q6" i="4"/>
  <c r="O22" i="4"/>
  <c r="N22" i="4"/>
  <c r="P22" i="4"/>
  <c r="O18" i="4"/>
  <c r="N18" i="4"/>
  <c r="P18" i="4"/>
  <c r="P14" i="4"/>
  <c r="O14" i="4"/>
  <c r="N14" i="4"/>
  <c r="O10" i="4"/>
  <c r="N10" i="4"/>
  <c r="P10" i="4"/>
  <c r="P6" i="4"/>
  <c r="O6" i="4"/>
  <c r="N6" i="4"/>
  <c r="H92" i="4"/>
  <c r="H81" i="4"/>
  <c r="H69" i="4"/>
  <c r="H58" i="4"/>
  <c r="H46" i="4"/>
  <c r="H35" i="4"/>
  <c r="H23" i="4"/>
  <c r="H12" i="4"/>
  <c r="F92" i="4"/>
  <c r="G92" i="4"/>
  <c r="I92" i="4"/>
  <c r="D92" i="4"/>
  <c r="F81" i="4"/>
  <c r="G81" i="4"/>
  <c r="I81" i="4"/>
  <c r="D81" i="4"/>
  <c r="F69" i="4"/>
  <c r="G69" i="4"/>
  <c r="I69" i="4"/>
  <c r="D69" i="4"/>
  <c r="G58" i="4"/>
  <c r="I58" i="4"/>
  <c r="D58" i="4"/>
  <c r="F46" i="4"/>
  <c r="G46" i="4"/>
  <c r="I46" i="4"/>
  <c r="D46" i="4"/>
  <c r="F35" i="4"/>
  <c r="G35" i="4"/>
  <c r="I35" i="4"/>
  <c r="D35" i="4"/>
  <c r="F23" i="4"/>
  <c r="G23" i="4"/>
  <c r="I23" i="4"/>
  <c r="D23" i="4"/>
  <c r="I12" i="4"/>
  <c r="G12" i="4"/>
  <c r="F12" i="4"/>
  <c r="D12" i="4"/>
  <c r="N8" i="3"/>
  <c r="I24" i="3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  <c r="S23" i="3"/>
  <c r="R23" i="3"/>
  <c r="Q23" i="3"/>
  <c r="P23" i="3"/>
  <c r="N23" i="3"/>
  <c r="M23" i="3"/>
  <c r="L23" i="3"/>
  <c r="S22" i="3"/>
  <c r="R22" i="3"/>
  <c r="Q22" i="3"/>
  <c r="P22" i="3"/>
  <c r="O22" i="3"/>
  <c r="N22" i="3"/>
  <c r="M22" i="3"/>
  <c r="L22" i="3"/>
  <c r="S21" i="3"/>
  <c r="R21" i="3"/>
  <c r="Q21" i="3"/>
  <c r="P21" i="3"/>
  <c r="O21" i="3"/>
  <c r="N21" i="3"/>
  <c r="M21" i="3"/>
  <c r="L21" i="3"/>
  <c r="S17" i="3"/>
  <c r="R17" i="3"/>
  <c r="Q17" i="3"/>
  <c r="P17" i="3"/>
  <c r="O17" i="3"/>
  <c r="N17" i="3"/>
  <c r="M17" i="3"/>
  <c r="L17" i="3"/>
  <c r="S16" i="3"/>
  <c r="R16" i="3"/>
  <c r="Q16" i="3"/>
  <c r="P16" i="3"/>
  <c r="O16" i="3"/>
  <c r="N16" i="3"/>
  <c r="M16" i="3"/>
  <c r="L16" i="3"/>
  <c r="S9" i="3"/>
  <c r="R9" i="3"/>
  <c r="Q9" i="3"/>
  <c r="P9" i="3"/>
  <c r="O9" i="3"/>
  <c r="N9" i="3"/>
  <c r="M9" i="3"/>
  <c r="L9" i="3"/>
  <c r="S8" i="3"/>
  <c r="R8" i="3"/>
  <c r="Q8" i="3"/>
  <c r="P8" i="3"/>
  <c r="O8" i="3"/>
  <c r="M8" i="3"/>
  <c r="L8" i="3"/>
  <c r="I55" i="3"/>
  <c r="H55" i="3"/>
  <c r="G55" i="3"/>
  <c r="F55" i="3"/>
  <c r="E55" i="3"/>
  <c r="D55" i="3"/>
  <c r="C55" i="3"/>
  <c r="B55" i="3"/>
  <c r="I54" i="3"/>
  <c r="H54" i="3"/>
  <c r="G54" i="3"/>
  <c r="F54" i="3"/>
  <c r="E54" i="3"/>
  <c r="D54" i="3"/>
  <c r="C54" i="3"/>
  <c r="B54" i="3"/>
  <c r="I39" i="3"/>
  <c r="H39" i="3"/>
  <c r="G39" i="3"/>
  <c r="F39" i="3"/>
  <c r="E39" i="3"/>
  <c r="D39" i="3"/>
  <c r="C39" i="3"/>
  <c r="B39" i="3"/>
  <c r="I38" i="3"/>
  <c r="H38" i="3"/>
  <c r="G38" i="3"/>
  <c r="F38" i="3"/>
  <c r="E38" i="3"/>
  <c r="D38" i="3"/>
  <c r="C38" i="3"/>
  <c r="B38" i="3"/>
  <c r="E15" i="3"/>
  <c r="E16" i="3"/>
  <c r="I16" i="3"/>
  <c r="H16" i="3"/>
  <c r="G16" i="3"/>
  <c r="F16" i="3"/>
  <c r="D16" i="3"/>
  <c r="C16" i="3"/>
  <c r="B16" i="3"/>
  <c r="I15" i="3"/>
  <c r="H15" i="3"/>
  <c r="G15" i="3"/>
  <c r="F15" i="3"/>
  <c r="D15" i="3"/>
  <c r="C15" i="3"/>
  <c r="B15" i="3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53" i="2"/>
  <c r="H53" i="2"/>
  <c r="G53" i="2"/>
  <c r="F53" i="2"/>
  <c r="E53" i="2"/>
  <c r="D53" i="2"/>
  <c r="C53" i="2"/>
  <c r="B53" i="2"/>
  <c r="I52" i="2"/>
  <c r="H52" i="2"/>
  <c r="G52" i="2"/>
  <c r="F52" i="2"/>
  <c r="E52" i="2"/>
  <c r="D52" i="2"/>
  <c r="C52" i="2"/>
  <c r="B52" i="2"/>
  <c r="S23" i="2"/>
  <c r="L22" i="2"/>
  <c r="M22" i="2"/>
  <c r="N22" i="2"/>
  <c r="O22" i="2"/>
  <c r="P22" i="2"/>
  <c r="Q22" i="2"/>
  <c r="R22" i="2"/>
  <c r="S22" i="2"/>
  <c r="L23" i="2"/>
  <c r="M23" i="2"/>
  <c r="N23" i="2"/>
  <c r="O23" i="2"/>
  <c r="P23" i="2"/>
  <c r="Q23" i="2"/>
  <c r="R23" i="2"/>
  <c r="M21" i="2"/>
  <c r="N21" i="2"/>
  <c r="O21" i="2"/>
  <c r="P21" i="2"/>
  <c r="Q21" i="2"/>
  <c r="R21" i="2"/>
  <c r="R24" i="2" s="1"/>
  <c r="S21" i="2"/>
  <c r="L21" i="2"/>
  <c r="L24" i="2" s="1"/>
  <c r="S25" i="2"/>
  <c r="L25" i="2"/>
  <c r="S24" i="2"/>
  <c r="S17" i="2"/>
  <c r="R17" i="2"/>
  <c r="Q17" i="2"/>
  <c r="P17" i="2"/>
  <c r="O17" i="2"/>
  <c r="N17" i="2"/>
  <c r="M17" i="2"/>
  <c r="L17" i="2"/>
  <c r="S16" i="2"/>
  <c r="R16" i="2"/>
  <c r="Q16" i="2"/>
  <c r="P16" i="2"/>
  <c r="O16" i="2"/>
  <c r="N16" i="2"/>
  <c r="M16" i="2"/>
  <c r="L16" i="2"/>
  <c r="O24" i="2" l="1"/>
  <c r="P24" i="3"/>
  <c r="S25" i="3"/>
  <c r="R25" i="3"/>
  <c r="Q25" i="3"/>
  <c r="O24" i="3"/>
  <c r="N24" i="3"/>
  <c r="M24" i="3"/>
  <c r="L24" i="3"/>
  <c r="Q24" i="3"/>
  <c r="R24" i="3"/>
  <c r="S24" i="3"/>
  <c r="L25" i="3"/>
  <c r="M25" i="3"/>
  <c r="N25" i="3"/>
  <c r="O25" i="3"/>
  <c r="P25" i="3"/>
  <c r="M25" i="2"/>
  <c r="P24" i="2"/>
  <c r="Q24" i="2"/>
  <c r="N25" i="2"/>
  <c r="R25" i="2"/>
  <c r="M24" i="2"/>
  <c r="O25" i="2"/>
  <c r="N24" i="2"/>
  <c r="P25" i="2"/>
  <c r="Q25" i="2"/>
  <c r="M9" i="2" l="1"/>
  <c r="N9" i="2"/>
  <c r="O9" i="2"/>
  <c r="P9" i="2"/>
  <c r="Q9" i="2"/>
  <c r="R9" i="2"/>
  <c r="S9" i="2"/>
  <c r="L9" i="2"/>
  <c r="S8" i="2"/>
  <c r="R8" i="2"/>
  <c r="Q8" i="2"/>
  <c r="P8" i="2"/>
  <c r="O8" i="2"/>
  <c r="N8" i="2"/>
  <c r="M8" i="2"/>
  <c r="L8" i="2"/>
  <c r="C37" i="2"/>
  <c r="D37" i="2"/>
  <c r="E37" i="2"/>
  <c r="F37" i="2"/>
  <c r="G37" i="2"/>
  <c r="H37" i="2"/>
  <c r="I37" i="2"/>
  <c r="B37" i="2"/>
  <c r="C21" i="2"/>
  <c r="D21" i="2"/>
  <c r="E21" i="2"/>
  <c r="F21" i="2"/>
  <c r="G21" i="2"/>
  <c r="H21" i="2"/>
  <c r="I21" i="2"/>
  <c r="B21" i="2"/>
  <c r="I36" i="2"/>
  <c r="H36" i="2"/>
  <c r="G36" i="2"/>
  <c r="F36" i="2"/>
  <c r="E36" i="2"/>
  <c r="D36" i="2"/>
  <c r="C36" i="2"/>
  <c r="B36" i="2"/>
  <c r="I20" i="2"/>
  <c r="H20" i="2"/>
  <c r="G20" i="2"/>
  <c r="F20" i="2"/>
  <c r="E20" i="2"/>
  <c r="D20" i="2"/>
  <c r="C20" i="2"/>
  <c r="B20" i="2"/>
  <c r="E90" i="1"/>
  <c r="F90" i="1"/>
  <c r="D90" i="1"/>
  <c r="F79" i="1"/>
  <c r="E79" i="1"/>
  <c r="D68" i="1"/>
  <c r="E57" i="1"/>
  <c r="F57" i="1"/>
  <c r="E68" i="1"/>
  <c r="F68" i="1"/>
  <c r="E35" i="1"/>
  <c r="F35" i="1"/>
  <c r="E46" i="1"/>
  <c r="F46" i="1"/>
  <c r="E13" i="1"/>
  <c r="F13" i="1"/>
  <c r="F24" i="1"/>
  <c r="E24" i="1"/>
  <c r="D79" i="1"/>
  <c r="D57" i="1"/>
  <c r="D35" i="1"/>
  <c r="D46" i="1"/>
  <c r="D13" i="1"/>
  <c r="D24" i="1"/>
</calcChain>
</file>

<file path=xl/sharedStrings.xml><?xml version="1.0" encoding="utf-8"?>
<sst xmlns="http://schemas.openxmlformats.org/spreadsheetml/2006/main" count="954" uniqueCount="123">
  <si>
    <t>조사일</t>
    <phoneticPr fontId="5" type="noConversion"/>
  </si>
  <si>
    <t>반복</t>
    <phoneticPr fontId="5" type="noConversion"/>
  </si>
  <si>
    <t>초장(cm)</t>
    <phoneticPr fontId="5" type="noConversion"/>
  </si>
  <si>
    <t>평균</t>
    <phoneticPr fontId="4" type="noConversion"/>
  </si>
  <si>
    <t>조사지</t>
    <phoneticPr fontId="5" type="noConversion"/>
  </si>
  <si>
    <t>2/23</t>
    <phoneticPr fontId="4" type="noConversion"/>
  </si>
  <si>
    <t>Plot 2</t>
    <phoneticPr fontId="4" type="noConversion"/>
  </si>
  <si>
    <t>Plot 1</t>
    <phoneticPr fontId="4" type="noConversion"/>
  </si>
  <si>
    <t>Plot 4</t>
    <phoneticPr fontId="4" type="noConversion"/>
  </si>
  <si>
    <t>Plot 3</t>
    <phoneticPr fontId="4" type="noConversion"/>
  </si>
  <si>
    <t>Plot 5</t>
    <phoneticPr fontId="4" type="noConversion"/>
  </si>
  <si>
    <t>Plot 6</t>
    <phoneticPr fontId="4" type="noConversion"/>
  </si>
  <si>
    <t>Plot 7</t>
    <phoneticPr fontId="4" type="noConversion"/>
  </si>
  <si>
    <t>Plot 8</t>
    <phoneticPr fontId="4" type="noConversion"/>
  </si>
  <si>
    <t>초장 (cm)</t>
    <phoneticPr fontId="5" type="noConversion"/>
  </si>
  <si>
    <t>rep</t>
    <phoneticPr fontId="5" type="noConversion"/>
  </si>
  <si>
    <t>Plot 1</t>
    <phoneticPr fontId="5" type="noConversion"/>
  </si>
  <si>
    <t>Plot 2</t>
    <phoneticPr fontId="5" type="noConversion"/>
  </si>
  <si>
    <t>Plot 3</t>
  </si>
  <si>
    <t>Plot 4</t>
  </si>
  <si>
    <t>Plot 5</t>
  </si>
  <si>
    <t>Plot 6</t>
    <phoneticPr fontId="5" type="noConversion"/>
  </si>
  <si>
    <t>Plot 7</t>
  </si>
  <si>
    <t>Plot 8</t>
  </si>
  <si>
    <t>avg</t>
    <phoneticPr fontId="5" type="noConversion"/>
  </si>
  <si>
    <t>조사일</t>
    <phoneticPr fontId="4" type="noConversion"/>
  </si>
  <si>
    <t>stdev</t>
    <phoneticPr fontId="4" type="noConversion"/>
  </si>
  <si>
    <r>
      <t>유수 길이 (</t>
    </r>
    <r>
      <rPr>
        <b/>
        <sz val="11"/>
        <color rgb="FFFF0000"/>
        <rFont val="맑은 고딕"/>
        <family val="3"/>
        <charset val="129"/>
      </rPr>
      <t>mm</t>
    </r>
    <r>
      <rPr>
        <b/>
        <sz val="11"/>
        <color rgb="FF000000"/>
        <rFont val="맑은 고딕"/>
        <family val="3"/>
        <charset val="129"/>
      </rPr>
      <t>)</t>
    </r>
    <phoneticPr fontId="5" type="noConversion"/>
  </si>
  <si>
    <t>건물중(20*20cm)</t>
    <phoneticPr fontId="5" type="noConversion"/>
  </si>
  <si>
    <t>건물중 비율</t>
    <phoneticPr fontId="5" type="noConversion"/>
  </si>
  <si>
    <t>생체중(g/20*20cm)</t>
    <phoneticPr fontId="5" type="noConversion"/>
  </si>
  <si>
    <t>Plot1</t>
    <phoneticPr fontId="4" type="noConversion"/>
  </si>
  <si>
    <t>관행</t>
    <phoneticPr fontId="4" type="noConversion"/>
  </si>
  <si>
    <t>Plot2</t>
    <phoneticPr fontId="4" type="noConversion"/>
  </si>
  <si>
    <t>관행+시비</t>
    <phoneticPr fontId="4" type="noConversion"/>
  </si>
  <si>
    <t>Plot3</t>
    <phoneticPr fontId="4" type="noConversion"/>
  </si>
  <si>
    <t>관행+관개</t>
    <phoneticPr fontId="4" type="noConversion"/>
  </si>
  <si>
    <t>Plot4</t>
    <phoneticPr fontId="4" type="noConversion"/>
  </si>
  <si>
    <t>관행+관개+시비</t>
    <phoneticPr fontId="4" type="noConversion"/>
  </si>
  <si>
    <t>Plot5</t>
    <phoneticPr fontId="4" type="noConversion"/>
  </si>
  <si>
    <t>세조파</t>
    <phoneticPr fontId="4" type="noConversion"/>
  </si>
  <si>
    <t>Plot6</t>
    <phoneticPr fontId="4" type="noConversion"/>
  </si>
  <si>
    <t>세조파+시비</t>
    <phoneticPr fontId="4" type="noConversion"/>
  </si>
  <si>
    <t>Plot7</t>
    <phoneticPr fontId="4" type="noConversion"/>
  </si>
  <si>
    <t>세조파+관개</t>
    <phoneticPr fontId="4" type="noConversion"/>
  </si>
  <si>
    <t>Plot8</t>
    <phoneticPr fontId="4" type="noConversion"/>
  </si>
  <si>
    <t>세조파+관개+시비</t>
    <phoneticPr fontId="4" type="noConversion"/>
  </si>
  <si>
    <t>SPAD</t>
    <phoneticPr fontId="5" type="noConversion"/>
  </si>
  <si>
    <t>LAI</t>
    <phoneticPr fontId="5" type="noConversion"/>
  </si>
  <si>
    <t>4월17일</t>
    <phoneticPr fontId="4" type="noConversion"/>
  </si>
  <si>
    <r>
      <t>경수 (20*20cm</t>
    </r>
    <r>
      <rPr>
        <b/>
        <vertAlign val="superscript"/>
        <sz val="11"/>
        <color rgb="FF000000"/>
        <rFont val="맑은 고딕"/>
        <family val="3"/>
        <charset val="129"/>
      </rPr>
      <t>2</t>
    </r>
    <r>
      <rPr>
        <b/>
        <sz val="11"/>
        <color rgb="FF000000"/>
        <rFont val="맑은 고딕"/>
        <family val="3"/>
        <charset val="129"/>
      </rPr>
      <t>)</t>
    </r>
    <phoneticPr fontId="5" type="noConversion"/>
  </si>
  <si>
    <t>간장(cm)</t>
    <phoneticPr fontId="5" type="noConversion"/>
  </si>
  <si>
    <t>수장(cm)</t>
    <phoneticPr fontId="5" type="noConversion"/>
  </si>
  <si>
    <t>1수
영화수</t>
    <phoneticPr fontId="5" type="noConversion"/>
  </si>
  <si>
    <r>
      <t>엽록소함량
(</t>
    </r>
    <r>
      <rPr>
        <b/>
        <sz val="12"/>
        <color theme="1"/>
        <rFont val="맑은 고딕"/>
        <family val="3"/>
        <charset val="129"/>
      </rPr>
      <t>µ</t>
    </r>
    <r>
      <rPr>
        <b/>
        <sz val="12"/>
        <color theme="1"/>
        <rFont val="맑은 고딕"/>
        <family val="3"/>
        <charset val="129"/>
        <scheme val="minor"/>
      </rPr>
      <t>mol/m</t>
    </r>
    <r>
      <rPr>
        <b/>
        <vertAlign val="superscript"/>
        <sz val="12"/>
        <color theme="1"/>
        <rFont val="맑은 고딕"/>
        <family val="3"/>
        <charset val="129"/>
        <scheme val="minor"/>
      </rPr>
      <t>2</t>
    </r>
    <r>
      <rPr>
        <b/>
        <sz val="12"/>
        <color theme="1"/>
        <rFont val="맑은 고딕"/>
        <family val="3"/>
        <charset val="129"/>
        <scheme val="minor"/>
      </rPr>
      <t>)</t>
    </r>
    <phoneticPr fontId="5" type="noConversion"/>
  </si>
  <si>
    <t>군집(LAI)</t>
    <phoneticPr fontId="5" type="noConversion"/>
  </si>
  <si>
    <t>5월4일</t>
    <phoneticPr fontId="5" type="noConversion"/>
  </si>
  <si>
    <t>Plot 2</t>
  </si>
  <si>
    <t>Plot 6</t>
  </si>
  <si>
    <r>
      <t>경수(20*20cm</t>
    </r>
    <r>
      <rPr>
        <b/>
        <vertAlign val="superscript"/>
        <sz val="12"/>
        <color theme="1"/>
        <rFont val="맑은 고딕"/>
        <family val="3"/>
        <charset val="129"/>
      </rPr>
      <t>2</t>
    </r>
    <r>
      <rPr>
        <b/>
        <sz val="12"/>
        <color theme="1"/>
        <rFont val="맑은 고딕"/>
        <family val="3"/>
        <charset val="129"/>
        <scheme val="minor"/>
      </rPr>
      <t>)</t>
    </r>
    <phoneticPr fontId="4" type="noConversion"/>
  </si>
  <si>
    <r>
      <t>잎 (면적 20*20cm</t>
    </r>
    <r>
      <rPr>
        <b/>
        <vertAlign val="superscript"/>
        <sz val="12"/>
        <color theme="1"/>
        <rFont val="맑은 고딕"/>
        <family val="3"/>
        <charset val="129"/>
      </rPr>
      <t>2</t>
    </r>
    <r>
      <rPr>
        <b/>
        <sz val="12"/>
        <color theme="1"/>
        <rFont val="맑은 고딕"/>
        <family val="3"/>
        <charset val="129"/>
      </rPr>
      <t>)</t>
    </r>
    <phoneticPr fontId="5" type="noConversion"/>
  </si>
  <si>
    <t>생체중</t>
    <phoneticPr fontId="5" type="noConversion"/>
  </si>
  <si>
    <t>건물중</t>
    <phoneticPr fontId="5" type="noConversion"/>
  </si>
  <si>
    <t>건물중 비율</t>
  </si>
  <si>
    <t>평균</t>
    <phoneticPr fontId="5" type="noConversion"/>
  </si>
  <si>
    <r>
      <t>줄기 (면적 20*20cm</t>
    </r>
    <r>
      <rPr>
        <b/>
        <vertAlign val="superscript"/>
        <sz val="12"/>
        <color theme="1"/>
        <rFont val="맑은 고딕"/>
        <family val="3"/>
        <charset val="129"/>
      </rPr>
      <t>2</t>
    </r>
    <r>
      <rPr>
        <b/>
        <sz val="12"/>
        <color theme="1"/>
        <rFont val="맑은 고딕"/>
        <family val="3"/>
        <charset val="129"/>
      </rPr>
      <t>)</t>
    </r>
    <phoneticPr fontId="5" type="noConversion"/>
  </si>
  <si>
    <r>
      <t>종자 (면적 20*20cm</t>
    </r>
    <r>
      <rPr>
        <b/>
        <vertAlign val="superscript"/>
        <sz val="12"/>
        <color theme="1"/>
        <rFont val="맑은 고딕"/>
        <family val="3"/>
        <charset val="129"/>
      </rPr>
      <t>2</t>
    </r>
    <r>
      <rPr>
        <b/>
        <sz val="12"/>
        <color theme="1"/>
        <rFont val="맑은 고딕"/>
        <family val="3"/>
        <charset val="129"/>
      </rPr>
      <t>)</t>
    </r>
    <phoneticPr fontId="5" type="noConversion"/>
  </si>
  <si>
    <r>
      <t>전체 (면적 20*20cm</t>
    </r>
    <r>
      <rPr>
        <b/>
        <vertAlign val="superscript"/>
        <sz val="12"/>
        <color theme="1"/>
        <rFont val="맑은 고딕"/>
        <family val="3"/>
        <charset val="129"/>
      </rPr>
      <t>2</t>
    </r>
    <r>
      <rPr>
        <b/>
        <sz val="12"/>
        <color theme="1"/>
        <rFont val="맑은 고딕"/>
        <family val="3"/>
        <charset val="129"/>
      </rPr>
      <t>)</t>
    </r>
    <phoneticPr fontId="5" type="noConversion"/>
  </si>
  <si>
    <t>5월 4일</t>
    <phoneticPr fontId="5" type="noConversion"/>
  </si>
  <si>
    <t>Date</t>
    <phoneticPr fontId="5" type="noConversion"/>
  </si>
  <si>
    <t>Block</t>
    <phoneticPr fontId="5" type="noConversion"/>
  </si>
  <si>
    <t>Plant
Height
(cm)</t>
    <phoneticPr fontId="5" type="noConversion"/>
  </si>
  <si>
    <t>Leaf area
(cm2)</t>
    <phoneticPr fontId="5" type="noConversion"/>
  </si>
  <si>
    <r>
      <t>Chlorophyll
(</t>
    </r>
    <r>
      <rPr>
        <b/>
        <sz val="12"/>
        <color theme="1"/>
        <rFont val="맑은 고딕"/>
        <family val="3"/>
        <charset val="129"/>
      </rPr>
      <t>µ</t>
    </r>
    <r>
      <rPr>
        <b/>
        <sz val="12"/>
        <color theme="1"/>
        <rFont val="맑은 고딕"/>
        <family val="3"/>
        <charset val="129"/>
        <scheme val="minor"/>
      </rPr>
      <t>mol/m</t>
    </r>
    <r>
      <rPr>
        <b/>
        <vertAlign val="superscript"/>
        <sz val="12"/>
        <color theme="1"/>
        <rFont val="맑은 고딕"/>
        <family val="3"/>
        <charset val="129"/>
        <scheme val="minor"/>
      </rPr>
      <t>2</t>
    </r>
    <r>
      <rPr>
        <b/>
        <sz val="12"/>
        <color theme="1"/>
        <rFont val="맑은 고딕"/>
        <family val="3"/>
        <charset val="129"/>
        <scheme val="minor"/>
      </rPr>
      <t>)</t>
    </r>
    <phoneticPr fontId="5" type="noConversion"/>
  </si>
  <si>
    <t>Weight (Plant)</t>
    <phoneticPr fontId="5" type="noConversion"/>
  </si>
  <si>
    <t>Canopy
(LAI)</t>
    <phoneticPr fontId="5" type="noConversion"/>
  </si>
  <si>
    <t>Fresh
(g)</t>
    <phoneticPr fontId="5" type="noConversion"/>
  </si>
  <si>
    <t>Dry
(g)</t>
    <phoneticPr fontId="5" type="noConversion"/>
  </si>
  <si>
    <t>Ratio
(%)</t>
    <phoneticPr fontId="5" type="noConversion"/>
  </si>
  <si>
    <t>Plot</t>
    <phoneticPr fontId="5" type="noConversion"/>
  </si>
  <si>
    <t>02.23</t>
    <phoneticPr fontId="4" type="noConversion"/>
  </si>
  <si>
    <t>Spike length (mm)</t>
    <phoneticPr fontId="4" type="noConversion"/>
  </si>
  <si>
    <t>5월18일</t>
    <phoneticPr fontId="5" type="noConversion"/>
  </si>
  <si>
    <t>5월 18일</t>
    <phoneticPr fontId="5" type="noConversion"/>
  </si>
  <si>
    <t>+</t>
    <phoneticPr fontId="4" type="noConversion"/>
  </si>
  <si>
    <t>200립</t>
    <phoneticPr fontId="5" type="noConversion"/>
  </si>
  <si>
    <t>경수(20*20cm2)</t>
    <phoneticPr fontId="5" type="noConversion"/>
  </si>
  <si>
    <t>경수(1*1m2)</t>
    <phoneticPr fontId="5" type="noConversion"/>
  </si>
  <si>
    <t>6월2일</t>
    <phoneticPr fontId="4" type="noConversion"/>
  </si>
  <si>
    <t>6월13일</t>
    <phoneticPr fontId="4" type="noConversion"/>
  </si>
  <si>
    <t>일수립수</t>
    <phoneticPr fontId="4" type="noConversion"/>
  </si>
  <si>
    <t>03.26
(분얼전기)</t>
    <phoneticPr fontId="5" type="noConversion"/>
  </si>
  <si>
    <t>04.17
(분얼후기)</t>
    <phoneticPr fontId="4" type="noConversion"/>
  </si>
  <si>
    <t>Tiller
(no/m2)</t>
    <phoneticPr fontId="4" type="noConversion"/>
  </si>
  <si>
    <t>05.04
(개화기)</t>
    <phoneticPr fontId="4" type="noConversion"/>
  </si>
  <si>
    <t>Spike
Length
(cm)</t>
    <phoneticPr fontId="5" type="noConversion"/>
  </si>
  <si>
    <t>Leaf Weight (m2)</t>
    <phoneticPr fontId="5" type="noConversion"/>
  </si>
  <si>
    <t>Stem Weight (m2)</t>
    <phoneticPr fontId="5" type="noConversion"/>
  </si>
  <si>
    <t>Spike Weight (m2)</t>
    <phoneticPr fontId="5" type="noConversion"/>
  </si>
  <si>
    <t>Fresh
(kg)</t>
    <phoneticPr fontId="5" type="noConversion"/>
  </si>
  <si>
    <t>Dry
(kg)</t>
    <phoneticPr fontId="5" type="noConversion"/>
  </si>
  <si>
    <t>Whole Plant Weight (m2)</t>
    <phoneticPr fontId="5" type="noConversion"/>
  </si>
  <si>
    <t>05.19
(개화후2주)</t>
    <phoneticPr fontId="4" type="noConversion"/>
  </si>
  <si>
    <t>Florets
/Spike
(no)</t>
    <phoneticPr fontId="5" type="noConversion"/>
  </si>
  <si>
    <t>Kernel Weight (200K)</t>
    <phoneticPr fontId="5" type="noConversion"/>
  </si>
  <si>
    <t>06.01
(개화후4주)</t>
    <phoneticPr fontId="4" type="noConversion"/>
  </si>
  <si>
    <t>06.12
(수확)</t>
    <phoneticPr fontId="4" type="noConversion"/>
  </si>
  <si>
    <t>Grains
/Spike
(no.)</t>
    <phoneticPr fontId="5" type="noConversion"/>
  </si>
  <si>
    <t>Plot 4</t>
    <phoneticPr fontId="4" type="noConversion"/>
  </si>
  <si>
    <r>
      <t>p</t>
    </r>
    <r>
      <rPr>
        <sz val="11"/>
        <color rgb="FF000000"/>
        <rFont val="맑은 고딕"/>
        <family val="3"/>
        <charset val="129"/>
      </rPr>
      <t>lot1</t>
    </r>
    <phoneticPr fontId="4" type="noConversion"/>
  </si>
  <si>
    <r>
      <t>p</t>
    </r>
    <r>
      <rPr>
        <sz val="11"/>
        <color rgb="FF000000"/>
        <rFont val="맑은 고딕"/>
        <family val="3"/>
        <charset val="129"/>
      </rPr>
      <t>lot2</t>
    </r>
    <r>
      <rPr>
        <sz val="11"/>
        <color theme="1"/>
        <rFont val="맑은 고딕"/>
        <family val="2"/>
        <charset val="129"/>
        <scheme val="minor"/>
      </rPr>
      <t/>
    </r>
  </si>
  <si>
    <r>
      <t>p</t>
    </r>
    <r>
      <rPr>
        <sz val="11"/>
        <color rgb="FF000000"/>
        <rFont val="맑은 고딕"/>
        <family val="3"/>
        <charset val="129"/>
      </rPr>
      <t>lot3</t>
    </r>
    <r>
      <rPr>
        <sz val="11"/>
        <color theme="1"/>
        <rFont val="맑은 고딕"/>
        <family val="2"/>
        <charset val="129"/>
        <scheme val="minor"/>
      </rPr>
      <t/>
    </r>
  </si>
  <si>
    <r>
      <t>p</t>
    </r>
    <r>
      <rPr>
        <sz val="11"/>
        <color rgb="FF000000"/>
        <rFont val="맑은 고딕"/>
        <family val="3"/>
        <charset val="129"/>
      </rPr>
      <t>lot4</t>
    </r>
    <r>
      <rPr>
        <sz val="11"/>
        <color theme="1"/>
        <rFont val="맑은 고딕"/>
        <family val="2"/>
        <charset val="129"/>
        <scheme val="minor"/>
      </rPr>
      <t/>
    </r>
  </si>
  <si>
    <r>
      <t>p</t>
    </r>
    <r>
      <rPr>
        <sz val="11"/>
        <color rgb="FF000000"/>
        <rFont val="맑은 고딕"/>
        <family val="3"/>
        <charset val="129"/>
      </rPr>
      <t>lot5</t>
    </r>
    <r>
      <rPr>
        <sz val="11"/>
        <color theme="1"/>
        <rFont val="맑은 고딕"/>
        <family val="2"/>
        <charset val="129"/>
        <scheme val="minor"/>
      </rPr>
      <t/>
    </r>
  </si>
  <si>
    <r>
      <t>p</t>
    </r>
    <r>
      <rPr>
        <sz val="11"/>
        <color rgb="FF000000"/>
        <rFont val="맑은 고딕"/>
        <family val="3"/>
        <charset val="129"/>
      </rPr>
      <t>lot6</t>
    </r>
    <r>
      <rPr>
        <sz val="11"/>
        <color theme="1"/>
        <rFont val="맑은 고딕"/>
        <family val="2"/>
        <charset val="129"/>
        <scheme val="minor"/>
      </rPr>
      <t/>
    </r>
  </si>
  <si>
    <r>
      <t>p</t>
    </r>
    <r>
      <rPr>
        <sz val="11"/>
        <color rgb="FF000000"/>
        <rFont val="맑은 고딕"/>
        <family val="3"/>
        <charset val="129"/>
      </rPr>
      <t>lot7</t>
    </r>
    <r>
      <rPr>
        <sz val="11"/>
        <color theme="1"/>
        <rFont val="맑은 고딕"/>
        <family val="2"/>
        <charset val="129"/>
        <scheme val="minor"/>
      </rPr>
      <t/>
    </r>
  </si>
  <si>
    <r>
      <t>p</t>
    </r>
    <r>
      <rPr>
        <sz val="11"/>
        <color rgb="FF000000"/>
        <rFont val="맑은 고딕"/>
        <family val="3"/>
        <charset val="129"/>
      </rPr>
      <t>lot8</t>
    </r>
    <r>
      <rPr>
        <sz val="11"/>
        <color theme="1"/>
        <rFont val="맑은 고딕"/>
        <family val="2"/>
        <charset val="129"/>
        <scheme val="minor"/>
      </rPr>
      <t/>
    </r>
  </si>
  <si>
    <t>수량(g/(50*50)cm2)</t>
    <phoneticPr fontId="4" type="noConversion"/>
  </si>
  <si>
    <t>수량(g/m2)</t>
    <phoneticPr fontId="4" type="noConversion"/>
  </si>
  <si>
    <t>Yield (g/m2)</t>
    <phoneticPr fontId="4" type="noConversion"/>
  </si>
  <si>
    <t>농가 실측Yield (g/m2)</t>
    <phoneticPr fontId="4" type="noConversion"/>
  </si>
  <si>
    <t>6월 15일</t>
    <phoneticPr fontId="4" type="noConversion"/>
  </si>
  <si>
    <t>농가 실측 수량
(g/m2)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</si>
</sst>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_);[Red]\(0.0\)"/>
    <numFmt numFmtId="177" formatCode="mm&quot;월&quot;\ dd&quot;일&quot;"/>
    <numFmt numFmtId="178" formatCode="0.0_ "/>
    <numFmt numFmtId="179" formatCode="0.00_ "/>
    <numFmt numFmtId="180" formatCode="0_ "/>
    <numFmt numFmtId="181" formatCode="0.00_);[Red]\(0.00\)"/>
  </numFmts>
  <fonts count="17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vertAlign val="superscript"/>
      <sz val="11"/>
      <color rgb="FF000000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vertAlign val="superscript"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vertAlign val="superscript"/>
      <sz val="12"/>
      <color theme="1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2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192">
    <xf numFmtId="0" fontId="0" fillId="0" borderId="0" xfId="0"/>
    <xf numFmtId="0" fontId="6" fillId="0" borderId="2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176" fontId="0" fillId="0" borderId="2" xfId="0" applyNumberFormat="1" applyBorder="1"/>
    <xf numFmtId="176" fontId="6" fillId="2" borderId="5" xfId="0" applyNumberFormat="1" applyFont="1" applyFill="1" applyBorder="1" applyAlignment="1">
      <alignment horizontal="center" vertical="center"/>
    </xf>
    <xf numFmtId="176" fontId="6" fillId="2" borderId="9" xfId="0" applyNumberFormat="1" applyFont="1" applyFill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3" borderId="5" xfId="0" applyNumberFormat="1" applyFill="1" applyBorder="1" applyAlignment="1">
      <alignment horizontal="center"/>
    </xf>
    <xf numFmtId="176" fontId="0" fillId="3" borderId="9" xfId="0" applyNumberFormat="1" applyFill="1" applyBorder="1" applyAlignment="1">
      <alignment horizontal="center"/>
    </xf>
    <xf numFmtId="176" fontId="0" fillId="0" borderId="1" xfId="0" applyNumberFormat="1" applyBorder="1"/>
    <xf numFmtId="176" fontId="6" fillId="0" borderId="6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/>
    <xf numFmtId="177" fontId="7" fillId="0" borderId="0" xfId="0" applyNumberFormat="1" applyFont="1"/>
    <xf numFmtId="176" fontId="0" fillId="0" borderId="2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178" fontId="0" fillId="2" borderId="5" xfId="0" applyNumberFormat="1" applyFill="1" applyBorder="1" applyAlignment="1">
      <alignment horizontal="center"/>
    </xf>
    <xf numFmtId="178" fontId="0" fillId="2" borderId="9" xfId="0" applyNumberForma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8" fontId="0" fillId="2" borderId="3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8" fontId="0" fillId="2" borderId="6" xfId="0" applyNumberFormat="1" applyFill="1" applyBorder="1" applyAlignment="1">
      <alignment horizontal="center" vertical="center"/>
    </xf>
    <xf numFmtId="179" fontId="0" fillId="0" borderId="17" xfId="0" applyNumberFormat="1" applyBorder="1" applyAlignment="1">
      <alignment horizontal="center" vertical="center"/>
    </xf>
    <xf numFmtId="179" fontId="0" fillId="0" borderId="18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179" fontId="0" fillId="0" borderId="14" xfId="0" applyNumberFormat="1" applyBorder="1" applyAlignment="1">
      <alignment horizontal="center" vertical="center"/>
    </xf>
    <xf numFmtId="179" fontId="0" fillId="0" borderId="15" xfId="0" applyNumberFormat="1" applyBorder="1" applyAlignment="1">
      <alignment horizontal="center" vertical="center"/>
    </xf>
    <xf numFmtId="0" fontId="2" fillId="0" borderId="0" xfId="0" applyFont="1"/>
    <xf numFmtId="179" fontId="0" fillId="2" borderId="1" xfId="0" applyNumberFormat="1" applyFill="1" applyBorder="1" applyAlignment="1">
      <alignment horizontal="center" vertical="center"/>
    </xf>
    <xf numFmtId="179" fontId="0" fillId="2" borderId="6" xfId="0" applyNumberFormat="1" applyFill="1" applyBorder="1" applyAlignment="1">
      <alignment horizontal="center" vertical="center"/>
    </xf>
    <xf numFmtId="179" fontId="0" fillId="0" borderId="0" xfId="0" applyNumberFormat="1"/>
    <xf numFmtId="0" fontId="11" fillId="2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78" fontId="13" fillId="0" borderId="2" xfId="0" applyNumberFormat="1" applyFont="1" applyBorder="1" applyAlignment="1">
      <alignment horizontal="center" vertical="center"/>
    </xf>
    <xf numFmtId="180" fontId="13" fillId="0" borderId="2" xfId="0" applyNumberFormat="1" applyFont="1" applyBorder="1" applyAlignment="1">
      <alignment horizontal="center" vertical="center"/>
    </xf>
    <xf numFmtId="176" fontId="13" fillId="4" borderId="2" xfId="0" applyNumberFormat="1" applyFont="1" applyFill="1" applyBorder="1" applyAlignment="1">
      <alignment horizontal="center" vertical="center"/>
    </xf>
    <xf numFmtId="181" fontId="13" fillId="4" borderId="2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81" fontId="6" fillId="0" borderId="2" xfId="0" applyNumberFormat="1" applyFont="1" applyBorder="1" applyAlignment="1">
      <alignment horizontal="center" vertical="center"/>
    </xf>
    <xf numFmtId="0" fontId="6" fillId="2" borderId="2" xfId="0" quotePrefix="1" applyFont="1" applyFill="1" applyBorder="1" applyAlignment="1">
      <alignment horizontal="center" vertical="center"/>
    </xf>
    <xf numFmtId="181" fontId="6" fillId="2" borderId="2" xfId="0" quotePrefix="1" applyNumberFormat="1" applyFont="1" applyFill="1" applyBorder="1" applyAlignment="1">
      <alignment horizontal="center" vertical="center"/>
    </xf>
    <xf numFmtId="176" fontId="6" fillId="2" borderId="2" xfId="0" quotePrefix="1" applyNumberFormat="1" applyFont="1" applyFill="1" applyBorder="1" applyAlignment="1">
      <alignment horizontal="center" vertical="center"/>
    </xf>
    <xf numFmtId="181" fontId="13" fillId="0" borderId="2" xfId="0" applyNumberFormat="1" applyFont="1" applyBorder="1" applyAlignment="1">
      <alignment horizontal="center" vertical="center"/>
    </xf>
    <xf numFmtId="181" fontId="13" fillId="0" borderId="2" xfId="0" applyNumberFormat="1" applyFont="1" applyBorder="1" applyAlignment="1">
      <alignment horizontal="center" vertical="center" wrapText="1"/>
    </xf>
    <xf numFmtId="0" fontId="6" fillId="2" borderId="5" xfId="0" quotePrefix="1" applyFont="1" applyFill="1" applyBorder="1" applyAlignment="1">
      <alignment horizontal="center" vertical="center"/>
    </xf>
    <xf numFmtId="181" fontId="6" fillId="2" borderId="5" xfId="0" quotePrefix="1" applyNumberFormat="1" applyFont="1" applyFill="1" applyBorder="1" applyAlignment="1">
      <alignment horizontal="center" vertical="center"/>
    </xf>
    <xf numFmtId="176" fontId="6" fillId="2" borderId="5" xfId="0" quotePrefix="1" applyNumberFormat="1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3" fillId="4" borderId="2" xfId="0" quotePrefix="1" applyFont="1" applyFill="1" applyBorder="1" applyAlignment="1">
      <alignment horizontal="center" vertical="center"/>
    </xf>
    <xf numFmtId="176" fontId="0" fillId="0" borderId="0" xfId="0" applyNumberFormat="1"/>
    <xf numFmtId="176" fontId="6" fillId="4" borderId="2" xfId="0" applyNumberFormat="1" applyFont="1" applyFill="1" applyBorder="1" applyAlignment="1">
      <alignment horizontal="center" vertical="center"/>
    </xf>
    <xf numFmtId="176" fontId="15" fillId="0" borderId="2" xfId="0" applyNumberFormat="1" applyFont="1" applyBorder="1" applyAlignment="1">
      <alignment horizontal="center"/>
    </xf>
    <xf numFmtId="178" fontId="0" fillId="0" borderId="0" xfId="0" applyNumberFormat="1"/>
    <xf numFmtId="0" fontId="11" fillId="5" borderId="2" xfId="0" applyFont="1" applyFill="1" applyBorder="1" applyAlignment="1">
      <alignment vertical="center" wrapText="1"/>
    </xf>
    <xf numFmtId="181" fontId="6" fillId="4" borderId="2" xfId="0" applyNumberFormat="1" applyFont="1" applyFill="1" applyBorder="1" applyAlignment="1">
      <alignment horizontal="center" vertical="center"/>
    </xf>
    <xf numFmtId="181" fontId="15" fillId="0" borderId="2" xfId="0" applyNumberFormat="1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176" fontId="6" fillId="2" borderId="7" xfId="0" quotePrefix="1" applyNumberFormat="1" applyFont="1" applyFill="1" applyBorder="1" applyAlignment="1">
      <alignment horizontal="center" vertical="center"/>
    </xf>
    <xf numFmtId="176" fontId="6" fillId="2" borderId="9" xfId="0" quotePrefix="1" applyNumberFormat="1" applyFont="1" applyFill="1" applyBorder="1" applyAlignment="1">
      <alignment horizontal="center" vertical="center"/>
    </xf>
    <xf numFmtId="181" fontId="6" fillId="2" borderId="7" xfId="0" quotePrefix="1" applyNumberFormat="1" applyFont="1" applyFill="1" applyBorder="1" applyAlignment="1">
      <alignment horizontal="center" vertical="center"/>
    </xf>
    <xf numFmtId="181" fontId="6" fillId="2" borderId="9" xfId="0" quotePrefix="1" applyNumberFormat="1" applyFont="1" applyFill="1" applyBorder="1" applyAlignment="1">
      <alignment horizontal="center" vertical="center"/>
    </xf>
    <xf numFmtId="180" fontId="13" fillId="0" borderId="7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177" fontId="6" fillId="0" borderId="2" xfId="0" quotePrefix="1" applyNumberFormat="1" applyFont="1" applyBorder="1" applyAlignment="1">
      <alignment vertical="center"/>
    </xf>
    <xf numFmtId="177" fontId="6" fillId="0" borderId="5" xfId="0" quotePrefix="1" applyNumberFormat="1" applyFont="1" applyBorder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177" fontId="13" fillId="0" borderId="2" xfId="0" quotePrefix="1" applyNumberFormat="1" applyFont="1" applyBorder="1" applyAlignment="1">
      <alignment vertical="center"/>
    </xf>
    <xf numFmtId="0" fontId="13" fillId="0" borderId="2" xfId="0" quotePrefix="1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176" fontId="6" fillId="4" borderId="24" xfId="0" applyNumberFormat="1" applyFont="1" applyFill="1" applyBorder="1" applyAlignment="1">
      <alignment horizontal="center" vertical="center"/>
    </xf>
    <xf numFmtId="181" fontId="6" fillId="4" borderId="2" xfId="0" quotePrefix="1" applyNumberFormat="1" applyFont="1" applyFill="1" applyBorder="1" applyAlignment="1">
      <alignment horizontal="center" vertical="center"/>
    </xf>
    <xf numFmtId="181" fontId="0" fillId="0" borderId="0" xfId="0" applyNumberFormat="1"/>
    <xf numFmtId="49" fontId="6" fillId="0" borderId="11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49" fontId="6" fillId="0" borderId="3" xfId="0" quotePrefix="1" applyNumberFormat="1" applyFont="1" applyBorder="1" applyAlignment="1">
      <alignment horizontal="center" vertical="center"/>
    </xf>
    <xf numFmtId="49" fontId="6" fillId="0" borderId="4" xfId="0" quotePrefix="1" applyNumberFormat="1" applyFont="1" applyBorder="1" applyAlignment="1">
      <alignment horizontal="center" vertical="center"/>
    </xf>
    <xf numFmtId="49" fontId="6" fillId="0" borderId="8" xfId="0" quotePrefix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49" fontId="6" fillId="0" borderId="1" xfId="0" quotePrefix="1" applyNumberFormat="1" applyFont="1" applyBorder="1" applyAlignment="1">
      <alignment horizontal="center" vertical="center"/>
    </xf>
    <xf numFmtId="49" fontId="6" fillId="0" borderId="2" xfId="0" quotePrefix="1" applyNumberFormat="1" applyFont="1" applyBorder="1" applyAlignment="1">
      <alignment horizontal="center" vertical="center"/>
    </xf>
    <xf numFmtId="49" fontId="6" fillId="0" borderId="5" xfId="0" quotePrefix="1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177" fontId="6" fillId="0" borderId="14" xfId="0" quotePrefix="1" applyNumberFormat="1" applyFont="1" applyBorder="1" applyAlignment="1">
      <alignment horizontal="center" vertical="center"/>
    </xf>
    <xf numFmtId="177" fontId="6" fillId="0" borderId="24" xfId="0" quotePrefix="1" applyNumberFormat="1" applyFont="1" applyBorder="1" applyAlignment="1">
      <alignment horizontal="center" vertical="center"/>
    </xf>
    <xf numFmtId="177" fontId="6" fillId="0" borderId="17" xfId="0" quotePrefix="1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77" fontId="6" fillId="0" borderId="27" xfId="0" quotePrefix="1" applyNumberFormat="1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77" fontId="6" fillId="0" borderId="2" xfId="0" quotePrefix="1" applyNumberFormat="1" applyFont="1" applyBorder="1" applyAlignment="1">
      <alignment horizontal="center" vertical="center"/>
    </xf>
    <xf numFmtId="177" fontId="6" fillId="0" borderId="5" xfId="0" quotePrefix="1" applyNumberFormat="1" applyFont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4" borderId="14" xfId="0" quotePrefix="1" applyFont="1" applyFill="1" applyBorder="1" applyAlignment="1">
      <alignment horizontal="center" vertical="center" wrapText="1"/>
    </xf>
    <xf numFmtId="0" fontId="3" fillId="4" borderId="24" xfId="0" quotePrefix="1" applyFont="1" applyFill="1" applyBorder="1" applyAlignment="1">
      <alignment horizontal="center" vertical="center"/>
    </xf>
    <xf numFmtId="0" fontId="3" fillId="4" borderId="17" xfId="0" quotePrefix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177" fontId="3" fillId="4" borderId="2" xfId="0" quotePrefix="1" applyNumberFormat="1" applyFont="1" applyFill="1" applyBorder="1" applyAlignment="1">
      <alignment horizontal="center" vertical="center"/>
    </xf>
    <xf numFmtId="0" fontId="3" fillId="4" borderId="2" xfId="0" quotePrefix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2" fillId="0" borderId="2" xfId="0" applyFont="1" applyBorder="1"/>
    <xf numFmtId="0" fontId="0" fillId="0" borderId="2" xfId="0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/>
    <xf numFmtId="0" fontId="0" fillId="0" borderId="7" xfId="0" applyBorder="1" applyAlignment="1">
      <alignment horizontal="center"/>
    </xf>
    <xf numFmtId="0" fontId="2" fillId="0" borderId="8" xfId="0" applyFont="1" applyBorder="1"/>
    <xf numFmtId="0" fontId="2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361196</xdr:colOff>
      <xdr:row>45</xdr:row>
      <xdr:rowOff>159054</xdr:rowOff>
    </xdr:from>
    <xdr:to>
      <xdr:col>17</xdr:col>
      <xdr:colOff>0</xdr:colOff>
      <xdr:row>58</xdr:row>
      <xdr:rowOff>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A420D794-6CF2-A1C5-D04A-1313B233A782}"/>
            </a:ext>
          </a:extLst>
        </xdr:cNvPr>
        <xdr:cNvGrpSpPr/>
      </xdr:nvGrpSpPr>
      <xdr:grpSpPr>
        <a:xfrm>
          <a:off x="5522014" y="10255554"/>
          <a:ext cx="6566077" cy="2767719"/>
          <a:chOff x="669190" y="3850661"/>
          <a:chExt cx="6509174" cy="2688921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4D79D52D-D80E-399D-ADE5-96FB537447E5}"/>
              </a:ext>
            </a:extLst>
          </xdr:cNvPr>
          <xdr:cNvSpPr/>
        </xdr:nvSpPr>
        <xdr:spPr>
          <a:xfrm>
            <a:off x="1340310" y="3850661"/>
            <a:ext cx="3573145" cy="2196517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8F8A0E04-25F3-6727-0343-CFF3189AF4EC}"/>
              </a:ext>
            </a:extLst>
          </xdr:cNvPr>
          <xdr:cNvSpPr/>
        </xdr:nvSpPr>
        <xdr:spPr>
          <a:xfrm>
            <a:off x="1432589" y="3958320"/>
            <a:ext cx="3355596" cy="135609"/>
          </a:xfrm>
          <a:prstGeom prst="rect">
            <a:avLst/>
          </a:prstGeom>
          <a:solidFill>
            <a:srgbClr val="92D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160B464F-17DC-E000-1E91-04F6E468C402}"/>
              </a:ext>
            </a:extLst>
          </xdr:cNvPr>
          <xdr:cNvSpPr/>
        </xdr:nvSpPr>
        <xdr:spPr>
          <a:xfrm>
            <a:off x="1432589" y="4152665"/>
            <a:ext cx="3355596" cy="135609"/>
          </a:xfrm>
          <a:prstGeom prst="rect">
            <a:avLst/>
          </a:prstGeom>
          <a:solidFill>
            <a:srgbClr val="92D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7FCCB5C2-B32E-9F4E-61BC-D120CE0EDF07}"/>
              </a:ext>
            </a:extLst>
          </xdr:cNvPr>
          <xdr:cNvSpPr/>
        </xdr:nvSpPr>
        <xdr:spPr>
          <a:xfrm>
            <a:off x="1432589" y="4362403"/>
            <a:ext cx="3355596" cy="135609"/>
          </a:xfrm>
          <a:prstGeom prst="rect">
            <a:avLst/>
          </a:prstGeom>
          <a:solidFill>
            <a:srgbClr val="92D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D8C3DEA7-A04C-443A-5FD9-004A8A2307CC}"/>
              </a:ext>
            </a:extLst>
          </xdr:cNvPr>
          <xdr:cNvSpPr/>
        </xdr:nvSpPr>
        <xdr:spPr>
          <a:xfrm>
            <a:off x="1432589" y="4556748"/>
            <a:ext cx="3355596" cy="135609"/>
          </a:xfrm>
          <a:prstGeom prst="rect">
            <a:avLst/>
          </a:prstGeom>
          <a:solidFill>
            <a:srgbClr val="92D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0986BE0E-18BE-BC24-8ADF-AA1C1F542CBA}"/>
              </a:ext>
            </a:extLst>
          </xdr:cNvPr>
          <xdr:cNvSpPr/>
        </xdr:nvSpPr>
        <xdr:spPr>
          <a:xfrm>
            <a:off x="1432589" y="4790401"/>
            <a:ext cx="3355596" cy="135609"/>
          </a:xfrm>
          <a:prstGeom prst="rect">
            <a:avLst/>
          </a:prstGeom>
          <a:solidFill>
            <a:srgbClr val="92D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C208E8E5-72E7-7737-6A49-DDACAE50199D}"/>
              </a:ext>
            </a:extLst>
          </xdr:cNvPr>
          <xdr:cNvSpPr/>
        </xdr:nvSpPr>
        <xdr:spPr>
          <a:xfrm>
            <a:off x="1432589" y="4984746"/>
            <a:ext cx="3355596" cy="13560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CB82A5FA-11E5-4989-DF70-26C8C1C9DE61}"/>
              </a:ext>
            </a:extLst>
          </xdr:cNvPr>
          <xdr:cNvSpPr/>
        </xdr:nvSpPr>
        <xdr:spPr>
          <a:xfrm>
            <a:off x="1432589" y="5192741"/>
            <a:ext cx="3355596" cy="13560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38AD461B-55E0-9776-686E-9CFEE32DD521}"/>
              </a:ext>
            </a:extLst>
          </xdr:cNvPr>
          <xdr:cNvSpPr/>
        </xdr:nvSpPr>
        <xdr:spPr>
          <a:xfrm>
            <a:off x="1432589" y="5387086"/>
            <a:ext cx="3355596" cy="13560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760E31E9-59CD-7D0E-69DE-37DA3B96CF8D}"/>
              </a:ext>
            </a:extLst>
          </xdr:cNvPr>
          <xdr:cNvSpPr/>
        </xdr:nvSpPr>
        <xdr:spPr>
          <a:xfrm>
            <a:off x="1432589" y="5620739"/>
            <a:ext cx="3355596" cy="13560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00DBF6D5-DF84-7DC0-CA79-31CB88E1F584}"/>
              </a:ext>
            </a:extLst>
          </xdr:cNvPr>
          <xdr:cNvSpPr/>
        </xdr:nvSpPr>
        <xdr:spPr>
          <a:xfrm>
            <a:off x="1432589" y="5815084"/>
            <a:ext cx="3355596" cy="13560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4" name="TextBox 31">
            <a:extLst>
              <a:ext uri="{FF2B5EF4-FFF2-40B4-BE49-F238E27FC236}">
                <a16:creationId xmlns:a16="http://schemas.microsoft.com/office/drawing/2014/main" id="{CB454D4A-9B37-71D8-3BA1-93436024152C}"/>
              </a:ext>
            </a:extLst>
          </xdr:cNvPr>
          <xdr:cNvSpPr txBox="1"/>
        </xdr:nvSpPr>
        <xdr:spPr>
          <a:xfrm>
            <a:off x="694923" y="4260930"/>
            <a:ext cx="612396" cy="58477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600" b="1"/>
              <a:t>추비</a:t>
            </a:r>
            <a:r>
              <a:rPr lang="en-US" altLang="ko-KR" sz="1600" b="1"/>
              <a:t>O</a:t>
            </a:r>
            <a:endParaRPr lang="ko-KR" altLang="en-US" sz="1600" b="1"/>
          </a:p>
        </xdr:txBody>
      </xdr:sp>
      <xdr:sp macro="" textlink="">
        <xdr:nvSpPr>
          <xdr:cNvPr id="15" name="TextBox 32">
            <a:extLst>
              <a:ext uri="{FF2B5EF4-FFF2-40B4-BE49-F238E27FC236}">
                <a16:creationId xmlns:a16="http://schemas.microsoft.com/office/drawing/2014/main" id="{1E9FB3AF-E155-8F1C-A8ED-7368336BB86C}"/>
              </a:ext>
            </a:extLst>
          </xdr:cNvPr>
          <xdr:cNvSpPr txBox="1"/>
        </xdr:nvSpPr>
        <xdr:spPr>
          <a:xfrm>
            <a:off x="669190" y="5260545"/>
            <a:ext cx="612396" cy="58477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600" b="1"/>
              <a:t>추비</a:t>
            </a:r>
            <a:r>
              <a:rPr lang="en-US" altLang="ko-KR" sz="1600" b="1"/>
              <a:t>X</a:t>
            </a:r>
            <a:endParaRPr lang="ko-KR" altLang="en-US" sz="1600" b="1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9D0FB01C-E5E3-226C-9265-E3EACB2AB95F}"/>
              </a:ext>
            </a:extLst>
          </xdr:cNvPr>
          <xdr:cNvSpPr/>
        </xdr:nvSpPr>
        <xdr:spPr>
          <a:xfrm>
            <a:off x="4319764" y="3960957"/>
            <a:ext cx="468421" cy="1992373"/>
          </a:xfrm>
          <a:prstGeom prst="rect">
            <a:avLst/>
          </a:prstGeom>
          <a:solidFill>
            <a:schemeClr val="bg1">
              <a:lumMod val="65000"/>
              <a:alpha val="90000"/>
            </a:schemeClr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A281C6EE-EDDC-2000-538B-8BF495FF2F19}"/>
              </a:ext>
            </a:extLst>
          </xdr:cNvPr>
          <xdr:cNvSpPr/>
        </xdr:nvSpPr>
        <xdr:spPr>
          <a:xfrm>
            <a:off x="1406237" y="3962063"/>
            <a:ext cx="468421" cy="1992373"/>
          </a:xfrm>
          <a:prstGeom prst="rect">
            <a:avLst/>
          </a:prstGeom>
          <a:solidFill>
            <a:schemeClr val="bg1">
              <a:lumMod val="65000"/>
              <a:alpha val="90000"/>
            </a:schemeClr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8" name="TextBox 36">
            <a:extLst>
              <a:ext uri="{FF2B5EF4-FFF2-40B4-BE49-F238E27FC236}">
                <a16:creationId xmlns:a16="http://schemas.microsoft.com/office/drawing/2014/main" id="{6DFC788C-FBA3-D582-F3AF-CC2A17415F51}"/>
              </a:ext>
            </a:extLst>
          </xdr:cNvPr>
          <xdr:cNvSpPr txBox="1"/>
        </xdr:nvSpPr>
        <xdr:spPr>
          <a:xfrm>
            <a:off x="5061530" y="6016362"/>
            <a:ext cx="2116834" cy="52322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400" b="1"/>
              <a:t>이 부분에서는 측정 </a:t>
            </a:r>
            <a:r>
              <a:rPr lang="en-US" altLang="ko-KR" sz="1400" b="1"/>
              <a:t>X</a:t>
            </a:r>
          </a:p>
          <a:p>
            <a:r>
              <a:rPr lang="en-US" altLang="ko-KR" sz="1400" b="1"/>
              <a:t>(</a:t>
            </a:r>
            <a:r>
              <a:rPr lang="ko-KR" altLang="en-US" sz="1400" b="1"/>
              <a:t>관수 때문</a:t>
            </a:r>
            <a:r>
              <a:rPr lang="en-US" altLang="ko-KR" sz="1400" b="1"/>
              <a:t>)</a:t>
            </a:r>
            <a:endParaRPr lang="ko-KR" altLang="en-US" sz="1400" b="1"/>
          </a:p>
        </xdr:txBody>
      </xdr:sp>
      <xdr:cxnSp macro="">
        <xdr:nvCxnSpPr>
          <xdr:cNvPr id="19" name="직선 화살표 연결선 18">
            <a:extLst>
              <a:ext uri="{FF2B5EF4-FFF2-40B4-BE49-F238E27FC236}">
                <a16:creationId xmlns:a16="http://schemas.microsoft.com/office/drawing/2014/main" id="{D5442B73-80FB-0D6D-4CE1-1E620175051C}"/>
              </a:ext>
            </a:extLst>
          </xdr:cNvPr>
          <xdr:cNvCxnSpPr>
            <a:endCxn id="18" idx="1"/>
          </xdr:cNvCxnSpPr>
        </xdr:nvCxnSpPr>
        <xdr:spPr>
          <a:xfrm>
            <a:off x="4646645" y="5845320"/>
            <a:ext cx="414885" cy="432652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화살표: 오른쪽 19">
            <a:extLst>
              <a:ext uri="{FF2B5EF4-FFF2-40B4-BE49-F238E27FC236}">
                <a16:creationId xmlns:a16="http://schemas.microsoft.com/office/drawing/2014/main" id="{2E1D30D7-BAED-857B-AD67-4356686E96D2}"/>
              </a:ext>
            </a:extLst>
          </xdr:cNvPr>
          <xdr:cNvSpPr/>
        </xdr:nvSpPr>
        <xdr:spPr>
          <a:xfrm rot="5400000">
            <a:off x="2236308" y="4594325"/>
            <a:ext cx="373224" cy="307910"/>
          </a:xfrm>
          <a:prstGeom prst="rightArrow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21" name="화살표: 오른쪽 20">
            <a:extLst>
              <a:ext uri="{FF2B5EF4-FFF2-40B4-BE49-F238E27FC236}">
                <a16:creationId xmlns:a16="http://schemas.microsoft.com/office/drawing/2014/main" id="{05ECB549-17C0-3368-1730-74560EDE245B}"/>
              </a:ext>
            </a:extLst>
          </xdr:cNvPr>
          <xdr:cNvSpPr/>
        </xdr:nvSpPr>
        <xdr:spPr>
          <a:xfrm rot="5400000">
            <a:off x="3565813" y="4597521"/>
            <a:ext cx="373224" cy="307910"/>
          </a:xfrm>
          <a:prstGeom prst="rightArrow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22" name="TextBox 59">
            <a:extLst>
              <a:ext uri="{FF2B5EF4-FFF2-40B4-BE49-F238E27FC236}">
                <a16:creationId xmlns:a16="http://schemas.microsoft.com/office/drawing/2014/main" id="{F46F0DA2-71F9-7325-B0F6-A6C0074C635F}"/>
              </a:ext>
            </a:extLst>
          </xdr:cNvPr>
          <xdr:cNvSpPr txBox="1"/>
        </xdr:nvSpPr>
        <xdr:spPr>
          <a:xfrm>
            <a:off x="2659915" y="4584062"/>
            <a:ext cx="914091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400" b="1"/>
              <a:t>수분센서</a:t>
            </a:r>
          </a:p>
        </xdr:txBody>
      </xdr:sp>
      <xdr:sp macro="" textlink="">
        <xdr:nvSpPr>
          <xdr:cNvPr id="23" name="TextBox 66">
            <a:extLst>
              <a:ext uri="{FF2B5EF4-FFF2-40B4-BE49-F238E27FC236}">
                <a16:creationId xmlns:a16="http://schemas.microsoft.com/office/drawing/2014/main" id="{FECA52D6-8057-FBC3-7B52-EF6436043798}"/>
              </a:ext>
            </a:extLst>
          </xdr:cNvPr>
          <xdr:cNvSpPr txBox="1"/>
        </xdr:nvSpPr>
        <xdr:spPr>
          <a:xfrm>
            <a:off x="1968759" y="4220469"/>
            <a:ext cx="30020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b="1"/>
              <a:t>①</a:t>
            </a:r>
          </a:p>
        </xdr:txBody>
      </xdr:sp>
      <xdr:sp macro="" textlink="">
        <xdr:nvSpPr>
          <xdr:cNvPr id="24" name="TextBox 67">
            <a:extLst>
              <a:ext uri="{FF2B5EF4-FFF2-40B4-BE49-F238E27FC236}">
                <a16:creationId xmlns:a16="http://schemas.microsoft.com/office/drawing/2014/main" id="{26CE2514-6B59-8381-3C22-19AF35A0B975}"/>
              </a:ext>
            </a:extLst>
          </xdr:cNvPr>
          <xdr:cNvSpPr txBox="1"/>
        </xdr:nvSpPr>
        <xdr:spPr>
          <a:xfrm>
            <a:off x="2900105" y="4221992"/>
            <a:ext cx="30020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b="1"/>
              <a:t>②</a:t>
            </a:r>
          </a:p>
        </xdr:txBody>
      </xdr:sp>
      <xdr:sp macro="" textlink="">
        <xdr:nvSpPr>
          <xdr:cNvPr id="25" name="TextBox 68">
            <a:extLst>
              <a:ext uri="{FF2B5EF4-FFF2-40B4-BE49-F238E27FC236}">
                <a16:creationId xmlns:a16="http://schemas.microsoft.com/office/drawing/2014/main" id="{DA1C1706-ADDC-8D74-F13C-B9D6C0D10AF7}"/>
              </a:ext>
            </a:extLst>
          </xdr:cNvPr>
          <xdr:cNvSpPr txBox="1"/>
        </xdr:nvSpPr>
        <xdr:spPr>
          <a:xfrm>
            <a:off x="3838775" y="4219390"/>
            <a:ext cx="30020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b="1"/>
              <a:t>③</a:t>
            </a:r>
          </a:p>
        </xdr:txBody>
      </xdr:sp>
      <xdr:sp macro="" textlink="">
        <xdr:nvSpPr>
          <xdr:cNvPr id="26" name="TextBox 69">
            <a:extLst>
              <a:ext uri="{FF2B5EF4-FFF2-40B4-BE49-F238E27FC236}">
                <a16:creationId xmlns:a16="http://schemas.microsoft.com/office/drawing/2014/main" id="{CEC29DF6-F722-2218-2D6A-E141DC7A6180}"/>
              </a:ext>
            </a:extLst>
          </xdr:cNvPr>
          <xdr:cNvSpPr txBox="1"/>
        </xdr:nvSpPr>
        <xdr:spPr>
          <a:xfrm>
            <a:off x="1968759" y="5315219"/>
            <a:ext cx="30020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b="1"/>
              <a:t>①</a:t>
            </a:r>
          </a:p>
        </xdr:txBody>
      </xdr:sp>
      <xdr:sp macro="" textlink="">
        <xdr:nvSpPr>
          <xdr:cNvPr id="27" name="TextBox 70">
            <a:extLst>
              <a:ext uri="{FF2B5EF4-FFF2-40B4-BE49-F238E27FC236}">
                <a16:creationId xmlns:a16="http://schemas.microsoft.com/office/drawing/2014/main" id="{AAC47D09-1549-4F8F-A99F-4BB7E1481624}"/>
              </a:ext>
            </a:extLst>
          </xdr:cNvPr>
          <xdr:cNvSpPr txBox="1"/>
        </xdr:nvSpPr>
        <xdr:spPr>
          <a:xfrm>
            <a:off x="2900105" y="5316742"/>
            <a:ext cx="30020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b="1"/>
              <a:t>②</a:t>
            </a:r>
          </a:p>
        </xdr:txBody>
      </xdr:sp>
      <xdr:sp macro="" textlink="">
        <xdr:nvSpPr>
          <xdr:cNvPr id="28" name="TextBox 71">
            <a:extLst>
              <a:ext uri="{FF2B5EF4-FFF2-40B4-BE49-F238E27FC236}">
                <a16:creationId xmlns:a16="http://schemas.microsoft.com/office/drawing/2014/main" id="{1230A2F0-223E-9142-FDEC-A2B8BA6C7342}"/>
              </a:ext>
            </a:extLst>
          </xdr:cNvPr>
          <xdr:cNvSpPr txBox="1"/>
        </xdr:nvSpPr>
        <xdr:spPr>
          <a:xfrm>
            <a:off x="3838775" y="5314140"/>
            <a:ext cx="30020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b="1"/>
              <a:t>③</a:t>
            </a:r>
          </a:p>
        </xdr:txBody>
      </xdr:sp>
    </xdr:grpSp>
    <xdr:clientData/>
  </xdr:twoCellAnchor>
  <xdr:twoCellAnchor editAs="oneCell">
    <xdr:from>
      <xdr:col>8</xdr:col>
      <xdr:colOff>0</xdr:colOff>
      <xdr:row>12</xdr:row>
      <xdr:rowOff>0</xdr:rowOff>
    </xdr:from>
    <xdr:to>
      <xdr:col>22</xdr:col>
      <xdr:colOff>575361</xdr:colOff>
      <xdr:row>41</xdr:row>
      <xdr:rowOff>103351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3545" y="2667000"/>
          <a:ext cx="10273543" cy="663230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90"/>
  <sheetViews>
    <sheetView zoomScale="55" zoomScaleNormal="55" workbookViewId="0">
      <selection activeCell="AA21" sqref="AA21"/>
    </sheetView>
  </sheetViews>
  <sheetFormatPr defaultRowHeight="16.5" x14ac:dyDescent="0.3"/>
  <cols>
    <col min="1" max="2" width="11.125" bestFit="1" customWidth="1"/>
  </cols>
  <sheetData>
    <row r="1" spans="1:9" ht="16.5" customHeight="1" x14ac:dyDescent="0.3">
      <c r="A1" s="130" t="s">
        <v>4</v>
      </c>
      <c r="B1" s="121" t="s">
        <v>0</v>
      </c>
      <c r="C1" s="121" t="s">
        <v>1</v>
      </c>
      <c r="D1" s="121" t="s">
        <v>2</v>
      </c>
      <c r="E1" s="121"/>
      <c r="F1" s="122"/>
    </row>
    <row r="2" spans="1:9" ht="16.5" customHeight="1" thickBot="1" x14ac:dyDescent="0.35">
      <c r="A2" s="131"/>
      <c r="B2" s="132"/>
      <c r="C2" s="132"/>
      <c r="D2" s="11">
        <v>1</v>
      </c>
      <c r="E2" s="12">
        <v>2</v>
      </c>
      <c r="F2" s="13">
        <v>3</v>
      </c>
    </row>
    <row r="3" spans="1:9" ht="17.25" x14ac:dyDescent="0.3">
      <c r="A3" s="123" t="s">
        <v>7</v>
      </c>
      <c r="B3" s="126" t="s">
        <v>5</v>
      </c>
      <c r="C3" s="14">
        <v>1</v>
      </c>
      <c r="D3" s="15">
        <v>12.5</v>
      </c>
      <c r="E3" s="16">
        <v>10.5</v>
      </c>
      <c r="F3" s="17">
        <v>13</v>
      </c>
      <c r="H3" s="58" t="s">
        <v>31</v>
      </c>
      <c r="I3" s="58" t="s">
        <v>32</v>
      </c>
    </row>
    <row r="4" spans="1:9" ht="17.25" x14ac:dyDescent="0.3">
      <c r="A4" s="124"/>
      <c r="B4" s="127"/>
      <c r="C4" s="1">
        <v>2</v>
      </c>
      <c r="D4" s="3">
        <v>11.5</v>
      </c>
      <c r="E4" s="4">
        <v>13.5</v>
      </c>
      <c r="F4" s="5">
        <v>9.5</v>
      </c>
      <c r="H4" s="58" t="s">
        <v>33</v>
      </c>
      <c r="I4" s="58" t="s">
        <v>34</v>
      </c>
    </row>
    <row r="5" spans="1:9" ht="17.25" x14ac:dyDescent="0.3">
      <c r="A5" s="124"/>
      <c r="B5" s="127"/>
      <c r="C5" s="1">
        <v>3</v>
      </c>
      <c r="D5" s="3">
        <v>11.5</v>
      </c>
      <c r="E5" s="4">
        <v>13.8</v>
      </c>
      <c r="F5" s="5">
        <v>14</v>
      </c>
      <c r="H5" s="58" t="s">
        <v>35</v>
      </c>
      <c r="I5" s="58" t="s">
        <v>38</v>
      </c>
    </row>
    <row r="6" spans="1:9" ht="17.25" x14ac:dyDescent="0.3">
      <c r="A6" s="124"/>
      <c r="B6" s="127"/>
      <c r="C6" s="1">
        <v>4</v>
      </c>
      <c r="D6" s="3">
        <v>11</v>
      </c>
      <c r="E6" s="4">
        <v>14</v>
      </c>
      <c r="F6" s="5">
        <v>13</v>
      </c>
      <c r="H6" s="58" t="s">
        <v>37</v>
      </c>
      <c r="I6" s="58" t="s">
        <v>36</v>
      </c>
    </row>
    <row r="7" spans="1:9" ht="17.25" x14ac:dyDescent="0.3">
      <c r="A7" s="124"/>
      <c r="B7" s="127"/>
      <c r="C7" s="1">
        <v>5</v>
      </c>
      <c r="D7" s="3">
        <v>13</v>
      </c>
      <c r="E7" s="4">
        <v>13.5</v>
      </c>
      <c r="F7" s="5">
        <v>12</v>
      </c>
      <c r="H7" s="58" t="s">
        <v>39</v>
      </c>
      <c r="I7" s="58" t="s">
        <v>40</v>
      </c>
    </row>
    <row r="8" spans="1:9" ht="17.25" x14ac:dyDescent="0.3">
      <c r="A8" s="124"/>
      <c r="B8" s="127"/>
      <c r="C8" s="1">
        <v>6</v>
      </c>
      <c r="D8" s="3">
        <v>12</v>
      </c>
      <c r="E8" s="4">
        <v>12.5</v>
      </c>
      <c r="F8" s="5">
        <v>9</v>
      </c>
      <c r="H8" s="58" t="s">
        <v>41</v>
      </c>
      <c r="I8" s="58" t="s">
        <v>42</v>
      </c>
    </row>
    <row r="9" spans="1:9" ht="17.25" x14ac:dyDescent="0.3">
      <c r="A9" s="124"/>
      <c r="B9" s="127"/>
      <c r="C9" s="1">
        <v>7</v>
      </c>
      <c r="D9" s="3">
        <v>11</v>
      </c>
      <c r="E9" s="4">
        <v>10</v>
      </c>
      <c r="F9" s="5">
        <v>12</v>
      </c>
      <c r="H9" s="58" t="s">
        <v>43</v>
      </c>
      <c r="I9" s="58" t="s">
        <v>46</v>
      </c>
    </row>
    <row r="10" spans="1:9" ht="17.25" x14ac:dyDescent="0.3">
      <c r="A10" s="124"/>
      <c r="B10" s="127"/>
      <c r="C10" s="1">
        <v>8</v>
      </c>
      <c r="D10" s="3">
        <v>10.5</v>
      </c>
      <c r="E10" s="4">
        <v>11</v>
      </c>
      <c r="F10" s="5">
        <v>13</v>
      </c>
      <c r="H10" s="58" t="s">
        <v>45</v>
      </c>
      <c r="I10" s="58" t="s">
        <v>44</v>
      </c>
    </row>
    <row r="11" spans="1:9" ht="17.25" x14ac:dyDescent="0.3">
      <c r="A11" s="124"/>
      <c r="B11" s="127"/>
      <c r="C11" s="1">
        <v>9</v>
      </c>
      <c r="D11" s="3">
        <v>9.5</v>
      </c>
      <c r="E11" s="4">
        <v>14.5</v>
      </c>
      <c r="F11" s="5">
        <v>12</v>
      </c>
    </row>
    <row r="12" spans="1:9" ht="17.25" x14ac:dyDescent="0.3">
      <c r="A12" s="124"/>
      <c r="B12" s="127"/>
      <c r="C12" s="1">
        <v>10</v>
      </c>
      <c r="D12" s="3">
        <v>11</v>
      </c>
      <c r="E12" s="4">
        <v>11.5</v>
      </c>
      <c r="F12" s="5">
        <v>11</v>
      </c>
    </row>
    <row r="13" spans="1:9" ht="18" thickBot="1" x14ac:dyDescent="0.35">
      <c r="A13" s="125"/>
      <c r="B13" s="128"/>
      <c r="C13" s="2" t="s">
        <v>3</v>
      </c>
      <c r="D13" s="8">
        <f>AVERAGE(D3:D12)</f>
        <v>11.35</v>
      </c>
      <c r="E13" s="8">
        <f t="shared" ref="E13:F13" si="0">AVERAGE(E3:E12)</f>
        <v>12.48</v>
      </c>
      <c r="F13" s="9">
        <f t="shared" si="0"/>
        <v>11.85</v>
      </c>
      <c r="G13" s="89"/>
    </row>
    <row r="14" spans="1:9" ht="17.25" x14ac:dyDescent="0.3">
      <c r="A14" s="123" t="s">
        <v>6</v>
      </c>
      <c r="B14" s="126" t="s">
        <v>5</v>
      </c>
      <c r="C14" s="14">
        <v>1</v>
      </c>
      <c r="D14" s="15">
        <v>14</v>
      </c>
      <c r="E14" s="16">
        <v>11</v>
      </c>
      <c r="F14" s="17">
        <v>12.9</v>
      </c>
      <c r="G14" s="89"/>
    </row>
    <row r="15" spans="1:9" ht="17.25" x14ac:dyDescent="0.3">
      <c r="A15" s="124"/>
      <c r="B15" s="127"/>
      <c r="C15" s="1">
        <v>2</v>
      </c>
      <c r="D15" s="3">
        <v>14</v>
      </c>
      <c r="E15" s="4">
        <v>14</v>
      </c>
      <c r="F15" s="5">
        <v>14.9</v>
      </c>
      <c r="G15" s="89"/>
    </row>
    <row r="16" spans="1:9" ht="17.25" x14ac:dyDescent="0.3">
      <c r="A16" s="124"/>
      <c r="B16" s="127"/>
      <c r="C16" s="1">
        <v>3</v>
      </c>
      <c r="D16" s="3">
        <v>15</v>
      </c>
      <c r="E16" s="4">
        <v>13.4</v>
      </c>
      <c r="F16" s="5">
        <v>14</v>
      </c>
      <c r="G16" s="89"/>
    </row>
    <row r="17" spans="1:7" ht="17.25" x14ac:dyDescent="0.3">
      <c r="A17" s="124"/>
      <c r="B17" s="127"/>
      <c r="C17" s="1">
        <v>4</v>
      </c>
      <c r="D17" s="3">
        <v>14.8</v>
      </c>
      <c r="E17" s="4">
        <v>14.1</v>
      </c>
      <c r="F17" s="5">
        <v>15</v>
      </c>
      <c r="G17" s="89"/>
    </row>
    <row r="18" spans="1:7" ht="17.25" x14ac:dyDescent="0.3">
      <c r="A18" s="124"/>
      <c r="B18" s="127"/>
      <c r="C18" s="1">
        <v>5</v>
      </c>
      <c r="D18" s="3">
        <v>14</v>
      </c>
      <c r="E18" s="4">
        <v>13.6</v>
      </c>
      <c r="F18" s="5">
        <v>10.5</v>
      </c>
      <c r="G18" s="89"/>
    </row>
    <row r="19" spans="1:7" ht="17.25" x14ac:dyDescent="0.3">
      <c r="A19" s="124"/>
      <c r="B19" s="127"/>
      <c r="C19" s="1">
        <v>6</v>
      </c>
      <c r="D19" s="3">
        <v>12</v>
      </c>
      <c r="E19" s="4">
        <v>10</v>
      </c>
      <c r="F19" s="5">
        <v>11.5</v>
      </c>
      <c r="G19" s="89"/>
    </row>
    <row r="20" spans="1:7" ht="17.25" x14ac:dyDescent="0.3">
      <c r="A20" s="124"/>
      <c r="B20" s="127"/>
      <c r="C20" s="1">
        <v>7</v>
      </c>
      <c r="D20" s="3">
        <v>14.8</v>
      </c>
      <c r="E20" s="4">
        <v>11.5</v>
      </c>
      <c r="F20" s="5">
        <v>13</v>
      </c>
      <c r="G20" s="89"/>
    </row>
    <row r="21" spans="1:7" ht="17.25" x14ac:dyDescent="0.3">
      <c r="A21" s="124"/>
      <c r="B21" s="127"/>
      <c r="C21" s="1">
        <v>8</v>
      </c>
      <c r="D21" s="3">
        <v>13.3</v>
      </c>
      <c r="E21" s="4">
        <v>13.7</v>
      </c>
      <c r="F21" s="5">
        <v>13</v>
      </c>
      <c r="G21" s="89"/>
    </row>
    <row r="22" spans="1:7" ht="17.25" x14ac:dyDescent="0.3">
      <c r="A22" s="124"/>
      <c r="B22" s="127"/>
      <c r="C22" s="1">
        <v>9</v>
      </c>
      <c r="D22" s="3">
        <v>14.2</v>
      </c>
      <c r="E22" s="4">
        <v>14</v>
      </c>
      <c r="F22" s="5">
        <v>15</v>
      </c>
      <c r="G22" s="89"/>
    </row>
    <row r="23" spans="1:7" ht="17.25" x14ac:dyDescent="0.3">
      <c r="A23" s="124"/>
      <c r="B23" s="127"/>
      <c r="C23" s="1">
        <v>10</v>
      </c>
      <c r="D23" s="3">
        <v>13.7</v>
      </c>
      <c r="E23" s="4">
        <v>13.5</v>
      </c>
      <c r="F23" s="5">
        <v>12</v>
      </c>
      <c r="G23" s="89"/>
    </row>
    <row r="24" spans="1:7" ht="18" thickBot="1" x14ac:dyDescent="0.35">
      <c r="A24" s="125"/>
      <c r="B24" s="128"/>
      <c r="C24" s="2" t="s">
        <v>3</v>
      </c>
      <c r="D24" s="8">
        <f>AVERAGE(D23)</f>
        <v>13.7</v>
      </c>
      <c r="E24" s="18">
        <f>AVERAGE(E14:E23)</f>
        <v>12.88</v>
      </c>
      <c r="F24" s="19">
        <f>AVERAGE(F14:F23)</f>
        <v>13.180000000000001</v>
      </c>
      <c r="G24" s="89"/>
    </row>
    <row r="25" spans="1:7" ht="17.25" x14ac:dyDescent="0.3">
      <c r="A25" s="123" t="s">
        <v>9</v>
      </c>
      <c r="B25" s="126" t="s">
        <v>5</v>
      </c>
      <c r="C25" s="14">
        <v>1</v>
      </c>
      <c r="D25" s="15">
        <v>11.3</v>
      </c>
      <c r="E25" s="16">
        <v>11</v>
      </c>
      <c r="F25" s="17">
        <v>11</v>
      </c>
      <c r="G25" s="89"/>
    </row>
    <row r="26" spans="1:7" ht="17.25" x14ac:dyDescent="0.3">
      <c r="A26" s="124"/>
      <c r="B26" s="127"/>
      <c r="C26" s="1">
        <v>2</v>
      </c>
      <c r="D26" s="3">
        <v>11</v>
      </c>
      <c r="E26" s="4">
        <v>10</v>
      </c>
      <c r="F26" s="5">
        <v>10</v>
      </c>
      <c r="G26" s="89"/>
    </row>
    <row r="27" spans="1:7" ht="17.25" x14ac:dyDescent="0.3">
      <c r="A27" s="124"/>
      <c r="B27" s="127"/>
      <c r="C27" s="1">
        <v>3</v>
      </c>
      <c r="D27" s="3">
        <v>9.8000000000000007</v>
      </c>
      <c r="E27" s="4">
        <v>11</v>
      </c>
      <c r="F27" s="5">
        <v>9.8000000000000007</v>
      </c>
      <c r="G27" s="89"/>
    </row>
    <row r="28" spans="1:7" ht="17.25" x14ac:dyDescent="0.3">
      <c r="A28" s="124"/>
      <c r="B28" s="127"/>
      <c r="C28" s="1">
        <v>4</v>
      </c>
      <c r="D28" s="3">
        <v>11</v>
      </c>
      <c r="E28" s="6">
        <v>10</v>
      </c>
      <c r="F28" s="5">
        <v>12.5</v>
      </c>
      <c r="G28" s="89"/>
    </row>
    <row r="29" spans="1:7" ht="17.25" x14ac:dyDescent="0.3">
      <c r="A29" s="124"/>
      <c r="B29" s="127"/>
      <c r="C29" s="1">
        <v>5</v>
      </c>
      <c r="D29" s="3">
        <v>10</v>
      </c>
      <c r="E29" s="6">
        <v>9</v>
      </c>
      <c r="F29" s="5">
        <v>10</v>
      </c>
      <c r="G29" s="89"/>
    </row>
    <row r="30" spans="1:7" ht="17.25" x14ac:dyDescent="0.3">
      <c r="A30" s="124"/>
      <c r="B30" s="127"/>
      <c r="C30" s="1">
        <v>6</v>
      </c>
      <c r="D30" s="3">
        <v>11</v>
      </c>
      <c r="E30" s="6">
        <v>12</v>
      </c>
      <c r="F30" s="5">
        <v>10.5</v>
      </c>
      <c r="G30" s="89"/>
    </row>
    <row r="31" spans="1:7" ht="17.25" x14ac:dyDescent="0.3">
      <c r="A31" s="124"/>
      <c r="B31" s="127"/>
      <c r="C31" s="1">
        <v>7</v>
      </c>
      <c r="D31" s="3">
        <v>9</v>
      </c>
      <c r="E31" s="6">
        <v>11</v>
      </c>
      <c r="F31" s="5">
        <v>10.5</v>
      </c>
      <c r="G31" s="89"/>
    </row>
    <row r="32" spans="1:7" ht="17.25" x14ac:dyDescent="0.3">
      <c r="A32" s="124"/>
      <c r="B32" s="127"/>
      <c r="C32" s="1">
        <v>8</v>
      </c>
      <c r="D32" s="3">
        <v>8.5</v>
      </c>
      <c r="E32" s="6">
        <v>11</v>
      </c>
      <c r="F32" s="5">
        <v>9.5</v>
      </c>
      <c r="G32" s="89"/>
    </row>
    <row r="33" spans="1:7" ht="17.25" x14ac:dyDescent="0.3">
      <c r="A33" s="124"/>
      <c r="B33" s="127"/>
      <c r="C33" s="1">
        <v>9</v>
      </c>
      <c r="D33" s="3">
        <v>9</v>
      </c>
      <c r="E33" s="6">
        <v>10.5</v>
      </c>
      <c r="F33" s="5">
        <v>12</v>
      </c>
      <c r="G33" s="89"/>
    </row>
    <row r="34" spans="1:7" ht="17.25" x14ac:dyDescent="0.3">
      <c r="A34" s="124"/>
      <c r="B34" s="127"/>
      <c r="C34" s="1">
        <v>10</v>
      </c>
      <c r="D34" s="3">
        <v>11.5</v>
      </c>
      <c r="E34" s="6">
        <v>9.5</v>
      </c>
      <c r="F34" s="5">
        <v>13</v>
      </c>
      <c r="G34" s="89"/>
    </row>
    <row r="35" spans="1:7" ht="18" thickBot="1" x14ac:dyDescent="0.35">
      <c r="A35" s="125"/>
      <c r="B35" s="128"/>
      <c r="C35" s="2" t="s">
        <v>3</v>
      </c>
      <c r="D35" s="8">
        <f>AVERAGE(D25:D34)</f>
        <v>10.209999999999999</v>
      </c>
      <c r="E35" s="8">
        <f t="shared" ref="E35:F35" si="1">AVERAGE(E25:E34)</f>
        <v>10.5</v>
      </c>
      <c r="F35" s="9">
        <f t="shared" si="1"/>
        <v>10.879999999999999</v>
      </c>
      <c r="G35" s="89"/>
    </row>
    <row r="36" spans="1:7" ht="17.25" x14ac:dyDescent="0.3">
      <c r="A36" s="129" t="s">
        <v>8</v>
      </c>
      <c r="B36" s="118" t="s">
        <v>5</v>
      </c>
      <c r="C36" s="14">
        <v>1</v>
      </c>
      <c r="D36" s="15">
        <v>9.5</v>
      </c>
      <c r="E36" s="16">
        <v>15</v>
      </c>
      <c r="F36" s="17">
        <v>12.5</v>
      </c>
      <c r="G36" s="89"/>
    </row>
    <row r="37" spans="1:7" ht="17.25" x14ac:dyDescent="0.3">
      <c r="A37" s="116"/>
      <c r="B37" s="119"/>
      <c r="C37" s="1">
        <v>2</v>
      </c>
      <c r="D37" s="3">
        <v>9.6999999999999993</v>
      </c>
      <c r="E37" s="4">
        <v>14</v>
      </c>
      <c r="F37" s="5">
        <v>7.5</v>
      </c>
      <c r="G37" s="89"/>
    </row>
    <row r="38" spans="1:7" ht="17.25" x14ac:dyDescent="0.3">
      <c r="A38" s="116"/>
      <c r="B38" s="119"/>
      <c r="C38" s="1">
        <v>3</v>
      </c>
      <c r="D38" s="3">
        <v>12.5</v>
      </c>
      <c r="E38" s="4">
        <v>12.5</v>
      </c>
      <c r="F38" s="5">
        <v>10</v>
      </c>
      <c r="G38" s="89"/>
    </row>
    <row r="39" spans="1:7" ht="17.25" x14ac:dyDescent="0.3">
      <c r="A39" s="116"/>
      <c r="B39" s="119"/>
      <c r="C39" s="1">
        <v>4</v>
      </c>
      <c r="D39" s="3">
        <v>13</v>
      </c>
      <c r="E39" s="4">
        <v>9</v>
      </c>
      <c r="F39" s="5">
        <v>11</v>
      </c>
      <c r="G39" s="89"/>
    </row>
    <row r="40" spans="1:7" ht="17.25" x14ac:dyDescent="0.3">
      <c r="A40" s="116"/>
      <c r="B40" s="119"/>
      <c r="C40" s="1">
        <v>5</v>
      </c>
      <c r="D40" s="3">
        <v>10</v>
      </c>
      <c r="E40" s="4">
        <v>11</v>
      </c>
      <c r="F40" s="5">
        <v>13.5</v>
      </c>
      <c r="G40" s="89"/>
    </row>
    <row r="41" spans="1:7" ht="17.25" x14ac:dyDescent="0.3">
      <c r="A41" s="116"/>
      <c r="B41" s="119"/>
      <c r="C41" s="1">
        <v>6</v>
      </c>
      <c r="D41" s="3">
        <v>12.5</v>
      </c>
      <c r="E41" s="4">
        <v>12</v>
      </c>
      <c r="F41" s="5">
        <v>10</v>
      </c>
      <c r="G41" s="89"/>
    </row>
    <row r="42" spans="1:7" ht="17.25" x14ac:dyDescent="0.3">
      <c r="A42" s="116"/>
      <c r="B42" s="119"/>
      <c r="C42" s="1">
        <v>7</v>
      </c>
      <c r="D42" s="3">
        <v>10</v>
      </c>
      <c r="E42" s="4">
        <v>10.5</v>
      </c>
      <c r="F42" s="5">
        <v>12</v>
      </c>
      <c r="G42" s="89"/>
    </row>
    <row r="43" spans="1:7" ht="17.25" x14ac:dyDescent="0.3">
      <c r="A43" s="116"/>
      <c r="B43" s="119"/>
      <c r="C43" s="1">
        <v>8</v>
      </c>
      <c r="D43" s="3">
        <v>9</v>
      </c>
      <c r="E43" s="4">
        <v>10</v>
      </c>
      <c r="F43" s="5">
        <v>13.5</v>
      </c>
      <c r="G43" s="89"/>
    </row>
    <row r="44" spans="1:7" ht="17.25" x14ac:dyDescent="0.3">
      <c r="A44" s="116"/>
      <c r="B44" s="119"/>
      <c r="C44" s="1">
        <v>9</v>
      </c>
      <c r="D44" s="3">
        <v>11</v>
      </c>
      <c r="E44" s="4">
        <v>10.5</v>
      </c>
      <c r="F44" s="5">
        <v>10</v>
      </c>
      <c r="G44" s="89"/>
    </row>
    <row r="45" spans="1:7" ht="17.25" x14ac:dyDescent="0.3">
      <c r="A45" s="116"/>
      <c r="B45" s="119"/>
      <c r="C45" s="1">
        <v>10</v>
      </c>
      <c r="D45" s="3">
        <v>8</v>
      </c>
      <c r="E45" s="4">
        <v>9.5</v>
      </c>
      <c r="F45" s="5">
        <v>9.5</v>
      </c>
      <c r="G45" s="89"/>
    </row>
    <row r="46" spans="1:7" ht="18" thickBot="1" x14ac:dyDescent="0.35">
      <c r="A46" s="116"/>
      <c r="B46" s="120"/>
      <c r="C46" s="2" t="s">
        <v>3</v>
      </c>
      <c r="D46" s="8">
        <f>AVERAGE(D36:D45)</f>
        <v>10.52</v>
      </c>
      <c r="E46" s="8">
        <f t="shared" ref="E46:F46" si="2">AVERAGE(E36:E45)</f>
        <v>11.4</v>
      </c>
      <c r="F46" s="9">
        <f t="shared" si="2"/>
        <v>10.95</v>
      </c>
      <c r="G46" s="89"/>
    </row>
    <row r="47" spans="1:7" ht="17.25" x14ac:dyDescent="0.3">
      <c r="A47" s="116" t="s">
        <v>10</v>
      </c>
      <c r="B47" s="118" t="s">
        <v>5</v>
      </c>
      <c r="C47" s="14">
        <v>1</v>
      </c>
      <c r="D47" s="15">
        <v>10.5</v>
      </c>
      <c r="E47" s="20">
        <v>10</v>
      </c>
      <c r="F47" s="17">
        <v>11</v>
      </c>
      <c r="G47" s="89"/>
    </row>
    <row r="48" spans="1:7" ht="17.25" x14ac:dyDescent="0.3">
      <c r="A48" s="116"/>
      <c r="B48" s="119"/>
      <c r="C48" s="1">
        <v>2</v>
      </c>
      <c r="D48" s="3">
        <v>10</v>
      </c>
      <c r="E48" s="7">
        <v>10</v>
      </c>
      <c r="F48" s="5">
        <v>11</v>
      </c>
      <c r="G48" s="89"/>
    </row>
    <row r="49" spans="1:7" ht="17.25" x14ac:dyDescent="0.3">
      <c r="A49" s="116"/>
      <c r="B49" s="119"/>
      <c r="C49" s="1">
        <v>3</v>
      </c>
      <c r="D49" s="3">
        <v>11</v>
      </c>
      <c r="E49" s="7">
        <v>10.5</v>
      </c>
      <c r="F49" s="5">
        <v>8</v>
      </c>
      <c r="G49" s="89"/>
    </row>
    <row r="50" spans="1:7" ht="17.25" x14ac:dyDescent="0.3">
      <c r="A50" s="116"/>
      <c r="B50" s="119"/>
      <c r="C50" s="1">
        <v>4</v>
      </c>
      <c r="D50" s="3">
        <v>7.5</v>
      </c>
      <c r="E50" s="7">
        <v>11</v>
      </c>
      <c r="F50" s="5">
        <v>9</v>
      </c>
      <c r="G50" s="89"/>
    </row>
    <row r="51" spans="1:7" ht="17.25" x14ac:dyDescent="0.3">
      <c r="A51" s="116"/>
      <c r="B51" s="119"/>
      <c r="C51" s="1">
        <v>5</v>
      </c>
      <c r="D51" s="3">
        <v>9</v>
      </c>
      <c r="E51" s="7">
        <v>8</v>
      </c>
      <c r="F51" s="5">
        <v>9.5</v>
      </c>
      <c r="G51" s="89"/>
    </row>
    <row r="52" spans="1:7" ht="17.25" x14ac:dyDescent="0.3">
      <c r="A52" s="116"/>
      <c r="B52" s="119"/>
      <c r="C52" s="1">
        <v>6</v>
      </c>
      <c r="D52" s="3">
        <v>8</v>
      </c>
      <c r="E52" s="7">
        <v>9</v>
      </c>
      <c r="F52" s="5">
        <v>10</v>
      </c>
      <c r="G52" s="89"/>
    </row>
    <row r="53" spans="1:7" ht="17.25" x14ac:dyDescent="0.3">
      <c r="A53" s="116"/>
      <c r="B53" s="119"/>
      <c r="C53" s="1">
        <v>7</v>
      </c>
      <c r="D53" s="3">
        <v>10.5</v>
      </c>
      <c r="E53" s="7">
        <v>8</v>
      </c>
      <c r="F53" s="5">
        <v>11</v>
      </c>
      <c r="G53" s="89"/>
    </row>
    <row r="54" spans="1:7" ht="17.25" x14ac:dyDescent="0.3">
      <c r="A54" s="116"/>
      <c r="B54" s="119"/>
      <c r="C54" s="1">
        <v>8</v>
      </c>
      <c r="D54" s="3">
        <v>10</v>
      </c>
      <c r="E54" s="7">
        <v>8</v>
      </c>
      <c r="F54" s="5">
        <v>10</v>
      </c>
      <c r="G54" s="89"/>
    </row>
    <row r="55" spans="1:7" ht="17.25" x14ac:dyDescent="0.3">
      <c r="A55" s="116"/>
      <c r="B55" s="119"/>
      <c r="C55" s="1">
        <v>9</v>
      </c>
      <c r="D55" s="3">
        <v>8</v>
      </c>
      <c r="E55" s="7">
        <v>12</v>
      </c>
      <c r="F55" s="5">
        <v>10</v>
      </c>
      <c r="G55" s="89"/>
    </row>
    <row r="56" spans="1:7" ht="17.25" x14ac:dyDescent="0.3">
      <c r="A56" s="116"/>
      <c r="B56" s="119"/>
      <c r="C56" s="1">
        <v>10</v>
      </c>
      <c r="D56" s="3">
        <v>10</v>
      </c>
      <c r="E56" s="7">
        <v>11</v>
      </c>
      <c r="F56" s="5">
        <v>9</v>
      </c>
      <c r="G56" s="89"/>
    </row>
    <row r="57" spans="1:7" ht="18" thickBot="1" x14ac:dyDescent="0.35">
      <c r="A57" s="116"/>
      <c r="B57" s="120"/>
      <c r="C57" s="2" t="s">
        <v>3</v>
      </c>
      <c r="D57" s="8">
        <f>AVERAGE(D47:D56)</f>
        <v>9.4499999999999993</v>
      </c>
      <c r="E57" s="8">
        <f t="shared" ref="E57:F57" si="3">AVERAGE(E47:E56)</f>
        <v>9.75</v>
      </c>
      <c r="F57" s="9">
        <f t="shared" si="3"/>
        <v>9.85</v>
      </c>
      <c r="G57" s="89"/>
    </row>
    <row r="58" spans="1:7" ht="17.25" x14ac:dyDescent="0.3">
      <c r="A58" s="116" t="s">
        <v>11</v>
      </c>
      <c r="B58" s="118" t="s">
        <v>5</v>
      </c>
      <c r="C58" s="14">
        <v>1</v>
      </c>
      <c r="D58" s="16">
        <v>13</v>
      </c>
      <c r="E58" s="16">
        <v>10</v>
      </c>
      <c r="F58" s="17">
        <v>11</v>
      </c>
      <c r="G58" s="89"/>
    </row>
    <row r="59" spans="1:7" ht="17.25" x14ac:dyDescent="0.3">
      <c r="A59" s="116"/>
      <c r="B59" s="119"/>
      <c r="C59" s="1">
        <v>2</v>
      </c>
      <c r="D59" s="4">
        <v>12</v>
      </c>
      <c r="E59" s="4">
        <v>11</v>
      </c>
      <c r="F59" s="5">
        <v>10</v>
      </c>
      <c r="G59" s="89"/>
    </row>
    <row r="60" spans="1:7" ht="17.25" x14ac:dyDescent="0.3">
      <c r="A60" s="116"/>
      <c r="B60" s="119"/>
      <c r="C60" s="1">
        <v>3</v>
      </c>
      <c r="D60" s="4">
        <v>11</v>
      </c>
      <c r="E60" s="4">
        <v>13</v>
      </c>
      <c r="F60" s="5">
        <v>8</v>
      </c>
      <c r="G60" s="89"/>
    </row>
    <row r="61" spans="1:7" ht="17.25" x14ac:dyDescent="0.3">
      <c r="A61" s="116"/>
      <c r="B61" s="119"/>
      <c r="C61" s="1">
        <v>4</v>
      </c>
      <c r="D61" s="4">
        <v>10</v>
      </c>
      <c r="E61" s="4">
        <v>9.5</v>
      </c>
      <c r="F61" s="5">
        <v>10.5</v>
      </c>
      <c r="G61" s="89"/>
    </row>
    <row r="62" spans="1:7" ht="17.25" x14ac:dyDescent="0.3">
      <c r="A62" s="116"/>
      <c r="B62" s="119"/>
      <c r="C62" s="1">
        <v>5</v>
      </c>
      <c r="D62" s="4">
        <v>10</v>
      </c>
      <c r="E62" s="4">
        <v>10</v>
      </c>
      <c r="F62" s="5">
        <v>10</v>
      </c>
      <c r="G62" s="89"/>
    </row>
    <row r="63" spans="1:7" ht="17.25" x14ac:dyDescent="0.3">
      <c r="A63" s="116"/>
      <c r="B63" s="119"/>
      <c r="C63" s="1">
        <v>6</v>
      </c>
      <c r="D63" s="4">
        <v>8</v>
      </c>
      <c r="E63" s="4">
        <v>10</v>
      </c>
      <c r="F63" s="5">
        <v>10</v>
      </c>
      <c r="G63" s="89"/>
    </row>
    <row r="64" spans="1:7" ht="17.25" x14ac:dyDescent="0.3">
      <c r="A64" s="116"/>
      <c r="B64" s="119"/>
      <c r="C64" s="1">
        <v>7</v>
      </c>
      <c r="D64" s="4">
        <v>13</v>
      </c>
      <c r="E64" s="4">
        <v>9</v>
      </c>
      <c r="F64" s="5">
        <v>9.5</v>
      </c>
      <c r="G64" s="89"/>
    </row>
    <row r="65" spans="1:7" ht="17.25" x14ac:dyDescent="0.3">
      <c r="A65" s="116"/>
      <c r="B65" s="119"/>
      <c r="C65" s="1">
        <v>8</v>
      </c>
      <c r="D65" s="4">
        <v>10.5</v>
      </c>
      <c r="E65" s="4">
        <v>12</v>
      </c>
      <c r="F65" s="5">
        <v>10</v>
      </c>
      <c r="G65" s="89"/>
    </row>
    <row r="66" spans="1:7" ht="17.25" x14ac:dyDescent="0.3">
      <c r="A66" s="116"/>
      <c r="B66" s="119"/>
      <c r="C66" s="1">
        <v>9</v>
      </c>
      <c r="D66" s="4">
        <v>10</v>
      </c>
      <c r="E66" s="4">
        <v>11</v>
      </c>
      <c r="F66" s="5">
        <v>11</v>
      </c>
      <c r="G66" s="89"/>
    </row>
    <row r="67" spans="1:7" ht="17.25" x14ac:dyDescent="0.3">
      <c r="A67" s="116"/>
      <c r="B67" s="119"/>
      <c r="C67" s="1">
        <v>10</v>
      </c>
      <c r="D67" s="4">
        <v>9.5</v>
      </c>
      <c r="E67" s="4">
        <v>12</v>
      </c>
      <c r="F67" s="5">
        <v>12</v>
      </c>
      <c r="G67" s="89"/>
    </row>
    <row r="68" spans="1:7" ht="18" thickBot="1" x14ac:dyDescent="0.35">
      <c r="A68" s="116"/>
      <c r="B68" s="120"/>
      <c r="C68" s="2" t="s">
        <v>3</v>
      </c>
      <c r="D68" s="8">
        <f>AVERAGE(D58:D67)</f>
        <v>10.7</v>
      </c>
      <c r="E68" s="8">
        <f t="shared" ref="E68:F68" si="4">AVERAGE(E58:E67)</f>
        <v>10.75</v>
      </c>
      <c r="F68" s="9">
        <f t="shared" si="4"/>
        <v>10.199999999999999</v>
      </c>
      <c r="G68" s="89"/>
    </row>
    <row r="69" spans="1:7" ht="17.25" x14ac:dyDescent="0.3">
      <c r="A69" s="116" t="s">
        <v>12</v>
      </c>
      <c r="B69" s="118" t="s">
        <v>5</v>
      </c>
      <c r="C69" s="14">
        <v>1</v>
      </c>
      <c r="D69" s="15">
        <v>10</v>
      </c>
      <c r="E69" s="20">
        <v>10.5</v>
      </c>
      <c r="F69" s="17">
        <v>10</v>
      </c>
      <c r="G69" s="89"/>
    </row>
    <row r="70" spans="1:7" ht="17.25" x14ac:dyDescent="0.3">
      <c r="A70" s="116"/>
      <c r="B70" s="119"/>
      <c r="C70" s="1">
        <v>2</v>
      </c>
      <c r="D70" s="3">
        <v>10</v>
      </c>
      <c r="E70" s="7">
        <v>11.5</v>
      </c>
      <c r="F70" s="5">
        <v>9.5</v>
      </c>
      <c r="G70" s="89"/>
    </row>
    <row r="71" spans="1:7" ht="17.25" x14ac:dyDescent="0.3">
      <c r="A71" s="116"/>
      <c r="B71" s="119"/>
      <c r="C71" s="1">
        <v>3</v>
      </c>
      <c r="D71" s="3">
        <v>12</v>
      </c>
      <c r="E71" s="7">
        <v>10</v>
      </c>
      <c r="F71" s="5">
        <v>9.5</v>
      </c>
      <c r="G71" s="89"/>
    </row>
    <row r="72" spans="1:7" ht="17.25" x14ac:dyDescent="0.3">
      <c r="A72" s="116"/>
      <c r="B72" s="119"/>
      <c r="C72" s="1">
        <v>4</v>
      </c>
      <c r="D72" s="3">
        <v>13</v>
      </c>
      <c r="E72" s="7">
        <v>9.5</v>
      </c>
      <c r="F72" s="5">
        <v>10</v>
      </c>
      <c r="G72" s="89"/>
    </row>
    <row r="73" spans="1:7" ht="17.25" x14ac:dyDescent="0.3">
      <c r="A73" s="116"/>
      <c r="B73" s="119"/>
      <c r="C73" s="1">
        <v>5</v>
      </c>
      <c r="D73" s="3">
        <v>9.5</v>
      </c>
      <c r="E73" s="7">
        <v>12</v>
      </c>
      <c r="F73" s="5">
        <v>10</v>
      </c>
      <c r="G73" s="89"/>
    </row>
    <row r="74" spans="1:7" ht="17.25" x14ac:dyDescent="0.3">
      <c r="A74" s="116"/>
      <c r="B74" s="119"/>
      <c r="C74" s="1">
        <v>6</v>
      </c>
      <c r="D74" s="3">
        <v>7.5</v>
      </c>
      <c r="E74" s="7">
        <v>10.5</v>
      </c>
      <c r="F74" s="5">
        <v>11</v>
      </c>
      <c r="G74" s="89"/>
    </row>
    <row r="75" spans="1:7" ht="17.25" x14ac:dyDescent="0.3">
      <c r="A75" s="116"/>
      <c r="B75" s="119"/>
      <c r="C75" s="1">
        <v>7</v>
      </c>
      <c r="D75" s="3">
        <v>11</v>
      </c>
      <c r="E75" s="7">
        <v>10.5</v>
      </c>
      <c r="F75" s="5">
        <v>11.5</v>
      </c>
      <c r="G75" s="89"/>
    </row>
    <row r="76" spans="1:7" ht="17.25" x14ac:dyDescent="0.3">
      <c r="A76" s="116"/>
      <c r="B76" s="119"/>
      <c r="C76" s="1">
        <v>8</v>
      </c>
      <c r="D76" s="3">
        <v>11.5</v>
      </c>
      <c r="E76" s="7">
        <v>11</v>
      </c>
      <c r="F76" s="5">
        <v>10</v>
      </c>
      <c r="G76" s="89"/>
    </row>
    <row r="77" spans="1:7" ht="17.25" x14ac:dyDescent="0.3">
      <c r="A77" s="116"/>
      <c r="B77" s="119"/>
      <c r="C77" s="1">
        <v>9</v>
      </c>
      <c r="D77" s="3">
        <v>10</v>
      </c>
      <c r="E77" s="7">
        <v>9.5</v>
      </c>
      <c r="F77" s="5">
        <v>10</v>
      </c>
      <c r="G77" s="89"/>
    </row>
    <row r="78" spans="1:7" ht="17.25" x14ac:dyDescent="0.3">
      <c r="A78" s="116"/>
      <c r="B78" s="119"/>
      <c r="C78" s="1">
        <v>10</v>
      </c>
      <c r="D78" s="3">
        <v>10</v>
      </c>
      <c r="E78" s="7">
        <v>11</v>
      </c>
      <c r="F78" s="5">
        <v>11</v>
      </c>
      <c r="G78" s="89"/>
    </row>
    <row r="79" spans="1:7" ht="18" thickBot="1" x14ac:dyDescent="0.35">
      <c r="A79" s="116"/>
      <c r="B79" s="120"/>
      <c r="C79" s="2" t="s">
        <v>3</v>
      </c>
      <c r="D79" s="8">
        <f>AVERAGE(D69:D78)</f>
        <v>10.45</v>
      </c>
      <c r="E79" s="8">
        <f>AVERAGE(E69:E78)</f>
        <v>10.6</v>
      </c>
      <c r="F79" s="9">
        <f>AVERAGE(F69:F78)</f>
        <v>10.25</v>
      </c>
      <c r="G79" s="89"/>
    </row>
    <row r="80" spans="1:7" ht="17.25" x14ac:dyDescent="0.3">
      <c r="A80" s="116" t="s">
        <v>13</v>
      </c>
      <c r="B80" s="118" t="s">
        <v>5</v>
      </c>
      <c r="C80" s="14">
        <v>1</v>
      </c>
      <c r="D80" s="16">
        <v>9.5</v>
      </c>
      <c r="E80" s="16">
        <v>9.5</v>
      </c>
      <c r="F80" s="21">
        <v>10</v>
      </c>
      <c r="G80" s="89"/>
    </row>
    <row r="81" spans="1:7" ht="17.25" x14ac:dyDescent="0.3">
      <c r="A81" s="116"/>
      <c r="B81" s="119"/>
      <c r="C81" s="1">
        <v>2</v>
      </c>
      <c r="D81" s="4">
        <v>8</v>
      </c>
      <c r="E81" s="4">
        <v>10</v>
      </c>
      <c r="F81" s="10">
        <v>8</v>
      </c>
      <c r="G81" s="89"/>
    </row>
    <row r="82" spans="1:7" ht="17.25" x14ac:dyDescent="0.3">
      <c r="A82" s="116"/>
      <c r="B82" s="119"/>
      <c r="C82" s="1">
        <v>3</v>
      </c>
      <c r="D82" s="4">
        <v>10.5</v>
      </c>
      <c r="E82" s="4">
        <v>11</v>
      </c>
      <c r="F82" s="10">
        <v>10</v>
      </c>
      <c r="G82" s="89"/>
    </row>
    <row r="83" spans="1:7" ht="17.25" x14ac:dyDescent="0.3">
      <c r="A83" s="116"/>
      <c r="B83" s="119"/>
      <c r="C83" s="1">
        <v>4</v>
      </c>
      <c r="D83" s="4">
        <v>11</v>
      </c>
      <c r="E83" s="4">
        <v>10</v>
      </c>
      <c r="F83" s="10">
        <v>11</v>
      </c>
      <c r="G83" s="89"/>
    </row>
    <row r="84" spans="1:7" ht="17.25" x14ac:dyDescent="0.3">
      <c r="A84" s="116"/>
      <c r="B84" s="119"/>
      <c r="C84" s="1">
        <v>5</v>
      </c>
      <c r="D84" s="4">
        <v>10</v>
      </c>
      <c r="E84" s="4">
        <v>10</v>
      </c>
      <c r="F84" s="10">
        <v>7.5</v>
      </c>
      <c r="G84" s="89"/>
    </row>
    <row r="85" spans="1:7" ht="17.25" x14ac:dyDescent="0.3">
      <c r="A85" s="116"/>
      <c r="B85" s="119"/>
      <c r="C85" s="1">
        <v>6</v>
      </c>
      <c r="D85" s="4">
        <v>8</v>
      </c>
      <c r="E85" s="4">
        <v>9</v>
      </c>
      <c r="F85" s="10">
        <v>9</v>
      </c>
      <c r="G85" s="89"/>
    </row>
    <row r="86" spans="1:7" ht="17.25" x14ac:dyDescent="0.3">
      <c r="A86" s="116"/>
      <c r="B86" s="119"/>
      <c r="C86" s="1">
        <v>7</v>
      </c>
      <c r="D86" s="4">
        <v>9</v>
      </c>
      <c r="E86" s="4">
        <v>11</v>
      </c>
      <c r="F86" s="10">
        <v>10.5</v>
      </c>
      <c r="G86" s="89"/>
    </row>
    <row r="87" spans="1:7" ht="17.25" x14ac:dyDescent="0.3">
      <c r="A87" s="116"/>
      <c r="B87" s="119"/>
      <c r="C87" s="1">
        <v>8</v>
      </c>
      <c r="D87" s="4">
        <v>11</v>
      </c>
      <c r="E87" s="4">
        <v>11</v>
      </c>
      <c r="F87" s="10">
        <v>10</v>
      </c>
      <c r="G87" s="89"/>
    </row>
    <row r="88" spans="1:7" ht="17.25" x14ac:dyDescent="0.3">
      <c r="A88" s="116"/>
      <c r="B88" s="119"/>
      <c r="C88" s="1">
        <v>9</v>
      </c>
      <c r="D88" s="4">
        <v>11</v>
      </c>
      <c r="E88" s="4">
        <v>8</v>
      </c>
      <c r="F88" s="10">
        <v>8</v>
      </c>
      <c r="G88" s="89"/>
    </row>
    <row r="89" spans="1:7" ht="17.25" x14ac:dyDescent="0.3">
      <c r="A89" s="116"/>
      <c r="B89" s="119"/>
      <c r="C89" s="1">
        <v>10</v>
      </c>
      <c r="D89" s="4">
        <v>10</v>
      </c>
      <c r="E89" s="4">
        <v>9</v>
      </c>
      <c r="F89" s="10">
        <v>10.5</v>
      </c>
      <c r="G89" s="89"/>
    </row>
    <row r="90" spans="1:7" ht="18" thickBot="1" x14ac:dyDescent="0.35">
      <c r="A90" s="117"/>
      <c r="B90" s="120"/>
      <c r="C90" s="2" t="s">
        <v>3</v>
      </c>
      <c r="D90" s="8">
        <f>AVERAGE(D80:D89)</f>
        <v>9.8000000000000007</v>
      </c>
      <c r="E90" s="8">
        <f t="shared" ref="E90:F90" si="5">AVERAGE(E80:E89)</f>
        <v>9.85</v>
      </c>
      <c r="F90" s="9">
        <f t="shared" si="5"/>
        <v>9.4499999999999993</v>
      </c>
      <c r="G90" s="89"/>
    </row>
  </sheetData>
  <mergeCells count="20">
    <mergeCell ref="B1:B2"/>
    <mergeCell ref="C1:C2"/>
    <mergeCell ref="A14:A24"/>
    <mergeCell ref="B14:B24"/>
    <mergeCell ref="A80:A90"/>
    <mergeCell ref="B80:B90"/>
    <mergeCell ref="A69:A79"/>
    <mergeCell ref="B69:B79"/>
    <mergeCell ref="D1:F1"/>
    <mergeCell ref="A47:A57"/>
    <mergeCell ref="B47:B57"/>
    <mergeCell ref="A58:A68"/>
    <mergeCell ref="B58:B68"/>
    <mergeCell ref="A3:A13"/>
    <mergeCell ref="B3:B13"/>
    <mergeCell ref="A36:A46"/>
    <mergeCell ref="B36:B46"/>
    <mergeCell ref="A25:A35"/>
    <mergeCell ref="B25:B35"/>
    <mergeCell ref="A1:A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zoomScaleNormal="100" workbookViewId="0">
      <selection activeCell="U12" sqref="A7:U12"/>
    </sheetView>
  </sheetViews>
  <sheetFormatPr defaultRowHeight="16.5" x14ac:dyDescent="0.3"/>
  <cols>
    <col min="2" max="2" width="9.875" bestFit="1" customWidth="1"/>
  </cols>
  <sheetData>
    <row r="1" spans="1:19" x14ac:dyDescent="0.3">
      <c r="A1" s="23" t="s">
        <v>25</v>
      </c>
      <c r="B1" s="24">
        <v>45011</v>
      </c>
    </row>
    <row r="2" spans="1:19" ht="17.25" thickBot="1" x14ac:dyDescent="0.35"/>
    <row r="3" spans="1:19" x14ac:dyDescent="0.3">
      <c r="A3" s="43"/>
      <c r="B3" s="133" t="s">
        <v>14</v>
      </c>
      <c r="C3" s="133"/>
      <c r="D3" s="133"/>
      <c r="E3" s="133"/>
      <c r="F3" s="133"/>
      <c r="G3" s="133"/>
      <c r="H3" s="133"/>
      <c r="I3" s="134"/>
      <c r="K3" s="43"/>
      <c r="L3" s="135" t="s">
        <v>30</v>
      </c>
      <c r="M3" s="136"/>
      <c r="N3" s="136"/>
      <c r="O3" s="136"/>
      <c r="P3" s="136"/>
      <c r="Q3" s="136"/>
      <c r="R3" s="136"/>
      <c r="S3" s="137"/>
    </row>
    <row r="4" spans="1:19" ht="17.25" thickBot="1" x14ac:dyDescent="0.35">
      <c r="A4" s="44" t="s">
        <v>15</v>
      </c>
      <c r="B4" s="45" t="s">
        <v>16</v>
      </c>
      <c r="C4" s="45" t="s">
        <v>17</v>
      </c>
      <c r="D4" s="45" t="s">
        <v>18</v>
      </c>
      <c r="E4" s="45" t="s">
        <v>19</v>
      </c>
      <c r="F4" s="45" t="s">
        <v>20</v>
      </c>
      <c r="G4" s="45" t="s">
        <v>21</v>
      </c>
      <c r="H4" s="45" t="s">
        <v>22</v>
      </c>
      <c r="I4" s="46" t="s">
        <v>23</v>
      </c>
      <c r="K4" s="44" t="s">
        <v>15</v>
      </c>
      <c r="L4" s="45" t="s">
        <v>16</v>
      </c>
      <c r="M4" s="45" t="s">
        <v>17</v>
      </c>
      <c r="N4" s="45" t="s">
        <v>18</v>
      </c>
      <c r="O4" s="45" t="s">
        <v>19</v>
      </c>
      <c r="P4" s="45" t="s">
        <v>20</v>
      </c>
      <c r="Q4" s="45" t="s">
        <v>21</v>
      </c>
      <c r="R4" s="45" t="s">
        <v>22</v>
      </c>
      <c r="S4" s="46" t="s">
        <v>23</v>
      </c>
    </row>
    <row r="5" spans="1:19" x14ac:dyDescent="0.3">
      <c r="A5" s="38">
        <v>1</v>
      </c>
      <c r="B5" s="41">
        <v>20</v>
      </c>
      <c r="C5" s="41">
        <v>19</v>
      </c>
      <c r="D5" s="41">
        <v>20</v>
      </c>
      <c r="E5" s="41">
        <v>20.5</v>
      </c>
      <c r="F5" s="41">
        <v>22</v>
      </c>
      <c r="G5" s="41">
        <v>18</v>
      </c>
      <c r="H5" s="41">
        <v>16.5</v>
      </c>
      <c r="I5" s="42">
        <v>20</v>
      </c>
      <c r="K5" s="38">
        <v>1</v>
      </c>
      <c r="L5" s="39">
        <v>15.65</v>
      </c>
      <c r="M5" s="39">
        <v>16.52</v>
      </c>
      <c r="N5" s="39">
        <v>21.1</v>
      </c>
      <c r="O5" s="39">
        <v>11.19</v>
      </c>
      <c r="P5" s="39">
        <v>17.28</v>
      </c>
      <c r="Q5" s="39">
        <v>16.55</v>
      </c>
      <c r="R5" s="39">
        <v>16.690000000000001</v>
      </c>
      <c r="S5" s="40">
        <v>14.74</v>
      </c>
    </row>
    <row r="6" spans="1:19" x14ac:dyDescent="0.3">
      <c r="A6" s="27">
        <v>2</v>
      </c>
      <c r="B6" s="25">
        <v>22</v>
      </c>
      <c r="C6" s="25">
        <v>18.5</v>
      </c>
      <c r="D6" s="25">
        <v>22.5</v>
      </c>
      <c r="E6" s="25">
        <v>22</v>
      </c>
      <c r="F6" s="25">
        <v>22.5</v>
      </c>
      <c r="G6" s="25">
        <v>20</v>
      </c>
      <c r="H6" s="25">
        <v>19</v>
      </c>
      <c r="I6" s="28">
        <v>22.5</v>
      </c>
      <c r="K6" s="27">
        <v>2</v>
      </c>
      <c r="L6" s="22">
        <v>10.25</v>
      </c>
      <c r="M6" s="22">
        <v>9</v>
      </c>
      <c r="N6" s="22">
        <v>15.81</v>
      </c>
      <c r="O6" s="22">
        <v>10.76</v>
      </c>
      <c r="P6" s="22">
        <v>24.36</v>
      </c>
      <c r="Q6" s="22">
        <v>15.44</v>
      </c>
      <c r="R6" s="22">
        <v>20.37</v>
      </c>
      <c r="S6" s="32">
        <v>39.229999999999997</v>
      </c>
    </row>
    <row r="7" spans="1:19" ht="17.25" thickBot="1" x14ac:dyDescent="0.35">
      <c r="A7" s="27">
        <v>3</v>
      </c>
      <c r="B7" s="25">
        <v>18</v>
      </c>
      <c r="C7" s="25">
        <v>17</v>
      </c>
      <c r="D7" s="25">
        <v>21.5</v>
      </c>
      <c r="E7" s="25">
        <v>24</v>
      </c>
      <c r="F7" s="25">
        <v>20.5</v>
      </c>
      <c r="G7" s="25">
        <v>22</v>
      </c>
      <c r="H7" s="25">
        <v>17.5</v>
      </c>
      <c r="I7" s="28">
        <v>21</v>
      </c>
      <c r="K7" s="33">
        <v>3</v>
      </c>
      <c r="L7" s="47">
        <v>14.59</v>
      </c>
      <c r="M7" s="47">
        <v>17.97</v>
      </c>
      <c r="N7" s="47">
        <v>15.27</v>
      </c>
      <c r="O7" s="47">
        <v>15.68</v>
      </c>
      <c r="P7" s="47">
        <v>16.95</v>
      </c>
      <c r="Q7" s="47">
        <v>14.46</v>
      </c>
      <c r="R7" s="47">
        <v>9.94</v>
      </c>
      <c r="S7" s="48">
        <v>20.190000000000001</v>
      </c>
    </row>
    <row r="8" spans="1:19" x14ac:dyDescent="0.3">
      <c r="A8" s="27">
        <v>4</v>
      </c>
      <c r="B8" s="25">
        <v>18.5</v>
      </c>
      <c r="C8" s="25">
        <v>20</v>
      </c>
      <c r="D8" s="25">
        <v>21</v>
      </c>
      <c r="E8" s="25">
        <v>23.5</v>
      </c>
      <c r="F8" s="25">
        <v>18.5</v>
      </c>
      <c r="G8" s="25">
        <v>18.5</v>
      </c>
      <c r="H8" s="25">
        <v>17</v>
      </c>
      <c r="I8" s="28">
        <v>16.5</v>
      </c>
      <c r="K8" s="26" t="s">
        <v>24</v>
      </c>
      <c r="L8" s="50">
        <f t="shared" ref="L8:S8" si="0">AVERAGE(L5:L7)</f>
        <v>13.496666666666664</v>
      </c>
      <c r="M8" s="50">
        <f t="shared" si="0"/>
        <v>14.496666666666664</v>
      </c>
      <c r="N8" s="50">
        <f t="shared" si="0"/>
        <v>17.393333333333334</v>
      </c>
      <c r="O8" s="50">
        <f t="shared" si="0"/>
        <v>12.543333333333331</v>
      </c>
      <c r="P8" s="50">
        <f t="shared" si="0"/>
        <v>19.53</v>
      </c>
      <c r="Q8" s="50">
        <f t="shared" si="0"/>
        <v>15.483333333333334</v>
      </c>
      <c r="R8" s="50">
        <f t="shared" si="0"/>
        <v>15.666666666666666</v>
      </c>
      <c r="S8" s="51">
        <f t="shared" si="0"/>
        <v>24.72</v>
      </c>
    </row>
    <row r="9" spans="1:19" ht="17.25" thickBot="1" x14ac:dyDescent="0.35">
      <c r="A9" s="27">
        <v>5</v>
      </c>
      <c r="B9" s="25">
        <v>19.5</v>
      </c>
      <c r="C9" s="25">
        <v>19.5</v>
      </c>
      <c r="D9" s="25">
        <v>21</v>
      </c>
      <c r="E9" s="25">
        <v>18.5</v>
      </c>
      <c r="F9" s="25">
        <v>19</v>
      </c>
      <c r="G9" s="25">
        <v>19</v>
      </c>
      <c r="H9" s="25">
        <v>17.7</v>
      </c>
      <c r="I9" s="28">
        <v>19</v>
      </c>
      <c r="K9" s="29" t="s">
        <v>26</v>
      </c>
      <c r="L9" s="30">
        <f t="shared" ref="L9:S9" si="1">STDEV(L5:L7)</f>
        <v>2.8612118644611839</v>
      </c>
      <c r="M9" s="30">
        <f t="shared" si="1"/>
        <v>4.8151462421543734</v>
      </c>
      <c r="N9" s="30">
        <f t="shared" si="1"/>
        <v>3.221402386125213</v>
      </c>
      <c r="O9" s="30">
        <f t="shared" si="1"/>
        <v>2.7249281336089179</v>
      </c>
      <c r="P9" s="30">
        <f t="shared" si="1"/>
        <v>4.1861557543885093</v>
      </c>
      <c r="Q9" s="30">
        <f t="shared" si="1"/>
        <v>1.0456736265839994</v>
      </c>
      <c r="R9" s="30">
        <f t="shared" si="1"/>
        <v>5.2897668505647131</v>
      </c>
      <c r="S9" s="31">
        <f t="shared" si="1"/>
        <v>12.858098615269681</v>
      </c>
    </row>
    <row r="10" spans="1:19" ht="17.25" thickBot="1" x14ac:dyDescent="0.35">
      <c r="A10" s="27">
        <v>6</v>
      </c>
      <c r="B10" s="25">
        <v>20</v>
      </c>
      <c r="C10" s="25">
        <v>23</v>
      </c>
      <c r="D10" s="25">
        <v>23</v>
      </c>
      <c r="E10" s="25">
        <v>19.5</v>
      </c>
      <c r="F10" s="25">
        <v>18.5</v>
      </c>
      <c r="G10" s="25">
        <v>17</v>
      </c>
      <c r="H10" s="25">
        <v>22</v>
      </c>
      <c r="I10" s="28">
        <v>18</v>
      </c>
    </row>
    <row r="11" spans="1:19" x14ac:dyDescent="0.3">
      <c r="A11" s="27">
        <v>7</v>
      </c>
      <c r="B11" s="25">
        <v>23</v>
      </c>
      <c r="C11" s="25">
        <v>22</v>
      </c>
      <c r="D11" s="25">
        <v>20</v>
      </c>
      <c r="E11" s="25">
        <v>22</v>
      </c>
      <c r="F11" s="25">
        <v>17</v>
      </c>
      <c r="G11" s="25">
        <v>18.5</v>
      </c>
      <c r="H11" s="25">
        <v>18.5</v>
      </c>
      <c r="I11" s="28">
        <v>22</v>
      </c>
      <c r="K11" s="43"/>
      <c r="L11" s="135" t="s">
        <v>28</v>
      </c>
      <c r="M11" s="136"/>
      <c r="N11" s="136"/>
      <c r="O11" s="136"/>
      <c r="P11" s="136"/>
      <c r="Q11" s="136"/>
      <c r="R11" s="136"/>
      <c r="S11" s="137"/>
    </row>
    <row r="12" spans="1:19" ht="17.25" thickBot="1" x14ac:dyDescent="0.35">
      <c r="A12" s="27">
        <v>8</v>
      </c>
      <c r="B12" s="25">
        <v>20.5</v>
      </c>
      <c r="C12" s="25">
        <v>21.5</v>
      </c>
      <c r="D12" s="25">
        <v>21.5</v>
      </c>
      <c r="E12" s="25">
        <v>21</v>
      </c>
      <c r="F12" s="25">
        <v>20.5</v>
      </c>
      <c r="G12" s="25">
        <v>22</v>
      </c>
      <c r="H12" s="25">
        <v>14.5</v>
      </c>
      <c r="I12" s="28">
        <v>22.5</v>
      </c>
      <c r="K12" s="44" t="s">
        <v>15</v>
      </c>
      <c r="L12" s="45" t="s">
        <v>16</v>
      </c>
      <c r="M12" s="45" t="s">
        <v>17</v>
      </c>
      <c r="N12" s="45" t="s">
        <v>18</v>
      </c>
      <c r="O12" s="45" t="s">
        <v>19</v>
      </c>
      <c r="P12" s="45" t="s">
        <v>20</v>
      </c>
      <c r="Q12" s="45" t="s">
        <v>21</v>
      </c>
      <c r="R12" s="45" t="s">
        <v>22</v>
      </c>
      <c r="S12" s="46" t="s">
        <v>23</v>
      </c>
    </row>
    <row r="13" spans="1:19" x14ac:dyDescent="0.3">
      <c r="A13" s="27">
        <v>9</v>
      </c>
      <c r="B13" s="25">
        <v>18.5</v>
      </c>
      <c r="C13" s="25">
        <v>19.5</v>
      </c>
      <c r="D13" s="25">
        <v>19</v>
      </c>
      <c r="E13" s="25">
        <v>20</v>
      </c>
      <c r="F13" s="25">
        <v>22.5</v>
      </c>
      <c r="G13" s="25">
        <v>21</v>
      </c>
      <c r="H13" s="25">
        <v>22.1</v>
      </c>
      <c r="I13" s="28">
        <v>21</v>
      </c>
      <c r="K13" s="38">
        <v>1</v>
      </c>
      <c r="L13" s="52">
        <v>3.28</v>
      </c>
      <c r="M13" s="52">
        <v>3.66</v>
      </c>
      <c r="N13" s="52">
        <v>4.4000000000000004</v>
      </c>
      <c r="O13" s="52">
        <v>2.31</v>
      </c>
      <c r="P13" s="52">
        <v>3.56</v>
      </c>
      <c r="Q13" s="52">
        <v>3.68</v>
      </c>
      <c r="R13" s="52">
        <v>3.52</v>
      </c>
      <c r="S13" s="53">
        <v>3.04</v>
      </c>
    </row>
    <row r="14" spans="1:19" x14ac:dyDescent="0.3">
      <c r="A14" s="27">
        <v>10</v>
      </c>
      <c r="B14" s="25">
        <v>17</v>
      </c>
      <c r="C14" s="25">
        <v>20.5</v>
      </c>
      <c r="D14" s="25">
        <v>21.5</v>
      </c>
      <c r="E14" s="25">
        <v>21.5</v>
      </c>
      <c r="F14" s="25">
        <v>18.5</v>
      </c>
      <c r="G14" s="25">
        <v>17</v>
      </c>
      <c r="H14" s="25">
        <v>22</v>
      </c>
      <c r="I14" s="28">
        <v>20</v>
      </c>
      <c r="K14" s="27">
        <v>2</v>
      </c>
      <c r="L14" s="54">
        <v>1.96</v>
      </c>
      <c r="M14" s="54">
        <v>1.86</v>
      </c>
      <c r="N14" s="54">
        <v>3.39</v>
      </c>
      <c r="O14" s="54">
        <v>2.2200000000000002</v>
      </c>
      <c r="P14" s="54">
        <v>5.17</v>
      </c>
      <c r="Q14" s="54">
        <v>3</v>
      </c>
      <c r="R14" s="54">
        <v>4.2300000000000004</v>
      </c>
      <c r="S14" s="55">
        <v>8.35</v>
      </c>
    </row>
    <row r="15" spans="1:19" ht="17.25" thickBot="1" x14ac:dyDescent="0.35">
      <c r="A15" s="27">
        <v>11</v>
      </c>
      <c r="B15" s="25">
        <v>18.5</v>
      </c>
      <c r="C15" s="25">
        <v>19</v>
      </c>
      <c r="D15" s="25">
        <v>20</v>
      </c>
      <c r="E15" s="25">
        <v>22.5</v>
      </c>
      <c r="F15" s="25">
        <v>19</v>
      </c>
      <c r="G15" s="25">
        <v>18</v>
      </c>
      <c r="H15" s="25">
        <v>19.5</v>
      </c>
      <c r="I15" s="28">
        <v>18</v>
      </c>
      <c r="K15" s="33">
        <v>3</v>
      </c>
      <c r="L15" s="56">
        <v>3.5</v>
      </c>
      <c r="M15" s="56">
        <v>3.83</v>
      </c>
      <c r="N15" s="56">
        <v>3.11</v>
      </c>
      <c r="O15" s="56">
        <v>3.11</v>
      </c>
      <c r="P15" s="56">
        <v>3.54</v>
      </c>
      <c r="Q15" s="56">
        <v>2.73</v>
      </c>
      <c r="R15" s="56">
        <v>2.19</v>
      </c>
      <c r="S15" s="57">
        <v>4.28</v>
      </c>
    </row>
    <row r="16" spans="1:19" x14ac:dyDescent="0.3">
      <c r="A16" s="27">
        <v>12</v>
      </c>
      <c r="B16" s="25">
        <v>23</v>
      </c>
      <c r="C16" s="25">
        <v>20.5</v>
      </c>
      <c r="D16" s="25">
        <v>21.5</v>
      </c>
      <c r="E16" s="25">
        <v>21.5</v>
      </c>
      <c r="F16" s="25">
        <v>18.5</v>
      </c>
      <c r="G16" s="25">
        <v>22</v>
      </c>
      <c r="H16" s="25">
        <v>18.5</v>
      </c>
      <c r="I16" s="28">
        <v>19.5</v>
      </c>
      <c r="K16" s="26" t="s">
        <v>24</v>
      </c>
      <c r="L16" s="50">
        <f t="shared" ref="L16:S16" si="2">AVERAGE(L13:L15)</f>
        <v>2.9133333333333336</v>
      </c>
      <c r="M16" s="50">
        <f t="shared" si="2"/>
        <v>3.1166666666666671</v>
      </c>
      <c r="N16" s="50">
        <f t="shared" si="2"/>
        <v>3.6333333333333333</v>
      </c>
      <c r="O16" s="50">
        <f t="shared" si="2"/>
        <v>2.5466666666666669</v>
      </c>
      <c r="P16" s="50">
        <f t="shared" si="2"/>
        <v>4.09</v>
      </c>
      <c r="Q16" s="50">
        <f t="shared" si="2"/>
        <v>3.1366666666666667</v>
      </c>
      <c r="R16" s="50">
        <f t="shared" si="2"/>
        <v>3.313333333333333</v>
      </c>
      <c r="S16" s="51">
        <f t="shared" si="2"/>
        <v>5.2233333333333336</v>
      </c>
    </row>
    <row r="17" spans="1:19" ht="17.25" thickBot="1" x14ac:dyDescent="0.35">
      <c r="A17" s="27">
        <v>13</v>
      </c>
      <c r="B17" s="25">
        <v>20.5</v>
      </c>
      <c r="C17" s="25">
        <v>23</v>
      </c>
      <c r="D17" s="25">
        <v>21.5</v>
      </c>
      <c r="E17" s="25">
        <v>20</v>
      </c>
      <c r="F17" s="25">
        <v>20.5</v>
      </c>
      <c r="G17" s="25">
        <v>23</v>
      </c>
      <c r="H17" s="25">
        <v>19</v>
      </c>
      <c r="I17" s="28">
        <v>22</v>
      </c>
      <c r="K17" s="29" t="s">
        <v>26</v>
      </c>
      <c r="L17" s="30">
        <f t="shared" ref="L17:S17" si="3">STDEV(L13:L15)</f>
        <v>0.83290655738403852</v>
      </c>
      <c r="M17" s="30">
        <f t="shared" si="3"/>
        <v>1.0916195918603377</v>
      </c>
      <c r="N17" s="30">
        <f t="shared" si="3"/>
        <v>0.6785523806850392</v>
      </c>
      <c r="O17" s="30">
        <f t="shared" si="3"/>
        <v>0.48993196806631334</v>
      </c>
      <c r="P17" s="30">
        <f t="shared" si="3"/>
        <v>0.93536089291780866</v>
      </c>
      <c r="Q17" s="30">
        <f t="shared" si="3"/>
        <v>0.48952357791359963</v>
      </c>
      <c r="R17" s="30">
        <f t="shared" si="3"/>
        <v>1.0355835713902282</v>
      </c>
      <c r="S17" s="31">
        <f t="shared" si="3"/>
        <v>2.7778468880291656</v>
      </c>
    </row>
    <row r="18" spans="1:19" ht="17.25" thickBot="1" x14ac:dyDescent="0.35">
      <c r="A18" s="27">
        <v>14</v>
      </c>
      <c r="B18" s="25">
        <v>19</v>
      </c>
      <c r="C18" s="25">
        <v>25</v>
      </c>
      <c r="D18" s="25">
        <v>20</v>
      </c>
      <c r="E18" s="25">
        <v>20.5</v>
      </c>
      <c r="F18" s="25">
        <v>23</v>
      </c>
      <c r="G18" s="25">
        <v>19.5</v>
      </c>
      <c r="H18" s="25">
        <v>19</v>
      </c>
      <c r="I18" s="28">
        <v>20.5</v>
      </c>
    </row>
    <row r="19" spans="1:19" ht="17.25" thickBot="1" x14ac:dyDescent="0.35">
      <c r="A19" s="33">
        <v>15</v>
      </c>
      <c r="B19" s="34">
        <v>21</v>
      </c>
      <c r="C19" s="34">
        <v>22</v>
      </c>
      <c r="D19" s="34">
        <v>20</v>
      </c>
      <c r="E19" s="34">
        <v>19.5</v>
      </c>
      <c r="F19" s="34">
        <v>20</v>
      </c>
      <c r="G19" s="34">
        <v>19</v>
      </c>
      <c r="H19" s="34">
        <v>19</v>
      </c>
      <c r="I19" s="35">
        <v>18.5</v>
      </c>
      <c r="K19" s="43"/>
      <c r="L19" s="135" t="s">
        <v>29</v>
      </c>
      <c r="M19" s="136"/>
      <c r="N19" s="136"/>
      <c r="O19" s="136"/>
      <c r="P19" s="136"/>
      <c r="Q19" s="136"/>
      <c r="R19" s="136"/>
      <c r="S19" s="137"/>
    </row>
    <row r="20" spans="1:19" ht="17.25" thickBot="1" x14ac:dyDescent="0.35">
      <c r="A20" s="26" t="s">
        <v>24</v>
      </c>
      <c r="B20" s="36">
        <f t="shared" ref="B20:I20" si="4">AVERAGE(B5:B19)</f>
        <v>19.933333333333334</v>
      </c>
      <c r="C20" s="36">
        <f t="shared" si="4"/>
        <v>20.666666666666668</v>
      </c>
      <c r="D20" s="36">
        <f t="shared" si="4"/>
        <v>20.933333333333334</v>
      </c>
      <c r="E20" s="36">
        <f t="shared" si="4"/>
        <v>21.1</v>
      </c>
      <c r="F20" s="36">
        <f t="shared" si="4"/>
        <v>20.033333333333335</v>
      </c>
      <c r="G20" s="36">
        <f t="shared" si="4"/>
        <v>19.633333333333333</v>
      </c>
      <c r="H20" s="36">
        <f t="shared" si="4"/>
        <v>18.786666666666665</v>
      </c>
      <c r="I20" s="37">
        <f t="shared" si="4"/>
        <v>20.066666666666666</v>
      </c>
      <c r="K20" s="44" t="s">
        <v>15</v>
      </c>
      <c r="L20" s="45" t="s">
        <v>16</v>
      </c>
      <c r="M20" s="45" t="s">
        <v>17</v>
      </c>
      <c r="N20" s="45" t="s">
        <v>18</v>
      </c>
      <c r="O20" s="45" t="s">
        <v>19</v>
      </c>
      <c r="P20" s="45" t="s">
        <v>20</v>
      </c>
      <c r="Q20" s="45" t="s">
        <v>21</v>
      </c>
      <c r="R20" s="45" t="s">
        <v>22</v>
      </c>
      <c r="S20" s="46" t="s">
        <v>23</v>
      </c>
    </row>
    <row r="21" spans="1:19" ht="17.25" thickBot="1" x14ac:dyDescent="0.35">
      <c r="A21" s="29" t="s">
        <v>26</v>
      </c>
      <c r="B21" s="30">
        <f t="shared" ref="B21:I21" si="5">STDEV(B5:B19)</f>
        <v>1.7815188811263056</v>
      </c>
      <c r="C21" s="30">
        <f t="shared" si="5"/>
        <v>2.0845234695819799</v>
      </c>
      <c r="D21" s="30">
        <f t="shared" si="5"/>
        <v>1.0834249045547752</v>
      </c>
      <c r="E21" s="30">
        <f t="shared" si="5"/>
        <v>1.5376233980678478</v>
      </c>
      <c r="F21" s="30">
        <f t="shared" si="5"/>
        <v>1.8172454298693261</v>
      </c>
      <c r="G21" s="30">
        <f t="shared" si="5"/>
        <v>1.9407902170679516</v>
      </c>
      <c r="H21" s="30">
        <f t="shared" si="5"/>
        <v>2.1064074584354433</v>
      </c>
      <c r="I21" s="31">
        <f t="shared" si="5"/>
        <v>1.8211717839530313</v>
      </c>
      <c r="K21" s="38">
        <v>1</v>
      </c>
      <c r="L21" s="52">
        <f t="shared" ref="L21:S23" si="6">L13/L5*100</f>
        <v>20.95846645367412</v>
      </c>
      <c r="M21" s="52">
        <f t="shared" si="6"/>
        <v>22.154963680387411</v>
      </c>
      <c r="N21" s="52">
        <f t="shared" si="6"/>
        <v>20.85308056872038</v>
      </c>
      <c r="O21" s="52">
        <f t="shared" si="6"/>
        <v>20.643431635388744</v>
      </c>
      <c r="P21" s="52">
        <f t="shared" si="6"/>
        <v>20.601851851851851</v>
      </c>
      <c r="Q21" s="52">
        <f t="shared" si="6"/>
        <v>22.235649546827794</v>
      </c>
      <c r="R21" s="52">
        <f t="shared" si="6"/>
        <v>21.09047333732774</v>
      </c>
      <c r="S21" s="52">
        <f t="shared" si="6"/>
        <v>20.624151967435552</v>
      </c>
    </row>
    <row r="22" spans="1:19" x14ac:dyDescent="0.3">
      <c r="K22" s="27">
        <v>2</v>
      </c>
      <c r="L22" s="52">
        <f t="shared" si="6"/>
        <v>19.121951219512194</v>
      </c>
      <c r="M22" s="52">
        <f t="shared" si="6"/>
        <v>20.666666666666668</v>
      </c>
      <c r="N22" s="52">
        <f t="shared" si="6"/>
        <v>21.44212523719165</v>
      </c>
      <c r="O22" s="52">
        <f t="shared" si="6"/>
        <v>20.631970260223049</v>
      </c>
      <c r="P22" s="52">
        <f t="shared" si="6"/>
        <v>21.223316912972084</v>
      </c>
      <c r="Q22" s="52">
        <f t="shared" si="6"/>
        <v>19.430051813471501</v>
      </c>
      <c r="R22" s="52">
        <f t="shared" si="6"/>
        <v>20.765832106038292</v>
      </c>
      <c r="S22" s="52">
        <f t="shared" si="6"/>
        <v>21.284731073158298</v>
      </c>
    </row>
    <row r="23" spans="1:19" ht="17.25" thickBot="1" x14ac:dyDescent="0.35">
      <c r="K23" s="33">
        <v>3</v>
      </c>
      <c r="L23" s="52">
        <f t="shared" si="6"/>
        <v>23.989033584647018</v>
      </c>
      <c r="M23" s="52">
        <f t="shared" si="6"/>
        <v>21.313299944351698</v>
      </c>
      <c r="N23" s="52">
        <f t="shared" si="6"/>
        <v>20.366732154551411</v>
      </c>
      <c r="O23" s="52">
        <f t="shared" si="6"/>
        <v>19.83418367346939</v>
      </c>
      <c r="P23" s="52">
        <f t="shared" si="6"/>
        <v>20.884955752212388</v>
      </c>
      <c r="Q23" s="52">
        <f t="shared" si="6"/>
        <v>18.879668049792532</v>
      </c>
      <c r="R23" s="52">
        <f t="shared" si="6"/>
        <v>22.032193158953721</v>
      </c>
      <c r="S23" s="52">
        <f t="shared" si="6"/>
        <v>21.198613174839029</v>
      </c>
    </row>
    <row r="24" spans="1:19" x14ac:dyDescent="0.3">
      <c r="A24" s="43"/>
      <c r="B24" s="133" t="s">
        <v>27</v>
      </c>
      <c r="C24" s="133"/>
      <c r="D24" s="133"/>
      <c r="E24" s="133"/>
      <c r="F24" s="133"/>
      <c r="G24" s="133"/>
      <c r="H24" s="133"/>
      <c r="I24" s="134"/>
      <c r="K24" s="26" t="s">
        <v>24</v>
      </c>
      <c r="L24" s="50">
        <f>AVERAGE(L21:L23)</f>
        <v>21.356483752611112</v>
      </c>
      <c r="M24" s="50">
        <f t="shared" ref="M24:S24" si="7">AVERAGE(M21:M23)</f>
        <v>21.378310097135259</v>
      </c>
      <c r="N24" s="50">
        <f t="shared" si="7"/>
        <v>20.887312653487815</v>
      </c>
      <c r="O24" s="50">
        <f t="shared" si="7"/>
        <v>20.369861856360394</v>
      </c>
      <c r="P24" s="50">
        <f t="shared" si="7"/>
        <v>20.903374839012105</v>
      </c>
      <c r="Q24" s="50">
        <f t="shared" si="7"/>
        <v>20.181789803363941</v>
      </c>
      <c r="R24" s="50">
        <f t="shared" si="7"/>
        <v>21.296166200773254</v>
      </c>
      <c r="S24" s="51">
        <f t="shared" si="7"/>
        <v>21.035832071810958</v>
      </c>
    </row>
    <row r="25" spans="1:19" ht="17.25" thickBot="1" x14ac:dyDescent="0.35">
      <c r="A25" s="44" t="s">
        <v>15</v>
      </c>
      <c r="B25" s="45" t="s">
        <v>16</v>
      </c>
      <c r="C25" s="45" t="s">
        <v>17</v>
      </c>
      <c r="D25" s="45" t="s">
        <v>18</v>
      </c>
      <c r="E25" s="45" t="s">
        <v>19</v>
      </c>
      <c r="F25" s="45" t="s">
        <v>20</v>
      </c>
      <c r="G25" s="45" t="s">
        <v>21</v>
      </c>
      <c r="H25" s="45" t="s">
        <v>22</v>
      </c>
      <c r="I25" s="46" t="s">
        <v>23</v>
      </c>
      <c r="K25" s="29" t="s">
        <v>26</v>
      </c>
      <c r="L25" s="30">
        <f>STDEV(L21:L23)</f>
        <v>2.4578315676509286</v>
      </c>
      <c r="M25" s="30">
        <f t="shared" ref="M25:S25" si="8">STDEV(M21:M23)</f>
        <v>0.74627524428740555</v>
      </c>
      <c r="N25" s="30">
        <f t="shared" si="8"/>
        <v>0.53851318207474075</v>
      </c>
      <c r="O25" s="30">
        <f t="shared" si="8"/>
        <v>0.46394630885397559</v>
      </c>
      <c r="P25" s="30">
        <f t="shared" si="8"/>
        <v>0.3111416921873304</v>
      </c>
      <c r="Q25" s="30">
        <f t="shared" si="8"/>
        <v>1.7998570654905925</v>
      </c>
      <c r="R25" s="30">
        <f t="shared" si="8"/>
        <v>0.65776116078678459</v>
      </c>
      <c r="S25" s="31">
        <f t="shared" si="8"/>
        <v>0.35911621288469003</v>
      </c>
    </row>
    <row r="26" spans="1:19" x14ac:dyDescent="0.3">
      <c r="A26" s="38">
        <v>1</v>
      </c>
      <c r="B26" s="39">
        <v>1.5</v>
      </c>
      <c r="C26" s="39">
        <v>1.5</v>
      </c>
      <c r="D26" s="39">
        <v>0.5</v>
      </c>
      <c r="E26" s="39">
        <v>1.5</v>
      </c>
      <c r="F26" s="39">
        <v>2</v>
      </c>
      <c r="G26" s="39">
        <v>2</v>
      </c>
      <c r="H26" s="39">
        <v>1</v>
      </c>
      <c r="I26" s="40">
        <v>2.5</v>
      </c>
    </row>
    <row r="27" spans="1:19" x14ac:dyDescent="0.3">
      <c r="A27" s="27">
        <v>2</v>
      </c>
      <c r="B27" s="22">
        <v>1.2</v>
      </c>
      <c r="C27" s="22">
        <v>1.5</v>
      </c>
      <c r="D27" s="22">
        <v>1</v>
      </c>
      <c r="E27" s="22">
        <v>1.5</v>
      </c>
      <c r="F27" s="22">
        <v>1.5</v>
      </c>
      <c r="G27" s="22">
        <v>1</v>
      </c>
      <c r="H27" s="22">
        <v>1</v>
      </c>
      <c r="I27" s="32">
        <v>2.7</v>
      </c>
    </row>
    <row r="28" spans="1:19" x14ac:dyDescent="0.3">
      <c r="A28" s="27">
        <v>3</v>
      </c>
      <c r="B28" s="22">
        <v>1.5</v>
      </c>
      <c r="C28" s="22">
        <v>1</v>
      </c>
      <c r="D28" s="22">
        <v>2</v>
      </c>
      <c r="E28" s="22">
        <v>2.2999999999999998</v>
      </c>
      <c r="F28" s="22">
        <v>1.5</v>
      </c>
      <c r="G28" s="22">
        <v>1</v>
      </c>
      <c r="H28" s="22">
        <v>1.5</v>
      </c>
      <c r="I28" s="32">
        <v>2.5</v>
      </c>
    </row>
    <row r="29" spans="1:19" x14ac:dyDescent="0.3">
      <c r="A29" s="27">
        <v>4</v>
      </c>
      <c r="B29" s="22">
        <v>1</v>
      </c>
      <c r="C29" s="22">
        <v>1.5</v>
      </c>
      <c r="D29" s="22">
        <v>1.5</v>
      </c>
      <c r="E29" s="22">
        <v>1.5</v>
      </c>
      <c r="F29" s="22">
        <v>0.5</v>
      </c>
      <c r="G29" s="22">
        <v>2</v>
      </c>
      <c r="H29" s="22">
        <v>2</v>
      </c>
      <c r="I29" s="32">
        <v>2.8</v>
      </c>
    </row>
    <row r="30" spans="1:19" x14ac:dyDescent="0.3">
      <c r="A30" s="27">
        <v>5</v>
      </c>
      <c r="B30" s="22">
        <v>0.7</v>
      </c>
      <c r="C30" s="22">
        <v>1.5</v>
      </c>
      <c r="D30" s="22">
        <v>0.7</v>
      </c>
      <c r="E30" s="22">
        <v>1.5</v>
      </c>
      <c r="F30" s="22">
        <v>2.5</v>
      </c>
      <c r="G30" s="22">
        <v>1.5</v>
      </c>
      <c r="H30" s="22">
        <v>1.5</v>
      </c>
      <c r="I30" s="32">
        <v>1</v>
      </c>
    </row>
    <row r="31" spans="1:19" x14ac:dyDescent="0.3">
      <c r="A31" s="27">
        <v>6</v>
      </c>
      <c r="B31" s="22">
        <v>1.7</v>
      </c>
      <c r="C31" s="22">
        <v>1.5</v>
      </c>
      <c r="D31" s="22">
        <v>1.8</v>
      </c>
      <c r="E31" s="22">
        <v>1</v>
      </c>
      <c r="F31" s="22">
        <v>1.5</v>
      </c>
      <c r="G31" s="22">
        <v>0.5</v>
      </c>
      <c r="H31" s="22">
        <v>2</v>
      </c>
      <c r="I31" s="32">
        <v>2.5</v>
      </c>
    </row>
    <row r="32" spans="1:19" x14ac:dyDescent="0.3">
      <c r="A32" s="27">
        <v>7</v>
      </c>
      <c r="B32" s="22">
        <v>1.5</v>
      </c>
      <c r="C32" s="22">
        <v>1</v>
      </c>
      <c r="D32" s="22">
        <v>1.5</v>
      </c>
      <c r="E32" s="22">
        <v>1</v>
      </c>
      <c r="F32" s="22">
        <v>2.7</v>
      </c>
      <c r="G32" s="22">
        <v>1</v>
      </c>
      <c r="H32" s="22">
        <v>2</v>
      </c>
      <c r="I32" s="32">
        <v>2</v>
      </c>
    </row>
    <row r="33" spans="1:9" x14ac:dyDescent="0.3">
      <c r="A33" s="27">
        <v>8</v>
      </c>
      <c r="B33" s="22">
        <v>1</v>
      </c>
      <c r="C33" s="22">
        <v>1.5</v>
      </c>
      <c r="D33" s="22">
        <v>2</v>
      </c>
      <c r="E33" s="22">
        <v>2</v>
      </c>
      <c r="F33" s="22">
        <v>2.5</v>
      </c>
      <c r="G33" s="22">
        <v>1</v>
      </c>
      <c r="H33" s="22">
        <v>1.5</v>
      </c>
      <c r="I33" s="32">
        <v>2</v>
      </c>
    </row>
    <row r="34" spans="1:9" x14ac:dyDescent="0.3">
      <c r="A34" s="27">
        <v>9</v>
      </c>
      <c r="B34" s="22">
        <v>1.2</v>
      </c>
      <c r="C34" s="22">
        <v>1.5</v>
      </c>
      <c r="D34" s="22">
        <v>1.5</v>
      </c>
      <c r="E34" s="22">
        <v>2</v>
      </c>
      <c r="F34" s="22">
        <v>0.5</v>
      </c>
      <c r="G34" s="22">
        <v>1</v>
      </c>
      <c r="H34" s="22">
        <v>2</v>
      </c>
      <c r="I34" s="32">
        <v>1.5</v>
      </c>
    </row>
    <row r="35" spans="1:9" ht="17.25" thickBot="1" x14ac:dyDescent="0.35">
      <c r="A35" s="33">
        <v>10</v>
      </c>
      <c r="B35" s="47">
        <v>1.5</v>
      </c>
      <c r="C35" s="47">
        <v>1</v>
      </c>
      <c r="D35" s="47">
        <v>1.5</v>
      </c>
      <c r="E35" s="47">
        <v>1.5</v>
      </c>
      <c r="F35" s="47">
        <v>2</v>
      </c>
      <c r="G35" s="47">
        <v>1</v>
      </c>
      <c r="H35" s="47">
        <v>1</v>
      </c>
      <c r="I35" s="48">
        <v>2</v>
      </c>
    </row>
    <row r="36" spans="1:9" x14ac:dyDescent="0.3">
      <c r="A36" s="49" t="s">
        <v>24</v>
      </c>
      <c r="B36" s="50">
        <f>AVERAGE(B26:B35)</f>
        <v>1.28</v>
      </c>
      <c r="C36" s="50">
        <f t="shared" ref="C36:H36" si="9">AVERAGE(C26:C35)</f>
        <v>1.35</v>
      </c>
      <c r="D36" s="50">
        <f t="shared" si="9"/>
        <v>1.4</v>
      </c>
      <c r="E36" s="50">
        <f t="shared" si="9"/>
        <v>1.58</v>
      </c>
      <c r="F36" s="50">
        <f t="shared" si="9"/>
        <v>1.72</v>
      </c>
      <c r="G36" s="50">
        <f t="shared" si="9"/>
        <v>1.2</v>
      </c>
      <c r="H36" s="50">
        <f t="shared" si="9"/>
        <v>1.55</v>
      </c>
      <c r="I36" s="51">
        <f>AVERAGE(I26:I35)</f>
        <v>2.15</v>
      </c>
    </row>
    <row r="37" spans="1:9" ht="17.25" thickBot="1" x14ac:dyDescent="0.35">
      <c r="A37" s="29" t="s">
        <v>26</v>
      </c>
      <c r="B37" s="30">
        <f>STDEV(B26:B35)</f>
        <v>0.31198290551460134</v>
      </c>
      <c r="C37" s="30">
        <f t="shared" ref="C37:I37" si="10">STDEV(C26:C35)</f>
        <v>0.24152294576982364</v>
      </c>
      <c r="D37" s="30">
        <f t="shared" si="10"/>
        <v>0.5142416206847169</v>
      </c>
      <c r="E37" s="30">
        <f t="shared" si="10"/>
        <v>0.418462795372672</v>
      </c>
      <c r="F37" s="30">
        <f t="shared" si="10"/>
        <v>0.7786027371016766</v>
      </c>
      <c r="G37" s="30">
        <f t="shared" si="10"/>
        <v>0.48304589153964789</v>
      </c>
      <c r="H37" s="30">
        <f t="shared" si="10"/>
        <v>0.43779751788545673</v>
      </c>
      <c r="I37" s="31">
        <f t="shared" si="10"/>
        <v>0.56813535163530982</v>
      </c>
    </row>
    <row r="39" spans="1:9" ht="17.25" thickBot="1" x14ac:dyDescent="0.35"/>
    <row r="40" spans="1:9" x14ac:dyDescent="0.3">
      <c r="A40" s="43"/>
      <c r="B40" s="133" t="s">
        <v>47</v>
      </c>
      <c r="C40" s="133"/>
      <c r="D40" s="133"/>
      <c r="E40" s="133"/>
      <c r="F40" s="133"/>
      <c r="G40" s="133"/>
      <c r="H40" s="133"/>
      <c r="I40" s="134"/>
    </row>
    <row r="41" spans="1:9" ht="17.25" thickBot="1" x14ac:dyDescent="0.35">
      <c r="A41" s="44" t="s">
        <v>15</v>
      </c>
      <c r="B41" s="45" t="s">
        <v>16</v>
      </c>
      <c r="C41" s="45" t="s">
        <v>17</v>
      </c>
      <c r="D41" s="45" t="s">
        <v>18</v>
      </c>
      <c r="E41" s="45" t="s">
        <v>19</v>
      </c>
      <c r="F41" s="45" t="s">
        <v>20</v>
      </c>
      <c r="G41" s="45" t="s">
        <v>21</v>
      </c>
      <c r="H41" s="45" t="s">
        <v>22</v>
      </c>
      <c r="I41" s="46" t="s">
        <v>23</v>
      </c>
    </row>
    <row r="42" spans="1:9" x14ac:dyDescent="0.3">
      <c r="A42" s="38">
        <v>1</v>
      </c>
      <c r="B42" s="39">
        <v>37.6</v>
      </c>
      <c r="C42" s="39">
        <v>38.4</v>
      </c>
      <c r="D42" s="39">
        <v>41.2</v>
      </c>
      <c r="E42" s="39">
        <v>35.700000000000003</v>
      </c>
      <c r="F42" s="39">
        <v>27.5</v>
      </c>
      <c r="G42" s="39">
        <v>19.2</v>
      </c>
      <c r="H42" s="39">
        <v>30.7</v>
      </c>
      <c r="I42" s="40">
        <v>35.4</v>
      </c>
    </row>
    <row r="43" spans="1:9" x14ac:dyDescent="0.3">
      <c r="A43" s="27">
        <v>2</v>
      </c>
      <c r="B43" s="22">
        <v>38.1</v>
      </c>
      <c r="C43" s="22">
        <v>38.799999999999997</v>
      </c>
      <c r="D43" s="22">
        <v>41.2</v>
      </c>
      <c r="E43" s="22">
        <v>36.200000000000003</v>
      </c>
      <c r="F43" s="22">
        <v>27.6</v>
      </c>
      <c r="G43" s="22">
        <v>20.9</v>
      </c>
      <c r="H43" s="22">
        <v>31.1</v>
      </c>
      <c r="I43" s="32">
        <v>36.700000000000003</v>
      </c>
    </row>
    <row r="44" spans="1:9" x14ac:dyDescent="0.3">
      <c r="A44" s="27">
        <v>3</v>
      </c>
      <c r="B44" s="22">
        <v>38.700000000000003</v>
      </c>
      <c r="C44" s="22">
        <v>39.200000000000003</v>
      </c>
      <c r="D44" s="22">
        <v>41.7</v>
      </c>
      <c r="E44" s="22">
        <v>36.4</v>
      </c>
      <c r="F44" s="22">
        <v>27.6</v>
      </c>
      <c r="G44" s="22">
        <v>21.2</v>
      </c>
      <c r="H44" s="22">
        <v>36.700000000000003</v>
      </c>
      <c r="I44" s="32">
        <v>38.700000000000003</v>
      </c>
    </row>
    <row r="45" spans="1:9" x14ac:dyDescent="0.3">
      <c r="A45" s="27">
        <v>4</v>
      </c>
      <c r="B45" s="22">
        <v>39.200000000000003</v>
      </c>
      <c r="C45" s="22">
        <v>40.1</v>
      </c>
      <c r="D45" s="22">
        <v>42.5</v>
      </c>
      <c r="E45" s="22">
        <v>36.5</v>
      </c>
      <c r="F45" s="22">
        <v>27.7</v>
      </c>
      <c r="G45" s="22">
        <v>32.700000000000003</v>
      </c>
      <c r="H45" s="22">
        <v>38.6</v>
      </c>
      <c r="I45" s="32">
        <v>40.299999999999997</v>
      </c>
    </row>
    <row r="46" spans="1:9" x14ac:dyDescent="0.3">
      <c r="A46" s="27">
        <v>5</v>
      </c>
      <c r="B46" s="22">
        <v>39.700000000000003</v>
      </c>
      <c r="C46" s="22">
        <v>40.299999999999997</v>
      </c>
      <c r="D46" s="22">
        <v>42.7</v>
      </c>
      <c r="E46" s="22">
        <v>37.5</v>
      </c>
      <c r="F46" s="22">
        <v>27.8</v>
      </c>
      <c r="G46" s="22">
        <v>33.200000000000003</v>
      </c>
      <c r="H46" s="22">
        <v>39</v>
      </c>
      <c r="I46" s="32">
        <v>50.4</v>
      </c>
    </row>
    <row r="47" spans="1:9" x14ac:dyDescent="0.3">
      <c r="A47" s="27">
        <v>6</v>
      </c>
      <c r="B47" s="22">
        <v>39.799999999999997</v>
      </c>
      <c r="C47" s="22">
        <v>42.1</v>
      </c>
      <c r="D47" s="22">
        <v>42.9</v>
      </c>
      <c r="E47" s="22">
        <v>37.799999999999997</v>
      </c>
      <c r="F47" s="22">
        <v>27.9</v>
      </c>
      <c r="G47" s="22">
        <v>35.299999999999997</v>
      </c>
      <c r="H47" s="22">
        <v>40.200000000000003</v>
      </c>
      <c r="I47" s="32">
        <v>51</v>
      </c>
    </row>
    <row r="48" spans="1:9" x14ac:dyDescent="0.3">
      <c r="A48" s="27">
        <v>7</v>
      </c>
      <c r="B48" s="22">
        <v>40.200000000000003</v>
      </c>
      <c r="C48" s="22">
        <v>42.4</v>
      </c>
      <c r="D48" s="22">
        <v>43.4</v>
      </c>
      <c r="E48" s="22">
        <v>38.700000000000003</v>
      </c>
      <c r="F48" s="22">
        <v>32.1</v>
      </c>
      <c r="G48" s="22">
        <v>37.200000000000003</v>
      </c>
      <c r="H48" s="22">
        <v>40.299999999999997</v>
      </c>
      <c r="I48" s="32">
        <v>51.9</v>
      </c>
    </row>
    <row r="49" spans="1:9" x14ac:dyDescent="0.3">
      <c r="A49" s="27">
        <v>8</v>
      </c>
      <c r="B49" s="22">
        <v>41.3</v>
      </c>
      <c r="C49" s="22">
        <v>42.6</v>
      </c>
      <c r="D49" s="22">
        <v>43.8</v>
      </c>
      <c r="E49" s="22">
        <v>46.1</v>
      </c>
      <c r="F49" s="22">
        <v>32.799999999999997</v>
      </c>
      <c r="G49" s="22">
        <v>37.9</v>
      </c>
      <c r="H49" s="22">
        <v>41.4</v>
      </c>
      <c r="I49" s="32">
        <v>52.3</v>
      </c>
    </row>
    <row r="50" spans="1:9" x14ac:dyDescent="0.3">
      <c r="A50" s="27">
        <v>9</v>
      </c>
      <c r="B50" s="22">
        <v>41.7</v>
      </c>
      <c r="C50" s="22">
        <v>42.9</v>
      </c>
      <c r="D50" s="22">
        <v>46.6</v>
      </c>
      <c r="E50" s="22">
        <v>46.6</v>
      </c>
      <c r="F50" s="22">
        <v>33.200000000000003</v>
      </c>
      <c r="G50" s="22">
        <v>38.1</v>
      </c>
      <c r="H50" s="22">
        <v>41.7</v>
      </c>
      <c r="I50" s="32">
        <v>53.3</v>
      </c>
    </row>
    <row r="51" spans="1:9" ht="17.25" thickBot="1" x14ac:dyDescent="0.35">
      <c r="A51" s="33">
        <v>10</v>
      </c>
      <c r="B51" s="47">
        <v>42.2</v>
      </c>
      <c r="C51" s="47">
        <v>43</v>
      </c>
      <c r="D51" s="47">
        <v>46.9</v>
      </c>
      <c r="E51" s="47">
        <v>51.3</v>
      </c>
      <c r="F51" s="47">
        <v>33.6</v>
      </c>
      <c r="G51" s="47">
        <v>38.700000000000003</v>
      </c>
      <c r="H51" s="47">
        <v>43.7</v>
      </c>
      <c r="I51" s="48">
        <v>53.4</v>
      </c>
    </row>
    <row r="52" spans="1:9" x14ac:dyDescent="0.3">
      <c r="A52" s="49" t="s">
        <v>24</v>
      </c>
      <c r="B52" s="50">
        <f>AVERAGE(B42:B51)</f>
        <v>39.85</v>
      </c>
      <c r="C52" s="50">
        <f t="shared" ref="C52:H52" si="11">AVERAGE(C42:C51)</f>
        <v>40.980000000000004</v>
      </c>
      <c r="D52" s="50">
        <f t="shared" si="11"/>
        <v>43.290000000000006</v>
      </c>
      <c r="E52" s="50">
        <f t="shared" si="11"/>
        <v>40.280000000000008</v>
      </c>
      <c r="F52" s="50">
        <f t="shared" si="11"/>
        <v>29.78</v>
      </c>
      <c r="G52" s="50">
        <f t="shared" si="11"/>
        <v>31.439999999999998</v>
      </c>
      <c r="H52" s="50">
        <f t="shared" si="11"/>
        <v>38.339999999999996</v>
      </c>
      <c r="I52" s="51">
        <f>AVERAGE(I42:I51)</f>
        <v>46.339999999999996</v>
      </c>
    </row>
    <row r="53" spans="1:9" ht="17.25" thickBot="1" x14ac:dyDescent="0.35">
      <c r="A53" s="29" t="s">
        <v>26</v>
      </c>
      <c r="B53" s="30">
        <f>STDEV(B42:B51)</f>
        <v>1.529887432315056</v>
      </c>
      <c r="C53" s="30">
        <f t="shared" ref="C53:I53" si="12">STDEV(C42:C51)</f>
        <v>1.8097268056563434</v>
      </c>
      <c r="D53" s="30">
        <f t="shared" si="12"/>
        <v>2.0179472518158414</v>
      </c>
      <c r="E53" s="30">
        <f t="shared" si="12"/>
        <v>5.5637317612471806</v>
      </c>
      <c r="F53" s="30">
        <f t="shared" si="12"/>
        <v>2.7340649427383967</v>
      </c>
      <c r="G53" s="30">
        <f t="shared" si="12"/>
        <v>7.8692368682667793</v>
      </c>
      <c r="H53" s="30">
        <f t="shared" si="12"/>
        <v>4.3546144107908047</v>
      </c>
      <c r="I53" s="31">
        <f t="shared" si="12"/>
        <v>7.530559961472556</v>
      </c>
    </row>
    <row r="55" spans="1:9" ht="17.25" thickBot="1" x14ac:dyDescent="0.35"/>
    <row r="56" spans="1:9" x14ac:dyDescent="0.3">
      <c r="A56" s="43"/>
      <c r="B56" s="133" t="s">
        <v>48</v>
      </c>
      <c r="C56" s="133"/>
      <c r="D56" s="133"/>
      <c r="E56" s="133"/>
      <c r="F56" s="133"/>
      <c r="G56" s="133"/>
      <c r="H56" s="133"/>
      <c r="I56" s="134"/>
    </row>
    <row r="57" spans="1:9" ht="17.25" thickBot="1" x14ac:dyDescent="0.35">
      <c r="A57" s="44" t="s">
        <v>15</v>
      </c>
      <c r="B57" s="45" t="s">
        <v>16</v>
      </c>
      <c r="C57" s="45" t="s">
        <v>17</v>
      </c>
      <c r="D57" s="45" t="s">
        <v>18</v>
      </c>
      <c r="E57" s="45" t="s">
        <v>19</v>
      </c>
      <c r="F57" s="45" t="s">
        <v>20</v>
      </c>
      <c r="G57" s="45" t="s">
        <v>21</v>
      </c>
      <c r="H57" s="45" t="s">
        <v>22</v>
      </c>
      <c r="I57" s="46" t="s">
        <v>23</v>
      </c>
    </row>
    <row r="58" spans="1:9" x14ac:dyDescent="0.3">
      <c r="A58" s="38">
        <v>1</v>
      </c>
      <c r="B58" s="39">
        <v>7.0000000000000007E-2</v>
      </c>
      <c r="C58" s="39">
        <v>0.08</v>
      </c>
      <c r="D58" s="39">
        <v>0.19</v>
      </c>
      <c r="E58" s="39">
        <v>7.0000000000000007E-2</v>
      </c>
      <c r="F58" s="39">
        <v>0.23</v>
      </c>
      <c r="G58" s="39">
        <v>0.02</v>
      </c>
      <c r="H58" s="39">
        <v>0.02</v>
      </c>
      <c r="I58" s="40">
        <v>0.01</v>
      </c>
    </row>
    <row r="59" spans="1:9" x14ac:dyDescent="0.3">
      <c r="A59" s="27">
        <v>2</v>
      </c>
      <c r="B59" s="22">
        <v>7.0000000000000007E-2</v>
      </c>
      <c r="C59" s="22">
        <v>0.08</v>
      </c>
      <c r="D59" s="22">
        <v>0.19</v>
      </c>
      <c r="E59" s="22">
        <v>7.0000000000000007E-2</v>
      </c>
      <c r="F59" s="22">
        <v>0.23</v>
      </c>
      <c r="G59" s="22">
        <v>0.02</v>
      </c>
      <c r="H59" s="22">
        <v>0.02</v>
      </c>
      <c r="I59" s="32">
        <v>0.01</v>
      </c>
    </row>
    <row r="60" spans="1:9" x14ac:dyDescent="0.3">
      <c r="A60" s="27">
        <v>3</v>
      </c>
      <c r="B60" s="22">
        <v>7.0000000000000007E-2</v>
      </c>
      <c r="C60" s="22">
        <v>0.09</v>
      </c>
      <c r="D60" s="22">
        <v>0.2</v>
      </c>
      <c r="E60" s="22">
        <v>0.08</v>
      </c>
      <c r="F60" s="22">
        <v>0.23</v>
      </c>
      <c r="G60" s="22">
        <v>0.02</v>
      </c>
      <c r="H60" s="22">
        <v>0.02</v>
      </c>
      <c r="I60" s="32">
        <v>0.01</v>
      </c>
    </row>
    <row r="61" spans="1:9" x14ac:dyDescent="0.3">
      <c r="A61" s="27">
        <v>4</v>
      </c>
      <c r="B61" s="22">
        <v>0.08</v>
      </c>
      <c r="C61" s="22">
        <v>0.09</v>
      </c>
      <c r="D61" s="22">
        <v>0.25</v>
      </c>
      <c r="E61" s="22">
        <v>0.08</v>
      </c>
      <c r="F61" s="22">
        <v>0.27</v>
      </c>
      <c r="G61" s="22">
        <v>0.02</v>
      </c>
      <c r="H61" s="22">
        <v>0.03</v>
      </c>
      <c r="I61" s="32">
        <v>0.01</v>
      </c>
    </row>
    <row r="62" spans="1:9" x14ac:dyDescent="0.3">
      <c r="A62" s="27">
        <v>5</v>
      </c>
      <c r="B62" s="22">
        <v>0.08</v>
      </c>
      <c r="C62" s="22">
        <v>0.09</v>
      </c>
      <c r="D62" s="22">
        <v>0.25</v>
      </c>
      <c r="E62" s="22">
        <v>0.09</v>
      </c>
      <c r="F62" s="22">
        <v>0.31</v>
      </c>
      <c r="G62" s="22">
        <v>0.03</v>
      </c>
      <c r="H62" s="22">
        <v>0.03</v>
      </c>
      <c r="I62" s="32">
        <v>0.01</v>
      </c>
    </row>
    <row r="63" spans="1:9" x14ac:dyDescent="0.3">
      <c r="A63" s="27">
        <v>6</v>
      </c>
      <c r="B63" s="22">
        <v>0.08</v>
      </c>
      <c r="C63" s="22">
        <v>0.11</v>
      </c>
      <c r="D63" s="22">
        <v>0.28000000000000003</v>
      </c>
      <c r="E63" s="22">
        <v>0.1</v>
      </c>
      <c r="F63" s="22">
        <v>0.31</v>
      </c>
      <c r="G63" s="22">
        <v>0.03</v>
      </c>
      <c r="H63" s="22">
        <v>0.03</v>
      </c>
      <c r="I63" s="32">
        <v>0.01</v>
      </c>
    </row>
    <row r="64" spans="1:9" x14ac:dyDescent="0.3">
      <c r="A64" s="27">
        <v>7</v>
      </c>
      <c r="B64" s="22">
        <v>0.1</v>
      </c>
      <c r="C64" s="22">
        <v>0.11</v>
      </c>
      <c r="D64" s="22">
        <v>0.28999999999999998</v>
      </c>
      <c r="E64" s="22">
        <v>0.25</v>
      </c>
      <c r="F64" s="22">
        <v>0.31</v>
      </c>
      <c r="G64" s="22">
        <v>0.03</v>
      </c>
      <c r="H64" s="22">
        <v>0.03</v>
      </c>
      <c r="I64" s="32">
        <v>0.01</v>
      </c>
    </row>
    <row r="65" spans="1:9" x14ac:dyDescent="0.3">
      <c r="A65" s="27">
        <v>8</v>
      </c>
      <c r="B65" s="22">
        <v>0.11</v>
      </c>
      <c r="C65" s="22">
        <v>0.12</v>
      </c>
      <c r="D65" s="22">
        <v>0.31</v>
      </c>
      <c r="E65" s="22">
        <v>0.31</v>
      </c>
      <c r="F65" s="22">
        <v>0.33</v>
      </c>
      <c r="G65" s="22">
        <v>0.03</v>
      </c>
      <c r="H65" s="22">
        <v>0.04</v>
      </c>
      <c r="I65" s="32">
        <v>0.01</v>
      </c>
    </row>
    <row r="66" spans="1:9" x14ac:dyDescent="0.3">
      <c r="A66" s="27">
        <v>9</v>
      </c>
      <c r="B66" s="22">
        <v>0.12</v>
      </c>
      <c r="C66" s="22">
        <v>0.13</v>
      </c>
      <c r="D66" s="22">
        <v>0.31</v>
      </c>
      <c r="E66" s="22">
        <v>0.31</v>
      </c>
      <c r="F66" s="22">
        <v>0.4</v>
      </c>
      <c r="G66" s="22">
        <v>0.03</v>
      </c>
      <c r="H66" s="22">
        <v>0.04</v>
      </c>
      <c r="I66" s="32">
        <v>0.01</v>
      </c>
    </row>
    <row r="67" spans="1:9" ht="17.25" thickBot="1" x14ac:dyDescent="0.35">
      <c r="A67" s="33">
        <v>10</v>
      </c>
      <c r="B67" s="47">
        <v>0.12</v>
      </c>
      <c r="C67" s="47">
        <v>0.13</v>
      </c>
      <c r="D67" s="47">
        <v>0.31</v>
      </c>
      <c r="E67" s="47">
        <v>0.33</v>
      </c>
      <c r="F67" s="47">
        <v>0.41</v>
      </c>
      <c r="G67" s="47">
        <v>0.04</v>
      </c>
      <c r="H67" s="47">
        <v>0.04</v>
      </c>
      <c r="I67" s="48">
        <v>0.01</v>
      </c>
    </row>
    <row r="68" spans="1:9" x14ac:dyDescent="0.3">
      <c r="A68" s="49" t="s">
        <v>24</v>
      </c>
      <c r="B68" s="59">
        <f>AVERAGE(B58:B67)</f>
        <v>0.09</v>
      </c>
      <c r="C68" s="59">
        <f t="shared" ref="C68:H68" si="13">AVERAGE(C58:C67)</f>
        <v>0.10299999999999998</v>
      </c>
      <c r="D68" s="59">
        <f t="shared" si="13"/>
        <v>0.25800000000000001</v>
      </c>
      <c r="E68" s="59">
        <f t="shared" si="13"/>
        <v>0.16900000000000001</v>
      </c>
      <c r="F68" s="59">
        <f t="shared" si="13"/>
        <v>0.30300000000000005</v>
      </c>
      <c r="G68" s="59">
        <f t="shared" si="13"/>
        <v>2.7000000000000003E-2</v>
      </c>
      <c r="H68" s="59">
        <f t="shared" si="13"/>
        <v>0.03</v>
      </c>
      <c r="I68" s="60">
        <f>AVERAGE(I58:I67)</f>
        <v>9.9999999999999985E-3</v>
      </c>
    </row>
    <row r="69" spans="1:9" ht="17.25" thickBot="1" x14ac:dyDescent="0.35">
      <c r="A69" s="29" t="s">
        <v>26</v>
      </c>
      <c r="B69" s="30">
        <f>STDEV(B58:B67)</f>
        <v>2.054804667656325E-2</v>
      </c>
      <c r="C69" s="30">
        <f t="shared" ref="C69:I69" si="14">STDEV(C58:C67)</f>
        <v>1.9465068427542059E-2</v>
      </c>
      <c r="D69" s="30">
        <f t="shared" si="14"/>
        <v>4.9844201713383371E-2</v>
      </c>
      <c r="E69" s="30">
        <f t="shared" si="14"/>
        <v>0.11483805021759022</v>
      </c>
      <c r="F69" s="30">
        <f t="shared" si="14"/>
        <v>6.5667512684905491E-2</v>
      </c>
      <c r="G69" s="30">
        <f t="shared" si="14"/>
        <v>6.74948557710552E-3</v>
      </c>
      <c r="H69" s="30">
        <f t="shared" si="14"/>
        <v>8.1649658092772717E-3</v>
      </c>
      <c r="I69" s="31">
        <f t="shared" si="14"/>
        <v>1.8285590982170319E-18</v>
      </c>
    </row>
  </sheetData>
  <mergeCells count="7">
    <mergeCell ref="B40:I40"/>
    <mergeCell ref="B56:I56"/>
    <mergeCell ref="B3:I3"/>
    <mergeCell ref="B24:I24"/>
    <mergeCell ref="L3:S3"/>
    <mergeCell ref="L11:S11"/>
    <mergeCell ref="L19:S19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selection activeCell="H71" sqref="H71"/>
    </sheetView>
  </sheetViews>
  <sheetFormatPr defaultRowHeight="16.5" x14ac:dyDescent="0.3"/>
  <cols>
    <col min="1" max="1" width="7.375" bestFit="1" customWidth="1"/>
  </cols>
  <sheetData>
    <row r="1" spans="1:19" x14ac:dyDescent="0.3">
      <c r="A1" s="23" t="s">
        <v>25</v>
      </c>
      <c r="B1" s="24" t="s">
        <v>49</v>
      </c>
    </row>
    <row r="2" spans="1:19" ht="17.25" thickBot="1" x14ac:dyDescent="0.35"/>
    <row r="3" spans="1:19" x14ac:dyDescent="0.3">
      <c r="A3" s="43"/>
      <c r="B3" s="133" t="s">
        <v>14</v>
      </c>
      <c r="C3" s="133"/>
      <c r="D3" s="133"/>
      <c r="E3" s="133"/>
      <c r="F3" s="133"/>
      <c r="G3" s="133"/>
      <c r="H3" s="133"/>
      <c r="I3" s="134"/>
      <c r="K3" s="43"/>
      <c r="L3" s="135" t="s">
        <v>30</v>
      </c>
      <c r="M3" s="136"/>
      <c r="N3" s="136"/>
      <c r="O3" s="136"/>
      <c r="P3" s="136"/>
      <c r="Q3" s="136"/>
      <c r="R3" s="136"/>
      <c r="S3" s="137"/>
    </row>
    <row r="4" spans="1:19" ht="17.25" thickBot="1" x14ac:dyDescent="0.35">
      <c r="A4" s="44" t="s">
        <v>15</v>
      </c>
      <c r="B4" s="45" t="s">
        <v>16</v>
      </c>
      <c r="C4" s="45" t="s">
        <v>17</v>
      </c>
      <c r="D4" s="45" t="s">
        <v>18</v>
      </c>
      <c r="E4" s="45" t="s">
        <v>19</v>
      </c>
      <c r="F4" s="45" t="s">
        <v>20</v>
      </c>
      <c r="G4" s="45" t="s">
        <v>21</v>
      </c>
      <c r="H4" s="45" t="s">
        <v>22</v>
      </c>
      <c r="I4" s="46" t="s">
        <v>23</v>
      </c>
      <c r="K4" s="44" t="s">
        <v>15</v>
      </c>
      <c r="L4" s="45" t="s">
        <v>16</v>
      </c>
      <c r="M4" s="45" t="s">
        <v>17</v>
      </c>
      <c r="N4" s="45" t="s">
        <v>18</v>
      </c>
      <c r="O4" s="45" t="s">
        <v>19</v>
      </c>
      <c r="P4" s="45" t="s">
        <v>20</v>
      </c>
      <c r="Q4" s="45" t="s">
        <v>21</v>
      </c>
      <c r="R4" s="45" t="s">
        <v>22</v>
      </c>
      <c r="S4" s="46" t="s">
        <v>23</v>
      </c>
    </row>
    <row r="5" spans="1:19" x14ac:dyDescent="0.3">
      <c r="A5" s="38">
        <v>1</v>
      </c>
      <c r="B5" s="25">
        <v>34.5</v>
      </c>
      <c r="C5" s="25">
        <v>37</v>
      </c>
      <c r="D5" s="25">
        <v>37.5</v>
      </c>
      <c r="E5" s="25">
        <v>38</v>
      </c>
      <c r="F5" s="25">
        <v>37</v>
      </c>
      <c r="G5" s="25">
        <v>40</v>
      </c>
      <c r="H5" s="25">
        <v>39</v>
      </c>
      <c r="I5" s="42">
        <v>41.5</v>
      </c>
      <c r="K5" s="38">
        <v>1</v>
      </c>
      <c r="L5" s="39">
        <v>47.19</v>
      </c>
      <c r="M5" s="39">
        <v>46.42</v>
      </c>
      <c r="N5" s="39">
        <v>60.15</v>
      </c>
      <c r="O5" s="39">
        <v>70.34</v>
      </c>
      <c r="P5" s="39">
        <v>57.5</v>
      </c>
      <c r="Q5" s="39">
        <v>73.25</v>
      </c>
      <c r="R5" s="39">
        <v>70.53</v>
      </c>
      <c r="S5" s="40">
        <v>78.900000000000006</v>
      </c>
    </row>
    <row r="6" spans="1:19" x14ac:dyDescent="0.3">
      <c r="A6" s="27">
        <v>2</v>
      </c>
      <c r="B6" s="25">
        <v>35</v>
      </c>
      <c r="C6" s="25">
        <v>38</v>
      </c>
      <c r="D6" s="25">
        <v>39</v>
      </c>
      <c r="E6" s="25">
        <v>39</v>
      </c>
      <c r="F6" s="25">
        <v>39</v>
      </c>
      <c r="G6" s="25">
        <v>40</v>
      </c>
      <c r="H6" s="25">
        <v>39</v>
      </c>
      <c r="I6" s="28">
        <v>42.5</v>
      </c>
      <c r="K6" s="27">
        <v>2</v>
      </c>
      <c r="L6" s="22">
        <v>56.18</v>
      </c>
      <c r="M6" s="22">
        <v>48.09</v>
      </c>
      <c r="N6" s="22">
        <v>55.75</v>
      </c>
      <c r="O6" s="22">
        <v>44.15</v>
      </c>
      <c r="P6" s="22">
        <v>33.79</v>
      </c>
      <c r="Q6" s="22">
        <v>66.8</v>
      </c>
      <c r="R6" s="22">
        <v>77.78</v>
      </c>
      <c r="S6" s="32">
        <v>61.27</v>
      </c>
    </row>
    <row r="7" spans="1:19" ht="17.25" thickBot="1" x14ac:dyDescent="0.35">
      <c r="A7" s="27">
        <v>3</v>
      </c>
      <c r="B7" s="25">
        <v>35</v>
      </c>
      <c r="C7" s="25">
        <v>39</v>
      </c>
      <c r="D7" s="25">
        <v>39</v>
      </c>
      <c r="E7" s="25">
        <v>40</v>
      </c>
      <c r="F7" s="25">
        <v>39</v>
      </c>
      <c r="G7" s="25">
        <v>41</v>
      </c>
      <c r="H7" s="25">
        <v>40</v>
      </c>
      <c r="I7" s="28">
        <v>43</v>
      </c>
      <c r="K7" s="33">
        <v>3</v>
      </c>
      <c r="L7" s="47">
        <v>48.45</v>
      </c>
      <c r="M7" s="47">
        <v>54.87</v>
      </c>
      <c r="N7" s="47">
        <v>45.71</v>
      </c>
      <c r="O7" s="47"/>
      <c r="P7" s="47">
        <v>64.64</v>
      </c>
      <c r="Q7" s="47">
        <v>59.36</v>
      </c>
      <c r="R7" s="47">
        <v>49.19</v>
      </c>
      <c r="S7" s="48">
        <v>69.38</v>
      </c>
    </row>
    <row r="8" spans="1:19" x14ac:dyDescent="0.3">
      <c r="A8" s="27">
        <v>4</v>
      </c>
      <c r="B8" s="25">
        <v>39</v>
      </c>
      <c r="C8" s="25">
        <v>39</v>
      </c>
      <c r="D8" s="25">
        <v>40</v>
      </c>
      <c r="E8" s="25">
        <v>40</v>
      </c>
      <c r="F8" s="25">
        <v>40</v>
      </c>
      <c r="G8" s="25">
        <v>41.5</v>
      </c>
      <c r="H8" s="25">
        <v>41</v>
      </c>
      <c r="I8" s="28">
        <v>44</v>
      </c>
      <c r="K8" s="26" t="s">
        <v>24</v>
      </c>
      <c r="L8" s="50">
        <f>AVERAGE(L5:L7)</f>
        <v>50.606666666666662</v>
      </c>
      <c r="M8" s="50">
        <f t="shared" ref="M8:S8" si="0">AVERAGE(M5:M7)</f>
        <v>49.793333333333329</v>
      </c>
      <c r="N8" s="50">
        <f>AVERAGE(N5:N7)</f>
        <v>53.870000000000005</v>
      </c>
      <c r="O8" s="50">
        <f t="shared" si="0"/>
        <v>57.245000000000005</v>
      </c>
      <c r="P8" s="50">
        <f t="shared" si="0"/>
        <v>51.976666666666667</v>
      </c>
      <c r="Q8" s="50">
        <f t="shared" si="0"/>
        <v>66.470000000000013</v>
      </c>
      <c r="R8" s="50">
        <f t="shared" si="0"/>
        <v>65.833333333333329</v>
      </c>
      <c r="S8" s="51">
        <f t="shared" si="0"/>
        <v>69.850000000000009</v>
      </c>
    </row>
    <row r="9" spans="1:19" ht="17.25" thickBot="1" x14ac:dyDescent="0.35">
      <c r="A9" s="27">
        <v>5</v>
      </c>
      <c r="B9" s="25">
        <v>39</v>
      </c>
      <c r="C9" s="25">
        <v>39</v>
      </c>
      <c r="D9" s="25">
        <v>41</v>
      </c>
      <c r="E9" s="25">
        <v>41</v>
      </c>
      <c r="F9" s="25">
        <v>41</v>
      </c>
      <c r="G9" s="25">
        <v>42</v>
      </c>
      <c r="H9" s="25">
        <v>41.5</v>
      </c>
      <c r="I9" s="28">
        <v>44</v>
      </c>
      <c r="K9" s="29" t="s">
        <v>26</v>
      </c>
      <c r="L9" s="30">
        <f>STDEV(L5:L7)</f>
        <v>4.8675900950401871</v>
      </c>
      <c r="M9" s="30">
        <f t="shared" ref="M9:S9" si="1">STDEV(M5:M7)</f>
        <v>4.4751126615240997</v>
      </c>
      <c r="N9" s="30">
        <f t="shared" si="1"/>
        <v>7.4012971836022796</v>
      </c>
      <c r="O9" s="30">
        <f t="shared" si="1"/>
        <v>18.519126599275658</v>
      </c>
      <c r="P9" s="30">
        <f t="shared" si="1"/>
        <v>16.149644990938143</v>
      </c>
      <c r="Q9" s="30">
        <f t="shared" si="1"/>
        <v>6.9508776424276091</v>
      </c>
      <c r="R9" s="30">
        <f t="shared" si="1"/>
        <v>14.862403349839935</v>
      </c>
      <c r="S9" s="31">
        <f t="shared" si="1"/>
        <v>8.8243923303533354</v>
      </c>
    </row>
    <row r="10" spans="1:19" ht="17.25" thickBot="1" x14ac:dyDescent="0.35">
      <c r="A10" s="27">
        <v>6</v>
      </c>
      <c r="B10" s="25">
        <v>39</v>
      </c>
      <c r="C10" s="25">
        <v>39.5</v>
      </c>
      <c r="D10" s="25">
        <v>42</v>
      </c>
      <c r="E10" s="25">
        <v>41</v>
      </c>
      <c r="F10" s="25">
        <v>41</v>
      </c>
      <c r="G10" s="25">
        <v>42</v>
      </c>
      <c r="H10" s="25">
        <v>41.5</v>
      </c>
      <c r="I10" s="28">
        <v>45</v>
      </c>
    </row>
    <row r="11" spans="1:19" x14ac:dyDescent="0.3">
      <c r="A11" s="27">
        <v>7</v>
      </c>
      <c r="B11" s="25">
        <v>40</v>
      </c>
      <c r="C11" s="25">
        <v>40</v>
      </c>
      <c r="D11" s="25">
        <v>42</v>
      </c>
      <c r="E11" s="25">
        <v>41</v>
      </c>
      <c r="F11" s="25">
        <v>41</v>
      </c>
      <c r="G11" s="25">
        <v>43</v>
      </c>
      <c r="H11" s="25">
        <v>42</v>
      </c>
      <c r="I11" s="28">
        <v>45</v>
      </c>
      <c r="K11" s="43"/>
      <c r="L11" s="135" t="s">
        <v>28</v>
      </c>
      <c r="M11" s="136"/>
      <c r="N11" s="136"/>
      <c r="O11" s="136"/>
      <c r="P11" s="136"/>
      <c r="Q11" s="136"/>
      <c r="R11" s="136"/>
      <c r="S11" s="137"/>
    </row>
    <row r="12" spans="1:19" ht="17.25" thickBot="1" x14ac:dyDescent="0.35">
      <c r="A12" s="27">
        <v>8</v>
      </c>
      <c r="B12" s="25">
        <v>40</v>
      </c>
      <c r="C12" s="25">
        <v>40.5</v>
      </c>
      <c r="D12" s="25">
        <v>42.5</v>
      </c>
      <c r="E12" s="25">
        <v>42</v>
      </c>
      <c r="F12" s="25">
        <v>42</v>
      </c>
      <c r="G12" s="25">
        <v>43</v>
      </c>
      <c r="H12" s="25">
        <v>42</v>
      </c>
      <c r="I12" s="28">
        <v>45</v>
      </c>
      <c r="K12" s="44" t="s">
        <v>15</v>
      </c>
      <c r="L12" s="45" t="s">
        <v>16</v>
      </c>
      <c r="M12" s="45" t="s">
        <v>17</v>
      </c>
      <c r="N12" s="45" t="s">
        <v>18</v>
      </c>
      <c r="O12" s="45" t="s">
        <v>19</v>
      </c>
      <c r="P12" s="45" t="s">
        <v>20</v>
      </c>
      <c r="Q12" s="45" t="s">
        <v>21</v>
      </c>
      <c r="R12" s="45" t="s">
        <v>22</v>
      </c>
      <c r="S12" s="46" t="s">
        <v>23</v>
      </c>
    </row>
    <row r="13" spans="1:19" x14ac:dyDescent="0.3">
      <c r="A13" s="27">
        <v>9</v>
      </c>
      <c r="B13" s="25">
        <v>40</v>
      </c>
      <c r="C13" s="25">
        <v>41</v>
      </c>
      <c r="D13" s="25">
        <v>44</v>
      </c>
      <c r="E13" s="25">
        <v>43</v>
      </c>
      <c r="F13" s="25">
        <v>43</v>
      </c>
      <c r="G13" s="25">
        <v>43.5</v>
      </c>
      <c r="H13" s="25">
        <v>42</v>
      </c>
      <c r="I13" s="28">
        <v>47</v>
      </c>
      <c r="K13" s="38">
        <v>1</v>
      </c>
      <c r="L13" s="52">
        <v>10.66</v>
      </c>
      <c r="M13" s="52">
        <v>10.36</v>
      </c>
      <c r="N13" s="52">
        <v>12.73</v>
      </c>
      <c r="O13" s="52">
        <v>16.45</v>
      </c>
      <c r="P13" s="52">
        <v>13.36</v>
      </c>
      <c r="Q13" s="52">
        <v>17.54</v>
      </c>
      <c r="R13" s="52">
        <v>16.86</v>
      </c>
      <c r="S13" s="53">
        <v>18.8</v>
      </c>
    </row>
    <row r="14" spans="1:19" ht="17.25" thickBot="1" x14ac:dyDescent="0.35">
      <c r="A14" s="27">
        <v>10</v>
      </c>
      <c r="B14" s="25">
        <v>41</v>
      </c>
      <c r="C14" s="25">
        <v>42</v>
      </c>
      <c r="D14" s="25">
        <v>44</v>
      </c>
      <c r="E14" s="25">
        <v>43</v>
      </c>
      <c r="F14" s="25">
        <v>44</v>
      </c>
      <c r="G14" s="25">
        <v>45</v>
      </c>
      <c r="H14" s="25">
        <v>42</v>
      </c>
      <c r="I14" s="28">
        <v>48</v>
      </c>
      <c r="K14" s="27">
        <v>2</v>
      </c>
      <c r="L14" s="54">
        <v>14.3</v>
      </c>
      <c r="M14" s="54">
        <v>10.73</v>
      </c>
      <c r="N14" s="54">
        <v>12.06</v>
      </c>
      <c r="O14" s="54">
        <v>10.68</v>
      </c>
      <c r="P14" s="54">
        <v>8.16</v>
      </c>
      <c r="Q14" s="54">
        <v>16.16</v>
      </c>
      <c r="R14" s="54">
        <v>18.8</v>
      </c>
      <c r="S14" s="55">
        <v>14.56</v>
      </c>
    </row>
    <row r="15" spans="1:19" ht="17.25" thickBot="1" x14ac:dyDescent="0.35">
      <c r="A15" s="26" t="s">
        <v>24</v>
      </c>
      <c r="B15" s="36">
        <f t="shared" ref="B15:I15" si="2">AVERAGE(B5:B14)</f>
        <v>38.25</v>
      </c>
      <c r="C15" s="36">
        <f t="shared" si="2"/>
        <v>39.5</v>
      </c>
      <c r="D15" s="36">
        <f t="shared" si="2"/>
        <v>41.1</v>
      </c>
      <c r="E15" s="36">
        <f t="shared" si="2"/>
        <v>40.799999999999997</v>
      </c>
      <c r="F15" s="36">
        <f t="shared" si="2"/>
        <v>40.700000000000003</v>
      </c>
      <c r="G15" s="36">
        <f t="shared" si="2"/>
        <v>42.1</v>
      </c>
      <c r="H15" s="36">
        <f t="shared" si="2"/>
        <v>41</v>
      </c>
      <c r="I15" s="37">
        <f t="shared" si="2"/>
        <v>44.5</v>
      </c>
      <c r="K15" s="33">
        <v>3</v>
      </c>
      <c r="L15" s="56">
        <v>11.98</v>
      </c>
      <c r="M15" s="56">
        <v>13.38</v>
      </c>
      <c r="N15" s="56">
        <v>10.65</v>
      </c>
      <c r="O15" s="56"/>
      <c r="P15" s="56">
        <v>16.100000000000001</v>
      </c>
      <c r="Q15" s="56">
        <v>14.61</v>
      </c>
      <c r="R15" s="56">
        <v>12.52</v>
      </c>
      <c r="S15" s="57">
        <v>16.55</v>
      </c>
    </row>
    <row r="16" spans="1:19" ht="17.25" thickBot="1" x14ac:dyDescent="0.35">
      <c r="A16" s="29" t="s">
        <v>26</v>
      </c>
      <c r="B16" s="30">
        <f t="shared" ref="B16:I16" si="3">STDEV(B5:B14)</f>
        <v>2.4409697526461347</v>
      </c>
      <c r="C16" s="30">
        <f t="shared" si="3"/>
        <v>1.4529663145135578</v>
      </c>
      <c r="D16" s="30">
        <f t="shared" si="3"/>
        <v>2.1959558789334142</v>
      </c>
      <c r="E16" s="30">
        <f t="shared" si="3"/>
        <v>1.6193277068654823</v>
      </c>
      <c r="F16" s="30">
        <f t="shared" si="3"/>
        <v>2.0575065816014622</v>
      </c>
      <c r="G16" s="30">
        <f t="shared" si="3"/>
        <v>1.5776212754932311</v>
      </c>
      <c r="H16" s="30">
        <f t="shared" si="3"/>
        <v>1.2247448713915889</v>
      </c>
      <c r="I16" s="31">
        <f t="shared" si="3"/>
        <v>1.9720265943665387</v>
      </c>
      <c r="K16" s="26" t="s">
        <v>24</v>
      </c>
      <c r="L16" s="50">
        <f>AVERAGE(L13:L15)</f>
        <v>12.313333333333333</v>
      </c>
      <c r="M16" s="50">
        <f t="shared" ref="M16:S16" si="4">AVERAGE(M13:M15)</f>
        <v>11.49</v>
      </c>
      <c r="N16" s="50">
        <f t="shared" si="4"/>
        <v>11.813333333333333</v>
      </c>
      <c r="O16" s="50">
        <f t="shared" si="4"/>
        <v>13.565</v>
      </c>
      <c r="P16" s="50">
        <f t="shared" si="4"/>
        <v>12.540000000000001</v>
      </c>
      <c r="Q16" s="50">
        <f t="shared" si="4"/>
        <v>16.103333333333335</v>
      </c>
      <c r="R16" s="50">
        <f t="shared" si="4"/>
        <v>16.059999999999999</v>
      </c>
      <c r="S16" s="51">
        <f t="shared" si="4"/>
        <v>16.636666666666667</v>
      </c>
    </row>
    <row r="17" spans="1:19" ht="17.25" thickBot="1" x14ac:dyDescent="0.35">
      <c r="K17" s="29" t="s">
        <v>26</v>
      </c>
      <c r="L17" s="30">
        <f>STDEV(L13:L15)</f>
        <v>1.8427515658203699</v>
      </c>
      <c r="M17" s="30">
        <f t="shared" ref="M17:S17" si="5">STDEV(M13:M15)</f>
        <v>1.6472097619914812</v>
      </c>
      <c r="N17" s="30">
        <f t="shared" si="5"/>
        <v>1.0617124532251345</v>
      </c>
      <c r="O17" s="30">
        <f t="shared" si="5"/>
        <v>4.0800061274463815</v>
      </c>
      <c r="P17" s="30">
        <f t="shared" si="5"/>
        <v>4.0330137614444075</v>
      </c>
      <c r="Q17" s="30">
        <f t="shared" si="5"/>
        <v>1.4658217263137194</v>
      </c>
      <c r="R17" s="30">
        <f t="shared" si="5"/>
        <v>3.2155248405198384</v>
      </c>
      <c r="S17" s="31">
        <f t="shared" si="5"/>
        <v>2.1213282002871399</v>
      </c>
    </row>
    <row r="18" spans="1:19" ht="17.25" thickBot="1" x14ac:dyDescent="0.35">
      <c r="A18" s="43"/>
      <c r="B18" s="135" t="s">
        <v>50</v>
      </c>
      <c r="C18" s="136"/>
      <c r="D18" s="136"/>
      <c r="E18" s="136"/>
      <c r="F18" s="136"/>
      <c r="G18" s="136"/>
      <c r="H18" s="136"/>
      <c r="I18" s="137"/>
      <c r="L18" s="61"/>
      <c r="M18" s="61"/>
      <c r="N18" s="61"/>
      <c r="O18" s="61"/>
      <c r="P18" s="61"/>
      <c r="Q18" s="61"/>
      <c r="R18" s="61"/>
      <c r="S18" s="61"/>
    </row>
    <row r="19" spans="1:19" ht="17.25" thickBot="1" x14ac:dyDescent="0.35">
      <c r="A19" s="44" t="s">
        <v>15</v>
      </c>
      <c r="B19" s="45" t="s">
        <v>16</v>
      </c>
      <c r="C19" s="45" t="s">
        <v>17</v>
      </c>
      <c r="D19" s="45" t="s">
        <v>18</v>
      </c>
      <c r="E19" s="45" t="s">
        <v>19</v>
      </c>
      <c r="F19" s="45" t="s">
        <v>20</v>
      </c>
      <c r="G19" s="45" t="s">
        <v>21</v>
      </c>
      <c r="H19" s="45" t="s">
        <v>22</v>
      </c>
      <c r="I19" s="46" t="s">
        <v>23</v>
      </c>
      <c r="K19" s="43"/>
      <c r="L19" s="135" t="s">
        <v>29</v>
      </c>
      <c r="M19" s="136"/>
      <c r="N19" s="136"/>
      <c r="O19" s="136"/>
      <c r="P19" s="136"/>
      <c r="Q19" s="136"/>
      <c r="R19" s="136"/>
      <c r="S19" s="137"/>
    </row>
    <row r="20" spans="1:19" ht="17.25" thickBot="1" x14ac:dyDescent="0.35">
      <c r="A20" s="38">
        <v>1</v>
      </c>
      <c r="B20" s="39">
        <v>37</v>
      </c>
      <c r="C20" s="39">
        <v>36</v>
      </c>
      <c r="D20" s="39">
        <v>33</v>
      </c>
      <c r="E20" s="39">
        <v>45</v>
      </c>
      <c r="F20" s="39">
        <v>40</v>
      </c>
      <c r="G20" s="39">
        <v>53</v>
      </c>
      <c r="H20" s="39">
        <v>45</v>
      </c>
      <c r="I20" s="40">
        <v>43</v>
      </c>
      <c r="K20" s="44" t="s">
        <v>15</v>
      </c>
      <c r="L20" s="45" t="s">
        <v>16</v>
      </c>
      <c r="M20" s="45" t="s">
        <v>17</v>
      </c>
      <c r="N20" s="45" t="s">
        <v>18</v>
      </c>
      <c r="O20" s="45" t="s">
        <v>19</v>
      </c>
      <c r="P20" s="45" t="s">
        <v>20</v>
      </c>
      <c r="Q20" s="45" t="s">
        <v>21</v>
      </c>
      <c r="R20" s="45" t="s">
        <v>22</v>
      </c>
      <c r="S20" s="46" t="s">
        <v>23</v>
      </c>
    </row>
    <row r="21" spans="1:19" x14ac:dyDescent="0.3">
      <c r="A21" s="27">
        <v>2</v>
      </c>
      <c r="B21" s="22">
        <v>31</v>
      </c>
      <c r="C21" s="22">
        <v>31</v>
      </c>
      <c r="D21" s="22">
        <v>46</v>
      </c>
      <c r="E21" s="22">
        <v>31</v>
      </c>
      <c r="F21" s="22">
        <v>31</v>
      </c>
      <c r="G21" s="22">
        <v>40</v>
      </c>
      <c r="H21" s="22">
        <v>63</v>
      </c>
      <c r="I21" s="32">
        <v>37</v>
      </c>
      <c r="K21" s="38">
        <v>1</v>
      </c>
      <c r="L21" s="52">
        <f>L13/L5*100</f>
        <v>22.589531680440771</v>
      </c>
      <c r="M21" s="52">
        <f t="shared" ref="M21:S21" si="6">M13/M5*100</f>
        <v>22.317966393795778</v>
      </c>
      <c r="N21" s="52">
        <f t="shared" si="6"/>
        <v>21.163757273482961</v>
      </c>
      <c r="O21" s="52">
        <f t="shared" si="6"/>
        <v>23.386408871197041</v>
      </c>
      <c r="P21" s="52">
        <f t="shared" si="6"/>
        <v>23.234782608695649</v>
      </c>
      <c r="Q21" s="52">
        <f t="shared" si="6"/>
        <v>23.945392491467576</v>
      </c>
      <c r="R21" s="52">
        <f t="shared" si="6"/>
        <v>23.904721395151</v>
      </c>
      <c r="S21" s="52">
        <f t="shared" si="6"/>
        <v>23.827629911280102</v>
      </c>
    </row>
    <row r="22" spans="1:19" ht="17.25" thickBot="1" x14ac:dyDescent="0.35">
      <c r="A22" s="33">
        <v>3</v>
      </c>
      <c r="B22" s="47">
        <v>30</v>
      </c>
      <c r="C22" s="47">
        <v>41</v>
      </c>
      <c r="D22" s="47">
        <v>35</v>
      </c>
      <c r="E22" s="47">
        <v>38</v>
      </c>
      <c r="F22" s="47">
        <v>37</v>
      </c>
      <c r="G22" s="47">
        <v>36</v>
      </c>
      <c r="H22" s="47">
        <v>36</v>
      </c>
      <c r="I22" s="48">
        <v>43</v>
      </c>
      <c r="K22" s="27">
        <v>2</v>
      </c>
      <c r="L22" s="52">
        <f t="shared" ref="L22:S23" si="7">L14/L6*100</f>
        <v>25.453898184407265</v>
      </c>
      <c r="M22" s="52">
        <f t="shared" si="7"/>
        <v>22.312331045955499</v>
      </c>
      <c r="N22" s="52">
        <f t="shared" si="7"/>
        <v>21.632286995515695</v>
      </c>
      <c r="O22" s="52">
        <f t="shared" si="7"/>
        <v>24.19026047565119</v>
      </c>
      <c r="P22" s="52">
        <f t="shared" si="7"/>
        <v>24.149156555193844</v>
      </c>
      <c r="Q22" s="52">
        <f t="shared" si="7"/>
        <v>24.191616766467067</v>
      </c>
      <c r="R22" s="52">
        <f t="shared" si="7"/>
        <v>24.17073797891489</v>
      </c>
      <c r="S22" s="52">
        <f t="shared" si="7"/>
        <v>23.763669006038842</v>
      </c>
    </row>
    <row r="23" spans="1:19" ht="17.25" thickBot="1" x14ac:dyDescent="0.35">
      <c r="A23" s="26" t="s">
        <v>24</v>
      </c>
      <c r="B23" s="50">
        <f>AVERAGE(B20:B22)</f>
        <v>32.666666666666664</v>
      </c>
      <c r="C23" s="50">
        <f t="shared" ref="C23:I23" si="8">AVERAGE(C20:C22)</f>
        <v>36</v>
      </c>
      <c r="D23" s="50">
        <f t="shared" si="8"/>
        <v>38</v>
      </c>
      <c r="E23" s="50">
        <f t="shared" si="8"/>
        <v>38</v>
      </c>
      <c r="F23" s="50">
        <f t="shared" si="8"/>
        <v>36</v>
      </c>
      <c r="G23" s="50">
        <f t="shared" si="8"/>
        <v>43</v>
      </c>
      <c r="H23" s="50">
        <f t="shared" si="8"/>
        <v>48</v>
      </c>
      <c r="I23" s="51">
        <f t="shared" si="8"/>
        <v>41</v>
      </c>
      <c r="K23" s="33">
        <v>3</v>
      </c>
      <c r="L23" s="52">
        <f t="shared" si="7"/>
        <v>24.726522187822496</v>
      </c>
      <c r="M23" s="52">
        <f t="shared" si="7"/>
        <v>24.384909786768731</v>
      </c>
      <c r="N23" s="52">
        <f t="shared" si="7"/>
        <v>23.299059286808138</v>
      </c>
      <c r="O23" s="52"/>
      <c r="P23" s="52">
        <f t="shared" si="7"/>
        <v>24.907178217821784</v>
      </c>
      <c r="Q23" s="52">
        <f t="shared" si="7"/>
        <v>24.612533692722373</v>
      </c>
      <c r="R23" s="52">
        <f t="shared" si="7"/>
        <v>25.452327708883921</v>
      </c>
      <c r="S23" s="52">
        <f>S15/S7*100</f>
        <v>23.85413663880081</v>
      </c>
    </row>
    <row r="24" spans="1:19" ht="17.25" thickBot="1" x14ac:dyDescent="0.35">
      <c r="A24" s="29" t="s">
        <v>26</v>
      </c>
      <c r="B24" s="30">
        <f>STDEV(B20:B22)</f>
        <v>3.7859388972001828</v>
      </c>
      <c r="C24" s="30">
        <f t="shared" ref="C24:I24" si="9">STDEV(C20:C22)</f>
        <v>5</v>
      </c>
      <c r="D24" s="30">
        <f t="shared" si="9"/>
        <v>7</v>
      </c>
      <c r="E24" s="30">
        <f t="shared" si="9"/>
        <v>7</v>
      </c>
      <c r="F24" s="30">
        <f t="shared" si="9"/>
        <v>4.5825756949558398</v>
      </c>
      <c r="G24" s="30">
        <f t="shared" si="9"/>
        <v>8.8881944173155887</v>
      </c>
      <c r="H24" s="30">
        <f t="shared" si="9"/>
        <v>13.74772708486752</v>
      </c>
      <c r="I24" s="31">
        <f t="shared" si="9"/>
        <v>3.4641016151377544</v>
      </c>
      <c r="K24" s="26" t="s">
        <v>24</v>
      </c>
      <c r="L24" s="50">
        <f>AVERAGE(L21:L23)</f>
        <v>24.256650684223512</v>
      </c>
      <c r="M24" s="50">
        <f t="shared" ref="M24:S24" si="10">AVERAGE(M21:M23)</f>
        <v>23.005069075506668</v>
      </c>
      <c r="N24" s="50">
        <f t="shared" si="10"/>
        <v>22.031701185268929</v>
      </c>
      <c r="O24" s="50">
        <f t="shared" si="10"/>
        <v>23.788334673424117</v>
      </c>
      <c r="P24" s="50">
        <f t="shared" si="10"/>
        <v>24.097039127237093</v>
      </c>
      <c r="Q24" s="50">
        <f t="shared" si="10"/>
        <v>24.249847650219007</v>
      </c>
      <c r="R24" s="50">
        <f t="shared" si="10"/>
        <v>24.509262360983268</v>
      </c>
      <c r="S24" s="51">
        <f t="shared" si="10"/>
        <v>23.81514518537325</v>
      </c>
    </row>
    <row r="25" spans="1:19" ht="17.25" thickBot="1" x14ac:dyDescent="0.35">
      <c r="K25" s="29" t="s">
        <v>26</v>
      </c>
      <c r="L25" s="30">
        <f>STDEV(L21:L23)</f>
        <v>1.4888698027974399</v>
      </c>
      <c r="M25" s="30">
        <f t="shared" ref="M25:S25" si="11">STDEV(M21:M23)</f>
        <v>1.1949804310650711</v>
      </c>
      <c r="N25" s="30">
        <f t="shared" si="11"/>
        <v>1.1222867027902514</v>
      </c>
      <c r="O25" s="30">
        <f t="shared" si="11"/>
        <v>0.56840892057721493</v>
      </c>
      <c r="P25" s="30">
        <f t="shared" si="11"/>
        <v>0.83741503334888479</v>
      </c>
      <c r="Q25" s="30">
        <f t="shared" si="11"/>
        <v>0.33736104171913822</v>
      </c>
      <c r="R25" s="30">
        <f t="shared" si="11"/>
        <v>0.82747833416808203</v>
      </c>
      <c r="S25" s="31">
        <f t="shared" si="11"/>
        <v>4.6508057690205086E-2</v>
      </c>
    </row>
    <row r="26" spans="1:19" x14ac:dyDescent="0.3">
      <c r="A26" s="43"/>
      <c r="B26" s="133" t="s">
        <v>47</v>
      </c>
      <c r="C26" s="133"/>
      <c r="D26" s="133"/>
      <c r="E26" s="133"/>
      <c r="F26" s="133"/>
      <c r="G26" s="133"/>
      <c r="H26" s="133"/>
      <c r="I26" s="134"/>
    </row>
    <row r="27" spans="1:19" ht="17.25" thickBot="1" x14ac:dyDescent="0.35">
      <c r="A27" s="44" t="s">
        <v>15</v>
      </c>
      <c r="B27" s="45" t="s">
        <v>16</v>
      </c>
      <c r="C27" s="45" t="s">
        <v>17</v>
      </c>
      <c r="D27" s="45" t="s">
        <v>18</v>
      </c>
      <c r="E27" s="45" t="s">
        <v>19</v>
      </c>
      <c r="F27" s="45" t="s">
        <v>20</v>
      </c>
      <c r="G27" s="45" t="s">
        <v>21</v>
      </c>
      <c r="H27" s="45" t="s">
        <v>22</v>
      </c>
      <c r="I27" s="46" t="s">
        <v>23</v>
      </c>
    </row>
    <row r="28" spans="1:19" x14ac:dyDescent="0.3">
      <c r="A28" s="38">
        <v>1</v>
      </c>
      <c r="B28" s="39">
        <v>40.6</v>
      </c>
      <c r="C28" s="39">
        <v>44</v>
      </c>
      <c r="D28" s="39">
        <v>43.4</v>
      </c>
      <c r="E28" s="39">
        <v>44.3</v>
      </c>
      <c r="F28" s="39">
        <v>36.799999999999997</v>
      </c>
      <c r="G28" s="39">
        <v>37.700000000000003</v>
      </c>
      <c r="H28" s="39">
        <v>41.5</v>
      </c>
      <c r="I28" s="40">
        <v>44</v>
      </c>
    </row>
    <row r="29" spans="1:19" x14ac:dyDescent="0.3">
      <c r="A29" s="27">
        <v>2</v>
      </c>
      <c r="B29" s="22">
        <v>41.6</v>
      </c>
      <c r="C29" s="22">
        <v>44.3</v>
      </c>
      <c r="D29" s="22">
        <v>43.4</v>
      </c>
      <c r="E29" s="22">
        <v>44.3</v>
      </c>
      <c r="F29" s="22">
        <v>37.700000000000003</v>
      </c>
      <c r="G29" s="22">
        <v>38.200000000000003</v>
      </c>
      <c r="H29" s="22">
        <v>41.8</v>
      </c>
      <c r="I29" s="32">
        <v>44.5</v>
      </c>
    </row>
    <row r="30" spans="1:19" x14ac:dyDescent="0.3">
      <c r="A30" s="27">
        <v>3</v>
      </c>
      <c r="B30" s="22">
        <v>42.9</v>
      </c>
      <c r="C30" s="22">
        <v>44.9</v>
      </c>
      <c r="D30" s="22">
        <v>45.3</v>
      </c>
      <c r="E30" s="22">
        <v>44.5</v>
      </c>
      <c r="F30" s="22">
        <v>38</v>
      </c>
      <c r="G30" s="22">
        <v>38.4</v>
      </c>
      <c r="H30" s="22">
        <v>42.6</v>
      </c>
      <c r="I30" s="32">
        <v>45.9</v>
      </c>
      <c r="K30" s="58" t="s">
        <v>84</v>
      </c>
    </row>
    <row r="31" spans="1:19" x14ac:dyDescent="0.3">
      <c r="A31" s="27">
        <v>4</v>
      </c>
      <c r="B31" s="22">
        <v>43.2</v>
      </c>
      <c r="C31" s="22">
        <v>46.6</v>
      </c>
      <c r="D31" s="22">
        <v>47.5</v>
      </c>
      <c r="E31" s="22">
        <v>44.5</v>
      </c>
      <c r="F31" s="22">
        <v>39.200000000000003</v>
      </c>
      <c r="G31" s="22">
        <v>39.1</v>
      </c>
      <c r="H31" s="22">
        <v>42.9</v>
      </c>
      <c r="I31" s="32">
        <v>46.6</v>
      </c>
    </row>
    <row r="32" spans="1:19" x14ac:dyDescent="0.3">
      <c r="A32" s="27">
        <v>5</v>
      </c>
      <c r="B32" s="22">
        <v>44.9</v>
      </c>
      <c r="C32" s="22">
        <v>46.7</v>
      </c>
      <c r="D32" s="22">
        <v>47.7</v>
      </c>
      <c r="E32" s="22">
        <v>44.7</v>
      </c>
      <c r="F32" s="22">
        <v>40.9</v>
      </c>
      <c r="G32" s="22">
        <v>39.5</v>
      </c>
      <c r="H32" s="22">
        <v>43.3</v>
      </c>
      <c r="I32" s="32">
        <v>46.9</v>
      </c>
    </row>
    <row r="33" spans="1:9" x14ac:dyDescent="0.3">
      <c r="A33" s="27">
        <v>6</v>
      </c>
      <c r="B33" s="22">
        <v>45.5</v>
      </c>
      <c r="C33" s="22">
        <v>48</v>
      </c>
      <c r="D33" s="22">
        <v>49.1</v>
      </c>
      <c r="E33" s="22">
        <v>44.8</v>
      </c>
      <c r="F33" s="22">
        <v>41.9</v>
      </c>
      <c r="G33" s="22">
        <v>40.5</v>
      </c>
      <c r="H33" s="22">
        <v>44.1</v>
      </c>
      <c r="I33" s="32">
        <v>49.8</v>
      </c>
    </row>
    <row r="34" spans="1:9" x14ac:dyDescent="0.3">
      <c r="A34" s="27">
        <v>7</v>
      </c>
      <c r="B34" s="22">
        <v>46.4</v>
      </c>
      <c r="C34" s="22">
        <v>50.3</v>
      </c>
      <c r="D34" s="22">
        <v>49.5</v>
      </c>
      <c r="E34" s="22">
        <v>45.3</v>
      </c>
      <c r="F34" s="22">
        <v>42.1</v>
      </c>
      <c r="G34" s="22">
        <v>40.9</v>
      </c>
      <c r="H34" s="22">
        <v>45.1</v>
      </c>
      <c r="I34" s="32">
        <v>52.7</v>
      </c>
    </row>
    <row r="35" spans="1:9" x14ac:dyDescent="0.3">
      <c r="A35" s="27">
        <v>8</v>
      </c>
      <c r="B35" s="22">
        <v>47.8</v>
      </c>
      <c r="C35" s="22">
        <v>51.7</v>
      </c>
      <c r="D35" s="22">
        <v>50.5</v>
      </c>
      <c r="E35" s="22">
        <v>46.4</v>
      </c>
      <c r="F35" s="22">
        <v>45</v>
      </c>
      <c r="G35" s="22">
        <v>43.2</v>
      </c>
      <c r="H35" s="22">
        <v>48</v>
      </c>
      <c r="I35" s="32">
        <v>53.5</v>
      </c>
    </row>
    <row r="36" spans="1:9" x14ac:dyDescent="0.3">
      <c r="A36" s="27">
        <v>9</v>
      </c>
      <c r="B36" s="22">
        <v>49.5</v>
      </c>
      <c r="C36" s="22">
        <v>57.4</v>
      </c>
      <c r="D36" s="22">
        <v>52.8</v>
      </c>
      <c r="E36" s="22">
        <v>47.7</v>
      </c>
      <c r="F36" s="22">
        <v>46</v>
      </c>
      <c r="G36" s="22">
        <v>43.5</v>
      </c>
      <c r="H36" s="22">
        <v>49.5</v>
      </c>
      <c r="I36" s="32">
        <v>53.8</v>
      </c>
    </row>
    <row r="37" spans="1:9" ht="17.25" thickBot="1" x14ac:dyDescent="0.35">
      <c r="A37" s="33">
        <v>10</v>
      </c>
      <c r="B37" s="47">
        <v>50.4</v>
      </c>
      <c r="C37" s="47">
        <v>57.6</v>
      </c>
      <c r="D37" s="47">
        <v>53</v>
      </c>
      <c r="E37" s="47">
        <v>50.9</v>
      </c>
      <c r="F37" s="47">
        <v>48.4</v>
      </c>
      <c r="G37" s="47">
        <v>46.4</v>
      </c>
      <c r="H37" s="47">
        <v>49.9</v>
      </c>
      <c r="I37" s="48">
        <v>55.1</v>
      </c>
    </row>
    <row r="38" spans="1:9" x14ac:dyDescent="0.3">
      <c r="A38" s="49" t="s">
        <v>24</v>
      </c>
      <c r="B38" s="50">
        <f>AVERAGE(B28:B37)</f>
        <v>45.28</v>
      </c>
      <c r="C38" s="50">
        <f t="shared" ref="C38:H38" si="12">AVERAGE(C28:C37)</f>
        <v>49.15</v>
      </c>
      <c r="D38" s="50">
        <f t="shared" si="12"/>
        <v>48.220000000000006</v>
      </c>
      <c r="E38" s="50">
        <f t="shared" si="12"/>
        <v>45.739999999999995</v>
      </c>
      <c r="F38" s="50">
        <f t="shared" si="12"/>
        <v>41.6</v>
      </c>
      <c r="G38" s="50">
        <f t="shared" si="12"/>
        <v>40.739999999999995</v>
      </c>
      <c r="H38" s="50">
        <f t="shared" si="12"/>
        <v>44.870000000000005</v>
      </c>
      <c r="I38" s="51">
        <f>AVERAGE(I28:I37)</f>
        <v>49.28</v>
      </c>
    </row>
    <row r="39" spans="1:9" ht="17.25" thickBot="1" x14ac:dyDescent="0.35">
      <c r="A39" s="29" t="s">
        <v>26</v>
      </c>
      <c r="B39" s="30">
        <f>STDEV(B28:B37)</f>
        <v>3.2872818896806244</v>
      </c>
      <c r="C39" s="30">
        <f t="shared" ref="C39:I39" si="13">STDEV(C28:C37)</f>
        <v>5.0467261114949018</v>
      </c>
      <c r="D39" s="30">
        <f t="shared" si="13"/>
        <v>3.4515053076721309</v>
      </c>
      <c r="E39" s="30">
        <f t="shared" si="13"/>
        <v>2.1156559266572628</v>
      </c>
      <c r="F39" s="30">
        <f t="shared" si="13"/>
        <v>3.8724095283886943</v>
      </c>
      <c r="G39" s="30">
        <f t="shared" si="13"/>
        <v>2.8123536998985972</v>
      </c>
      <c r="H39" s="30">
        <f t="shared" si="13"/>
        <v>3.1527941751898605</v>
      </c>
      <c r="I39" s="31">
        <f t="shared" si="13"/>
        <v>4.2041778163050045</v>
      </c>
    </row>
    <row r="41" spans="1:9" ht="17.25" thickBot="1" x14ac:dyDescent="0.35"/>
    <row r="42" spans="1:9" x14ac:dyDescent="0.3">
      <c r="A42" s="43"/>
      <c r="B42" s="133" t="s">
        <v>48</v>
      </c>
      <c r="C42" s="133"/>
      <c r="D42" s="133"/>
      <c r="E42" s="133"/>
      <c r="F42" s="133"/>
      <c r="G42" s="133"/>
      <c r="H42" s="133"/>
      <c r="I42" s="134"/>
    </row>
    <row r="43" spans="1:9" ht="17.25" thickBot="1" x14ac:dyDescent="0.35">
      <c r="A43" s="44" t="s">
        <v>15</v>
      </c>
      <c r="B43" s="45" t="s">
        <v>16</v>
      </c>
      <c r="C43" s="45" t="s">
        <v>17</v>
      </c>
      <c r="D43" s="45" t="s">
        <v>18</v>
      </c>
      <c r="E43" s="45" t="s">
        <v>19</v>
      </c>
      <c r="F43" s="45" t="s">
        <v>20</v>
      </c>
      <c r="G43" s="45" t="s">
        <v>21</v>
      </c>
      <c r="H43" s="45" t="s">
        <v>22</v>
      </c>
      <c r="I43" s="46" t="s">
        <v>23</v>
      </c>
    </row>
    <row r="44" spans="1:9" x14ac:dyDescent="0.3">
      <c r="A44" s="38">
        <v>1</v>
      </c>
      <c r="B44" s="39">
        <v>0.56000000000000005</v>
      </c>
      <c r="C44" s="39">
        <v>0.75</v>
      </c>
      <c r="D44" s="39">
        <v>0.77</v>
      </c>
      <c r="E44" s="39">
        <v>1.0900000000000001</v>
      </c>
      <c r="F44" s="39">
        <v>0.86</v>
      </c>
      <c r="G44" s="39">
        <v>0.67</v>
      </c>
      <c r="H44" s="39">
        <v>0.68</v>
      </c>
      <c r="I44" s="40">
        <v>0.79</v>
      </c>
    </row>
    <row r="45" spans="1:9" x14ac:dyDescent="0.3">
      <c r="A45" s="27">
        <v>2</v>
      </c>
      <c r="B45" s="22">
        <v>0.6</v>
      </c>
      <c r="C45" s="22">
        <v>0.86</v>
      </c>
      <c r="D45" s="22">
        <v>0.8</v>
      </c>
      <c r="E45" s="22">
        <v>1.1000000000000001</v>
      </c>
      <c r="F45" s="22">
        <v>0.89</v>
      </c>
      <c r="G45" s="22">
        <v>0.81</v>
      </c>
      <c r="H45" s="22">
        <v>0.89</v>
      </c>
      <c r="I45" s="32">
        <v>0.8</v>
      </c>
    </row>
    <row r="46" spans="1:9" x14ac:dyDescent="0.3">
      <c r="A46" s="27">
        <v>3</v>
      </c>
      <c r="B46" s="22">
        <v>0.61</v>
      </c>
      <c r="C46" s="22">
        <v>0.88</v>
      </c>
      <c r="D46" s="22">
        <v>0.95</v>
      </c>
      <c r="E46" s="22">
        <v>1.1499999999999999</v>
      </c>
      <c r="F46" s="22">
        <v>0.91</v>
      </c>
      <c r="G46" s="22">
        <v>0.83</v>
      </c>
      <c r="H46" s="22">
        <v>0.91</v>
      </c>
      <c r="I46" s="32">
        <v>0.82</v>
      </c>
    </row>
    <row r="47" spans="1:9" x14ac:dyDescent="0.3">
      <c r="A47" s="27">
        <v>4</v>
      </c>
      <c r="B47" s="22">
        <v>0.68</v>
      </c>
      <c r="C47" s="22">
        <v>0.88</v>
      </c>
      <c r="D47" s="22">
        <v>1.02</v>
      </c>
      <c r="E47" s="22">
        <v>1.18</v>
      </c>
      <c r="F47" s="22">
        <v>0.94</v>
      </c>
      <c r="G47" s="22">
        <v>0.84</v>
      </c>
      <c r="H47" s="22">
        <v>0.96</v>
      </c>
      <c r="I47" s="32">
        <v>0.83</v>
      </c>
    </row>
    <row r="48" spans="1:9" x14ac:dyDescent="0.3">
      <c r="A48" s="27">
        <v>5</v>
      </c>
      <c r="B48" s="22">
        <v>0.73</v>
      </c>
      <c r="C48" s="22">
        <v>1.02</v>
      </c>
      <c r="D48" s="22">
        <v>1.03</v>
      </c>
      <c r="E48" s="22">
        <v>1.23</v>
      </c>
      <c r="F48" s="22">
        <v>1.0900000000000001</v>
      </c>
      <c r="G48" s="22">
        <v>0.92</v>
      </c>
      <c r="H48" s="22">
        <v>1</v>
      </c>
      <c r="I48" s="32">
        <v>0.85</v>
      </c>
    </row>
    <row r="49" spans="1:9" x14ac:dyDescent="0.3">
      <c r="A49" s="27">
        <v>6</v>
      </c>
      <c r="B49" s="22">
        <v>0.76</v>
      </c>
      <c r="C49" s="22">
        <v>1.03</v>
      </c>
      <c r="D49" s="22">
        <v>1.1200000000000001</v>
      </c>
      <c r="E49" s="22">
        <v>1.27</v>
      </c>
      <c r="F49" s="22">
        <v>1.1399999999999999</v>
      </c>
      <c r="G49" s="22">
        <v>0.94</v>
      </c>
      <c r="H49" s="22">
        <v>1.03</v>
      </c>
      <c r="I49" s="32">
        <v>0.86</v>
      </c>
    </row>
    <row r="50" spans="1:9" x14ac:dyDescent="0.3">
      <c r="A50" s="27">
        <v>7</v>
      </c>
      <c r="B50" s="22">
        <v>0.99</v>
      </c>
      <c r="C50" s="22">
        <v>1.1100000000000001</v>
      </c>
      <c r="D50" s="22">
        <v>1.1399999999999999</v>
      </c>
      <c r="E50" s="22">
        <v>1.27</v>
      </c>
      <c r="F50" s="22">
        <v>1.21</v>
      </c>
      <c r="G50" s="22">
        <v>1.02</v>
      </c>
      <c r="H50" s="22">
        <v>1.18</v>
      </c>
      <c r="I50" s="32">
        <v>0.91</v>
      </c>
    </row>
    <row r="51" spans="1:9" x14ac:dyDescent="0.3">
      <c r="A51" s="27">
        <v>8</v>
      </c>
      <c r="B51" s="22">
        <v>1</v>
      </c>
      <c r="C51" s="22">
        <v>1.22</v>
      </c>
      <c r="D51" s="22">
        <v>1.1499999999999999</v>
      </c>
      <c r="E51" s="22">
        <v>1.28</v>
      </c>
      <c r="F51" s="22">
        <v>1.26</v>
      </c>
      <c r="G51" s="22">
        <v>1.0900000000000001</v>
      </c>
      <c r="H51" s="22">
        <v>1.47</v>
      </c>
      <c r="I51" s="32">
        <v>0.98</v>
      </c>
    </row>
    <row r="52" spans="1:9" x14ac:dyDescent="0.3">
      <c r="A52" s="27">
        <v>9</v>
      </c>
      <c r="B52" s="22">
        <v>1.18</v>
      </c>
      <c r="C52" s="22">
        <v>1.4</v>
      </c>
      <c r="D52" s="22">
        <v>1.54</v>
      </c>
      <c r="E52" s="22">
        <v>1.29</v>
      </c>
      <c r="F52" s="22">
        <v>1.34</v>
      </c>
      <c r="G52" s="22">
        <v>1.1200000000000001</v>
      </c>
      <c r="H52" s="22">
        <v>1.56</v>
      </c>
      <c r="I52" s="32">
        <v>1.01</v>
      </c>
    </row>
    <row r="53" spans="1:9" ht="17.25" thickBot="1" x14ac:dyDescent="0.35">
      <c r="A53" s="33">
        <v>10</v>
      </c>
      <c r="B53" s="47">
        <v>1.19</v>
      </c>
      <c r="C53" s="47">
        <v>1.42</v>
      </c>
      <c r="D53" s="47">
        <v>1.96</v>
      </c>
      <c r="E53" s="47">
        <v>1.34</v>
      </c>
      <c r="F53" s="47">
        <v>1.43</v>
      </c>
      <c r="G53" s="47">
        <v>1.1599999999999999</v>
      </c>
      <c r="H53" s="47">
        <v>2.91</v>
      </c>
      <c r="I53" s="48">
        <v>1.41</v>
      </c>
    </row>
    <row r="54" spans="1:9" x14ac:dyDescent="0.3">
      <c r="A54" s="49" t="s">
        <v>24</v>
      </c>
      <c r="B54" s="59">
        <f>AVERAGE(B44:B53)</f>
        <v>0.83000000000000007</v>
      </c>
      <c r="C54" s="59">
        <f t="shared" ref="C54:H54" si="14">AVERAGE(C44:C53)</f>
        <v>1.0569999999999999</v>
      </c>
      <c r="D54" s="59">
        <f t="shared" si="14"/>
        <v>1.1480000000000001</v>
      </c>
      <c r="E54" s="59">
        <f t="shared" si="14"/>
        <v>1.22</v>
      </c>
      <c r="F54" s="59">
        <f t="shared" si="14"/>
        <v>1.107</v>
      </c>
      <c r="G54" s="59">
        <f t="shared" si="14"/>
        <v>0.93999999999999984</v>
      </c>
      <c r="H54" s="59">
        <f t="shared" si="14"/>
        <v>1.2589999999999999</v>
      </c>
      <c r="I54" s="60">
        <f>AVERAGE(I44:I53)</f>
        <v>0.92599999999999993</v>
      </c>
    </row>
    <row r="55" spans="1:9" ht="17.25" thickBot="1" x14ac:dyDescent="0.35">
      <c r="A55" s="29" t="s">
        <v>26</v>
      </c>
      <c r="B55" s="30">
        <f>STDEV(B44:B53)</f>
        <v>0.2399536992375354</v>
      </c>
      <c r="C55" s="30">
        <f t="shared" ref="C55:I55" si="15">STDEV(C44:C53)</f>
        <v>0.23012315543349038</v>
      </c>
      <c r="D55" s="30">
        <f t="shared" si="15"/>
        <v>0.35704963862808253</v>
      </c>
      <c r="E55" s="30">
        <f t="shared" si="15"/>
        <v>8.5505035589204401E-2</v>
      </c>
      <c r="F55" s="30">
        <f t="shared" si="15"/>
        <v>0.20243243042775746</v>
      </c>
      <c r="G55" s="30">
        <f t="shared" si="15"/>
        <v>0.15705625319186439</v>
      </c>
      <c r="H55" s="30">
        <f t="shared" si="15"/>
        <v>0.63851302953729061</v>
      </c>
      <c r="I55" s="31">
        <f t="shared" si="15"/>
        <v>0.18542443803938646</v>
      </c>
    </row>
  </sheetData>
  <mergeCells count="7">
    <mergeCell ref="B3:I3"/>
    <mergeCell ref="B26:I26"/>
    <mergeCell ref="B42:I42"/>
    <mergeCell ref="L3:S3"/>
    <mergeCell ref="L11:S11"/>
    <mergeCell ref="L19:S19"/>
    <mergeCell ref="B18:I18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2"/>
  <sheetViews>
    <sheetView zoomScale="85" zoomScaleNormal="85" workbookViewId="0">
      <selection activeCell="F71" sqref="F71"/>
    </sheetView>
  </sheetViews>
  <sheetFormatPr defaultRowHeight="16.5" x14ac:dyDescent="0.3"/>
  <cols>
    <col min="1" max="1" width="7.75" bestFit="1" customWidth="1"/>
    <col min="2" max="2" width="9.125" bestFit="1" customWidth="1"/>
    <col min="3" max="3" width="5.75" bestFit="1" customWidth="1"/>
    <col min="4" max="4" width="10.125" bestFit="1" customWidth="1"/>
    <col min="5" max="5" width="10.125" customWidth="1"/>
    <col min="6" max="6" width="11.875" bestFit="1" customWidth="1"/>
    <col min="7" max="7" width="10.25" bestFit="1" customWidth="1"/>
    <col min="8" max="8" width="12.125" customWidth="1"/>
    <col min="9" max="9" width="7.75" bestFit="1" customWidth="1"/>
    <col min="16" max="16" width="12.75" bestFit="1" customWidth="1"/>
    <col min="17" max="17" width="9.625" bestFit="1" customWidth="1"/>
    <col min="18" max="18" width="11" bestFit="1" customWidth="1"/>
    <col min="25" max="25" width="13.125" bestFit="1" customWidth="1"/>
  </cols>
  <sheetData>
    <row r="1" spans="1:25" ht="35.25" x14ac:dyDescent="0.3">
      <c r="A1" s="71" t="s">
        <v>4</v>
      </c>
      <c r="B1" s="70" t="s">
        <v>0</v>
      </c>
      <c r="C1" s="70" t="s">
        <v>1</v>
      </c>
      <c r="D1" s="70" t="s">
        <v>51</v>
      </c>
      <c r="E1" s="84" t="s">
        <v>52</v>
      </c>
      <c r="F1" s="85" t="s">
        <v>54</v>
      </c>
      <c r="G1" s="62" t="s">
        <v>55</v>
      </c>
      <c r="H1" s="73" t="s">
        <v>59</v>
      </c>
      <c r="I1" s="72" t="s">
        <v>53</v>
      </c>
      <c r="K1" s="130" t="s">
        <v>4</v>
      </c>
      <c r="L1" s="121" t="s">
        <v>0</v>
      </c>
      <c r="M1" s="121" t="s">
        <v>1</v>
      </c>
      <c r="N1" s="146" t="s">
        <v>60</v>
      </c>
      <c r="O1" s="147"/>
      <c r="P1" s="148"/>
      <c r="Q1" s="146" t="s">
        <v>65</v>
      </c>
      <c r="R1" s="147"/>
      <c r="S1" s="148"/>
      <c r="T1" s="146" t="s">
        <v>66</v>
      </c>
      <c r="U1" s="147"/>
      <c r="V1" s="148"/>
      <c r="W1" s="146" t="s">
        <v>67</v>
      </c>
      <c r="X1" s="147"/>
      <c r="Y1" s="149"/>
    </row>
    <row r="2" spans="1:25" ht="17.25" x14ac:dyDescent="0.3">
      <c r="A2" s="107" t="s">
        <v>16</v>
      </c>
      <c r="B2" s="108" t="s">
        <v>56</v>
      </c>
      <c r="C2" s="63">
        <v>1</v>
      </c>
      <c r="D2" s="64">
        <v>37</v>
      </c>
      <c r="E2" s="64">
        <v>7</v>
      </c>
      <c r="F2" s="66">
        <v>46.4</v>
      </c>
      <c r="G2" s="67">
        <v>0.75</v>
      </c>
      <c r="H2" s="65">
        <v>20</v>
      </c>
      <c r="I2" s="65">
        <v>38</v>
      </c>
      <c r="K2" s="150"/>
      <c r="L2" s="151"/>
      <c r="M2" s="151"/>
      <c r="N2" s="74" t="s">
        <v>61</v>
      </c>
      <c r="O2" s="74" t="s">
        <v>62</v>
      </c>
      <c r="P2" s="74" t="s">
        <v>63</v>
      </c>
      <c r="Q2" s="74" t="s">
        <v>61</v>
      </c>
      <c r="R2" s="74" t="s">
        <v>62</v>
      </c>
      <c r="S2" s="74" t="s">
        <v>63</v>
      </c>
      <c r="T2" s="74" t="s">
        <v>61</v>
      </c>
      <c r="U2" s="74" t="s">
        <v>62</v>
      </c>
      <c r="V2" s="74" t="s">
        <v>63</v>
      </c>
      <c r="W2" s="74" t="s">
        <v>61</v>
      </c>
      <c r="X2" s="74" t="s">
        <v>62</v>
      </c>
      <c r="Y2" s="96" t="s">
        <v>63</v>
      </c>
    </row>
    <row r="3" spans="1:25" ht="17.25" x14ac:dyDescent="0.3">
      <c r="A3" s="107"/>
      <c r="B3" s="109"/>
      <c r="C3" s="63">
        <v>2</v>
      </c>
      <c r="D3" s="64">
        <v>38</v>
      </c>
      <c r="E3" s="64">
        <v>8</v>
      </c>
      <c r="F3" s="66">
        <v>46.8</v>
      </c>
      <c r="G3" s="67">
        <v>0.79</v>
      </c>
      <c r="H3" s="65">
        <v>25</v>
      </c>
      <c r="I3" s="65">
        <v>41</v>
      </c>
      <c r="K3" s="141" t="s">
        <v>16</v>
      </c>
      <c r="L3" s="138" t="s">
        <v>68</v>
      </c>
      <c r="M3" s="1">
        <v>1</v>
      </c>
      <c r="N3" s="75">
        <v>24.26</v>
      </c>
      <c r="O3" s="75">
        <v>6.27</v>
      </c>
      <c r="P3" s="3">
        <f>O3/N3*100</f>
        <v>25.84501236603462</v>
      </c>
      <c r="Q3" s="75">
        <v>55.79</v>
      </c>
      <c r="R3" s="75">
        <v>13.28</v>
      </c>
      <c r="S3" s="3">
        <f>R3/Q3*100</f>
        <v>23.803549023122422</v>
      </c>
      <c r="T3" s="75">
        <v>18.43</v>
      </c>
      <c r="U3" s="75">
        <v>5.55</v>
      </c>
      <c r="V3" s="3">
        <f>U3/T3*100</f>
        <v>30.113944655453068</v>
      </c>
      <c r="W3" s="75">
        <v>71.89</v>
      </c>
      <c r="X3" s="75">
        <v>17.73</v>
      </c>
      <c r="Y3" s="10">
        <f>X3/W3*100</f>
        <v>24.662679093058841</v>
      </c>
    </row>
    <row r="4" spans="1:25" ht="17.25" x14ac:dyDescent="0.3">
      <c r="A4" s="107"/>
      <c r="B4" s="109"/>
      <c r="C4" s="63">
        <v>3</v>
      </c>
      <c r="D4" s="64">
        <v>50</v>
      </c>
      <c r="E4" s="64">
        <v>6</v>
      </c>
      <c r="F4" s="66">
        <v>48.3</v>
      </c>
      <c r="G4" s="67">
        <v>0.82</v>
      </c>
      <c r="H4" s="65">
        <v>27</v>
      </c>
      <c r="I4" s="65">
        <v>45</v>
      </c>
      <c r="K4" s="142"/>
      <c r="L4" s="139"/>
      <c r="M4" s="1">
        <v>2</v>
      </c>
      <c r="N4" s="75">
        <v>19.68</v>
      </c>
      <c r="O4" s="75">
        <v>5.44</v>
      </c>
      <c r="P4" s="3">
        <f t="shared" ref="P4:P5" si="0">O4/N4*100</f>
        <v>27.64227642276423</v>
      </c>
      <c r="Q4" s="75">
        <v>31.013999999999999</v>
      </c>
      <c r="R4" s="75">
        <v>8.6</v>
      </c>
      <c r="S4" s="3">
        <f t="shared" ref="S4:S5" si="1">R4/Q4*100</f>
        <v>27.729412523376539</v>
      </c>
      <c r="T4" s="75">
        <v>13.64</v>
      </c>
      <c r="U4" s="75">
        <v>4.13</v>
      </c>
      <c r="V4" s="3">
        <f t="shared" ref="V4:V5" si="2">U4/T4*100</f>
        <v>30.278592375366564</v>
      </c>
      <c r="W4" s="75">
        <v>67.739999999999995</v>
      </c>
      <c r="X4" s="75">
        <v>14.85</v>
      </c>
      <c r="Y4" s="10">
        <f t="shared" ref="Y4:Y5" si="3">X4/W4*100</f>
        <v>21.922054915854741</v>
      </c>
    </row>
    <row r="5" spans="1:25" ht="17.25" x14ac:dyDescent="0.3">
      <c r="A5" s="107"/>
      <c r="B5" s="109"/>
      <c r="C5" s="63">
        <v>4</v>
      </c>
      <c r="D5" s="64">
        <v>52</v>
      </c>
      <c r="E5" s="64">
        <v>5</v>
      </c>
      <c r="F5" s="66">
        <v>48.5</v>
      </c>
      <c r="G5" s="67">
        <v>0.83</v>
      </c>
      <c r="H5" s="65">
        <v>29.35</v>
      </c>
      <c r="I5" s="65">
        <v>45</v>
      </c>
      <c r="K5" s="142"/>
      <c r="L5" s="139"/>
      <c r="M5" s="1">
        <v>3</v>
      </c>
      <c r="N5" s="75">
        <v>23.48</v>
      </c>
      <c r="O5" s="75">
        <v>6.24</v>
      </c>
      <c r="P5" s="3">
        <f t="shared" si="0"/>
        <v>26.575809199318567</v>
      </c>
      <c r="Q5" s="75">
        <v>42.13</v>
      </c>
      <c r="R5" s="75">
        <v>12.15</v>
      </c>
      <c r="S5" s="3">
        <f t="shared" si="1"/>
        <v>28.839306907192025</v>
      </c>
      <c r="T5" s="75">
        <v>17.34</v>
      </c>
      <c r="U5" s="75">
        <v>5.18</v>
      </c>
      <c r="V5" s="3">
        <f t="shared" si="2"/>
        <v>29.873125720876587</v>
      </c>
      <c r="W5" s="75">
        <v>76.37</v>
      </c>
      <c r="X5" s="75">
        <v>20.99</v>
      </c>
      <c r="Y5" s="10">
        <f t="shared" si="3"/>
        <v>27.484614377373312</v>
      </c>
    </row>
    <row r="6" spans="1:25" ht="17.25" x14ac:dyDescent="0.3">
      <c r="A6" s="107"/>
      <c r="B6" s="109"/>
      <c r="C6" s="63">
        <v>5</v>
      </c>
      <c r="D6" s="64">
        <v>52</v>
      </c>
      <c r="E6" s="64">
        <v>6</v>
      </c>
      <c r="F6" s="66">
        <v>48.6</v>
      </c>
      <c r="G6" s="67">
        <v>0.83</v>
      </c>
      <c r="H6" s="65">
        <v>30</v>
      </c>
      <c r="I6" s="65">
        <v>46</v>
      </c>
      <c r="K6" s="143"/>
      <c r="L6" s="140"/>
      <c r="M6" s="76" t="s">
        <v>64</v>
      </c>
      <c r="N6" s="77">
        <f>AVERAGE(N3:N5)</f>
        <v>22.473333333333333</v>
      </c>
      <c r="O6" s="77">
        <f t="shared" ref="O6" si="4">AVERAGE(O3:O5)</f>
        <v>5.9833333333333343</v>
      </c>
      <c r="P6" s="78">
        <f>AVERAGE(P3:P5)</f>
        <v>26.687699329372474</v>
      </c>
      <c r="Q6" s="77">
        <f>AVERAGE(Q3:Q5)</f>
        <v>42.978000000000002</v>
      </c>
      <c r="R6" s="77">
        <f t="shared" ref="R6" si="5">AVERAGE(R3:R5)</f>
        <v>11.343333333333334</v>
      </c>
      <c r="S6" s="78">
        <f>AVERAGE(S3:S5)</f>
        <v>26.79075615123033</v>
      </c>
      <c r="T6" s="77">
        <f>AVERAGE(T3:T5)</f>
        <v>16.47</v>
      </c>
      <c r="U6" s="77">
        <f t="shared" ref="U6" si="6">AVERAGE(U3:U5)</f>
        <v>4.9533333333333331</v>
      </c>
      <c r="V6" s="78">
        <f>AVERAGE(V3:V5)</f>
        <v>30.088554250565409</v>
      </c>
      <c r="W6" s="77">
        <f>AVERAGE(W3:W5)</f>
        <v>72</v>
      </c>
      <c r="X6" s="77">
        <f t="shared" ref="X6" si="7">AVERAGE(X3:X5)</f>
        <v>17.856666666666666</v>
      </c>
      <c r="Y6" s="97">
        <f>AVERAGE(Y3:Y5)</f>
        <v>24.689782795428965</v>
      </c>
    </row>
    <row r="7" spans="1:25" ht="17.25" x14ac:dyDescent="0.3">
      <c r="A7" s="107"/>
      <c r="B7" s="109"/>
      <c r="C7" s="63">
        <v>6</v>
      </c>
      <c r="D7" s="64">
        <v>53</v>
      </c>
      <c r="E7" s="64">
        <v>6</v>
      </c>
      <c r="F7" s="66">
        <v>48.8</v>
      </c>
      <c r="G7" s="67">
        <v>0.91</v>
      </c>
      <c r="H7" s="65">
        <v>35</v>
      </c>
      <c r="I7" s="65">
        <v>46</v>
      </c>
      <c r="K7" s="141" t="s">
        <v>57</v>
      </c>
      <c r="L7" s="138" t="s">
        <v>68</v>
      </c>
      <c r="M7" s="1">
        <v>1</v>
      </c>
      <c r="N7" s="75">
        <v>23.07</v>
      </c>
      <c r="O7" s="75">
        <v>6.57</v>
      </c>
      <c r="P7" s="3">
        <f>O7/N7*100</f>
        <v>28.478543563068921</v>
      </c>
      <c r="Q7" s="75">
        <v>55.58</v>
      </c>
      <c r="R7" s="75">
        <v>15.46</v>
      </c>
      <c r="S7" s="3">
        <f>R7/Q7*100</f>
        <v>27.815761065131344</v>
      </c>
      <c r="T7" s="75">
        <v>24.83</v>
      </c>
      <c r="U7" s="75">
        <v>8.49</v>
      </c>
      <c r="V7" s="3">
        <f>U7/T7*100</f>
        <v>34.192509061619013</v>
      </c>
      <c r="W7" s="75">
        <v>99.07</v>
      </c>
      <c r="X7" s="75">
        <v>25.98</v>
      </c>
      <c r="Y7" s="10">
        <f>X7/W7*100</f>
        <v>26.223882103563138</v>
      </c>
    </row>
    <row r="8" spans="1:25" ht="17.25" x14ac:dyDescent="0.3">
      <c r="A8" s="107"/>
      <c r="B8" s="109"/>
      <c r="C8" s="63">
        <v>7</v>
      </c>
      <c r="D8" s="64">
        <v>53</v>
      </c>
      <c r="E8" s="64">
        <v>6</v>
      </c>
      <c r="F8" s="66">
        <v>50.2</v>
      </c>
      <c r="G8" s="67">
        <v>0.96</v>
      </c>
      <c r="H8" s="65"/>
      <c r="I8" s="65">
        <v>46</v>
      </c>
      <c r="K8" s="142"/>
      <c r="L8" s="139"/>
      <c r="M8" s="1">
        <v>2</v>
      </c>
      <c r="N8" s="75">
        <v>24.09</v>
      </c>
      <c r="O8" s="75">
        <v>5.92</v>
      </c>
      <c r="P8" s="3">
        <f t="shared" ref="P8:P9" si="8">O8/N8*100</f>
        <v>24.574512245745122</v>
      </c>
      <c r="Q8" s="75">
        <v>34.590000000000003</v>
      </c>
      <c r="R8" s="75">
        <v>8.73</v>
      </c>
      <c r="S8" s="3">
        <f t="shared" ref="S8:S9" si="9">R8/Q8*100</f>
        <v>25.238508239375541</v>
      </c>
      <c r="T8" s="75">
        <v>7.56</v>
      </c>
      <c r="U8" s="75">
        <v>2.4500000000000002</v>
      </c>
      <c r="V8" s="3">
        <f t="shared" ref="V8:V9" si="10">U8/T8*100</f>
        <v>32.407407407407412</v>
      </c>
      <c r="W8" s="75">
        <v>97.58</v>
      </c>
      <c r="X8" s="75">
        <v>24.47</v>
      </c>
      <c r="Y8" s="10">
        <f t="shared" ref="Y8:Y9" si="11">X8/W8*100</f>
        <v>25.076860012297601</v>
      </c>
    </row>
    <row r="9" spans="1:25" ht="17.25" x14ac:dyDescent="0.3">
      <c r="A9" s="107"/>
      <c r="B9" s="109"/>
      <c r="C9" s="63">
        <v>8</v>
      </c>
      <c r="D9" s="64">
        <v>53</v>
      </c>
      <c r="E9" s="64">
        <v>7</v>
      </c>
      <c r="F9" s="66">
        <v>51</v>
      </c>
      <c r="G9" s="67">
        <v>0.98</v>
      </c>
      <c r="H9" s="65"/>
      <c r="I9" s="65">
        <v>48</v>
      </c>
      <c r="K9" s="142"/>
      <c r="L9" s="139"/>
      <c r="M9" s="1">
        <v>3</v>
      </c>
      <c r="N9" s="75">
        <v>21.25</v>
      </c>
      <c r="O9" s="75">
        <v>5.44</v>
      </c>
      <c r="P9" s="3">
        <f t="shared" si="8"/>
        <v>25.6</v>
      </c>
      <c r="Q9" s="75">
        <v>44.19</v>
      </c>
      <c r="R9" s="75">
        <v>11.56</v>
      </c>
      <c r="S9" s="3">
        <f t="shared" si="9"/>
        <v>26.159764652636348</v>
      </c>
      <c r="T9" s="75">
        <v>14.09</v>
      </c>
      <c r="U9" s="75">
        <v>4.33</v>
      </c>
      <c r="V9" s="3">
        <f t="shared" si="10"/>
        <v>30.731014904187369</v>
      </c>
      <c r="W9" s="75">
        <v>91.52</v>
      </c>
      <c r="X9" s="75">
        <v>22.42</v>
      </c>
      <c r="Y9" s="10">
        <f t="shared" si="11"/>
        <v>24.497377622377627</v>
      </c>
    </row>
    <row r="10" spans="1:25" ht="17.25" x14ac:dyDescent="0.3">
      <c r="A10" s="107"/>
      <c r="B10" s="109"/>
      <c r="C10" s="63">
        <v>9</v>
      </c>
      <c r="D10" s="64">
        <v>54</v>
      </c>
      <c r="E10" s="64">
        <v>7</v>
      </c>
      <c r="F10" s="66">
        <v>51.4</v>
      </c>
      <c r="G10" s="67">
        <v>1.03</v>
      </c>
      <c r="H10" s="65"/>
      <c r="I10" s="65">
        <v>49</v>
      </c>
      <c r="K10" s="143"/>
      <c r="L10" s="140"/>
      <c r="M10" s="76" t="s">
        <v>64</v>
      </c>
      <c r="N10" s="77">
        <f>AVERAGE(N7:N9)</f>
        <v>22.803333333333331</v>
      </c>
      <c r="O10" s="77">
        <f t="shared" ref="O10:P10" si="12">AVERAGE(O7:O9)</f>
        <v>5.9766666666666666</v>
      </c>
      <c r="P10" s="78">
        <f t="shared" si="12"/>
        <v>26.217685269604683</v>
      </c>
      <c r="Q10" s="77">
        <f>AVERAGE(Q7:Q9)</f>
        <v>44.786666666666669</v>
      </c>
      <c r="R10" s="77">
        <f t="shared" ref="R10:S10" si="13">AVERAGE(R7:R9)</f>
        <v>11.916666666666666</v>
      </c>
      <c r="S10" s="78">
        <f t="shared" si="13"/>
        <v>26.404677985714414</v>
      </c>
      <c r="T10" s="77">
        <f>AVERAGE(T7:T9)</f>
        <v>15.493333333333334</v>
      </c>
      <c r="U10" s="77">
        <f t="shared" ref="U10:V10" si="14">AVERAGE(U7:U9)</f>
        <v>5.0900000000000007</v>
      </c>
      <c r="V10" s="78">
        <f t="shared" si="14"/>
        <v>32.44364379107126</v>
      </c>
      <c r="W10" s="77">
        <f>AVERAGE(W7:W9)</f>
        <v>96.056666666666658</v>
      </c>
      <c r="X10" s="77">
        <f t="shared" ref="X10:Y10" si="15">AVERAGE(X7:X9)</f>
        <v>24.290000000000003</v>
      </c>
      <c r="Y10" s="97">
        <f t="shared" si="15"/>
        <v>25.266039912746123</v>
      </c>
    </row>
    <row r="11" spans="1:25" ht="17.25" x14ac:dyDescent="0.3">
      <c r="A11" s="107"/>
      <c r="B11" s="109"/>
      <c r="C11" s="63">
        <v>10</v>
      </c>
      <c r="D11" s="64">
        <v>56</v>
      </c>
      <c r="E11" s="64">
        <v>7</v>
      </c>
      <c r="F11" s="66">
        <v>51.5</v>
      </c>
      <c r="G11" s="67">
        <v>1.1399999999999999</v>
      </c>
      <c r="H11" s="65"/>
      <c r="I11" s="65">
        <v>52</v>
      </c>
      <c r="K11" s="141" t="s">
        <v>18</v>
      </c>
      <c r="L11" s="138" t="s">
        <v>68</v>
      </c>
      <c r="M11" s="1">
        <v>1</v>
      </c>
      <c r="N11" s="75">
        <v>26.5</v>
      </c>
      <c r="O11" s="75">
        <v>6.76</v>
      </c>
      <c r="P11" s="3">
        <f>O11/N11*100</f>
        <v>25.509433962264151</v>
      </c>
      <c r="Q11" s="75">
        <v>56.48</v>
      </c>
      <c r="R11" s="75">
        <v>14.76</v>
      </c>
      <c r="S11" s="3">
        <f>R11/Q11*100</f>
        <v>26.133144475920684</v>
      </c>
      <c r="T11" s="75">
        <v>26.93</v>
      </c>
      <c r="U11" s="75">
        <v>8.15</v>
      </c>
      <c r="V11" s="3">
        <f>U11/T11*100</f>
        <v>30.263646490902339</v>
      </c>
      <c r="W11" s="75">
        <v>82.43</v>
      </c>
      <c r="X11" s="75">
        <v>20.36</v>
      </c>
      <c r="Y11" s="10">
        <f>X11/W11*100</f>
        <v>24.699745238384079</v>
      </c>
    </row>
    <row r="12" spans="1:25" ht="17.25" x14ac:dyDescent="0.3">
      <c r="A12" s="107"/>
      <c r="B12" s="109"/>
      <c r="C12" s="68" t="s">
        <v>3</v>
      </c>
      <c r="D12" s="69">
        <f>AVERAGE(D2:D11)</f>
        <v>49.8</v>
      </c>
      <c r="E12" s="69">
        <v>6.5</v>
      </c>
      <c r="F12" s="69">
        <f>AVERAGE(F2:F11)</f>
        <v>49.149999999999991</v>
      </c>
      <c r="G12" s="69">
        <f>AVERAGE(G2:G11)</f>
        <v>0.90399999999999991</v>
      </c>
      <c r="H12" s="69">
        <f>AVERAGE(H2:H11)</f>
        <v>27.724999999999998</v>
      </c>
      <c r="I12" s="69">
        <f>AVERAGE(I2:I11)</f>
        <v>45.6</v>
      </c>
      <c r="K12" s="142"/>
      <c r="L12" s="139"/>
      <c r="M12" s="1">
        <v>2</v>
      </c>
      <c r="N12" s="75">
        <v>18.54</v>
      </c>
      <c r="O12" s="75">
        <v>5.18</v>
      </c>
      <c r="P12" s="3">
        <f t="shared" ref="P12:P13" si="16">O12/N12*100</f>
        <v>27.939590075512406</v>
      </c>
      <c r="Q12" s="75">
        <v>59.36</v>
      </c>
      <c r="R12" s="75">
        <v>13.94</v>
      </c>
      <c r="S12" s="3">
        <f t="shared" ref="S12:S13" si="17">R12/Q12*100</f>
        <v>23.483827493261455</v>
      </c>
      <c r="T12" s="75">
        <v>23.18</v>
      </c>
      <c r="U12" s="75">
        <v>7.07</v>
      </c>
      <c r="V12" s="3">
        <f t="shared" ref="V12:V13" si="18">U12/T12*100</f>
        <v>30.500431406384816</v>
      </c>
      <c r="W12" s="75">
        <v>129.25</v>
      </c>
      <c r="X12" s="75">
        <v>28.14</v>
      </c>
      <c r="Y12" s="10">
        <f t="shared" ref="Y12:Y13" si="19">X12/W12*100</f>
        <v>21.771760154738878</v>
      </c>
    </row>
    <row r="13" spans="1:25" ht="17.25" x14ac:dyDescent="0.3">
      <c r="A13" s="107" t="s">
        <v>57</v>
      </c>
      <c r="B13" s="108" t="s">
        <v>56</v>
      </c>
      <c r="C13" s="63">
        <v>1</v>
      </c>
      <c r="D13" s="64">
        <v>39</v>
      </c>
      <c r="E13" s="64">
        <v>7</v>
      </c>
      <c r="F13" s="66">
        <v>45.8</v>
      </c>
      <c r="G13" s="67">
        <v>1.04</v>
      </c>
      <c r="H13" s="65">
        <v>32</v>
      </c>
      <c r="I13" s="65">
        <v>43</v>
      </c>
      <c r="K13" s="142"/>
      <c r="L13" s="139"/>
      <c r="M13" s="1">
        <v>3</v>
      </c>
      <c r="N13" s="75">
        <v>22.87</v>
      </c>
      <c r="O13" s="75">
        <v>6.3</v>
      </c>
      <c r="P13" s="3">
        <f t="shared" si="16"/>
        <v>27.54700480979449</v>
      </c>
      <c r="Q13" s="75">
        <v>40.85</v>
      </c>
      <c r="R13" s="75">
        <v>10.09</v>
      </c>
      <c r="S13" s="3">
        <f t="shared" si="17"/>
        <v>24.700122399020806</v>
      </c>
      <c r="T13" s="75">
        <v>11.85</v>
      </c>
      <c r="U13" s="75">
        <v>4.16</v>
      </c>
      <c r="V13" s="3">
        <f t="shared" si="18"/>
        <v>35.105485232067515</v>
      </c>
      <c r="W13" s="75">
        <v>89.4</v>
      </c>
      <c r="X13" s="75">
        <v>21.89</v>
      </c>
      <c r="Y13" s="10">
        <f t="shared" si="19"/>
        <v>24.485458612975393</v>
      </c>
    </row>
    <row r="14" spans="1:25" ht="17.25" x14ac:dyDescent="0.3">
      <c r="A14" s="107"/>
      <c r="B14" s="109"/>
      <c r="C14" s="63">
        <v>2</v>
      </c>
      <c r="D14" s="64">
        <v>43</v>
      </c>
      <c r="E14" s="64">
        <v>7</v>
      </c>
      <c r="F14" s="66">
        <v>49.2</v>
      </c>
      <c r="G14" s="67">
        <v>1.05</v>
      </c>
      <c r="H14" s="65">
        <v>27</v>
      </c>
      <c r="I14" s="65">
        <v>41</v>
      </c>
      <c r="K14" s="143"/>
      <c r="L14" s="140"/>
      <c r="M14" s="76" t="s">
        <v>64</v>
      </c>
      <c r="N14" s="77">
        <f>AVERAGE(N11:N13)</f>
        <v>22.636666666666667</v>
      </c>
      <c r="O14" s="77">
        <f t="shared" ref="O14:P14" si="20">AVERAGE(O11:O13)</f>
        <v>6.0799999999999992</v>
      </c>
      <c r="P14" s="78">
        <f t="shared" si="20"/>
        <v>26.998676282523679</v>
      </c>
      <c r="Q14" s="77">
        <f>AVERAGE(Q11:Q13)</f>
        <v>52.23</v>
      </c>
      <c r="R14" s="77">
        <f t="shared" ref="R14:S14" si="21">AVERAGE(R11:R13)</f>
        <v>12.93</v>
      </c>
      <c r="S14" s="78">
        <f t="shared" si="21"/>
        <v>24.772364789400982</v>
      </c>
      <c r="T14" s="77">
        <f>AVERAGE(T11:T13)</f>
        <v>20.653333333333332</v>
      </c>
      <c r="U14" s="77">
        <f t="shared" ref="U14:V14" si="22">AVERAGE(U11:U13)</f>
        <v>6.4600000000000009</v>
      </c>
      <c r="V14" s="78">
        <f t="shared" si="22"/>
        <v>31.956521043118226</v>
      </c>
      <c r="W14" s="77">
        <f>AVERAGE(W11:W13)</f>
        <v>100.36000000000001</v>
      </c>
      <c r="X14" s="77">
        <f t="shared" ref="X14:Y14" si="23">AVERAGE(X11:X13)</f>
        <v>23.463333333333335</v>
      </c>
      <c r="Y14" s="97">
        <f t="shared" si="23"/>
        <v>23.652321335366114</v>
      </c>
    </row>
    <row r="15" spans="1:25" ht="17.25" x14ac:dyDescent="0.3">
      <c r="A15" s="107"/>
      <c r="B15" s="109"/>
      <c r="C15" s="63">
        <v>3</v>
      </c>
      <c r="D15" s="64">
        <v>52</v>
      </c>
      <c r="E15" s="64">
        <v>7</v>
      </c>
      <c r="F15" s="66">
        <v>53</v>
      </c>
      <c r="G15" s="67">
        <v>0.93</v>
      </c>
      <c r="H15" s="65">
        <v>32</v>
      </c>
      <c r="I15" s="65">
        <v>44</v>
      </c>
      <c r="K15" s="141" t="s">
        <v>19</v>
      </c>
      <c r="L15" s="138" t="s">
        <v>68</v>
      </c>
      <c r="M15" s="1">
        <v>1</v>
      </c>
      <c r="N15" s="75">
        <v>20.82</v>
      </c>
      <c r="O15" s="75">
        <v>5.23</v>
      </c>
      <c r="P15" s="3">
        <f>O15/N15*100</f>
        <v>25.12007684918348</v>
      </c>
      <c r="Q15" s="75">
        <v>43.97</v>
      </c>
      <c r="R15" s="75">
        <v>10.59</v>
      </c>
      <c r="S15" s="3">
        <f>R15/Q15*100</f>
        <v>24.084603138503525</v>
      </c>
      <c r="T15" s="75">
        <v>16.14</v>
      </c>
      <c r="U15" s="75">
        <v>4.83</v>
      </c>
      <c r="V15" s="3">
        <f>U15/T15*100</f>
        <v>29.92565055762082</v>
      </c>
      <c r="W15" s="75">
        <v>116.63</v>
      </c>
      <c r="X15" s="75">
        <v>26.19</v>
      </c>
      <c r="Y15" s="10">
        <f>X15/W15*100</f>
        <v>22.455628911943755</v>
      </c>
    </row>
    <row r="16" spans="1:25" ht="17.25" x14ac:dyDescent="0.3">
      <c r="A16" s="107"/>
      <c r="B16" s="109"/>
      <c r="C16" s="63">
        <v>4</v>
      </c>
      <c r="D16" s="64">
        <v>57</v>
      </c>
      <c r="E16" s="64">
        <v>8</v>
      </c>
      <c r="F16" s="66">
        <v>51.2</v>
      </c>
      <c r="G16" s="67">
        <v>1.05</v>
      </c>
      <c r="H16" s="65">
        <v>31</v>
      </c>
      <c r="I16" s="65">
        <v>42</v>
      </c>
      <c r="K16" s="142"/>
      <c r="L16" s="139"/>
      <c r="M16" s="1">
        <v>2</v>
      </c>
      <c r="N16" s="75">
        <v>19.23</v>
      </c>
      <c r="O16" s="75">
        <v>5.09</v>
      </c>
      <c r="P16" s="3">
        <f t="shared" ref="P16:P17" si="24">O16/N16*100</f>
        <v>26.469058762350496</v>
      </c>
      <c r="Q16" s="75">
        <v>43.95</v>
      </c>
      <c r="R16" s="75">
        <v>10.36</v>
      </c>
      <c r="S16" s="3">
        <f t="shared" ref="S16:S17" si="25">R16/Q16*100</f>
        <v>23.572241183162681</v>
      </c>
      <c r="T16" s="75">
        <v>16.95</v>
      </c>
      <c r="U16" s="75">
        <v>5.08</v>
      </c>
      <c r="V16" s="3">
        <f t="shared" ref="V16:V17" si="26">U16/T16*100</f>
        <v>29.970501474926252</v>
      </c>
      <c r="W16" s="75">
        <v>149.30000000000001</v>
      </c>
      <c r="X16" s="75">
        <v>28.04</v>
      </c>
      <c r="Y16" s="10">
        <f t="shared" ref="Y16:Y17" si="27">X16/W16*100</f>
        <v>18.780977896851976</v>
      </c>
    </row>
    <row r="17" spans="1:25" ht="17.25" x14ac:dyDescent="0.3">
      <c r="A17" s="107"/>
      <c r="B17" s="109"/>
      <c r="C17" s="63">
        <v>5</v>
      </c>
      <c r="D17" s="64">
        <v>51</v>
      </c>
      <c r="E17" s="64">
        <v>8</v>
      </c>
      <c r="F17" s="66">
        <v>50</v>
      </c>
      <c r="G17" s="67">
        <v>1.1299999999999999</v>
      </c>
      <c r="H17" s="65">
        <v>21</v>
      </c>
      <c r="I17" s="65">
        <v>47</v>
      </c>
      <c r="K17" s="142"/>
      <c r="L17" s="139"/>
      <c r="M17" s="1">
        <v>3</v>
      </c>
      <c r="N17" s="75">
        <v>30.01</v>
      </c>
      <c r="O17" s="75">
        <v>7.76</v>
      </c>
      <c r="P17" s="3">
        <f t="shared" si="24"/>
        <v>25.858047317560811</v>
      </c>
      <c r="Q17" s="75">
        <v>61.7</v>
      </c>
      <c r="R17" s="75">
        <v>15.03</v>
      </c>
      <c r="S17" s="3">
        <f t="shared" si="25"/>
        <v>24.359805510534844</v>
      </c>
      <c r="T17" s="75">
        <v>27.84</v>
      </c>
      <c r="U17" s="75">
        <v>8.26</v>
      </c>
      <c r="V17" s="3">
        <f t="shared" si="26"/>
        <v>29.669540229885055</v>
      </c>
      <c r="W17" s="75">
        <v>157.33000000000001</v>
      </c>
      <c r="X17" s="75">
        <v>36.78</v>
      </c>
      <c r="Y17" s="10">
        <f t="shared" si="27"/>
        <v>23.377613932498569</v>
      </c>
    </row>
    <row r="18" spans="1:25" ht="17.25" x14ac:dyDescent="0.3">
      <c r="A18" s="107"/>
      <c r="B18" s="109"/>
      <c r="C18" s="63">
        <v>6</v>
      </c>
      <c r="D18" s="64">
        <v>54</v>
      </c>
      <c r="E18" s="64">
        <v>7</v>
      </c>
      <c r="F18" s="66">
        <v>55</v>
      </c>
      <c r="G18" s="67">
        <v>0.83</v>
      </c>
      <c r="H18" s="65">
        <v>27</v>
      </c>
      <c r="I18" s="65">
        <v>46</v>
      </c>
      <c r="K18" s="143"/>
      <c r="L18" s="140"/>
      <c r="M18" s="76" t="s">
        <v>64</v>
      </c>
      <c r="N18" s="77">
        <f>AVERAGE(N15:N17)</f>
        <v>23.353333333333335</v>
      </c>
      <c r="O18" s="77">
        <f t="shared" ref="O18" si="28">AVERAGE(O15:O17)</f>
        <v>6.0266666666666664</v>
      </c>
      <c r="P18" s="78">
        <f>AVERAGE(P15:P17)</f>
        <v>25.815727643031597</v>
      </c>
      <c r="Q18" s="77">
        <f>AVERAGE(Q15:Q17)</f>
        <v>49.873333333333335</v>
      </c>
      <c r="R18" s="77">
        <f t="shared" ref="R18" si="29">AVERAGE(R15:R17)</f>
        <v>11.993333333333332</v>
      </c>
      <c r="S18" s="78">
        <f>AVERAGE(S15:S17)</f>
        <v>24.005549944067017</v>
      </c>
      <c r="T18" s="77">
        <f>AVERAGE(T15:T17)</f>
        <v>20.310000000000002</v>
      </c>
      <c r="U18" s="77">
        <f t="shared" ref="U18" si="30">AVERAGE(U15:U17)</f>
        <v>6.0566666666666675</v>
      </c>
      <c r="V18" s="78">
        <f>AVERAGE(V15:V17)</f>
        <v>29.855230754144042</v>
      </c>
      <c r="W18" s="77">
        <f>AVERAGE(W15:W17)</f>
        <v>141.08666666666667</v>
      </c>
      <c r="X18" s="77">
        <f>AVERAGE(X15:X17)</f>
        <v>30.33666666666667</v>
      </c>
      <c r="Y18" s="97">
        <f>AVERAGE(Y15:Y17)</f>
        <v>21.538073580431433</v>
      </c>
    </row>
    <row r="19" spans="1:25" ht="17.25" x14ac:dyDescent="0.3">
      <c r="A19" s="107"/>
      <c r="B19" s="109"/>
      <c r="C19" s="63">
        <v>7</v>
      </c>
      <c r="D19" s="64">
        <v>52</v>
      </c>
      <c r="E19" s="64">
        <v>8</v>
      </c>
      <c r="F19" s="66">
        <v>52.6</v>
      </c>
      <c r="G19" s="67">
        <v>0.78</v>
      </c>
      <c r="H19" s="65"/>
      <c r="I19" s="65">
        <v>51</v>
      </c>
      <c r="K19" s="141" t="s">
        <v>20</v>
      </c>
      <c r="L19" s="138" t="s">
        <v>68</v>
      </c>
      <c r="M19" s="1">
        <v>1</v>
      </c>
      <c r="N19" s="79">
        <v>20.76</v>
      </c>
      <c r="O19" s="75">
        <v>6.02</v>
      </c>
      <c r="P19" s="3">
        <f>O19/N19*100</f>
        <v>28.998073217726393</v>
      </c>
      <c r="Q19" s="79">
        <v>47.95</v>
      </c>
      <c r="R19" s="75">
        <v>13.56</v>
      </c>
      <c r="S19" s="3">
        <f>R19/Q19*100</f>
        <v>28.279457768508863</v>
      </c>
      <c r="T19" s="79">
        <v>18.21</v>
      </c>
      <c r="U19" s="75">
        <v>6.28</v>
      </c>
      <c r="V19" s="3">
        <f>U19/T19*100</f>
        <v>34.486545853926415</v>
      </c>
      <c r="W19" s="79">
        <v>69.14</v>
      </c>
      <c r="X19" s="75">
        <v>17.73</v>
      </c>
      <c r="Y19" s="10">
        <f>X19/W19*100</f>
        <v>25.643621637257741</v>
      </c>
    </row>
    <row r="20" spans="1:25" ht="17.25" x14ac:dyDescent="0.3">
      <c r="A20" s="107"/>
      <c r="B20" s="109"/>
      <c r="C20" s="63">
        <v>8</v>
      </c>
      <c r="D20" s="64">
        <v>51</v>
      </c>
      <c r="E20" s="64">
        <v>8</v>
      </c>
      <c r="F20" s="66">
        <v>51.5</v>
      </c>
      <c r="G20" s="67">
        <v>0.74</v>
      </c>
      <c r="H20" s="65"/>
      <c r="I20" s="65">
        <v>42</v>
      </c>
      <c r="K20" s="142"/>
      <c r="L20" s="139"/>
      <c r="M20" s="1">
        <v>2</v>
      </c>
      <c r="N20" s="80">
        <v>21.34</v>
      </c>
      <c r="O20" s="75">
        <v>6.16</v>
      </c>
      <c r="P20" s="3">
        <f t="shared" ref="P20:P21" si="31">O20/N20*100</f>
        <v>28.865979381443303</v>
      </c>
      <c r="Q20" s="80">
        <v>48.78</v>
      </c>
      <c r="R20" s="75">
        <v>13.48</v>
      </c>
      <c r="S20" s="3">
        <f t="shared" ref="S20:S21" si="32">R20/Q20*100</f>
        <v>27.634276342763425</v>
      </c>
      <c r="T20" s="80">
        <v>19.8</v>
      </c>
      <c r="U20" s="75">
        <v>6.2</v>
      </c>
      <c r="V20" s="3">
        <f t="shared" ref="V20:V21" si="33">U20/T20*100</f>
        <v>31.313131313131315</v>
      </c>
      <c r="W20" s="80">
        <v>120.17</v>
      </c>
      <c r="X20" s="75">
        <v>29.92</v>
      </c>
      <c r="Y20" s="10">
        <f t="shared" ref="Y20:Y21" si="34">X20/W20*100</f>
        <v>24.898061080136475</v>
      </c>
    </row>
    <row r="21" spans="1:25" ht="17.25" x14ac:dyDescent="0.3">
      <c r="A21" s="107"/>
      <c r="B21" s="109"/>
      <c r="C21" s="63">
        <v>9</v>
      </c>
      <c r="D21" s="64">
        <v>59</v>
      </c>
      <c r="E21" s="64">
        <v>8</v>
      </c>
      <c r="F21" s="66">
        <v>47.6</v>
      </c>
      <c r="G21" s="67">
        <v>0.76</v>
      </c>
      <c r="H21" s="65"/>
      <c r="I21" s="65">
        <v>53</v>
      </c>
      <c r="K21" s="142"/>
      <c r="L21" s="139"/>
      <c r="M21" s="1">
        <v>3</v>
      </c>
      <c r="N21" s="80">
        <v>17.7</v>
      </c>
      <c r="O21" s="75">
        <v>5.43</v>
      </c>
      <c r="P21" s="3">
        <f t="shared" si="31"/>
        <v>30.677966101694913</v>
      </c>
      <c r="Q21" s="80">
        <v>39.25</v>
      </c>
      <c r="R21" s="75">
        <v>10.49</v>
      </c>
      <c r="S21" s="3">
        <f t="shared" si="32"/>
        <v>26.726114649681531</v>
      </c>
      <c r="T21" s="80">
        <v>14.18</v>
      </c>
      <c r="U21" s="75">
        <v>4.55</v>
      </c>
      <c r="V21" s="3">
        <f t="shared" si="33"/>
        <v>32.087447108603669</v>
      </c>
      <c r="W21" s="80">
        <v>88.41</v>
      </c>
      <c r="X21" s="75">
        <v>24.9</v>
      </c>
      <c r="Y21" s="10">
        <f t="shared" si="34"/>
        <v>28.16423481506617</v>
      </c>
    </row>
    <row r="22" spans="1:25" ht="18" thickBot="1" x14ac:dyDescent="0.35">
      <c r="A22" s="107"/>
      <c r="B22" s="109"/>
      <c r="C22" s="63">
        <v>10</v>
      </c>
      <c r="D22" s="64">
        <v>57</v>
      </c>
      <c r="E22" s="64">
        <v>7</v>
      </c>
      <c r="F22" s="66">
        <v>50.7</v>
      </c>
      <c r="G22" s="67">
        <v>1.33</v>
      </c>
      <c r="H22" s="65"/>
      <c r="I22" s="65">
        <v>45</v>
      </c>
      <c r="K22" s="143"/>
      <c r="L22" s="140"/>
      <c r="M22" s="81" t="s">
        <v>64</v>
      </c>
      <c r="N22" s="82">
        <f>AVERAGE(N19:N21)</f>
        <v>19.933333333333334</v>
      </c>
      <c r="O22" s="82">
        <f t="shared" ref="O22:P22" si="35">AVERAGE(O19:O21)</f>
        <v>5.87</v>
      </c>
      <c r="P22" s="83">
        <f t="shared" si="35"/>
        <v>29.51400623362154</v>
      </c>
      <c r="Q22" s="82">
        <f>AVERAGE(Q19:Q21)</f>
        <v>45.326666666666675</v>
      </c>
      <c r="R22" s="82">
        <f t="shared" ref="R22:S22" si="36">AVERAGE(R19:R21)</f>
        <v>12.51</v>
      </c>
      <c r="S22" s="83">
        <f t="shared" si="36"/>
        <v>27.546616253651276</v>
      </c>
      <c r="T22" s="82">
        <f>AVERAGE(T19:T21)</f>
        <v>17.396666666666668</v>
      </c>
      <c r="U22" s="82">
        <f t="shared" ref="U22:V22" si="37">AVERAGE(U19:U21)</f>
        <v>5.6766666666666667</v>
      </c>
      <c r="V22" s="83">
        <f t="shared" si="37"/>
        <v>32.629041425220464</v>
      </c>
      <c r="W22" s="82">
        <f>AVERAGE(W19:W21)</f>
        <v>92.573333333333338</v>
      </c>
      <c r="X22" s="82">
        <f t="shared" ref="X22:Y22" si="38">AVERAGE(X19:X21)</f>
        <v>24.183333333333337</v>
      </c>
      <c r="Y22" s="98">
        <f t="shared" si="38"/>
        <v>26.235305844153462</v>
      </c>
    </row>
    <row r="23" spans="1:25" ht="18" thickBot="1" x14ac:dyDescent="0.35">
      <c r="A23" s="107"/>
      <c r="B23" s="109"/>
      <c r="C23" s="68" t="s">
        <v>3</v>
      </c>
      <c r="D23" s="69">
        <f>AVERAGE(D13:D22)</f>
        <v>51.5</v>
      </c>
      <c r="E23" s="69">
        <v>7.5</v>
      </c>
      <c r="F23" s="69">
        <f>AVERAGE(F13:F22)</f>
        <v>50.660000000000004</v>
      </c>
      <c r="G23" s="69">
        <f>AVERAGE(G13:G22)</f>
        <v>0.96400000000000008</v>
      </c>
      <c r="H23" s="69">
        <f>AVERAGE(H13:H22)</f>
        <v>28.333333333333332</v>
      </c>
      <c r="I23" s="69">
        <f>AVERAGE(I13:I22)</f>
        <v>45.4</v>
      </c>
      <c r="K23" s="141" t="s">
        <v>58</v>
      </c>
      <c r="L23" s="138" t="s">
        <v>68</v>
      </c>
      <c r="M23" s="1">
        <v>1</v>
      </c>
      <c r="N23" s="75">
        <v>23.94</v>
      </c>
      <c r="O23" s="75">
        <v>6.6</v>
      </c>
      <c r="P23" s="3">
        <f>O23/N23*100</f>
        <v>27.56892230576441</v>
      </c>
      <c r="Q23" s="75">
        <v>64.540000000000006</v>
      </c>
      <c r="R23" s="75">
        <v>17.649999999999999</v>
      </c>
      <c r="S23" s="3">
        <f>R23/Q23*100</f>
        <v>27.347381468856518</v>
      </c>
      <c r="T23" s="75">
        <v>29.44</v>
      </c>
      <c r="U23" s="75">
        <v>8.73</v>
      </c>
      <c r="V23" s="3">
        <f>U23/T23*100</f>
        <v>29.653532608695656</v>
      </c>
      <c r="W23" s="75">
        <v>109.6</v>
      </c>
      <c r="X23" s="75">
        <v>28.45</v>
      </c>
      <c r="Y23" s="10">
        <f>X23/W23*100</f>
        <v>25.95802919708029</v>
      </c>
    </row>
    <row r="24" spans="1:25" ht="35.25" x14ac:dyDescent="0.3">
      <c r="A24" s="71" t="s">
        <v>4</v>
      </c>
      <c r="B24" s="70" t="s">
        <v>0</v>
      </c>
      <c r="C24" s="70" t="s">
        <v>1</v>
      </c>
      <c r="D24" s="70" t="s">
        <v>51</v>
      </c>
      <c r="E24" s="84"/>
      <c r="F24" s="85" t="s">
        <v>54</v>
      </c>
      <c r="G24" s="62" t="s">
        <v>55</v>
      </c>
      <c r="H24" s="73" t="s">
        <v>59</v>
      </c>
      <c r="I24" s="72" t="s">
        <v>53</v>
      </c>
      <c r="K24" s="142"/>
      <c r="L24" s="139"/>
      <c r="M24" s="1">
        <v>2</v>
      </c>
      <c r="N24" s="75">
        <v>23.14</v>
      </c>
      <c r="O24" s="75">
        <v>6.38</v>
      </c>
      <c r="P24" s="3">
        <f t="shared" ref="P24:P25" si="39">O24/N24*100</f>
        <v>27.571305099394987</v>
      </c>
      <c r="Q24" s="75">
        <v>56.18</v>
      </c>
      <c r="R24" s="75">
        <v>17.11</v>
      </c>
      <c r="S24" s="3">
        <f t="shared" ref="S24:S25" si="40">R24/Q24*100</f>
        <v>30.455678177287286</v>
      </c>
      <c r="T24" s="75">
        <v>23.7</v>
      </c>
      <c r="U24" s="75">
        <v>7.41</v>
      </c>
      <c r="V24" s="3">
        <f t="shared" ref="V24:V25" si="41">U24/T24*100</f>
        <v>31.265822784810126</v>
      </c>
      <c r="W24" s="75">
        <v>103.98</v>
      </c>
      <c r="X24" s="75">
        <v>27.36</v>
      </c>
      <c r="Y24" s="10">
        <f t="shared" ref="Y24:Y25" si="42">X24/W24*100</f>
        <v>26.31275245239469</v>
      </c>
    </row>
    <row r="25" spans="1:25" ht="17.25" x14ac:dyDescent="0.3">
      <c r="A25" s="107" t="s">
        <v>18</v>
      </c>
      <c r="B25" s="108" t="s">
        <v>56</v>
      </c>
      <c r="C25" s="63">
        <v>1</v>
      </c>
      <c r="D25" s="64">
        <v>53</v>
      </c>
      <c r="E25" s="64">
        <v>5</v>
      </c>
      <c r="F25" s="66">
        <v>51.8</v>
      </c>
      <c r="G25" s="67">
        <v>1.1299999999999999</v>
      </c>
      <c r="H25" s="65">
        <v>30</v>
      </c>
      <c r="I25" s="65">
        <v>49</v>
      </c>
      <c r="K25" s="142"/>
      <c r="L25" s="139"/>
      <c r="M25" s="1">
        <v>3</v>
      </c>
      <c r="N25" s="75">
        <v>15.55</v>
      </c>
      <c r="O25" s="75">
        <v>4.47</v>
      </c>
      <c r="P25" s="3">
        <f t="shared" si="39"/>
        <v>28.745980707395496</v>
      </c>
      <c r="Q25" s="75">
        <v>41.05</v>
      </c>
      <c r="R25" s="75">
        <v>11.44</v>
      </c>
      <c r="S25" s="3">
        <f t="shared" si="40"/>
        <v>27.868453105968332</v>
      </c>
      <c r="T25" s="75">
        <v>17.38</v>
      </c>
      <c r="U25" s="75">
        <v>5.67</v>
      </c>
      <c r="V25" s="3">
        <f t="shared" si="41"/>
        <v>32.623705408515534</v>
      </c>
      <c r="W25" s="75">
        <v>93.43</v>
      </c>
      <c r="X25" s="75">
        <v>24.75</v>
      </c>
      <c r="Y25" s="10">
        <f t="shared" si="42"/>
        <v>26.490420635770096</v>
      </c>
    </row>
    <row r="26" spans="1:25" ht="17.25" x14ac:dyDescent="0.3">
      <c r="A26" s="107"/>
      <c r="B26" s="109"/>
      <c r="C26" s="63">
        <v>2</v>
      </c>
      <c r="D26" s="64">
        <v>56</v>
      </c>
      <c r="E26" s="64">
        <v>8</v>
      </c>
      <c r="F26" s="66">
        <v>58.3</v>
      </c>
      <c r="G26" s="67">
        <v>1.73</v>
      </c>
      <c r="H26" s="65">
        <v>30</v>
      </c>
      <c r="I26" s="65">
        <v>46</v>
      </c>
      <c r="K26" s="143"/>
      <c r="L26" s="140"/>
      <c r="M26" s="76" t="s">
        <v>64</v>
      </c>
      <c r="N26" s="77">
        <f>AVERAGE(N23:N25)</f>
        <v>20.876666666666665</v>
      </c>
      <c r="O26" s="77">
        <f t="shared" ref="O26:P26" si="43">AVERAGE(O23:O25)</f>
        <v>5.8166666666666664</v>
      </c>
      <c r="P26" s="78">
        <f t="shared" si="43"/>
        <v>27.962069370851633</v>
      </c>
      <c r="Q26" s="77">
        <f>AVERAGE(Q23:Q25)</f>
        <v>53.923333333333325</v>
      </c>
      <c r="R26" s="77">
        <f t="shared" ref="R26:S26" si="44">AVERAGE(R23:R25)</f>
        <v>15.399999999999999</v>
      </c>
      <c r="S26" s="78">
        <f t="shared" si="44"/>
        <v>28.557170917370712</v>
      </c>
      <c r="T26" s="77">
        <f>AVERAGE(T23:T25)</f>
        <v>23.506666666666664</v>
      </c>
      <c r="U26" s="77">
        <f t="shared" ref="U26:V26" si="45">AVERAGE(U23:U25)</f>
        <v>7.2700000000000005</v>
      </c>
      <c r="V26" s="78">
        <f t="shared" si="45"/>
        <v>31.18102026734044</v>
      </c>
      <c r="W26" s="77">
        <f>AVERAGE(W23:W25)</f>
        <v>102.33666666666666</v>
      </c>
      <c r="X26" s="77">
        <f t="shared" ref="X26:Y26" si="46">AVERAGE(X23:X25)</f>
        <v>26.853333333333335</v>
      </c>
      <c r="Y26" s="97">
        <f t="shared" si="46"/>
        <v>26.253734095081693</v>
      </c>
    </row>
    <row r="27" spans="1:25" ht="17.25" x14ac:dyDescent="0.3">
      <c r="A27" s="107"/>
      <c r="B27" s="109"/>
      <c r="C27" s="63">
        <v>3</v>
      </c>
      <c r="D27" s="64">
        <v>50</v>
      </c>
      <c r="E27" s="64">
        <v>8</v>
      </c>
      <c r="F27" s="66">
        <v>50.9</v>
      </c>
      <c r="G27" s="67">
        <v>1.1299999999999999</v>
      </c>
      <c r="H27" s="65">
        <v>33</v>
      </c>
      <c r="I27" s="65">
        <v>46</v>
      </c>
      <c r="K27" s="141" t="s">
        <v>22</v>
      </c>
      <c r="L27" s="138" t="s">
        <v>68</v>
      </c>
      <c r="M27" s="1">
        <v>1</v>
      </c>
      <c r="N27" s="75">
        <v>24.32</v>
      </c>
      <c r="O27" s="75">
        <v>6.69</v>
      </c>
      <c r="P27" s="3">
        <f>O27/N27*100</f>
        <v>27.508223684210524</v>
      </c>
      <c r="Q27" s="75">
        <v>62.73</v>
      </c>
      <c r="R27" s="75">
        <v>16.559999999999999</v>
      </c>
      <c r="S27" s="3">
        <f>R27/Q27*100</f>
        <v>26.398852223816355</v>
      </c>
      <c r="T27" s="75">
        <v>23.95</v>
      </c>
      <c r="U27" s="75">
        <v>7.63</v>
      </c>
      <c r="V27" s="3">
        <f>U27/T27*100</f>
        <v>31.858037578288101</v>
      </c>
      <c r="W27" s="75">
        <v>112.77</v>
      </c>
      <c r="X27" s="75">
        <v>20.07</v>
      </c>
      <c r="Y27" s="10">
        <f>X27/W27*100</f>
        <v>17.797286512370309</v>
      </c>
    </row>
    <row r="28" spans="1:25" ht="17.25" x14ac:dyDescent="0.3">
      <c r="A28" s="107"/>
      <c r="B28" s="109"/>
      <c r="C28" s="63">
        <v>4</v>
      </c>
      <c r="D28" s="64">
        <v>55</v>
      </c>
      <c r="E28" s="64">
        <v>8</v>
      </c>
      <c r="F28" s="66">
        <v>52.1</v>
      </c>
      <c r="G28" s="67">
        <v>1.22</v>
      </c>
      <c r="H28" s="65">
        <v>34</v>
      </c>
      <c r="I28" s="65">
        <v>48</v>
      </c>
      <c r="K28" s="142"/>
      <c r="L28" s="139"/>
      <c r="M28" s="1">
        <v>2</v>
      </c>
      <c r="N28" s="75">
        <v>17.739999999999998</v>
      </c>
      <c r="O28" s="75">
        <v>5.54</v>
      </c>
      <c r="P28" s="3">
        <f t="shared" ref="P28:P29" si="47">O28/N28*100</f>
        <v>31.228861330326946</v>
      </c>
      <c r="Q28" s="75">
        <v>49.42</v>
      </c>
      <c r="R28" s="75">
        <v>14.44</v>
      </c>
      <c r="S28" s="3">
        <f t="shared" ref="S28:S29" si="48">R28/Q28*100</f>
        <v>29.218939700526104</v>
      </c>
      <c r="T28" s="75">
        <v>19.64</v>
      </c>
      <c r="U28" s="75">
        <v>6.87</v>
      </c>
      <c r="V28" s="3">
        <f t="shared" ref="V28:V29" si="49">U28/T28*100</f>
        <v>34.979633401221996</v>
      </c>
      <c r="W28" s="75">
        <v>85.36</v>
      </c>
      <c r="X28" s="75">
        <v>20.79</v>
      </c>
      <c r="Y28" s="10">
        <f t="shared" ref="Y28:Y29" si="50">X28/W28*100</f>
        <v>24.355670103092784</v>
      </c>
    </row>
    <row r="29" spans="1:25" ht="17.25" x14ac:dyDescent="0.3">
      <c r="A29" s="107"/>
      <c r="B29" s="109"/>
      <c r="C29" s="63">
        <v>5</v>
      </c>
      <c r="D29" s="64">
        <v>55</v>
      </c>
      <c r="E29" s="64">
        <v>7</v>
      </c>
      <c r="F29" s="66">
        <v>48.1</v>
      </c>
      <c r="G29" s="67">
        <v>0.98</v>
      </c>
      <c r="H29" s="65">
        <v>29</v>
      </c>
      <c r="I29" s="65">
        <v>44</v>
      </c>
      <c r="K29" s="142"/>
      <c r="L29" s="139"/>
      <c r="M29" s="1">
        <v>3</v>
      </c>
      <c r="N29" s="75">
        <v>15.31</v>
      </c>
      <c r="O29" s="75">
        <v>5.63</v>
      </c>
      <c r="P29" s="3">
        <f t="shared" si="47"/>
        <v>36.773350751143042</v>
      </c>
      <c r="Q29" s="75">
        <v>54.07</v>
      </c>
      <c r="R29" s="75">
        <v>19.38</v>
      </c>
      <c r="S29" s="3">
        <f t="shared" si="48"/>
        <v>35.842426484187165</v>
      </c>
      <c r="T29" s="75">
        <v>21.2</v>
      </c>
      <c r="U29" s="75">
        <v>8.6300000000000008</v>
      </c>
      <c r="V29" s="3">
        <f t="shared" si="49"/>
        <v>40.707547169811328</v>
      </c>
      <c r="W29" s="75">
        <v>76.98</v>
      </c>
      <c r="X29" s="75">
        <v>19.47</v>
      </c>
      <c r="Y29" s="10">
        <f t="shared" si="50"/>
        <v>25.292283710054559</v>
      </c>
    </row>
    <row r="30" spans="1:25" ht="17.25" x14ac:dyDescent="0.3">
      <c r="A30" s="107"/>
      <c r="B30" s="109"/>
      <c r="C30" s="63">
        <v>6</v>
      </c>
      <c r="D30" s="64">
        <v>58</v>
      </c>
      <c r="E30" s="64">
        <v>5</v>
      </c>
      <c r="F30" s="66">
        <v>52.1</v>
      </c>
      <c r="G30" s="67">
        <v>1.27</v>
      </c>
      <c r="H30" s="65">
        <v>24</v>
      </c>
      <c r="I30" s="65">
        <v>42</v>
      </c>
      <c r="K30" s="143"/>
      <c r="L30" s="140"/>
      <c r="M30" s="76" t="s">
        <v>64</v>
      </c>
      <c r="N30" s="77">
        <f>AVERAGE(N27:N29)</f>
        <v>19.123333333333335</v>
      </c>
      <c r="O30" s="77">
        <f t="shared" ref="O30" si="51">AVERAGE(O27:O29)</f>
        <v>5.9533333333333331</v>
      </c>
      <c r="P30" s="78">
        <f>AVERAGE(P27:P29)</f>
        <v>31.836811921893503</v>
      </c>
      <c r="Q30" s="77">
        <f>AVERAGE(Q27:Q29)</f>
        <v>55.406666666666666</v>
      </c>
      <c r="R30" s="77">
        <f t="shared" ref="R30" si="52">AVERAGE(R27:R29)</f>
        <v>16.793333333333333</v>
      </c>
      <c r="S30" s="78">
        <f>AVERAGE(S27:S29)</f>
        <v>30.486739469509871</v>
      </c>
      <c r="T30" s="77">
        <f>AVERAGE(T27:T29)</f>
        <v>21.596666666666668</v>
      </c>
      <c r="U30" s="77">
        <f t="shared" ref="U30" si="53">AVERAGE(U27:U29)</f>
        <v>7.7100000000000009</v>
      </c>
      <c r="V30" s="78">
        <f>AVERAGE(V27:V29)</f>
        <v>35.848406049773807</v>
      </c>
      <c r="W30" s="77">
        <f>AVERAGE(W27:W29)</f>
        <v>91.703333333333333</v>
      </c>
      <c r="X30" s="77">
        <f t="shared" ref="X30" si="54">AVERAGE(X27:X29)</f>
        <v>20.11</v>
      </c>
      <c r="Y30" s="97">
        <f>AVERAGE(Y27:Y29)</f>
        <v>22.481746775172553</v>
      </c>
    </row>
    <row r="31" spans="1:25" ht="17.25" x14ac:dyDescent="0.3">
      <c r="A31" s="107"/>
      <c r="B31" s="109"/>
      <c r="C31" s="63">
        <v>7</v>
      </c>
      <c r="D31" s="64">
        <v>58</v>
      </c>
      <c r="E31" s="64">
        <v>7</v>
      </c>
      <c r="F31" s="66">
        <v>52.3</v>
      </c>
      <c r="G31" s="67">
        <v>1.01</v>
      </c>
      <c r="H31" s="65"/>
      <c r="I31" s="65">
        <v>44</v>
      </c>
      <c r="K31" s="141" t="s">
        <v>23</v>
      </c>
      <c r="L31" s="138" t="s">
        <v>68</v>
      </c>
      <c r="M31" s="1">
        <v>1</v>
      </c>
      <c r="N31" s="79">
        <v>17.47</v>
      </c>
      <c r="O31" s="75">
        <v>5.21</v>
      </c>
      <c r="P31" s="3">
        <f>O31/N31*100</f>
        <v>29.822552947910708</v>
      </c>
      <c r="Q31" s="79">
        <v>55.1</v>
      </c>
      <c r="R31" s="75">
        <v>16.23</v>
      </c>
      <c r="S31" s="3">
        <f>R31/Q31*100</f>
        <v>29.455535390199639</v>
      </c>
      <c r="T31" s="79">
        <v>20.07</v>
      </c>
      <c r="U31" s="75">
        <v>7.33</v>
      </c>
      <c r="V31" s="3">
        <f>U31/T31*100</f>
        <v>36.522172396611857</v>
      </c>
      <c r="W31" s="79">
        <v>90.04</v>
      </c>
      <c r="X31" s="75">
        <v>26.26</v>
      </c>
      <c r="Y31" s="10">
        <f>X31/W31*100</f>
        <v>29.164815637494446</v>
      </c>
    </row>
    <row r="32" spans="1:25" ht="17.25" x14ac:dyDescent="0.3">
      <c r="A32" s="107"/>
      <c r="B32" s="109"/>
      <c r="C32" s="63">
        <v>8</v>
      </c>
      <c r="D32" s="64">
        <v>54</v>
      </c>
      <c r="E32" s="64">
        <v>6</v>
      </c>
      <c r="F32" s="66">
        <v>51.3</v>
      </c>
      <c r="G32" s="67">
        <v>1.64</v>
      </c>
      <c r="H32" s="65"/>
      <c r="I32" s="65">
        <v>38</v>
      </c>
      <c r="K32" s="142"/>
      <c r="L32" s="139"/>
      <c r="M32" s="1">
        <v>2</v>
      </c>
      <c r="N32" s="80">
        <v>17.78</v>
      </c>
      <c r="O32" s="75">
        <v>5.18</v>
      </c>
      <c r="P32" s="3">
        <f t="shared" ref="P32:P33" si="55">O32/N32*100</f>
        <v>29.133858267716533</v>
      </c>
      <c r="Q32" s="80">
        <v>60.22</v>
      </c>
      <c r="R32" s="75">
        <v>17.32</v>
      </c>
      <c r="S32" s="3">
        <f t="shared" ref="S32:S33" si="56">R32/Q32*100</f>
        <v>28.761208900697444</v>
      </c>
      <c r="T32" s="80">
        <v>23.32</v>
      </c>
      <c r="U32" s="75">
        <v>8.11</v>
      </c>
      <c r="V32" s="3">
        <f t="shared" ref="V32:V33" si="57">U32/T32*100</f>
        <v>34.777015437392791</v>
      </c>
      <c r="W32" s="80">
        <v>115.01</v>
      </c>
      <c r="X32" s="75">
        <v>27.85</v>
      </c>
      <c r="Y32" s="10">
        <f t="shared" ref="Y32:Y33" si="58">X32/W32*100</f>
        <v>24.215285627336751</v>
      </c>
    </row>
    <row r="33" spans="1:25" ht="17.25" x14ac:dyDescent="0.3">
      <c r="A33" s="107"/>
      <c r="B33" s="109"/>
      <c r="C33" s="63">
        <v>9</v>
      </c>
      <c r="D33" s="64">
        <v>57</v>
      </c>
      <c r="E33" s="64">
        <v>6</v>
      </c>
      <c r="F33" s="66">
        <v>53.7</v>
      </c>
      <c r="G33" s="67">
        <v>1.05</v>
      </c>
      <c r="H33" s="65"/>
      <c r="I33" s="65">
        <v>47</v>
      </c>
      <c r="K33" s="142"/>
      <c r="L33" s="139"/>
      <c r="M33" s="1">
        <v>3</v>
      </c>
      <c r="N33" s="80">
        <v>14.6</v>
      </c>
      <c r="O33" s="75">
        <v>4.54</v>
      </c>
      <c r="P33" s="3">
        <f t="shared" si="55"/>
        <v>31.095890410958905</v>
      </c>
      <c r="Q33" s="80">
        <v>46.25</v>
      </c>
      <c r="R33" s="75">
        <v>13.18</v>
      </c>
      <c r="S33" s="3">
        <f t="shared" si="56"/>
        <v>28.497297297297298</v>
      </c>
      <c r="T33" s="80">
        <v>17.05</v>
      </c>
      <c r="U33" s="75">
        <v>6.08</v>
      </c>
      <c r="V33" s="3">
        <f t="shared" si="57"/>
        <v>35.659824046920818</v>
      </c>
      <c r="W33" s="80">
        <v>87.47</v>
      </c>
      <c r="X33" s="75">
        <v>19.170000000000002</v>
      </c>
      <c r="Y33" s="10">
        <f t="shared" si="58"/>
        <v>21.916085515033728</v>
      </c>
    </row>
    <row r="34" spans="1:25" ht="18" thickBot="1" x14ac:dyDescent="0.35">
      <c r="A34" s="107"/>
      <c r="B34" s="109"/>
      <c r="C34" s="63">
        <v>10</v>
      </c>
      <c r="D34" s="64">
        <v>65</v>
      </c>
      <c r="E34" s="64">
        <v>7</v>
      </c>
      <c r="F34" s="66">
        <v>51.4</v>
      </c>
      <c r="G34" s="67">
        <v>1.38</v>
      </c>
      <c r="H34" s="65"/>
      <c r="I34" s="65">
        <v>38</v>
      </c>
      <c r="K34" s="144"/>
      <c r="L34" s="145"/>
      <c r="M34" s="81" t="s">
        <v>64</v>
      </c>
      <c r="N34" s="82">
        <f>AVERAGE(N31:N33)</f>
        <v>16.616666666666667</v>
      </c>
      <c r="O34" s="82">
        <f t="shared" ref="O34:P34" si="59">AVERAGE(O31:O33)</f>
        <v>4.9766666666666666</v>
      </c>
      <c r="P34" s="83">
        <f t="shared" si="59"/>
        <v>30.017433875528713</v>
      </c>
      <c r="Q34" s="82">
        <f>AVERAGE(Q31:Q33)</f>
        <v>53.856666666666662</v>
      </c>
      <c r="R34" s="82">
        <f t="shared" ref="R34:S34" si="60">AVERAGE(R31:R33)</f>
        <v>15.576666666666666</v>
      </c>
      <c r="S34" s="83">
        <f t="shared" si="60"/>
        <v>28.904680529398124</v>
      </c>
      <c r="T34" s="82">
        <f>AVERAGE(T31:T33)</f>
        <v>20.146666666666665</v>
      </c>
      <c r="U34" s="82">
        <f t="shared" ref="U34:V34" si="61">AVERAGE(U31:U33)</f>
        <v>7.1733333333333329</v>
      </c>
      <c r="V34" s="83">
        <f t="shared" si="61"/>
        <v>35.653003960308489</v>
      </c>
      <c r="W34" s="82">
        <f>AVERAGE(W31:W33)</f>
        <v>97.506666666666661</v>
      </c>
      <c r="X34" s="82">
        <f t="shared" ref="X34:Y34" si="62">AVERAGE(X31:X33)</f>
        <v>24.426666666666666</v>
      </c>
      <c r="Y34" s="98">
        <f t="shared" si="62"/>
        <v>25.098728926621643</v>
      </c>
    </row>
    <row r="35" spans="1:25" ht="17.25" x14ac:dyDescent="0.3">
      <c r="A35" s="107"/>
      <c r="B35" s="109"/>
      <c r="C35" s="68" t="s">
        <v>3</v>
      </c>
      <c r="D35" s="69">
        <f>AVERAGE(D25:D34)</f>
        <v>56.1</v>
      </c>
      <c r="E35" s="69">
        <v>6.7</v>
      </c>
      <c r="F35" s="69">
        <f>AVERAGE(F25:F34)</f>
        <v>52.2</v>
      </c>
      <c r="G35" s="69">
        <f>AVERAGE(G25:G34)</f>
        <v>1.254</v>
      </c>
      <c r="H35" s="69">
        <f>AVERAGE(H25:H34)</f>
        <v>30</v>
      </c>
      <c r="I35" s="69">
        <f>AVERAGE(I25:I34)</f>
        <v>44.2</v>
      </c>
    </row>
    <row r="36" spans="1:25" ht="17.25" x14ac:dyDescent="0.3">
      <c r="A36" s="107" t="s">
        <v>19</v>
      </c>
      <c r="B36" s="108" t="s">
        <v>56</v>
      </c>
      <c r="C36" s="63">
        <v>1</v>
      </c>
      <c r="D36" s="64">
        <v>62</v>
      </c>
      <c r="E36" s="64">
        <v>8</v>
      </c>
      <c r="F36" s="66">
        <v>50.5</v>
      </c>
      <c r="G36" s="67">
        <v>1.73</v>
      </c>
      <c r="H36" s="65">
        <v>23</v>
      </c>
      <c r="I36" s="65">
        <v>44</v>
      </c>
    </row>
    <row r="37" spans="1:25" ht="17.25" x14ac:dyDescent="0.3">
      <c r="A37" s="107"/>
      <c r="B37" s="109"/>
      <c r="C37" s="63">
        <v>2</v>
      </c>
      <c r="D37" s="64">
        <v>65</v>
      </c>
      <c r="E37" s="64">
        <v>6</v>
      </c>
      <c r="F37" s="66">
        <v>53.6</v>
      </c>
      <c r="G37" s="67">
        <v>1.86</v>
      </c>
      <c r="H37" s="65">
        <v>25</v>
      </c>
      <c r="I37" s="65">
        <v>40</v>
      </c>
    </row>
    <row r="38" spans="1:25" ht="17.25" x14ac:dyDescent="0.3">
      <c r="A38" s="107"/>
      <c r="B38" s="109"/>
      <c r="C38" s="63">
        <v>3</v>
      </c>
      <c r="D38" s="64">
        <v>64</v>
      </c>
      <c r="E38" s="64">
        <v>7</v>
      </c>
      <c r="F38" s="66">
        <v>52.2</v>
      </c>
      <c r="G38" s="67">
        <v>1.6</v>
      </c>
      <c r="H38" s="65">
        <v>32</v>
      </c>
      <c r="I38" s="65">
        <v>46</v>
      </c>
    </row>
    <row r="39" spans="1:25" ht="17.25" x14ac:dyDescent="0.3">
      <c r="A39" s="107"/>
      <c r="B39" s="109"/>
      <c r="C39" s="63">
        <v>4</v>
      </c>
      <c r="D39" s="64">
        <v>61</v>
      </c>
      <c r="E39" s="64">
        <v>7</v>
      </c>
      <c r="F39" s="66">
        <v>56.1</v>
      </c>
      <c r="G39" s="67">
        <v>1.1299999999999999</v>
      </c>
      <c r="H39" s="65">
        <v>31</v>
      </c>
      <c r="I39" s="65">
        <v>44</v>
      </c>
    </row>
    <row r="40" spans="1:25" ht="17.25" x14ac:dyDescent="0.3">
      <c r="A40" s="107"/>
      <c r="B40" s="109"/>
      <c r="C40" s="63">
        <v>5</v>
      </c>
      <c r="D40" s="64">
        <v>63</v>
      </c>
      <c r="E40" s="64">
        <v>7</v>
      </c>
      <c r="F40" s="66">
        <v>50.3</v>
      </c>
      <c r="G40" s="67">
        <v>1.08</v>
      </c>
      <c r="H40" s="65">
        <v>39</v>
      </c>
      <c r="I40" s="65">
        <v>46</v>
      </c>
    </row>
    <row r="41" spans="1:25" ht="17.25" x14ac:dyDescent="0.3">
      <c r="A41" s="107"/>
      <c r="B41" s="109"/>
      <c r="C41" s="63">
        <v>6</v>
      </c>
      <c r="D41" s="64">
        <v>54</v>
      </c>
      <c r="E41" s="64">
        <v>7</v>
      </c>
      <c r="F41" s="66">
        <v>52.6</v>
      </c>
      <c r="G41" s="67">
        <v>1.72</v>
      </c>
      <c r="H41" s="65">
        <v>40</v>
      </c>
      <c r="I41" s="65">
        <v>45</v>
      </c>
    </row>
    <row r="42" spans="1:25" ht="17.25" x14ac:dyDescent="0.3">
      <c r="A42" s="107"/>
      <c r="B42" s="109"/>
      <c r="C42" s="63">
        <v>7</v>
      </c>
      <c r="D42" s="64">
        <v>60</v>
      </c>
      <c r="E42" s="64">
        <v>7</v>
      </c>
      <c r="F42" s="66">
        <v>51.4</v>
      </c>
      <c r="G42" s="67">
        <v>1.88</v>
      </c>
      <c r="H42" s="65"/>
      <c r="I42" s="65">
        <v>48</v>
      </c>
    </row>
    <row r="43" spans="1:25" ht="17.25" x14ac:dyDescent="0.3">
      <c r="A43" s="107"/>
      <c r="B43" s="109"/>
      <c r="C43" s="63">
        <v>8</v>
      </c>
      <c r="D43" s="64">
        <v>57</v>
      </c>
      <c r="E43" s="64">
        <v>6</v>
      </c>
      <c r="F43" s="66">
        <v>53.4</v>
      </c>
      <c r="G43" s="67">
        <v>1.22</v>
      </c>
      <c r="H43" s="65"/>
      <c r="I43" s="65">
        <v>40</v>
      </c>
    </row>
    <row r="44" spans="1:25" ht="17.25" x14ac:dyDescent="0.3">
      <c r="A44" s="107"/>
      <c r="B44" s="109"/>
      <c r="C44" s="63">
        <v>9</v>
      </c>
      <c r="D44" s="64">
        <v>50</v>
      </c>
      <c r="E44" s="64">
        <v>7</v>
      </c>
      <c r="F44" s="66">
        <v>51.3</v>
      </c>
      <c r="G44" s="67">
        <v>1.28</v>
      </c>
      <c r="H44" s="65"/>
      <c r="I44" s="65">
        <v>40</v>
      </c>
    </row>
    <row r="45" spans="1:25" ht="17.25" x14ac:dyDescent="0.3">
      <c r="A45" s="107"/>
      <c r="B45" s="109"/>
      <c r="C45" s="63">
        <v>10</v>
      </c>
      <c r="D45" s="64">
        <v>57</v>
      </c>
      <c r="E45" s="64">
        <v>8</v>
      </c>
      <c r="F45" s="66">
        <v>47.1</v>
      </c>
      <c r="G45" s="67">
        <v>1.26</v>
      </c>
      <c r="H45" s="65"/>
      <c r="I45" s="65">
        <v>44</v>
      </c>
    </row>
    <row r="46" spans="1:25" ht="18" thickBot="1" x14ac:dyDescent="0.35">
      <c r="A46" s="107"/>
      <c r="B46" s="109"/>
      <c r="C46" s="68" t="s">
        <v>3</v>
      </c>
      <c r="D46" s="69">
        <f>AVERAGE(D36:D45)</f>
        <v>59.3</v>
      </c>
      <c r="E46" s="69">
        <v>7</v>
      </c>
      <c r="F46" s="69">
        <f>AVERAGE(F36:F45)</f>
        <v>51.85</v>
      </c>
      <c r="G46" s="69">
        <f>AVERAGE(G36:G45)</f>
        <v>1.476</v>
      </c>
      <c r="H46" s="69">
        <f>AVERAGE(H36:H45)</f>
        <v>31.666666666666668</v>
      </c>
      <c r="I46" s="69">
        <f>AVERAGE(I36:I45)</f>
        <v>43.7</v>
      </c>
    </row>
    <row r="47" spans="1:25" ht="35.25" x14ac:dyDescent="0.3">
      <c r="A47" s="71" t="s">
        <v>4</v>
      </c>
      <c r="B47" s="70" t="s">
        <v>0</v>
      </c>
      <c r="C47" s="70" t="s">
        <v>1</v>
      </c>
      <c r="D47" s="70" t="s">
        <v>51</v>
      </c>
      <c r="E47" s="84"/>
      <c r="F47" s="85" t="s">
        <v>54</v>
      </c>
      <c r="G47" s="62" t="s">
        <v>55</v>
      </c>
      <c r="H47" s="73" t="s">
        <v>59</v>
      </c>
      <c r="I47" s="72" t="s">
        <v>53</v>
      </c>
    </row>
    <row r="48" spans="1:25" ht="17.25" x14ac:dyDescent="0.3">
      <c r="A48" s="107" t="s">
        <v>20</v>
      </c>
      <c r="B48" s="108" t="s">
        <v>56</v>
      </c>
      <c r="C48" s="63">
        <v>1</v>
      </c>
      <c r="D48" s="64">
        <v>46</v>
      </c>
      <c r="E48" s="64">
        <v>7</v>
      </c>
      <c r="F48" s="66">
        <v>48.5</v>
      </c>
      <c r="G48" s="67">
        <v>0.84</v>
      </c>
      <c r="H48" s="65">
        <v>31</v>
      </c>
      <c r="I48" s="65">
        <v>39</v>
      </c>
    </row>
    <row r="49" spans="1:9" ht="17.25" x14ac:dyDescent="0.3">
      <c r="A49" s="107"/>
      <c r="B49" s="109"/>
      <c r="C49" s="63">
        <v>2</v>
      </c>
      <c r="D49" s="64">
        <v>44</v>
      </c>
      <c r="E49" s="64">
        <v>6</v>
      </c>
      <c r="F49" s="66">
        <v>48.1</v>
      </c>
      <c r="G49" s="67">
        <v>0.86</v>
      </c>
      <c r="H49" s="65">
        <v>30</v>
      </c>
      <c r="I49" s="65">
        <v>42</v>
      </c>
    </row>
    <row r="50" spans="1:9" ht="17.25" x14ac:dyDescent="0.3">
      <c r="A50" s="107"/>
      <c r="B50" s="109"/>
      <c r="C50" s="63">
        <v>3</v>
      </c>
      <c r="D50" s="64">
        <v>58</v>
      </c>
      <c r="E50" s="64">
        <v>7</v>
      </c>
      <c r="F50" s="66">
        <v>48.4</v>
      </c>
      <c r="G50" s="67">
        <v>0.86</v>
      </c>
      <c r="H50" s="65">
        <v>25</v>
      </c>
      <c r="I50" s="65">
        <v>41</v>
      </c>
    </row>
    <row r="51" spans="1:9" ht="17.25" x14ac:dyDescent="0.3">
      <c r="A51" s="107"/>
      <c r="B51" s="109"/>
      <c r="C51" s="63">
        <v>4</v>
      </c>
      <c r="D51" s="64">
        <v>61</v>
      </c>
      <c r="E51" s="64">
        <v>7</v>
      </c>
      <c r="F51" s="66">
        <v>51.4</v>
      </c>
      <c r="G51" s="67">
        <v>0.95</v>
      </c>
      <c r="H51" s="65">
        <v>25</v>
      </c>
      <c r="I51" s="65">
        <v>38</v>
      </c>
    </row>
    <row r="52" spans="1:9" ht="17.25" x14ac:dyDescent="0.3">
      <c r="A52" s="107"/>
      <c r="B52" s="109"/>
      <c r="C52" s="63">
        <v>5</v>
      </c>
      <c r="D52" s="64">
        <v>51</v>
      </c>
      <c r="E52" s="64">
        <v>7</v>
      </c>
      <c r="F52" s="66">
        <v>46.1</v>
      </c>
      <c r="G52" s="67">
        <v>0.86</v>
      </c>
      <c r="H52" s="65">
        <v>39</v>
      </c>
      <c r="I52" s="65">
        <v>40</v>
      </c>
    </row>
    <row r="53" spans="1:9" ht="17.25" x14ac:dyDescent="0.3">
      <c r="A53" s="107"/>
      <c r="B53" s="109"/>
      <c r="C53" s="63">
        <v>6</v>
      </c>
      <c r="D53" s="64">
        <v>47</v>
      </c>
      <c r="E53" s="64">
        <v>6</v>
      </c>
      <c r="F53" s="66">
        <v>48.5</v>
      </c>
      <c r="G53" s="67">
        <v>0.79</v>
      </c>
      <c r="H53" s="65">
        <v>30</v>
      </c>
      <c r="I53" s="65">
        <v>39</v>
      </c>
    </row>
    <row r="54" spans="1:9" ht="17.25" x14ac:dyDescent="0.3">
      <c r="A54" s="107"/>
      <c r="B54" s="109"/>
      <c r="C54" s="63">
        <v>7</v>
      </c>
      <c r="D54" s="64">
        <v>58</v>
      </c>
      <c r="E54" s="64">
        <v>7</v>
      </c>
      <c r="F54" s="66">
        <v>46.4</v>
      </c>
      <c r="G54" s="67">
        <v>0.81</v>
      </c>
      <c r="H54" s="65"/>
      <c r="I54" s="65">
        <v>45</v>
      </c>
    </row>
    <row r="55" spans="1:9" ht="17.25" x14ac:dyDescent="0.3">
      <c r="A55" s="107"/>
      <c r="B55" s="109"/>
      <c r="C55" s="63">
        <v>8</v>
      </c>
      <c r="D55" s="64">
        <v>58</v>
      </c>
      <c r="E55" s="64">
        <v>6</v>
      </c>
      <c r="F55" s="66">
        <v>43</v>
      </c>
      <c r="G55" s="67">
        <v>0.86</v>
      </c>
      <c r="H55" s="65"/>
      <c r="I55" s="65">
        <v>36</v>
      </c>
    </row>
    <row r="56" spans="1:9" ht="17.25" x14ac:dyDescent="0.3">
      <c r="A56" s="107"/>
      <c r="B56" s="109"/>
      <c r="C56" s="63">
        <v>9</v>
      </c>
      <c r="D56" s="64">
        <v>59</v>
      </c>
      <c r="E56" s="64">
        <v>4</v>
      </c>
      <c r="F56" s="66">
        <v>49.3</v>
      </c>
      <c r="G56" s="67">
        <v>0.76</v>
      </c>
      <c r="H56" s="65"/>
      <c r="I56" s="65">
        <v>43</v>
      </c>
    </row>
    <row r="57" spans="1:9" ht="17.25" x14ac:dyDescent="0.3">
      <c r="A57" s="107"/>
      <c r="B57" s="109"/>
      <c r="C57" s="63">
        <v>10</v>
      </c>
      <c r="D57" s="64">
        <v>61</v>
      </c>
      <c r="E57" s="64">
        <v>6</v>
      </c>
      <c r="F57" s="66">
        <v>42.1</v>
      </c>
      <c r="G57" s="67">
        <v>0.94</v>
      </c>
      <c r="H57" s="65"/>
      <c r="I57" s="65">
        <v>43</v>
      </c>
    </row>
    <row r="58" spans="1:9" ht="17.25" x14ac:dyDescent="0.3">
      <c r="A58" s="107"/>
      <c r="B58" s="109"/>
      <c r="C58" s="68" t="s">
        <v>3</v>
      </c>
      <c r="D58" s="69">
        <f>AVERAGE(D48:D57)</f>
        <v>54.3</v>
      </c>
      <c r="E58" s="69">
        <v>6.3</v>
      </c>
      <c r="F58" s="69">
        <f>AVERAGE(F48:F57)</f>
        <v>47.18</v>
      </c>
      <c r="G58" s="69">
        <f>AVERAGE(G48:G57)</f>
        <v>0.85300000000000009</v>
      </c>
      <c r="H58" s="69">
        <f>AVERAGE(H48:H57)</f>
        <v>30</v>
      </c>
      <c r="I58" s="69">
        <f>AVERAGE(I48:I57)</f>
        <v>40.6</v>
      </c>
    </row>
    <row r="59" spans="1:9" ht="17.25" x14ac:dyDescent="0.3">
      <c r="A59" s="107" t="s">
        <v>58</v>
      </c>
      <c r="B59" s="108" t="s">
        <v>56</v>
      </c>
      <c r="C59" s="63">
        <v>1</v>
      </c>
      <c r="D59" s="64">
        <v>54</v>
      </c>
      <c r="E59" s="64">
        <v>10</v>
      </c>
      <c r="F59" s="66">
        <v>47.1</v>
      </c>
      <c r="G59" s="67">
        <v>1.21</v>
      </c>
      <c r="H59" s="65">
        <v>28</v>
      </c>
      <c r="I59" s="65">
        <v>35</v>
      </c>
    </row>
    <row r="60" spans="1:9" ht="17.25" x14ac:dyDescent="0.3">
      <c r="A60" s="107"/>
      <c r="B60" s="109"/>
      <c r="C60" s="63">
        <v>2</v>
      </c>
      <c r="D60" s="64">
        <v>50</v>
      </c>
      <c r="E60" s="64">
        <v>6</v>
      </c>
      <c r="F60" s="66">
        <v>45.8</v>
      </c>
      <c r="G60" s="67">
        <v>0.98</v>
      </c>
      <c r="H60" s="65">
        <v>23</v>
      </c>
      <c r="I60" s="65">
        <v>41</v>
      </c>
    </row>
    <row r="61" spans="1:9" ht="17.25" x14ac:dyDescent="0.3">
      <c r="A61" s="107"/>
      <c r="B61" s="109"/>
      <c r="C61" s="63">
        <v>3</v>
      </c>
      <c r="D61" s="64">
        <v>55</v>
      </c>
      <c r="E61" s="64">
        <v>8</v>
      </c>
      <c r="F61" s="66">
        <v>49.6</v>
      </c>
      <c r="G61" s="67">
        <v>0.76</v>
      </c>
      <c r="H61" s="65">
        <v>27</v>
      </c>
      <c r="I61" s="65">
        <v>48.44</v>
      </c>
    </row>
    <row r="62" spans="1:9" ht="17.25" x14ac:dyDescent="0.3">
      <c r="A62" s="107"/>
      <c r="B62" s="109"/>
      <c r="C62" s="63">
        <v>4</v>
      </c>
      <c r="D62" s="64">
        <v>58</v>
      </c>
      <c r="E62" s="64">
        <v>5</v>
      </c>
      <c r="F62" s="66">
        <v>45.5</v>
      </c>
      <c r="G62" s="67">
        <v>0.82</v>
      </c>
      <c r="H62" s="65">
        <v>33</v>
      </c>
      <c r="I62" s="65">
        <v>34</v>
      </c>
    </row>
    <row r="63" spans="1:9" ht="17.25" x14ac:dyDescent="0.3">
      <c r="A63" s="107"/>
      <c r="B63" s="109"/>
      <c r="C63" s="63">
        <v>5</v>
      </c>
      <c r="D63" s="64">
        <v>57</v>
      </c>
      <c r="E63" s="64">
        <v>10</v>
      </c>
      <c r="F63" s="66">
        <v>47.6</v>
      </c>
      <c r="G63" s="67">
        <v>0.81</v>
      </c>
      <c r="H63" s="65">
        <v>28</v>
      </c>
      <c r="I63" s="65">
        <v>48</v>
      </c>
    </row>
    <row r="64" spans="1:9" ht="17.25" x14ac:dyDescent="0.3">
      <c r="A64" s="107"/>
      <c r="B64" s="109"/>
      <c r="C64" s="63">
        <v>6</v>
      </c>
      <c r="D64" s="64">
        <v>54</v>
      </c>
      <c r="E64" s="64">
        <v>9</v>
      </c>
      <c r="F64" s="66">
        <v>50.5</v>
      </c>
      <c r="G64" s="67">
        <v>0.97</v>
      </c>
      <c r="H64" s="65"/>
      <c r="I64" s="65">
        <v>45</v>
      </c>
    </row>
    <row r="65" spans="1:9" ht="17.25" x14ac:dyDescent="0.3">
      <c r="A65" s="107"/>
      <c r="B65" s="109"/>
      <c r="C65" s="63">
        <v>7</v>
      </c>
      <c r="D65" s="64">
        <v>61</v>
      </c>
      <c r="E65" s="64">
        <v>5</v>
      </c>
      <c r="F65" s="66">
        <v>48.1</v>
      </c>
      <c r="G65" s="67">
        <v>0.7</v>
      </c>
      <c r="H65" s="65"/>
      <c r="I65" s="65">
        <v>48</v>
      </c>
    </row>
    <row r="66" spans="1:9" ht="17.25" x14ac:dyDescent="0.3">
      <c r="A66" s="107"/>
      <c r="B66" s="109"/>
      <c r="C66" s="63">
        <v>8</v>
      </c>
      <c r="D66" s="64">
        <v>55</v>
      </c>
      <c r="E66" s="64">
        <v>13</v>
      </c>
      <c r="F66" s="66">
        <v>47.1</v>
      </c>
      <c r="G66" s="67">
        <v>1.1299999999999999</v>
      </c>
      <c r="H66" s="65"/>
      <c r="I66" s="65">
        <v>43</v>
      </c>
    </row>
    <row r="67" spans="1:9" ht="17.25" x14ac:dyDescent="0.3">
      <c r="A67" s="107"/>
      <c r="B67" s="109"/>
      <c r="C67" s="63">
        <v>9</v>
      </c>
      <c r="D67" s="64">
        <v>59</v>
      </c>
      <c r="E67" s="64">
        <v>4</v>
      </c>
      <c r="F67" s="66">
        <v>47.4</v>
      </c>
      <c r="G67" s="67">
        <v>1.01</v>
      </c>
      <c r="H67" s="65"/>
      <c r="I67" s="65">
        <v>45</v>
      </c>
    </row>
    <row r="68" spans="1:9" ht="17.25" x14ac:dyDescent="0.3">
      <c r="A68" s="107"/>
      <c r="B68" s="109"/>
      <c r="C68" s="63">
        <v>10</v>
      </c>
      <c r="D68" s="64">
        <v>61</v>
      </c>
      <c r="E68" s="64">
        <v>5</v>
      </c>
      <c r="F68" s="66">
        <v>48.8</v>
      </c>
      <c r="G68" s="67">
        <v>1.69</v>
      </c>
      <c r="H68" s="65"/>
      <c r="I68" s="65">
        <v>44</v>
      </c>
    </row>
    <row r="69" spans="1:9" ht="18" thickBot="1" x14ac:dyDescent="0.35">
      <c r="A69" s="107"/>
      <c r="B69" s="109"/>
      <c r="C69" s="68" t="s">
        <v>3</v>
      </c>
      <c r="D69" s="69">
        <f>AVERAGE(D59:D68)</f>
        <v>56.4</v>
      </c>
      <c r="E69" s="69">
        <v>7.5</v>
      </c>
      <c r="F69" s="69">
        <f>AVERAGE(F59:F68)</f>
        <v>47.750000000000007</v>
      </c>
      <c r="G69" s="69">
        <f>AVERAGE(G59:G68)</f>
        <v>1.008</v>
      </c>
      <c r="H69" s="69">
        <f>AVERAGE(H59:H68)</f>
        <v>27.8</v>
      </c>
      <c r="I69" s="69">
        <f>AVERAGE(I59:I68)</f>
        <v>43.143999999999998</v>
      </c>
    </row>
    <row r="70" spans="1:9" ht="35.25" x14ac:dyDescent="0.3">
      <c r="A70" s="71" t="s">
        <v>4</v>
      </c>
      <c r="B70" s="70" t="s">
        <v>0</v>
      </c>
      <c r="C70" s="70" t="s">
        <v>1</v>
      </c>
      <c r="D70" s="70" t="s">
        <v>51</v>
      </c>
      <c r="E70" s="84"/>
      <c r="F70" s="85" t="s">
        <v>54</v>
      </c>
      <c r="G70" s="62" t="s">
        <v>55</v>
      </c>
      <c r="H70" s="73" t="s">
        <v>59</v>
      </c>
      <c r="I70" s="72" t="s">
        <v>53</v>
      </c>
    </row>
    <row r="71" spans="1:9" ht="17.25" x14ac:dyDescent="0.3">
      <c r="A71" s="107" t="s">
        <v>22</v>
      </c>
      <c r="B71" s="108" t="s">
        <v>56</v>
      </c>
      <c r="C71" s="63">
        <v>1</v>
      </c>
      <c r="D71" s="64">
        <v>52</v>
      </c>
      <c r="E71" s="64">
        <v>7</v>
      </c>
      <c r="F71" s="66">
        <v>45.2</v>
      </c>
      <c r="G71" s="67">
        <v>0.82</v>
      </c>
      <c r="H71" s="65">
        <v>34</v>
      </c>
      <c r="I71" s="65">
        <v>39</v>
      </c>
    </row>
    <row r="72" spans="1:9" ht="17.25" x14ac:dyDescent="0.3">
      <c r="A72" s="107"/>
      <c r="B72" s="109"/>
      <c r="C72" s="63">
        <v>2</v>
      </c>
      <c r="D72" s="64">
        <v>57</v>
      </c>
      <c r="E72" s="64">
        <v>7</v>
      </c>
      <c r="F72" s="66">
        <v>51.1</v>
      </c>
      <c r="G72" s="67">
        <v>0.71</v>
      </c>
      <c r="H72" s="65">
        <v>28</v>
      </c>
      <c r="I72" s="65">
        <v>38</v>
      </c>
    </row>
    <row r="73" spans="1:9" ht="17.25" x14ac:dyDescent="0.3">
      <c r="A73" s="107"/>
      <c r="B73" s="109"/>
      <c r="C73" s="63">
        <v>3</v>
      </c>
      <c r="D73" s="64">
        <v>60</v>
      </c>
      <c r="E73" s="64">
        <v>7</v>
      </c>
      <c r="F73" s="66">
        <v>47.3</v>
      </c>
      <c r="G73" s="67">
        <v>0.82</v>
      </c>
      <c r="H73" s="65">
        <v>45</v>
      </c>
      <c r="I73" s="65">
        <v>40</v>
      </c>
    </row>
    <row r="74" spans="1:9" ht="17.25" x14ac:dyDescent="0.3">
      <c r="A74" s="107"/>
      <c r="B74" s="109"/>
      <c r="C74" s="63">
        <v>4</v>
      </c>
      <c r="D74" s="64">
        <v>59</v>
      </c>
      <c r="E74" s="64">
        <v>7</v>
      </c>
      <c r="F74" s="66">
        <v>54.3</v>
      </c>
      <c r="G74" s="67">
        <v>1.03</v>
      </c>
      <c r="H74" s="65">
        <v>20</v>
      </c>
      <c r="I74" s="65">
        <v>37</v>
      </c>
    </row>
    <row r="75" spans="1:9" ht="17.25" x14ac:dyDescent="0.3">
      <c r="A75" s="107"/>
      <c r="B75" s="109"/>
      <c r="C75" s="63">
        <v>5</v>
      </c>
      <c r="D75" s="64">
        <v>56</v>
      </c>
      <c r="E75" s="64">
        <v>10</v>
      </c>
      <c r="F75" s="66">
        <v>52.1</v>
      </c>
      <c r="G75" s="67">
        <v>0.79</v>
      </c>
      <c r="H75" s="65">
        <v>21</v>
      </c>
      <c r="I75" s="65">
        <v>41</v>
      </c>
    </row>
    <row r="76" spans="1:9" ht="17.25" x14ac:dyDescent="0.3">
      <c r="A76" s="107"/>
      <c r="B76" s="109"/>
      <c r="C76" s="63">
        <v>6</v>
      </c>
      <c r="D76" s="64">
        <v>54</v>
      </c>
      <c r="E76" s="64">
        <v>8</v>
      </c>
      <c r="F76" s="66">
        <v>46.7</v>
      </c>
      <c r="G76" s="67">
        <v>0.56999999999999995</v>
      </c>
      <c r="H76" s="65">
        <v>32</v>
      </c>
      <c r="I76" s="65">
        <v>33</v>
      </c>
    </row>
    <row r="77" spans="1:9" ht="17.25" x14ac:dyDescent="0.3">
      <c r="A77" s="107"/>
      <c r="B77" s="109"/>
      <c r="C77" s="63">
        <v>7</v>
      </c>
      <c r="D77" s="64">
        <v>62</v>
      </c>
      <c r="E77" s="64">
        <v>6</v>
      </c>
      <c r="F77" s="66">
        <v>47.4</v>
      </c>
      <c r="G77" s="67">
        <v>0.74</v>
      </c>
      <c r="H77" s="65"/>
      <c r="I77" s="65">
        <v>42</v>
      </c>
    </row>
    <row r="78" spans="1:9" ht="17.25" x14ac:dyDescent="0.3">
      <c r="A78" s="107"/>
      <c r="B78" s="109"/>
      <c r="C78" s="63">
        <v>8</v>
      </c>
      <c r="D78" s="64">
        <v>52</v>
      </c>
      <c r="E78" s="64">
        <v>7</v>
      </c>
      <c r="F78" s="66">
        <v>51.4</v>
      </c>
      <c r="G78" s="67">
        <v>0.76</v>
      </c>
      <c r="H78" s="65"/>
      <c r="I78" s="65">
        <v>36</v>
      </c>
    </row>
    <row r="79" spans="1:9" ht="17.25" x14ac:dyDescent="0.3">
      <c r="A79" s="107"/>
      <c r="B79" s="109"/>
      <c r="C79" s="63">
        <v>9</v>
      </c>
      <c r="D79" s="64">
        <v>51</v>
      </c>
      <c r="E79" s="64">
        <v>7</v>
      </c>
      <c r="F79" s="66">
        <v>50.1</v>
      </c>
      <c r="G79" s="67">
        <v>0.8</v>
      </c>
      <c r="H79" s="65"/>
      <c r="I79" s="65">
        <v>43</v>
      </c>
    </row>
    <row r="80" spans="1:9" ht="17.25" x14ac:dyDescent="0.3">
      <c r="A80" s="107"/>
      <c r="B80" s="109"/>
      <c r="C80" s="63">
        <v>10</v>
      </c>
      <c r="D80" s="64">
        <v>55</v>
      </c>
      <c r="E80" s="64">
        <v>8</v>
      </c>
      <c r="F80" s="66">
        <v>49.2</v>
      </c>
      <c r="G80" s="67">
        <v>0.72</v>
      </c>
      <c r="H80" s="65"/>
      <c r="I80" s="65">
        <v>41</v>
      </c>
    </row>
    <row r="81" spans="1:9" ht="17.25" x14ac:dyDescent="0.3">
      <c r="A81" s="107"/>
      <c r="B81" s="109"/>
      <c r="C81" s="68" t="s">
        <v>3</v>
      </c>
      <c r="D81" s="69">
        <f>AVERAGE(D71:D80)</f>
        <v>55.8</v>
      </c>
      <c r="E81" s="69">
        <v>7.4</v>
      </c>
      <c r="F81" s="69">
        <f>AVERAGE(F71:F80)</f>
        <v>49.480000000000004</v>
      </c>
      <c r="G81" s="69">
        <f>AVERAGE(G71:G80)</f>
        <v>0.77600000000000002</v>
      </c>
      <c r="H81" s="69">
        <f>AVERAGE(H71:H80)</f>
        <v>30</v>
      </c>
      <c r="I81" s="69">
        <f>AVERAGE(I71:I80)</f>
        <v>39</v>
      </c>
    </row>
    <row r="82" spans="1:9" ht="17.25" x14ac:dyDescent="0.3">
      <c r="A82" s="107" t="s">
        <v>23</v>
      </c>
      <c r="B82" s="108" t="s">
        <v>56</v>
      </c>
      <c r="C82" s="63">
        <v>1</v>
      </c>
      <c r="D82" s="64">
        <v>65</v>
      </c>
      <c r="E82" s="64">
        <v>7</v>
      </c>
      <c r="F82" s="66">
        <v>44.8</v>
      </c>
      <c r="G82" s="67">
        <v>1.1399999999999999</v>
      </c>
      <c r="H82" s="65">
        <v>39</v>
      </c>
      <c r="I82" s="65">
        <v>35</v>
      </c>
    </row>
    <row r="83" spans="1:9" ht="17.25" x14ac:dyDescent="0.3">
      <c r="A83" s="107"/>
      <c r="B83" s="109"/>
      <c r="C83" s="63">
        <v>2</v>
      </c>
      <c r="D83" s="64">
        <v>60</v>
      </c>
      <c r="E83" s="64">
        <v>6</v>
      </c>
      <c r="F83" s="66">
        <v>47.5</v>
      </c>
      <c r="G83" s="67">
        <v>1.04</v>
      </c>
      <c r="H83" s="65">
        <v>36</v>
      </c>
      <c r="I83" s="65">
        <v>38</v>
      </c>
    </row>
    <row r="84" spans="1:9" ht="17.25" x14ac:dyDescent="0.3">
      <c r="A84" s="107"/>
      <c r="B84" s="109"/>
      <c r="C84" s="63">
        <v>3</v>
      </c>
      <c r="D84" s="64">
        <v>62</v>
      </c>
      <c r="E84" s="64">
        <v>7</v>
      </c>
      <c r="F84" s="66">
        <v>46.6</v>
      </c>
      <c r="G84" s="67">
        <v>0.84</v>
      </c>
      <c r="H84" s="65">
        <v>35</v>
      </c>
      <c r="I84" s="65">
        <v>38</v>
      </c>
    </row>
    <row r="85" spans="1:9" ht="17.25" x14ac:dyDescent="0.3">
      <c r="A85" s="107"/>
      <c r="B85" s="109"/>
      <c r="C85" s="63">
        <v>4</v>
      </c>
      <c r="D85" s="64">
        <v>61</v>
      </c>
      <c r="E85" s="64">
        <v>7</v>
      </c>
      <c r="F85" s="66">
        <v>52.1</v>
      </c>
      <c r="G85" s="67">
        <v>0.92</v>
      </c>
      <c r="H85" s="65">
        <v>32</v>
      </c>
      <c r="I85" s="65">
        <v>39</v>
      </c>
    </row>
    <row r="86" spans="1:9" ht="17.25" x14ac:dyDescent="0.3">
      <c r="A86" s="107"/>
      <c r="B86" s="109"/>
      <c r="C86" s="63">
        <v>5</v>
      </c>
      <c r="D86" s="64">
        <v>67</v>
      </c>
      <c r="E86" s="64">
        <v>7</v>
      </c>
      <c r="F86" s="66">
        <v>48</v>
      </c>
      <c r="G86" s="67">
        <v>0.72</v>
      </c>
      <c r="H86" s="65">
        <v>36</v>
      </c>
      <c r="I86" s="65">
        <v>39</v>
      </c>
    </row>
    <row r="87" spans="1:9" ht="17.25" x14ac:dyDescent="0.3">
      <c r="A87" s="107"/>
      <c r="B87" s="109"/>
      <c r="C87" s="63">
        <v>6</v>
      </c>
      <c r="D87" s="64">
        <v>60</v>
      </c>
      <c r="E87" s="64">
        <v>7</v>
      </c>
      <c r="F87" s="66">
        <v>51.6</v>
      </c>
      <c r="G87" s="67">
        <v>0.8</v>
      </c>
      <c r="H87" s="65">
        <v>30</v>
      </c>
      <c r="I87" s="65">
        <v>39</v>
      </c>
    </row>
    <row r="88" spans="1:9" ht="17.25" x14ac:dyDescent="0.3">
      <c r="A88" s="107"/>
      <c r="B88" s="109"/>
      <c r="C88" s="63">
        <v>7</v>
      </c>
      <c r="D88" s="64">
        <v>65</v>
      </c>
      <c r="E88" s="64">
        <v>8</v>
      </c>
      <c r="F88" s="66">
        <v>51</v>
      </c>
      <c r="G88" s="67">
        <v>0.92</v>
      </c>
      <c r="H88" s="65"/>
      <c r="I88" s="65">
        <v>40</v>
      </c>
    </row>
    <row r="89" spans="1:9" ht="17.25" x14ac:dyDescent="0.3">
      <c r="A89" s="107"/>
      <c r="B89" s="109"/>
      <c r="C89" s="63">
        <v>8</v>
      </c>
      <c r="D89" s="64">
        <v>70</v>
      </c>
      <c r="E89" s="64">
        <v>7</v>
      </c>
      <c r="F89" s="66">
        <v>47.4</v>
      </c>
      <c r="G89" s="67">
        <v>0.78</v>
      </c>
      <c r="H89" s="65"/>
      <c r="I89" s="65">
        <v>41</v>
      </c>
    </row>
    <row r="90" spans="1:9" ht="17.25" x14ac:dyDescent="0.3">
      <c r="A90" s="107"/>
      <c r="B90" s="109"/>
      <c r="C90" s="63">
        <v>9</v>
      </c>
      <c r="D90" s="64">
        <v>68</v>
      </c>
      <c r="E90" s="64">
        <v>6</v>
      </c>
      <c r="F90" s="66">
        <v>45</v>
      </c>
      <c r="G90" s="67">
        <v>0.79</v>
      </c>
      <c r="H90" s="65"/>
      <c r="I90" s="65">
        <v>43</v>
      </c>
    </row>
    <row r="91" spans="1:9" ht="17.25" x14ac:dyDescent="0.3">
      <c r="A91" s="107"/>
      <c r="B91" s="109"/>
      <c r="C91" s="63">
        <v>10</v>
      </c>
      <c r="D91" s="64">
        <v>66</v>
      </c>
      <c r="E91" s="64">
        <v>7</v>
      </c>
      <c r="F91" s="66">
        <v>49.2</v>
      </c>
      <c r="G91" s="67">
        <v>0.76</v>
      </c>
      <c r="H91" s="65"/>
      <c r="I91" s="65">
        <v>43</v>
      </c>
    </row>
    <row r="92" spans="1:9" ht="17.25" x14ac:dyDescent="0.3">
      <c r="A92" s="107"/>
      <c r="B92" s="109"/>
      <c r="C92" s="68" t="s">
        <v>3</v>
      </c>
      <c r="D92" s="69">
        <f>AVERAGE(D82:D91)</f>
        <v>64.400000000000006</v>
      </c>
      <c r="E92" s="69">
        <v>6.9</v>
      </c>
      <c r="F92" s="69">
        <f>AVERAGE(F82:F91)</f>
        <v>48.32</v>
      </c>
      <c r="G92" s="69">
        <f>AVERAGE(G82:G91)</f>
        <v>0.87099999999999989</v>
      </c>
      <c r="H92" s="69">
        <f>AVERAGE(H82:H91)</f>
        <v>34.666666666666664</v>
      </c>
      <c r="I92" s="69">
        <f>AVERAGE(I82:I91)</f>
        <v>39.5</v>
      </c>
    </row>
  </sheetData>
  <sortState ref="I82:I91">
    <sortCondition ref="I82:I91"/>
  </sortState>
  <mergeCells count="23">
    <mergeCell ref="Q1:S1"/>
    <mergeCell ref="T1:V1"/>
    <mergeCell ref="W1:Y1"/>
    <mergeCell ref="K23:K26"/>
    <mergeCell ref="L23:L26"/>
    <mergeCell ref="K7:K10"/>
    <mergeCell ref="L7:L10"/>
    <mergeCell ref="K11:K14"/>
    <mergeCell ref="L11:L14"/>
    <mergeCell ref="K15:K18"/>
    <mergeCell ref="L15:L18"/>
    <mergeCell ref="K1:K2"/>
    <mergeCell ref="L1:L2"/>
    <mergeCell ref="M1:M2"/>
    <mergeCell ref="N1:P1"/>
    <mergeCell ref="K3:K6"/>
    <mergeCell ref="L3:L6"/>
    <mergeCell ref="K27:K30"/>
    <mergeCell ref="L27:L30"/>
    <mergeCell ref="K31:K34"/>
    <mergeCell ref="L31:L34"/>
    <mergeCell ref="K19:K22"/>
    <mergeCell ref="L19:L22"/>
  </mergeCells>
  <phoneticPr fontId="4" type="noConversion"/>
  <pageMargins left="0.7" right="0.7" top="0.75" bottom="0.75" header="0.3" footer="0.3"/>
  <pageSetup paperSize="9" scale="3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79" zoomScale="85" zoomScaleNormal="85" workbookViewId="0">
      <selection activeCell="F6" sqref="F6"/>
    </sheetView>
  </sheetViews>
  <sheetFormatPr defaultRowHeight="16.5" x14ac:dyDescent="0.3"/>
  <cols>
    <col min="6" max="6" width="12" customWidth="1"/>
    <col min="7" max="7" width="10.25" bestFit="1" customWidth="1"/>
    <col min="15" max="15" width="12.75" bestFit="1" customWidth="1"/>
    <col min="20" max="20" width="17.375" bestFit="1" customWidth="1"/>
    <col min="21" max="21" width="13.75" bestFit="1" customWidth="1"/>
    <col min="22" max="22" width="12.75" bestFit="1" customWidth="1"/>
  </cols>
  <sheetData>
    <row r="1" spans="1:24" ht="35.25" x14ac:dyDescent="0.3">
      <c r="A1" s="71" t="s">
        <v>4</v>
      </c>
      <c r="B1" s="70" t="s">
        <v>0</v>
      </c>
      <c r="C1" s="70" t="s">
        <v>1</v>
      </c>
      <c r="D1" s="70" t="s">
        <v>51</v>
      </c>
      <c r="E1" s="84" t="s">
        <v>52</v>
      </c>
      <c r="F1" s="85" t="s">
        <v>54</v>
      </c>
      <c r="G1" s="62" t="s">
        <v>55</v>
      </c>
      <c r="J1" s="130" t="s">
        <v>4</v>
      </c>
      <c r="K1" s="121" t="s">
        <v>0</v>
      </c>
      <c r="L1" s="121" t="s">
        <v>1</v>
      </c>
      <c r="M1" s="146" t="s">
        <v>60</v>
      </c>
      <c r="N1" s="147"/>
      <c r="O1" s="148"/>
      <c r="P1" s="146" t="s">
        <v>65</v>
      </c>
      <c r="Q1" s="147"/>
      <c r="R1" s="148"/>
      <c r="S1" s="146" t="s">
        <v>66</v>
      </c>
      <c r="T1" s="147"/>
      <c r="U1" s="148"/>
      <c r="V1" s="146" t="s">
        <v>67</v>
      </c>
      <c r="W1" s="147"/>
      <c r="X1" s="149"/>
    </row>
    <row r="2" spans="1:24" ht="17.25" x14ac:dyDescent="0.3">
      <c r="A2" s="107" t="s">
        <v>16</v>
      </c>
      <c r="B2" s="108" t="s">
        <v>82</v>
      </c>
      <c r="C2" s="63">
        <v>1</v>
      </c>
      <c r="D2" s="64">
        <v>53</v>
      </c>
      <c r="E2" s="64">
        <v>7</v>
      </c>
      <c r="F2" s="66">
        <v>43.9</v>
      </c>
      <c r="G2" s="67">
        <v>0.98</v>
      </c>
      <c r="J2" s="150"/>
      <c r="K2" s="151"/>
      <c r="L2" s="151"/>
      <c r="M2" s="74" t="s">
        <v>61</v>
      </c>
      <c r="N2" s="74" t="s">
        <v>62</v>
      </c>
      <c r="O2" s="74" t="s">
        <v>63</v>
      </c>
      <c r="P2" s="74" t="s">
        <v>61</v>
      </c>
      <c r="Q2" s="74" t="s">
        <v>62</v>
      </c>
      <c r="R2" s="74" t="s">
        <v>63</v>
      </c>
      <c r="S2" s="74" t="s">
        <v>61</v>
      </c>
      <c r="T2" s="74" t="s">
        <v>62</v>
      </c>
      <c r="U2" s="74" t="s">
        <v>63</v>
      </c>
      <c r="V2" s="74" t="s">
        <v>61</v>
      </c>
      <c r="W2" s="74" t="s">
        <v>62</v>
      </c>
      <c r="X2" s="96" t="s">
        <v>63</v>
      </c>
    </row>
    <row r="3" spans="1:24" ht="17.25" x14ac:dyDescent="0.3">
      <c r="A3" s="107"/>
      <c r="B3" s="109"/>
      <c r="C3" s="63">
        <v>2</v>
      </c>
      <c r="D3" s="64">
        <v>55</v>
      </c>
      <c r="E3" s="64">
        <v>6</v>
      </c>
      <c r="F3" s="66">
        <v>46.6</v>
      </c>
      <c r="G3" s="67">
        <v>1.1000000000000001</v>
      </c>
      <c r="J3" s="141" t="s">
        <v>16</v>
      </c>
      <c r="K3" s="138" t="s">
        <v>83</v>
      </c>
      <c r="L3" s="1">
        <v>1</v>
      </c>
      <c r="M3" s="75"/>
      <c r="N3" s="75"/>
      <c r="O3" s="3" t="e">
        <f>N3/M3*100</f>
        <v>#DIV/0!</v>
      </c>
      <c r="P3" s="75"/>
      <c r="Q3" s="75"/>
      <c r="R3" s="3" t="e">
        <f>Q3/P3*100</f>
        <v>#DIV/0!</v>
      </c>
      <c r="S3" s="75"/>
      <c r="T3" s="75"/>
      <c r="U3" s="3" t="e">
        <f>T3/S3*100</f>
        <v>#DIV/0!</v>
      </c>
      <c r="V3" s="75"/>
      <c r="W3" s="75"/>
      <c r="X3" s="3" t="e">
        <f>W3/V3*100</f>
        <v>#DIV/0!</v>
      </c>
    </row>
    <row r="4" spans="1:24" ht="17.25" x14ac:dyDescent="0.3">
      <c r="A4" s="107"/>
      <c r="B4" s="109"/>
      <c r="C4" s="63">
        <v>3</v>
      </c>
      <c r="D4" s="64">
        <v>55</v>
      </c>
      <c r="E4" s="64">
        <v>8</v>
      </c>
      <c r="F4" s="66">
        <v>47.6</v>
      </c>
      <c r="G4" s="67">
        <v>1.1000000000000001</v>
      </c>
      <c r="J4" s="142"/>
      <c r="K4" s="139"/>
      <c r="L4" s="1">
        <v>2</v>
      </c>
      <c r="M4" s="75"/>
      <c r="N4" s="75"/>
      <c r="O4" s="3" t="e">
        <f t="shared" ref="O4:O5" si="0">N4/M4*100</f>
        <v>#DIV/0!</v>
      </c>
      <c r="P4" s="75"/>
      <c r="Q4" s="75"/>
      <c r="R4" s="3" t="e">
        <f t="shared" ref="R4:R5" si="1">Q4/P4*100</f>
        <v>#DIV/0!</v>
      </c>
      <c r="S4" s="75"/>
      <c r="T4" s="75"/>
      <c r="U4" s="3" t="e">
        <f t="shared" ref="U4:U5" si="2">T4/S4*100</f>
        <v>#DIV/0!</v>
      </c>
      <c r="V4" s="75"/>
      <c r="W4" s="75"/>
      <c r="X4" s="3" t="e">
        <f t="shared" ref="X4:X5" si="3">W4/V4*100</f>
        <v>#DIV/0!</v>
      </c>
    </row>
    <row r="5" spans="1:24" ht="17.25" x14ac:dyDescent="0.3">
      <c r="A5" s="107"/>
      <c r="B5" s="109"/>
      <c r="C5" s="63">
        <v>4</v>
      </c>
      <c r="D5" s="64">
        <v>58</v>
      </c>
      <c r="E5" s="64">
        <v>7</v>
      </c>
      <c r="F5" s="66">
        <v>49.3</v>
      </c>
      <c r="G5" s="67">
        <v>1.19</v>
      </c>
      <c r="J5" s="142"/>
      <c r="K5" s="139"/>
      <c r="L5" s="1">
        <v>3</v>
      </c>
      <c r="M5" s="75">
        <v>9.01</v>
      </c>
      <c r="N5" s="75">
        <v>3.69</v>
      </c>
      <c r="O5" s="3">
        <f t="shared" si="0"/>
        <v>40.95449500554939</v>
      </c>
      <c r="P5" s="75">
        <v>28.68</v>
      </c>
      <c r="Q5" s="75">
        <v>11.34</v>
      </c>
      <c r="R5" s="3">
        <f t="shared" si="1"/>
        <v>39.539748953974893</v>
      </c>
      <c r="S5" s="75">
        <v>25.98</v>
      </c>
      <c r="T5" s="75">
        <v>9.83</v>
      </c>
      <c r="U5" s="3">
        <f t="shared" si="2"/>
        <v>37.836797536566593</v>
      </c>
      <c r="V5" s="75">
        <v>59.35</v>
      </c>
      <c r="W5" s="75">
        <v>18.71</v>
      </c>
      <c r="X5" s="3">
        <f t="shared" si="3"/>
        <v>31.524852569502947</v>
      </c>
    </row>
    <row r="6" spans="1:24" ht="17.25" x14ac:dyDescent="0.3">
      <c r="A6" s="107"/>
      <c r="B6" s="109"/>
      <c r="C6" s="63">
        <v>5</v>
      </c>
      <c r="D6" s="64">
        <v>58</v>
      </c>
      <c r="E6" s="64">
        <v>7</v>
      </c>
      <c r="F6" s="66">
        <v>49.6</v>
      </c>
      <c r="G6" s="67">
        <v>1.31</v>
      </c>
      <c r="J6" s="143"/>
      <c r="K6" s="140"/>
      <c r="L6" s="76" t="s">
        <v>64</v>
      </c>
      <c r="M6" s="77">
        <f>AVERAGE(M3:M5)</f>
        <v>9.01</v>
      </c>
      <c r="N6" s="77">
        <f t="shared" ref="N6" si="4">AVERAGE(N3:N5)</f>
        <v>3.69</v>
      </c>
      <c r="O6" s="78" t="e">
        <f>AVERAGE(O3:O5)</f>
        <v>#DIV/0!</v>
      </c>
      <c r="P6" s="77">
        <f>AVERAGE(P3:P5)</f>
        <v>28.68</v>
      </c>
      <c r="Q6" s="77">
        <f t="shared" ref="Q6" si="5">AVERAGE(Q3:Q5)</f>
        <v>11.34</v>
      </c>
      <c r="R6" s="78" t="e">
        <f>AVERAGE(R3:R5)</f>
        <v>#DIV/0!</v>
      </c>
      <c r="S6" s="77">
        <f>AVERAGE(S3:S5)</f>
        <v>25.98</v>
      </c>
      <c r="T6" s="77">
        <f t="shared" ref="T6" si="6">AVERAGE(T3:T5)</f>
        <v>9.83</v>
      </c>
      <c r="U6" s="78" t="e">
        <f>AVERAGE(U3:U5)</f>
        <v>#DIV/0!</v>
      </c>
      <c r="V6" s="77">
        <f>AVERAGE(V3:V5)</f>
        <v>59.35</v>
      </c>
      <c r="W6" s="77">
        <f t="shared" ref="W6" si="7">AVERAGE(W3:W5)</f>
        <v>18.71</v>
      </c>
      <c r="X6" s="97" t="e">
        <f>AVERAGE(X3:X5)</f>
        <v>#DIV/0!</v>
      </c>
    </row>
    <row r="7" spans="1:24" ht="17.25" x14ac:dyDescent="0.3">
      <c r="A7" s="107"/>
      <c r="B7" s="109"/>
      <c r="C7" s="63">
        <v>6</v>
      </c>
      <c r="D7" s="64">
        <v>59</v>
      </c>
      <c r="E7" s="64">
        <v>6</v>
      </c>
      <c r="F7" s="66">
        <v>50</v>
      </c>
      <c r="G7" s="67">
        <v>1.31</v>
      </c>
      <c r="J7" s="141" t="s">
        <v>57</v>
      </c>
      <c r="K7" s="138" t="s">
        <v>83</v>
      </c>
      <c r="L7" s="1">
        <v>1</v>
      </c>
      <c r="M7" s="75">
        <v>21.23</v>
      </c>
      <c r="N7" s="75">
        <v>5.58</v>
      </c>
      <c r="O7" s="3">
        <f>N7/M7*100</f>
        <v>26.283560998586907</v>
      </c>
      <c r="P7" s="75">
        <v>56.86</v>
      </c>
      <c r="Q7" s="75">
        <v>21.96</v>
      </c>
      <c r="R7" s="3">
        <f>Q7/P7*100</f>
        <v>38.621174815335912</v>
      </c>
      <c r="S7" s="75">
        <v>37.49</v>
      </c>
      <c r="T7" s="75">
        <v>13.41</v>
      </c>
      <c r="U7" s="3">
        <f>T7/S7*100</f>
        <v>35.769538543611631</v>
      </c>
      <c r="V7" s="75">
        <v>113.9</v>
      </c>
      <c r="W7" s="75">
        <v>40.56</v>
      </c>
      <c r="X7" s="3">
        <f>W7/V7*100</f>
        <v>35.610184372256363</v>
      </c>
    </row>
    <row r="8" spans="1:24" ht="17.25" x14ac:dyDescent="0.3">
      <c r="A8" s="107"/>
      <c r="B8" s="109"/>
      <c r="C8" s="63">
        <v>7</v>
      </c>
      <c r="D8" s="64">
        <v>60</v>
      </c>
      <c r="E8" s="64">
        <v>7</v>
      </c>
      <c r="F8" s="66">
        <v>52</v>
      </c>
      <c r="G8" s="67">
        <v>1.31</v>
      </c>
      <c r="J8" s="142"/>
      <c r="K8" s="139"/>
      <c r="L8" s="1">
        <v>2</v>
      </c>
      <c r="M8" s="75">
        <v>17.41</v>
      </c>
      <c r="N8" s="75">
        <v>5.04</v>
      </c>
      <c r="O8" s="3">
        <f t="shared" ref="O8:O9" si="8">N8/M8*100</f>
        <v>28.948879954049396</v>
      </c>
      <c r="P8" s="75">
        <v>56.17</v>
      </c>
      <c r="Q8" s="75">
        <v>21.95</v>
      </c>
      <c r="R8" s="3">
        <f t="shared" ref="R8:R9" si="9">Q8/P8*100</f>
        <v>39.077799537119454</v>
      </c>
      <c r="S8" s="75">
        <v>31.6</v>
      </c>
      <c r="T8" s="75">
        <v>11.71</v>
      </c>
      <c r="U8" s="3">
        <f t="shared" ref="U8:U9" si="10">T8/S8*100</f>
        <v>37.056962025316459</v>
      </c>
      <c r="V8" s="75">
        <v>76.510000000000005</v>
      </c>
      <c r="W8" s="75">
        <v>26.03</v>
      </c>
      <c r="X8" s="3">
        <f t="shared" ref="X8:X9" si="11">W8/V8*100</f>
        <v>34.021696510260099</v>
      </c>
    </row>
    <row r="9" spans="1:24" ht="17.25" x14ac:dyDescent="0.3">
      <c r="A9" s="107"/>
      <c r="B9" s="109"/>
      <c r="C9" s="63">
        <v>8</v>
      </c>
      <c r="D9" s="64">
        <v>60</v>
      </c>
      <c r="E9" s="64">
        <v>8</v>
      </c>
      <c r="F9" s="66">
        <v>53.1</v>
      </c>
      <c r="G9" s="67">
        <v>1.41</v>
      </c>
      <c r="J9" s="142"/>
      <c r="K9" s="139"/>
      <c r="L9" s="1">
        <v>3</v>
      </c>
      <c r="M9" s="75">
        <v>7.65</v>
      </c>
      <c r="N9" s="75">
        <v>3.06</v>
      </c>
      <c r="O9" s="3">
        <f t="shared" si="8"/>
        <v>40</v>
      </c>
      <c r="P9" s="75">
        <v>31.66</v>
      </c>
      <c r="Q9" s="75">
        <v>12.89</v>
      </c>
      <c r="R9" s="3">
        <f t="shared" si="9"/>
        <v>40.713834491471893</v>
      </c>
      <c r="S9" s="75">
        <v>24.2</v>
      </c>
      <c r="T9" s="75">
        <v>8.83</v>
      </c>
      <c r="U9" s="3">
        <f t="shared" si="10"/>
        <v>36.487603305785129</v>
      </c>
      <c r="V9" s="75">
        <v>40.49</v>
      </c>
      <c r="W9" s="75">
        <v>15.28</v>
      </c>
      <c r="X9" s="3">
        <f t="shared" si="11"/>
        <v>37.737713015559393</v>
      </c>
    </row>
    <row r="10" spans="1:24" ht="17.25" x14ac:dyDescent="0.3">
      <c r="A10" s="107"/>
      <c r="B10" s="109"/>
      <c r="C10" s="63">
        <v>9</v>
      </c>
      <c r="D10" s="64">
        <v>61</v>
      </c>
      <c r="E10" s="64">
        <v>8</v>
      </c>
      <c r="F10" s="66">
        <v>53.8</v>
      </c>
      <c r="G10" s="67">
        <v>1.43</v>
      </c>
      <c r="J10" s="143"/>
      <c r="K10" s="140"/>
      <c r="L10" s="76" t="s">
        <v>64</v>
      </c>
      <c r="M10" s="77">
        <f>AVERAGE(M7:M9)</f>
        <v>15.43</v>
      </c>
      <c r="N10" s="77">
        <f t="shared" ref="N10:O10" si="12">AVERAGE(N7:N9)</f>
        <v>4.5600000000000005</v>
      </c>
      <c r="O10" s="78">
        <f t="shared" si="12"/>
        <v>31.744146984212097</v>
      </c>
      <c r="P10" s="77">
        <f>AVERAGE(P7:P9)</f>
        <v>48.23</v>
      </c>
      <c r="Q10" s="77">
        <f t="shared" ref="Q10:R10" si="13">AVERAGE(Q7:Q9)</f>
        <v>18.933333333333334</v>
      </c>
      <c r="R10" s="78">
        <f t="shared" si="13"/>
        <v>39.470936281309086</v>
      </c>
      <c r="S10" s="77">
        <f>AVERAGE(S7:S9)</f>
        <v>31.096666666666668</v>
      </c>
      <c r="T10" s="77">
        <f t="shared" ref="T10:U10" si="14">AVERAGE(T7:T9)</f>
        <v>11.316666666666668</v>
      </c>
      <c r="U10" s="78">
        <f t="shared" si="14"/>
        <v>36.438034624904404</v>
      </c>
      <c r="V10" s="77">
        <f>AVERAGE(V7:V9)</f>
        <v>76.966666666666683</v>
      </c>
      <c r="W10" s="77">
        <f t="shared" ref="W10:X10" si="15">AVERAGE(W7:W9)</f>
        <v>27.290000000000003</v>
      </c>
      <c r="X10" s="97">
        <f t="shared" si="15"/>
        <v>35.789864632691952</v>
      </c>
    </row>
    <row r="11" spans="1:24" ht="17.25" x14ac:dyDescent="0.3">
      <c r="A11" s="107"/>
      <c r="B11" s="109"/>
      <c r="C11" s="63">
        <v>10</v>
      </c>
      <c r="D11" s="64">
        <v>61</v>
      </c>
      <c r="E11" s="64">
        <v>10</v>
      </c>
      <c r="F11" s="66">
        <v>54.1</v>
      </c>
      <c r="G11" s="67">
        <v>1.92</v>
      </c>
      <c r="J11" s="141" t="s">
        <v>18</v>
      </c>
      <c r="K11" s="138" t="s">
        <v>83</v>
      </c>
      <c r="L11" s="1">
        <v>1</v>
      </c>
      <c r="M11" s="75">
        <v>16.11</v>
      </c>
      <c r="N11" s="75">
        <v>4.87</v>
      </c>
      <c r="O11" s="3">
        <f>N11/M11*100</f>
        <v>30.229671011793918</v>
      </c>
      <c r="P11" s="75">
        <v>62.03</v>
      </c>
      <c r="Q11" s="75">
        <v>24.42</v>
      </c>
      <c r="R11" s="3">
        <f>Q11/P11*100</f>
        <v>39.368047718845723</v>
      </c>
      <c r="S11" s="75">
        <v>37.049999999999997</v>
      </c>
      <c r="T11" s="75">
        <v>13.18</v>
      </c>
      <c r="U11" s="3">
        <f>T11/S11*100</f>
        <v>35.573549257759787</v>
      </c>
      <c r="V11" s="75">
        <v>89.91</v>
      </c>
      <c r="W11" s="75">
        <v>31.06</v>
      </c>
      <c r="X11" s="3">
        <f>W11/V11*100</f>
        <v>34.545656767878988</v>
      </c>
    </row>
    <row r="12" spans="1:24" ht="17.25" x14ac:dyDescent="0.3">
      <c r="A12" s="107"/>
      <c r="B12" s="109"/>
      <c r="C12" s="68" t="s">
        <v>3</v>
      </c>
      <c r="D12" s="69">
        <f>AVERAGE(D2:D11)</f>
        <v>58</v>
      </c>
      <c r="E12" s="69">
        <v>7.4</v>
      </c>
      <c r="F12" s="69">
        <f>AVERAGE(F2:F11)</f>
        <v>50.000000000000007</v>
      </c>
      <c r="G12" s="69">
        <f>AVERAGE(G2:G11)</f>
        <v>1.306</v>
      </c>
      <c r="J12" s="142"/>
      <c r="K12" s="139"/>
      <c r="L12" s="1">
        <v>2</v>
      </c>
      <c r="M12" s="75">
        <v>13.53</v>
      </c>
      <c r="N12" s="75">
        <v>3.82</v>
      </c>
      <c r="O12" s="3">
        <f t="shared" ref="O12:O13" si="16">N12/M12*100</f>
        <v>28.233555062823356</v>
      </c>
      <c r="P12" s="75">
        <v>44.57</v>
      </c>
      <c r="Q12" s="75">
        <v>22.93</v>
      </c>
      <c r="R12" s="3">
        <f t="shared" ref="R12:R13" si="17">Q12/P12*100</f>
        <v>51.44716176800538</v>
      </c>
      <c r="S12" s="75">
        <v>29.66</v>
      </c>
      <c r="T12" s="75">
        <v>10.29</v>
      </c>
      <c r="U12" s="3">
        <f t="shared" ref="U12:U13" si="18">T12/S12*100</f>
        <v>34.693189480782195</v>
      </c>
      <c r="V12" s="75">
        <v>100.97</v>
      </c>
      <c r="W12" s="75">
        <v>32.92</v>
      </c>
      <c r="X12" s="3">
        <f t="shared" ref="X12:X13" si="19">W12/V12*100</f>
        <v>32.60374368624344</v>
      </c>
    </row>
    <row r="13" spans="1:24" ht="17.25" x14ac:dyDescent="0.3">
      <c r="A13" s="107" t="s">
        <v>57</v>
      </c>
      <c r="B13" s="108" t="s">
        <v>82</v>
      </c>
      <c r="C13" s="63">
        <v>1</v>
      </c>
      <c r="D13" s="64">
        <v>54</v>
      </c>
      <c r="E13" s="64">
        <v>6</v>
      </c>
      <c r="F13" s="66">
        <v>45.3</v>
      </c>
      <c r="G13" s="67">
        <v>1.31</v>
      </c>
      <c r="J13" s="142"/>
      <c r="K13" s="139"/>
      <c r="L13" s="1">
        <v>3</v>
      </c>
      <c r="M13" s="75">
        <v>17.25</v>
      </c>
      <c r="N13" s="75">
        <v>4.71</v>
      </c>
      <c r="O13" s="3">
        <f t="shared" si="16"/>
        <v>27.304347826086957</v>
      </c>
      <c r="P13" s="75">
        <v>59.62</v>
      </c>
      <c r="Q13" s="75">
        <v>16.04</v>
      </c>
      <c r="R13" s="3">
        <f t="shared" si="17"/>
        <v>26.903723582690368</v>
      </c>
      <c r="S13" s="75">
        <v>35.020000000000003</v>
      </c>
      <c r="T13" s="75">
        <v>12.27</v>
      </c>
      <c r="U13" s="3">
        <f t="shared" si="18"/>
        <v>35.037121644774409</v>
      </c>
      <c r="V13" s="75">
        <v>89.99</v>
      </c>
      <c r="W13" s="75">
        <v>30.75</v>
      </c>
      <c r="X13" s="3">
        <f t="shared" si="19"/>
        <v>34.170463384820536</v>
      </c>
    </row>
    <row r="14" spans="1:24" ht="17.25" x14ac:dyDescent="0.3">
      <c r="A14" s="107"/>
      <c r="B14" s="109"/>
      <c r="C14" s="63">
        <v>2</v>
      </c>
      <c r="D14" s="64">
        <v>54</v>
      </c>
      <c r="E14" s="64">
        <v>8</v>
      </c>
      <c r="F14" s="66">
        <v>46.3</v>
      </c>
      <c r="G14" s="67">
        <v>1.37</v>
      </c>
      <c r="J14" s="143"/>
      <c r="K14" s="140"/>
      <c r="L14" s="76" t="s">
        <v>64</v>
      </c>
      <c r="M14" s="77">
        <f>AVERAGE(M11:M13)</f>
        <v>15.63</v>
      </c>
      <c r="N14" s="77">
        <f t="shared" ref="N14:O14" si="20">AVERAGE(N11:N13)</f>
        <v>4.4666666666666659</v>
      </c>
      <c r="O14" s="78">
        <f t="shared" si="20"/>
        <v>28.589191300234745</v>
      </c>
      <c r="P14" s="77">
        <f>AVERAGE(P11:P13)</f>
        <v>55.406666666666666</v>
      </c>
      <c r="Q14" s="77">
        <f t="shared" ref="Q14:R14" si="21">AVERAGE(Q11:Q13)</f>
        <v>21.13</v>
      </c>
      <c r="R14" s="78">
        <f t="shared" si="21"/>
        <v>39.239644356513821</v>
      </c>
      <c r="S14" s="77">
        <f>AVERAGE(S11:S13)</f>
        <v>33.909999999999997</v>
      </c>
      <c r="T14" s="77">
        <f t="shared" ref="T14:U14" si="22">AVERAGE(T11:T13)</f>
        <v>11.913333333333332</v>
      </c>
      <c r="U14" s="78">
        <f t="shared" si="22"/>
        <v>35.101286794438799</v>
      </c>
      <c r="V14" s="77">
        <f>AVERAGE(V11:V13)</f>
        <v>93.623333333333335</v>
      </c>
      <c r="W14" s="77">
        <f t="shared" ref="W14:X14" si="23">AVERAGE(W11:W13)</f>
        <v>31.576666666666668</v>
      </c>
      <c r="X14" s="97">
        <f t="shared" si="23"/>
        <v>33.773287946314319</v>
      </c>
    </row>
    <row r="15" spans="1:24" ht="17.25" x14ac:dyDescent="0.3">
      <c r="A15" s="107"/>
      <c r="B15" s="109"/>
      <c r="C15" s="63">
        <v>3</v>
      </c>
      <c r="D15" s="64">
        <v>55</v>
      </c>
      <c r="E15" s="64">
        <v>7</v>
      </c>
      <c r="F15" s="66">
        <v>47.4</v>
      </c>
      <c r="G15" s="67">
        <v>1.43</v>
      </c>
      <c r="J15" s="141" t="s">
        <v>19</v>
      </c>
      <c r="K15" s="138" t="s">
        <v>83</v>
      </c>
      <c r="L15" s="1">
        <v>1</v>
      </c>
      <c r="M15" s="75">
        <v>23.13</v>
      </c>
      <c r="N15" s="75">
        <v>5.92</v>
      </c>
      <c r="O15" s="3">
        <f>N15/M15*100</f>
        <v>25.594466061392136</v>
      </c>
      <c r="P15" s="75">
        <v>74.349999999999994</v>
      </c>
      <c r="Q15" s="75">
        <v>28.9</v>
      </c>
      <c r="R15" s="3">
        <f>Q15/P15*100</f>
        <v>38.870208473436449</v>
      </c>
      <c r="S15" s="75">
        <v>46.43</v>
      </c>
      <c r="T15" s="75">
        <v>16.52</v>
      </c>
      <c r="U15" s="3">
        <f>T15/S15*100</f>
        <v>35.580443678656046</v>
      </c>
      <c r="V15" s="75">
        <v>113.51</v>
      </c>
      <c r="W15" s="75">
        <v>47.01</v>
      </c>
      <c r="X15" s="3">
        <f>W15/V15*100</f>
        <v>41.414853316888376</v>
      </c>
    </row>
    <row r="16" spans="1:24" ht="17.25" x14ac:dyDescent="0.3">
      <c r="A16" s="107"/>
      <c r="B16" s="109"/>
      <c r="C16" s="63">
        <v>4</v>
      </c>
      <c r="D16" s="64">
        <v>56</v>
      </c>
      <c r="E16" s="64">
        <v>7</v>
      </c>
      <c r="F16" s="66">
        <v>48.7</v>
      </c>
      <c r="G16" s="67">
        <v>1.53</v>
      </c>
      <c r="J16" s="142"/>
      <c r="K16" s="139"/>
      <c r="L16" s="1">
        <v>2</v>
      </c>
      <c r="M16" s="75">
        <v>16.7</v>
      </c>
      <c r="N16" s="75">
        <v>4.5</v>
      </c>
      <c r="O16" s="3">
        <f t="shared" ref="O16:O17" si="24">N16/M16*100</f>
        <v>26.946107784431138</v>
      </c>
      <c r="P16" s="75">
        <v>55.95</v>
      </c>
      <c r="Q16" s="75">
        <v>21.82</v>
      </c>
      <c r="R16" s="3">
        <f t="shared" ref="R16:R17" si="25">Q16/P16*100</f>
        <v>38.999106344950846</v>
      </c>
      <c r="S16" s="75">
        <v>28.86</v>
      </c>
      <c r="T16" s="75">
        <v>10.32</v>
      </c>
      <c r="U16" s="3">
        <f t="shared" ref="U16:U17" si="26">T16/S16*100</f>
        <v>35.758835758835758</v>
      </c>
      <c r="V16" s="75">
        <v>140.35</v>
      </c>
      <c r="W16" s="75">
        <v>46.85</v>
      </c>
      <c r="X16" s="3">
        <f t="shared" ref="X16:X17" si="27">W16/V16*100</f>
        <v>33.380833630210191</v>
      </c>
    </row>
    <row r="17" spans="1:24" ht="17.25" x14ac:dyDescent="0.3">
      <c r="A17" s="107"/>
      <c r="B17" s="109"/>
      <c r="C17" s="63">
        <v>5</v>
      </c>
      <c r="D17" s="64">
        <v>58</v>
      </c>
      <c r="E17" s="64">
        <v>6</v>
      </c>
      <c r="F17" s="66">
        <v>48.9</v>
      </c>
      <c r="G17" s="67">
        <v>1.54</v>
      </c>
      <c r="J17" s="142"/>
      <c r="K17" s="139"/>
      <c r="L17" s="1">
        <v>3</v>
      </c>
      <c r="M17" s="75">
        <v>19.02</v>
      </c>
      <c r="N17" s="75">
        <v>4.7300000000000004</v>
      </c>
      <c r="O17" s="3">
        <f t="shared" si="24"/>
        <v>24.868559411146165</v>
      </c>
      <c r="P17" s="75">
        <v>60.95</v>
      </c>
      <c r="Q17" s="75">
        <v>20.89</v>
      </c>
      <c r="R17" s="3">
        <f t="shared" si="25"/>
        <v>34.273995077932732</v>
      </c>
      <c r="S17" s="75">
        <v>31.69</v>
      </c>
      <c r="T17" s="75">
        <v>11.04</v>
      </c>
      <c r="U17" s="3">
        <f t="shared" si="26"/>
        <v>34.837488166614072</v>
      </c>
      <c r="V17" s="75">
        <v>91.25</v>
      </c>
      <c r="W17" s="75">
        <v>33.19</v>
      </c>
      <c r="X17" s="3">
        <f t="shared" si="27"/>
        <v>36.37260273972602</v>
      </c>
    </row>
    <row r="18" spans="1:24" ht="17.25" x14ac:dyDescent="0.3">
      <c r="A18" s="107"/>
      <c r="B18" s="109"/>
      <c r="C18" s="63">
        <v>6</v>
      </c>
      <c r="D18" s="64">
        <v>58</v>
      </c>
      <c r="E18" s="64">
        <v>6</v>
      </c>
      <c r="F18" s="66">
        <v>49.5</v>
      </c>
      <c r="G18" s="67">
        <v>1.63</v>
      </c>
      <c r="J18" s="143"/>
      <c r="K18" s="140"/>
      <c r="L18" s="76" t="s">
        <v>64</v>
      </c>
      <c r="M18" s="77">
        <f>AVERAGE(M15:M17)</f>
        <v>19.616666666666664</v>
      </c>
      <c r="N18" s="77">
        <f t="shared" ref="N18" si="28">AVERAGE(N15:N17)</f>
        <v>5.05</v>
      </c>
      <c r="O18" s="78">
        <f>AVERAGE(O15:O17)</f>
        <v>25.803044418989813</v>
      </c>
      <c r="P18" s="77">
        <f>AVERAGE(P15:P17)</f>
        <v>63.75</v>
      </c>
      <c r="Q18" s="77">
        <f t="shared" ref="Q18" si="29">AVERAGE(Q15:Q17)</f>
        <v>23.87</v>
      </c>
      <c r="R18" s="78">
        <f>AVERAGE(R15:R17)</f>
        <v>37.381103298773347</v>
      </c>
      <c r="S18" s="77">
        <f>AVERAGE(S15:S17)</f>
        <v>35.659999999999997</v>
      </c>
      <c r="T18" s="77">
        <f t="shared" ref="T18" si="30">AVERAGE(T15:T17)</f>
        <v>12.626666666666665</v>
      </c>
      <c r="U18" s="78">
        <f>AVERAGE(U15:U17)</f>
        <v>35.392255868035285</v>
      </c>
      <c r="V18" s="77">
        <f>AVERAGE(V15:V17)</f>
        <v>115.03666666666668</v>
      </c>
      <c r="W18" s="77">
        <f>AVERAGE(W15:W17)</f>
        <v>42.35</v>
      </c>
      <c r="X18" s="97">
        <f>AVERAGE(X15:X17)</f>
        <v>37.056096562274867</v>
      </c>
    </row>
    <row r="19" spans="1:24" ht="17.25" x14ac:dyDescent="0.3">
      <c r="A19" s="107"/>
      <c r="B19" s="109"/>
      <c r="C19" s="63">
        <v>7</v>
      </c>
      <c r="D19" s="64">
        <v>59</v>
      </c>
      <c r="E19" s="64">
        <v>7</v>
      </c>
      <c r="F19" s="66">
        <v>50</v>
      </c>
      <c r="G19" s="67">
        <v>1.67</v>
      </c>
      <c r="J19" s="141" t="s">
        <v>20</v>
      </c>
      <c r="K19" s="138" t="s">
        <v>83</v>
      </c>
      <c r="L19" s="1">
        <v>1</v>
      </c>
      <c r="M19" s="79">
        <v>12.75</v>
      </c>
      <c r="N19" s="75">
        <v>4.21</v>
      </c>
      <c r="O19" s="3">
        <f>N19/M19*100</f>
        <v>33.019607843137258</v>
      </c>
      <c r="P19" s="79">
        <v>52.97</v>
      </c>
      <c r="Q19" s="75">
        <v>22.14</v>
      </c>
      <c r="R19" s="3">
        <f>Q19/P19*100</f>
        <v>41.797243722862</v>
      </c>
      <c r="S19" s="79">
        <v>40.520000000000003</v>
      </c>
      <c r="T19" s="75">
        <v>14.56</v>
      </c>
      <c r="U19" s="3">
        <f>T19/S19*100</f>
        <v>35.932872655478775</v>
      </c>
      <c r="V19" s="79">
        <v>107.58</v>
      </c>
      <c r="W19" s="75">
        <v>44.18</v>
      </c>
      <c r="X19" s="3">
        <f>W19/V19*100</f>
        <v>41.067112846253949</v>
      </c>
    </row>
    <row r="20" spans="1:24" ht="17.25" x14ac:dyDescent="0.3">
      <c r="A20" s="107"/>
      <c r="B20" s="109"/>
      <c r="C20" s="63">
        <v>8</v>
      </c>
      <c r="D20" s="64">
        <v>60</v>
      </c>
      <c r="E20" s="64">
        <v>7</v>
      </c>
      <c r="F20" s="66">
        <v>50.8</v>
      </c>
      <c r="G20" s="67">
        <v>1.77</v>
      </c>
      <c r="J20" s="142"/>
      <c r="K20" s="139"/>
      <c r="L20" s="1">
        <v>2</v>
      </c>
      <c r="M20" s="80">
        <v>18.399999999999999</v>
      </c>
      <c r="N20" s="75">
        <v>5.39</v>
      </c>
      <c r="O20" s="3">
        <f t="shared" ref="O20:O21" si="31">N20/M20*100</f>
        <v>29.293478260869566</v>
      </c>
      <c r="P20" s="80">
        <v>61.81</v>
      </c>
      <c r="Q20" s="75">
        <v>28.92</v>
      </c>
      <c r="R20" s="3">
        <f t="shared" ref="R20:R21" si="32">Q20/P20*100</f>
        <v>46.788545542792434</v>
      </c>
      <c r="S20" s="80">
        <v>49.08</v>
      </c>
      <c r="T20" s="75">
        <v>18.77</v>
      </c>
      <c r="U20" s="3">
        <f t="shared" ref="U20:U21" si="33">T20/S20*100</f>
        <v>38.243683781581097</v>
      </c>
      <c r="V20" s="80">
        <v>110.96</v>
      </c>
      <c r="W20" s="75">
        <v>41.74</v>
      </c>
      <c r="X20" s="3">
        <f t="shared" ref="X20:X21" si="34">W20/V20*100</f>
        <v>37.617159336697917</v>
      </c>
    </row>
    <row r="21" spans="1:24" ht="17.25" x14ac:dyDescent="0.3">
      <c r="A21" s="107"/>
      <c r="B21" s="109"/>
      <c r="C21" s="63">
        <v>9</v>
      </c>
      <c r="D21" s="64">
        <v>60</v>
      </c>
      <c r="E21" s="64">
        <v>8</v>
      </c>
      <c r="F21" s="66">
        <v>51.1</v>
      </c>
      <c r="G21" s="67">
        <v>1.93</v>
      </c>
      <c r="J21" s="142"/>
      <c r="K21" s="139"/>
      <c r="L21" s="1">
        <v>3</v>
      </c>
      <c r="M21" s="80">
        <v>15.12</v>
      </c>
      <c r="N21" s="75">
        <v>4.55</v>
      </c>
      <c r="O21" s="3">
        <f t="shared" si="31"/>
        <v>30.092592592592592</v>
      </c>
      <c r="P21" s="80">
        <v>66.09</v>
      </c>
      <c r="Q21" s="75">
        <v>25.54</v>
      </c>
      <c r="R21" s="3">
        <f t="shared" si="32"/>
        <v>38.644272961113629</v>
      </c>
      <c r="S21" s="80">
        <v>44.53</v>
      </c>
      <c r="T21" s="75">
        <v>15.89</v>
      </c>
      <c r="U21" s="3">
        <f t="shared" si="33"/>
        <v>35.683808668313496</v>
      </c>
      <c r="V21" s="80">
        <v>107.73</v>
      </c>
      <c r="W21" s="75">
        <v>41.05</v>
      </c>
      <c r="X21" s="3">
        <f t="shared" si="34"/>
        <v>38.104520560660909</v>
      </c>
    </row>
    <row r="22" spans="1:24" ht="18" thickBot="1" x14ac:dyDescent="0.35">
      <c r="A22" s="107"/>
      <c r="B22" s="109"/>
      <c r="C22" s="63">
        <v>10</v>
      </c>
      <c r="D22" s="64">
        <v>61</v>
      </c>
      <c r="E22" s="64">
        <v>8</v>
      </c>
      <c r="F22" s="66">
        <v>52.6</v>
      </c>
      <c r="G22" s="67">
        <v>2.1</v>
      </c>
      <c r="J22" s="143"/>
      <c r="K22" s="140"/>
      <c r="L22" s="81" t="s">
        <v>64</v>
      </c>
      <c r="M22" s="82">
        <f>AVERAGE(M19:M21)</f>
        <v>15.423333333333332</v>
      </c>
      <c r="N22" s="82">
        <f t="shared" ref="N22:O22" si="35">AVERAGE(N19:N21)</f>
        <v>4.7166666666666659</v>
      </c>
      <c r="O22" s="83">
        <f t="shared" si="35"/>
        <v>30.801892898866473</v>
      </c>
      <c r="P22" s="82">
        <f>AVERAGE(P19:P21)</f>
        <v>60.29</v>
      </c>
      <c r="Q22" s="82">
        <f>AVERAGE(Q19:Q21)</f>
        <v>25.533333333333331</v>
      </c>
      <c r="R22" s="83">
        <f t="shared" ref="R22" si="36">AVERAGE(R19:R21)</f>
        <v>42.410020742256016</v>
      </c>
      <c r="S22" s="82">
        <f>AVERAGE(S19:S21)</f>
        <v>44.71</v>
      </c>
      <c r="T22" s="82">
        <f t="shared" ref="T22:U22" si="37">AVERAGE(T19:T21)</f>
        <v>16.406666666666666</v>
      </c>
      <c r="U22" s="83">
        <f t="shared" si="37"/>
        <v>36.620121701791128</v>
      </c>
      <c r="V22" s="82">
        <f>AVERAGE(V19:V21)</f>
        <v>108.75666666666666</v>
      </c>
      <c r="W22" s="82">
        <f t="shared" ref="W22:X22" si="38">AVERAGE(W19:W21)</f>
        <v>42.323333333333331</v>
      </c>
      <c r="X22" s="98">
        <f t="shared" si="38"/>
        <v>38.929597581204263</v>
      </c>
    </row>
    <row r="23" spans="1:24" ht="18" thickBot="1" x14ac:dyDescent="0.35">
      <c r="A23" s="107"/>
      <c r="B23" s="109"/>
      <c r="C23" s="68" t="s">
        <v>3</v>
      </c>
      <c r="D23" s="69">
        <f>AVERAGE(D13:D22)</f>
        <v>57.5</v>
      </c>
      <c r="E23" s="69">
        <v>7</v>
      </c>
      <c r="F23" s="69">
        <f>AVERAGE(F13:F22)</f>
        <v>49.060000000000009</v>
      </c>
      <c r="G23" s="69">
        <f>AVERAGE(G13:G22)</f>
        <v>1.6280000000000001</v>
      </c>
      <c r="J23" s="141" t="s">
        <v>58</v>
      </c>
      <c r="K23" s="138" t="s">
        <v>83</v>
      </c>
      <c r="L23" s="1">
        <v>1</v>
      </c>
      <c r="M23" s="75">
        <v>14.88</v>
      </c>
      <c r="N23" s="75">
        <v>4.76</v>
      </c>
      <c r="O23" s="3">
        <f>N23/M23*100</f>
        <v>31.989247311827956</v>
      </c>
      <c r="P23" s="75">
        <v>60.34</v>
      </c>
      <c r="Q23" s="75">
        <v>23.76</v>
      </c>
      <c r="R23" s="3">
        <f>Q23/P23*100</f>
        <v>39.376864434869077</v>
      </c>
      <c r="S23" s="75">
        <v>39.33</v>
      </c>
      <c r="T23" s="75">
        <v>14.02</v>
      </c>
      <c r="U23" s="3">
        <f>T23/S23*100</f>
        <v>35.647088736333586</v>
      </c>
      <c r="V23" s="75">
        <v>113.84</v>
      </c>
      <c r="W23" s="75">
        <v>41.77</v>
      </c>
      <c r="X23" s="3">
        <f>W23/V23*100</f>
        <v>36.691848208011244</v>
      </c>
    </row>
    <row r="24" spans="1:24" ht="35.25" x14ac:dyDescent="0.3">
      <c r="A24" s="71" t="s">
        <v>4</v>
      </c>
      <c r="B24" s="70" t="s">
        <v>0</v>
      </c>
      <c r="C24" s="70" t="s">
        <v>1</v>
      </c>
      <c r="D24" s="70" t="s">
        <v>51</v>
      </c>
      <c r="E24" s="84" t="s">
        <v>52</v>
      </c>
      <c r="F24" s="85" t="s">
        <v>54</v>
      </c>
      <c r="G24" s="62" t="s">
        <v>55</v>
      </c>
      <c r="J24" s="142"/>
      <c r="K24" s="139"/>
      <c r="L24" s="1">
        <v>2</v>
      </c>
      <c r="M24" s="75">
        <v>9.7799999999999994</v>
      </c>
      <c r="N24" s="75">
        <v>4.18</v>
      </c>
      <c r="O24" s="3">
        <f t="shared" ref="O24:O25" si="39">N24/M24*100</f>
        <v>42.740286298568506</v>
      </c>
      <c r="P24" s="75">
        <v>52.84</v>
      </c>
      <c r="Q24" s="75">
        <v>21.79</v>
      </c>
      <c r="R24" s="3">
        <f t="shared" ref="R24:R25" si="40">Q24/P24*100</f>
        <v>41.23769871309613</v>
      </c>
      <c r="S24" s="75">
        <v>40.29</v>
      </c>
      <c r="T24" s="75">
        <v>15.25</v>
      </c>
      <c r="U24" s="3">
        <f t="shared" ref="U24:U25" si="41">T24/S24*100</f>
        <v>37.850583271283199</v>
      </c>
      <c r="V24" s="75">
        <v>129.08000000000001</v>
      </c>
      <c r="W24" s="75">
        <v>53.11</v>
      </c>
      <c r="X24" s="3">
        <f t="shared" ref="X24:X25" si="42">W24/V24*100</f>
        <v>41.145026340254105</v>
      </c>
    </row>
    <row r="25" spans="1:24" ht="17.25" x14ac:dyDescent="0.3">
      <c r="A25" s="107" t="s">
        <v>18</v>
      </c>
      <c r="B25" s="108" t="s">
        <v>82</v>
      </c>
      <c r="C25" s="63">
        <v>1</v>
      </c>
      <c r="D25" s="64">
        <v>63</v>
      </c>
      <c r="E25" s="64">
        <v>8</v>
      </c>
      <c r="F25" s="66">
        <v>48.1</v>
      </c>
      <c r="G25" s="67">
        <v>1.63</v>
      </c>
      <c r="J25" s="142"/>
      <c r="K25" s="139"/>
      <c r="L25" s="1">
        <v>3</v>
      </c>
      <c r="M25" s="75">
        <v>11.55</v>
      </c>
      <c r="N25" s="75">
        <v>3.76</v>
      </c>
      <c r="O25" s="3">
        <f t="shared" si="39"/>
        <v>32.55411255411255</v>
      </c>
      <c r="P25" s="75">
        <v>49.3</v>
      </c>
      <c r="Q25" s="75">
        <v>20.95</v>
      </c>
      <c r="R25" s="3">
        <f t="shared" si="40"/>
        <v>42.494929006085194</v>
      </c>
      <c r="S25" s="75">
        <v>34.5</v>
      </c>
      <c r="T25" s="75">
        <v>13.58</v>
      </c>
      <c r="U25" s="3">
        <f t="shared" si="41"/>
        <v>39.362318840579711</v>
      </c>
      <c r="V25" s="75">
        <v>108.5</v>
      </c>
      <c r="W25" s="75">
        <v>44.49</v>
      </c>
      <c r="X25" s="3">
        <f t="shared" si="42"/>
        <v>41.004608294930875</v>
      </c>
    </row>
    <row r="26" spans="1:24" ht="17.25" x14ac:dyDescent="0.3">
      <c r="A26" s="107"/>
      <c r="B26" s="109"/>
      <c r="C26" s="63">
        <v>2</v>
      </c>
      <c r="D26" s="64">
        <v>64</v>
      </c>
      <c r="E26" s="64">
        <v>7</v>
      </c>
      <c r="F26" s="66">
        <v>48.3</v>
      </c>
      <c r="G26" s="67">
        <v>1.67</v>
      </c>
      <c r="J26" s="143"/>
      <c r="K26" s="140"/>
      <c r="L26" s="76" t="s">
        <v>64</v>
      </c>
      <c r="M26" s="77">
        <f>AVERAGE(M23:M25)</f>
        <v>12.07</v>
      </c>
      <c r="N26" s="77">
        <f t="shared" ref="N26:O26" si="43">AVERAGE(N23:N25)</f>
        <v>4.2333333333333334</v>
      </c>
      <c r="O26" s="78">
        <f t="shared" si="43"/>
        <v>35.761215388169667</v>
      </c>
      <c r="P26" s="77">
        <f>AVERAGE(P23:P25)</f>
        <v>54.160000000000004</v>
      </c>
      <c r="Q26" s="77">
        <f>AVERAGE(Q23:Q25)</f>
        <v>22.166666666666668</v>
      </c>
      <c r="R26" s="78">
        <f t="shared" ref="R26" si="44">AVERAGE(R23:R25)</f>
        <v>41.036497384683464</v>
      </c>
      <c r="S26" s="77">
        <f>AVERAGE(S23:S25)</f>
        <v>38.04</v>
      </c>
      <c r="T26" s="77">
        <f t="shared" ref="T26:U26" si="45">AVERAGE(T23:T25)</f>
        <v>14.283333333333333</v>
      </c>
      <c r="U26" s="78">
        <f t="shared" si="45"/>
        <v>37.619996949398832</v>
      </c>
      <c r="V26" s="77">
        <f>AVERAGE(V23:V25)</f>
        <v>117.14</v>
      </c>
      <c r="W26" s="77">
        <f t="shared" ref="W26:X26" si="46">AVERAGE(W23:W25)</f>
        <v>46.456666666666671</v>
      </c>
      <c r="X26" s="97">
        <f t="shared" si="46"/>
        <v>39.613827614398737</v>
      </c>
    </row>
    <row r="27" spans="1:24" ht="17.25" x14ac:dyDescent="0.3">
      <c r="A27" s="107"/>
      <c r="B27" s="109"/>
      <c r="C27" s="63">
        <v>3</v>
      </c>
      <c r="D27" s="64">
        <v>64</v>
      </c>
      <c r="E27" s="64">
        <v>8</v>
      </c>
      <c r="F27" s="66">
        <v>49.1</v>
      </c>
      <c r="G27" s="67">
        <v>1.76</v>
      </c>
      <c r="J27" s="141" t="s">
        <v>22</v>
      </c>
      <c r="K27" s="138" t="s">
        <v>83</v>
      </c>
      <c r="L27" s="1">
        <v>1</v>
      </c>
      <c r="M27" s="75">
        <v>16.98</v>
      </c>
      <c r="N27" s="75">
        <v>4.96</v>
      </c>
      <c r="O27" s="3">
        <f>N27/M27*100</f>
        <v>29.210836277974085</v>
      </c>
      <c r="P27" s="75">
        <v>70.510000000000005</v>
      </c>
      <c r="Q27" s="75">
        <v>28.44</v>
      </c>
      <c r="R27" s="3">
        <f>Q27/P27*100</f>
        <v>40.334704297262796</v>
      </c>
      <c r="S27" s="75">
        <v>50.37</v>
      </c>
      <c r="T27" s="75">
        <v>19.18</v>
      </c>
      <c r="U27" s="3">
        <f>T27/S27*100</f>
        <v>38.078221163390907</v>
      </c>
      <c r="V27" s="75">
        <v>113.18</v>
      </c>
      <c r="W27" s="75">
        <v>41.59</v>
      </c>
      <c r="X27" s="3">
        <f>W27/V27*100</f>
        <v>36.746775048595161</v>
      </c>
    </row>
    <row r="28" spans="1:24" ht="17.25" x14ac:dyDescent="0.3">
      <c r="A28" s="107"/>
      <c r="B28" s="109"/>
      <c r="C28" s="63">
        <v>4</v>
      </c>
      <c r="D28" s="64">
        <v>65</v>
      </c>
      <c r="E28" s="64">
        <v>8</v>
      </c>
      <c r="F28" s="66">
        <v>49.5</v>
      </c>
      <c r="G28" s="67">
        <v>1.77</v>
      </c>
      <c r="J28" s="142"/>
      <c r="K28" s="139"/>
      <c r="L28" s="1">
        <v>2</v>
      </c>
      <c r="M28" s="75">
        <v>9.59</v>
      </c>
      <c r="N28" s="75">
        <v>3.26</v>
      </c>
      <c r="O28" s="3">
        <f t="shared" ref="O28:O29" si="47">N28/M28*100</f>
        <v>33.993743482794578</v>
      </c>
      <c r="P28" s="75">
        <v>51.08</v>
      </c>
      <c r="Q28" s="75">
        <v>20.81</v>
      </c>
      <c r="R28" s="3">
        <f t="shared" ref="R28:R29" si="48">Q28/P28*100</f>
        <v>40.740015661707126</v>
      </c>
      <c r="S28" s="75">
        <v>43.12</v>
      </c>
      <c r="T28" s="75">
        <v>14.73</v>
      </c>
      <c r="U28" s="3">
        <f t="shared" ref="U28:U29" si="49">T28/S28*100</f>
        <v>34.160482374768094</v>
      </c>
      <c r="V28" s="75">
        <v>110.88</v>
      </c>
      <c r="W28" s="75">
        <v>42.17</v>
      </c>
      <c r="X28" s="3">
        <f t="shared" ref="X28:X29" si="50">W28/V28*100</f>
        <v>38.032106782106787</v>
      </c>
    </row>
    <row r="29" spans="1:24" ht="17.25" x14ac:dyDescent="0.3">
      <c r="A29" s="107"/>
      <c r="B29" s="109"/>
      <c r="C29" s="63">
        <v>5</v>
      </c>
      <c r="D29" s="64">
        <v>65</v>
      </c>
      <c r="E29" s="64">
        <v>8</v>
      </c>
      <c r="F29" s="66">
        <v>50.6</v>
      </c>
      <c r="G29" s="67">
        <v>1.93</v>
      </c>
      <c r="J29" s="142"/>
      <c r="K29" s="139"/>
      <c r="L29" s="1">
        <v>3</v>
      </c>
      <c r="M29" s="75">
        <v>12.05</v>
      </c>
      <c r="N29" s="75">
        <v>4.12</v>
      </c>
      <c r="O29" s="3">
        <f t="shared" si="47"/>
        <v>34.190871369294605</v>
      </c>
      <c r="P29" s="75">
        <v>52.77</v>
      </c>
      <c r="Q29" s="75">
        <v>21.97</v>
      </c>
      <c r="R29" s="3">
        <f t="shared" si="48"/>
        <v>41.633503884783018</v>
      </c>
      <c r="S29" s="75">
        <v>36.18</v>
      </c>
      <c r="T29" s="75">
        <v>13.39</v>
      </c>
      <c r="U29" s="3">
        <f t="shared" si="49"/>
        <v>37.009397457158656</v>
      </c>
      <c r="V29" s="75">
        <v>96.92</v>
      </c>
      <c r="W29" s="75">
        <v>38.630000000000003</v>
      </c>
      <c r="X29" s="3">
        <f t="shared" si="50"/>
        <v>39.857614527445321</v>
      </c>
    </row>
    <row r="30" spans="1:24" ht="17.25" x14ac:dyDescent="0.3">
      <c r="A30" s="107"/>
      <c r="B30" s="109"/>
      <c r="C30" s="63">
        <v>6</v>
      </c>
      <c r="D30" s="64">
        <v>66</v>
      </c>
      <c r="E30" s="64">
        <v>7</v>
      </c>
      <c r="F30" s="66">
        <v>50.7</v>
      </c>
      <c r="G30" s="67">
        <v>2.37</v>
      </c>
      <c r="J30" s="143"/>
      <c r="K30" s="140"/>
      <c r="L30" s="76" t="s">
        <v>64</v>
      </c>
      <c r="M30" s="77">
        <f>AVERAGE(M27:M29)</f>
        <v>12.873333333333335</v>
      </c>
      <c r="N30" s="77">
        <f t="shared" ref="N30" si="51">AVERAGE(N27:N29)</f>
        <v>4.1133333333333333</v>
      </c>
      <c r="O30" s="78">
        <f>AVERAGE(O27:O29)</f>
        <v>32.465150376687752</v>
      </c>
      <c r="P30" s="77">
        <f>AVERAGE(P27:P29)</f>
        <v>58.120000000000005</v>
      </c>
      <c r="Q30" s="77">
        <f t="shared" ref="Q30" si="52">AVERAGE(Q27:Q29)</f>
        <v>23.74</v>
      </c>
      <c r="R30" s="78">
        <f>AVERAGE(R27:R29)</f>
        <v>40.902741281250975</v>
      </c>
      <c r="S30" s="77">
        <f>AVERAGE(S27:S29)</f>
        <v>43.223333333333329</v>
      </c>
      <c r="T30" s="77">
        <f t="shared" ref="T30" si="53">AVERAGE(T27:T29)</f>
        <v>15.766666666666666</v>
      </c>
      <c r="U30" s="78">
        <f>AVERAGE(U27:U29)</f>
        <v>36.416033665105886</v>
      </c>
      <c r="V30" s="77">
        <f>AVERAGE(V27:V29)</f>
        <v>106.99333333333334</v>
      </c>
      <c r="W30" s="77">
        <f t="shared" ref="W30" si="54">AVERAGE(W27:W29)</f>
        <v>40.796666666666674</v>
      </c>
      <c r="X30" s="97">
        <f>AVERAGE(X27:X29)</f>
        <v>38.212165452715759</v>
      </c>
    </row>
    <row r="31" spans="1:24" ht="17.25" x14ac:dyDescent="0.3">
      <c r="A31" s="107"/>
      <c r="B31" s="109"/>
      <c r="C31" s="63">
        <v>7</v>
      </c>
      <c r="D31" s="64">
        <v>66</v>
      </c>
      <c r="E31" s="64">
        <v>8</v>
      </c>
      <c r="F31" s="66">
        <v>50.9</v>
      </c>
      <c r="G31" s="67">
        <v>2.39</v>
      </c>
      <c r="J31" s="141" t="s">
        <v>23</v>
      </c>
      <c r="K31" s="138" t="s">
        <v>83</v>
      </c>
      <c r="L31" s="1">
        <v>1</v>
      </c>
      <c r="M31" s="79">
        <v>6.77</v>
      </c>
      <c r="N31" s="75">
        <v>3.3</v>
      </c>
      <c r="O31" s="3">
        <f>N31/M31*100</f>
        <v>48.744460856720828</v>
      </c>
      <c r="P31" s="79">
        <v>55.55</v>
      </c>
      <c r="Q31" s="75">
        <v>23.23</v>
      </c>
      <c r="R31" s="3">
        <f>Q31/P31*100</f>
        <v>41.81818181818182</v>
      </c>
      <c r="S31" s="79">
        <v>42.44</v>
      </c>
      <c r="T31" s="75">
        <v>16.37</v>
      </c>
      <c r="U31" s="3">
        <f>T31/S31*100</f>
        <v>38.572101790763433</v>
      </c>
      <c r="V31" s="79">
        <v>94.6</v>
      </c>
      <c r="W31" s="75">
        <v>38.81</v>
      </c>
      <c r="X31" s="3">
        <f>W31/V31*100</f>
        <v>41.025369978858357</v>
      </c>
    </row>
    <row r="32" spans="1:24" ht="17.25" x14ac:dyDescent="0.3">
      <c r="A32" s="107"/>
      <c r="B32" s="109"/>
      <c r="C32" s="63">
        <v>8</v>
      </c>
      <c r="D32" s="64">
        <v>69</v>
      </c>
      <c r="E32" s="64">
        <v>6</v>
      </c>
      <c r="F32" s="66">
        <v>51.4</v>
      </c>
      <c r="G32" s="67">
        <v>2.41</v>
      </c>
      <c r="J32" s="142"/>
      <c r="K32" s="139"/>
      <c r="L32" s="1">
        <v>2</v>
      </c>
      <c r="M32" s="80">
        <v>11.57</v>
      </c>
      <c r="N32" s="75">
        <v>3.97</v>
      </c>
      <c r="O32" s="3">
        <f t="shared" ref="O32:O33" si="55">N32/M32*100</f>
        <v>34.312878133102856</v>
      </c>
      <c r="P32" s="80">
        <v>60.46</v>
      </c>
      <c r="Q32" s="75">
        <v>25.42</v>
      </c>
      <c r="R32" s="3">
        <f t="shared" ref="R32:R33" si="56">Q32/P32*100</f>
        <v>42.04432682765465</v>
      </c>
      <c r="S32" s="80">
        <v>46.96</v>
      </c>
      <c r="T32" s="75">
        <v>17.57</v>
      </c>
      <c r="U32" s="3">
        <f t="shared" ref="U32:U33" si="57">T32/S32*100</f>
        <v>37.414821124361161</v>
      </c>
      <c r="V32" s="80">
        <v>119.75</v>
      </c>
      <c r="W32" s="75">
        <v>49.29</v>
      </c>
      <c r="X32" s="3">
        <f t="shared" ref="X32:X33" si="58">W32/V32*100</f>
        <v>41.160751565762006</v>
      </c>
    </row>
    <row r="33" spans="1:24" ht="17.25" x14ac:dyDescent="0.3">
      <c r="A33" s="107"/>
      <c r="B33" s="109"/>
      <c r="C33" s="63">
        <v>9</v>
      </c>
      <c r="D33" s="64">
        <v>69</v>
      </c>
      <c r="E33" s="64">
        <v>7</v>
      </c>
      <c r="F33" s="66">
        <v>52.1</v>
      </c>
      <c r="G33" s="67">
        <v>2.4300000000000002</v>
      </c>
      <c r="J33" s="142"/>
      <c r="K33" s="139"/>
      <c r="L33" s="1">
        <v>3</v>
      </c>
      <c r="M33" s="80">
        <v>5.24</v>
      </c>
      <c r="N33" s="75">
        <v>2.77</v>
      </c>
      <c r="O33" s="3">
        <f t="shared" si="55"/>
        <v>52.862595419847324</v>
      </c>
      <c r="P33" s="80">
        <v>38.49</v>
      </c>
      <c r="Q33" s="75">
        <v>16.45</v>
      </c>
      <c r="R33" s="3">
        <f t="shared" si="56"/>
        <v>42.738373603533383</v>
      </c>
      <c r="S33" s="80">
        <v>33.549999999999997</v>
      </c>
      <c r="T33" s="75">
        <v>13.01</v>
      </c>
      <c r="U33" s="3">
        <f t="shared" si="57"/>
        <v>38.777943368107302</v>
      </c>
      <c r="V33" s="80">
        <v>76.5</v>
      </c>
      <c r="W33" s="75">
        <v>30.03</v>
      </c>
      <c r="X33" s="3">
        <f t="shared" si="58"/>
        <v>39.254901960784316</v>
      </c>
    </row>
    <row r="34" spans="1:24" ht="18" thickBot="1" x14ac:dyDescent="0.35">
      <c r="A34" s="107"/>
      <c r="B34" s="109"/>
      <c r="C34" s="63">
        <v>10</v>
      </c>
      <c r="D34" s="64">
        <v>73</v>
      </c>
      <c r="E34" s="64">
        <v>8</v>
      </c>
      <c r="F34" s="66">
        <v>54.3</v>
      </c>
      <c r="G34" s="67">
        <v>2.46</v>
      </c>
      <c r="J34" s="144"/>
      <c r="K34" s="145"/>
      <c r="L34" s="81" t="s">
        <v>64</v>
      </c>
      <c r="M34" s="82">
        <f>AVERAGE(M31:M33)</f>
        <v>7.8599999999999994</v>
      </c>
      <c r="N34" s="82">
        <f t="shared" ref="N34:O34" si="59">AVERAGE(N31:N33)</f>
        <v>3.3466666666666662</v>
      </c>
      <c r="O34" s="83">
        <f t="shared" si="59"/>
        <v>45.306644803223662</v>
      </c>
      <c r="P34" s="82">
        <f>AVERAGE(P31:P33)</f>
        <v>51.5</v>
      </c>
      <c r="Q34" s="82">
        <f t="shared" ref="Q34:R34" si="60">AVERAGE(Q31:Q33)</f>
        <v>21.700000000000003</v>
      </c>
      <c r="R34" s="83">
        <f t="shared" si="60"/>
        <v>42.200294083123282</v>
      </c>
      <c r="S34" s="82">
        <f>AVERAGE(S31:S33)</f>
        <v>40.983333333333334</v>
      </c>
      <c r="T34" s="82">
        <f t="shared" ref="T34:U34" si="61">AVERAGE(T31:T33)</f>
        <v>15.649999999999999</v>
      </c>
      <c r="U34" s="83">
        <f t="shared" si="61"/>
        <v>38.254955427743965</v>
      </c>
      <c r="V34" s="82">
        <f>AVERAGE(V31:V33)</f>
        <v>96.95</v>
      </c>
      <c r="W34" s="82">
        <f t="shared" ref="W34:X34" si="62">AVERAGE(W31:W33)</f>
        <v>39.376666666666665</v>
      </c>
      <c r="X34" s="98">
        <f t="shared" si="62"/>
        <v>40.480341168468222</v>
      </c>
    </row>
    <row r="35" spans="1:24" ht="17.25" x14ac:dyDescent="0.3">
      <c r="A35" s="107"/>
      <c r="B35" s="109"/>
      <c r="C35" s="68" t="s">
        <v>3</v>
      </c>
      <c r="D35" s="69">
        <f>AVERAGE(D25:D34)</f>
        <v>66.400000000000006</v>
      </c>
      <c r="E35" s="69">
        <v>7.5</v>
      </c>
      <c r="F35" s="69">
        <f>AVERAGE(F25:F34)</f>
        <v>50.5</v>
      </c>
      <c r="G35" s="69">
        <f>AVERAGE(G25:G34)</f>
        <v>2.0819999999999999</v>
      </c>
    </row>
    <row r="36" spans="1:24" ht="18" thickBot="1" x14ac:dyDescent="0.35">
      <c r="A36" s="107" t="s">
        <v>19</v>
      </c>
      <c r="B36" s="108" t="s">
        <v>82</v>
      </c>
      <c r="C36" s="63">
        <v>1</v>
      </c>
      <c r="D36" s="64">
        <v>64</v>
      </c>
      <c r="E36" s="64">
        <v>7</v>
      </c>
      <c r="F36" s="66">
        <v>48.5</v>
      </c>
      <c r="G36" s="67">
        <v>2.23</v>
      </c>
    </row>
    <row r="37" spans="1:24" ht="17.25" x14ac:dyDescent="0.3">
      <c r="A37" s="107"/>
      <c r="B37" s="109"/>
      <c r="C37" s="63">
        <v>2</v>
      </c>
      <c r="D37" s="64">
        <v>64</v>
      </c>
      <c r="E37" s="64">
        <v>8</v>
      </c>
      <c r="F37" s="66">
        <v>48.6</v>
      </c>
      <c r="G37" s="67">
        <v>2.27</v>
      </c>
      <c r="J37" s="130" t="s">
        <v>4</v>
      </c>
      <c r="K37" s="121" t="s">
        <v>0</v>
      </c>
      <c r="L37" s="121" t="s">
        <v>1</v>
      </c>
      <c r="M37" s="146" t="s">
        <v>85</v>
      </c>
      <c r="N37" s="147"/>
      <c r="O37" s="149"/>
      <c r="Q37" s="130" t="s">
        <v>4</v>
      </c>
      <c r="R37" s="121" t="s">
        <v>0</v>
      </c>
      <c r="S37" s="121" t="s">
        <v>1</v>
      </c>
      <c r="T37" s="156" t="s">
        <v>86</v>
      </c>
      <c r="U37" s="158" t="s">
        <v>87</v>
      </c>
    </row>
    <row r="38" spans="1:24" ht="17.25" x14ac:dyDescent="0.3">
      <c r="A38" s="107"/>
      <c r="B38" s="109"/>
      <c r="C38" s="63">
        <v>3</v>
      </c>
      <c r="D38" s="64">
        <v>65</v>
      </c>
      <c r="E38" s="64">
        <v>7</v>
      </c>
      <c r="F38" s="66">
        <v>48.6</v>
      </c>
      <c r="G38" s="67">
        <v>2.31</v>
      </c>
      <c r="J38" s="150"/>
      <c r="K38" s="151"/>
      <c r="L38" s="151"/>
      <c r="M38" s="74" t="s">
        <v>61</v>
      </c>
      <c r="N38" s="74" t="s">
        <v>62</v>
      </c>
      <c r="O38" s="96" t="s">
        <v>63</v>
      </c>
      <c r="Q38" s="150"/>
      <c r="R38" s="151"/>
      <c r="S38" s="151"/>
      <c r="T38" s="157"/>
      <c r="U38" s="159"/>
    </row>
    <row r="39" spans="1:24" ht="17.25" x14ac:dyDescent="0.3">
      <c r="A39" s="107"/>
      <c r="B39" s="109"/>
      <c r="C39" s="63">
        <v>4</v>
      </c>
      <c r="D39" s="64">
        <v>66</v>
      </c>
      <c r="E39" s="64">
        <v>8</v>
      </c>
      <c r="F39" s="66">
        <v>50.3</v>
      </c>
      <c r="G39" s="67">
        <v>2.31</v>
      </c>
      <c r="J39" s="141" t="s">
        <v>16</v>
      </c>
      <c r="K39" s="138" t="s">
        <v>82</v>
      </c>
      <c r="L39" s="1">
        <v>1</v>
      </c>
      <c r="M39" s="75">
        <v>4.22</v>
      </c>
      <c r="N39" s="75">
        <v>1.51</v>
      </c>
      <c r="O39" s="10">
        <f>N39/M39*100</f>
        <v>35.781990521327018</v>
      </c>
      <c r="Q39" s="152" t="s">
        <v>16</v>
      </c>
      <c r="R39" s="154" t="s">
        <v>82</v>
      </c>
      <c r="S39" s="1">
        <v>1</v>
      </c>
      <c r="T39" s="65">
        <v>26</v>
      </c>
      <c r="U39" s="101">
        <f>T39*25</f>
        <v>650</v>
      </c>
    </row>
    <row r="40" spans="1:24" ht="17.25" x14ac:dyDescent="0.3">
      <c r="A40" s="107"/>
      <c r="B40" s="109"/>
      <c r="C40" s="63">
        <v>5</v>
      </c>
      <c r="D40" s="64">
        <v>67</v>
      </c>
      <c r="E40" s="64">
        <v>8</v>
      </c>
      <c r="F40" s="66">
        <v>50.5</v>
      </c>
      <c r="G40" s="67">
        <v>2.33</v>
      </c>
      <c r="J40" s="142"/>
      <c r="K40" s="139"/>
      <c r="L40" s="1">
        <v>2</v>
      </c>
      <c r="M40" s="75">
        <v>4.53</v>
      </c>
      <c r="N40" s="75">
        <v>1.55</v>
      </c>
      <c r="O40" s="10">
        <f t="shared" ref="O40:O41" si="63">N40/M40*100</f>
        <v>34.216335540838848</v>
      </c>
      <c r="Q40" s="152"/>
      <c r="R40" s="154"/>
      <c r="S40" s="1">
        <v>2</v>
      </c>
      <c r="T40" s="65">
        <v>21</v>
      </c>
      <c r="U40" s="101">
        <f>T40*25</f>
        <v>525</v>
      </c>
    </row>
    <row r="41" spans="1:24" ht="17.25" x14ac:dyDescent="0.3">
      <c r="A41" s="107"/>
      <c r="B41" s="109"/>
      <c r="C41" s="63">
        <v>6</v>
      </c>
      <c r="D41" s="64">
        <v>69</v>
      </c>
      <c r="E41" s="64">
        <v>8</v>
      </c>
      <c r="F41" s="66">
        <v>50.9</v>
      </c>
      <c r="G41" s="67">
        <v>2.33</v>
      </c>
      <c r="J41" s="142"/>
      <c r="K41" s="139"/>
      <c r="L41" s="1">
        <v>3</v>
      </c>
      <c r="M41" s="75">
        <v>4.63</v>
      </c>
      <c r="N41" s="75">
        <v>1.35</v>
      </c>
      <c r="O41" s="10">
        <f t="shared" si="63"/>
        <v>29.157667386609077</v>
      </c>
      <c r="Q41" s="152"/>
      <c r="R41" s="154"/>
      <c r="S41" s="1">
        <v>3</v>
      </c>
      <c r="T41" s="75"/>
      <c r="U41" s="101">
        <f t="shared" ref="U41:U44" si="64">T41*25</f>
        <v>0</v>
      </c>
    </row>
    <row r="42" spans="1:24" ht="17.25" x14ac:dyDescent="0.3">
      <c r="A42" s="107"/>
      <c r="B42" s="109"/>
      <c r="C42" s="63">
        <v>7</v>
      </c>
      <c r="D42" s="64">
        <v>69</v>
      </c>
      <c r="E42" s="64">
        <v>8</v>
      </c>
      <c r="F42" s="66">
        <v>51</v>
      </c>
      <c r="G42" s="67">
        <v>2.4300000000000002</v>
      </c>
      <c r="J42" s="143"/>
      <c r="K42" s="140"/>
      <c r="L42" s="76" t="s">
        <v>64</v>
      </c>
      <c r="M42" s="77">
        <f>AVERAGE(M39:M41)</f>
        <v>4.46</v>
      </c>
      <c r="N42" s="77">
        <f t="shared" ref="N42:O42" si="65">AVERAGE(N39:N41)</f>
        <v>1.47</v>
      </c>
      <c r="O42" s="97">
        <f t="shared" si="65"/>
        <v>33.051997816258314</v>
      </c>
      <c r="Q42" s="152"/>
      <c r="R42" s="154"/>
      <c r="S42" s="1">
        <v>4</v>
      </c>
      <c r="T42" s="75"/>
      <c r="U42" s="101">
        <f t="shared" si="64"/>
        <v>0</v>
      </c>
    </row>
    <row r="43" spans="1:24" ht="17.25" x14ac:dyDescent="0.3">
      <c r="A43" s="107"/>
      <c r="B43" s="109"/>
      <c r="C43" s="63">
        <v>8</v>
      </c>
      <c r="D43" s="64">
        <v>70</v>
      </c>
      <c r="E43" s="64">
        <v>8</v>
      </c>
      <c r="F43" s="66">
        <v>53.5</v>
      </c>
      <c r="G43" s="67">
        <v>2.4700000000000002</v>
      </c>
      <c r="J43" s="141" t="s">
        <v>57</v>
      </c>
      <c r="K43" s="138" t="s">
        <v>82</v>
      </c>
      <c r="L43" s="1">
        <v>1</v>
      </c>
      <c r="M43" s="75">
        <v>4.3600000000000003</v>
      </c>
      <c r="N43" s="75">
        <v>1.05</v>
      </c>
      <c r="O43" s="10">
        <f>N43/M43*100</f>
        <v>24.082568807339449</v>
      </c>
      <c r="Q43" s="152"/>
      <c r="R43" s="154"/>
      <c r="S43" s="1">
        <v>5</v>
      </c>
      <c r="T43" s="75"/>
      <c r="U43" s="101">
        <f t="shared" si="64"/>
        <v>0</v>
      </c>
    </row>
    <row r="44" spans="1:24" ht="17.25" x14ac:dyDescent="0.3">
      <c r="A44" s="107"/>
      <c r="B44" s="109"/>
      <c r="C44" s="63">
        <v>9</v>
      </c>
      <c r="D44" s="64">
        <v>71</v>
      </c>
      <c r="E44" s="64">
        <v>8</v>
      </c>
      <c r="F44" s="66">
        <v>54.2</v>
      </c>
      <c r="G44" s="67">
        <v>2.5299999999999998</v>
      </c>
      <c r="J44" s="142"/>
      <c r="K44" s="139"/>
      <c r="L44" s="1">
        <v>2</v>
      </c>
      <c r="M44" s="75">
        <v>5.22</v>
      </c>
      <c r="N44" s="75">
        <v>1.34</v>
      </c>
      <c r="O44" s="10">
        <f t="shared" ref="O44:O45" si="66">N44/M44*100</f>
        <v>25.670498084291189</v>
      </c>
      <c r="Q44" s="152"/>
      <c r="R44" s="154"/>
      <c r="S44" s="1">
        <v>6</v>
      </c>
      <c r="T44" s="75"/>
      <c r="U44" s="101">
        <f t="shared" si="64"/>
        <v>0</v>
      </c>
    </row>
    <row r="45" spans="1:24" ht="17.25" x14ac:dyDescent="0.3">
      <c r="A45" s="107"/>
      <c r="B45" s="109"/>
      <c r="C45" s="63">
        <v>10</v>
      </c>
      <c r="D45" s="64">
        <v>72</v>
      </c>
      <c r="E45" s="64">
        <v>8</v>
      </c>
      <c r="F45" s="66">
        <v>55.4</v>
      </c>
      <c r="G45" s="67">
        <v>2.58</v>
      </c>
      <c r="J45" s="142"/>
      <c r="K45" s="139"/>
      <c r="L45" s="1">
        <v>3</v>
      </c>
      <c r="M45" s="75">
        <v>5.2</v>
      </c>
      <c r="N45" s="75">
        <v>1.33</v>
      </c>
      <c r="O45" s="10">
        <f t="shared" si="66"/>
        <v>25.576923076923073</v>
      </c>
      <c r="Q45" s="152"/>
      <c r="R45" s="154"/>
      <c r="S45" s="76" t="s">
        <v>64</v>
      </c>
      <c r="T45" s="77">
        <f>AVERAGE(T39:T44)</f>
        <v>23.5</v>
      </c>
      <c r="U45" s="99">
        <f>AVERAGE(U39:U44)</f>
        <v>195.83333333333334</v>
      </c>
    </row>
    <row r="46" spans="1:24" ht="18" thickBot="1" x14ac:dyDescent="0.35">
      <c r="A46" s="107"/>
      <c r="B46" s="109"/>
      <c r="C46" s="68" t="s">
        <v>3</v>
      </c>
      <c r="D46" s="69">
        <f>AVERAGE(D36:D45)</f>
        <v>67.7</v>
      </c>
      <c r="E46" s="69">
        <v>7.8</v>
      </c>
      <c r="F46" s="69">
        <f>AVERAGE(F36:F45)</f>
        <v>51.149999999999991</v>
      </c>
      <c r="G46" s="69">
        <f>AVERAGE(G36:G45)</f>
        <v>2.379</v>
      </c>
      <c r="J46" s="143"/>
      <c r="K46" s="140"/>
      <c r="L46" s="76" t="s">
        <v>64</v>
      </c>
      <c r="M46" s="77">
        <f>AVERAGE(M43:M45)</f>
        <v>4.9266666666666667</v>
      </c>
      <c r="N46" s="77">
        <f t="shared" ref="N46:O46" si="67">AVERAGE(N43:N45)</f>
        <v>1.24</v>
      </c>
      <c r="O46" s="97">
        <f t="shared" si="67"/>
        <v>25.109996656184574</v>
      </c>
      <c r="Q46" s="152" t="s">
        <v>57</v>
      </c>
      <c r="R46" s="154" t="s">
        <v>82</v>
      </c>
      <c r="S46" s="1">
        <v>1</v>
      </c>
      <c r="T46" s="65">
        <v>22</v>
      </c>
      <c r="U46" s="101">
        <f>T46*25</f>
        <v>550</v>
      </c>
    </row>
    <row r="47" spans="1:24" ht="35.25" x14ac:dyDescent="0.3">
      <c r="A47" s="71" t="s">
        <v>4</v>
      </c>
      <c r="B47" s="70" t="s">
        <v>0</v>
      </c>
      <c r="C47" s="70" t="s">
        <v>1</v>
      </c>
      <c r="D47" s="70" t="s">
        <v>51</v>
      </c>
      <c r="E47" s="84" t="s">
        <v>52</v>
      </c>
      <c r="F47" s="85" t="s">
        <v>54</v>
      </c>
      <c r="G47" s="62" t="s">
        <v>55</v>
      </c>
      <c r="J47" s="141" t="s">
        <v>18</v>
      </c>
      <c r="K47" s="138" t="s">
        <v>82</v>
      </c>
      <c r="L47" s="1">
        <v>1</v>
      </c>
      <c r="M47" s="75">
        <v>5.4</v>
      </c>
      <c r="N47" s="75">
        <v>1.34</v>
      </c>
      <c r="O47" s="10">
        <f>N47/M47*100</f>
        <v>24.814814814814813</v>
      </c>
      <c r="Q47" s="152"/>
      <c r="R47" s="154"/>
      <c r="S47" s="1">
        <v>2</v>
      </c>
      <c r="T47" s="65">
        <v>15</v>
      </c>
      <c r="U47" s="101">
        <f>T47*25</f>
        <v>375</v>
      </c>
    </row>
    <row r="48" spans="1:24" ht="17.25" x14ac:dyDescent="0.3">
      <c r="A48" s="107" t="s">
        <v>20</v>
      </c>
      <c r="B48" s="108" t="s">
        <v>82</v>
      </c>
      <c r="C48" s="63">
        <v>1</v>
      </c>
      <c r="D48" s="64">
        <v>60</v>
      </c>
      <c r="E48" s="64">
        <v>6</v>
      </c>
      <c r="F48" s="66">
        <v>42.7</v>
      </c>
      <c r="G48" s="67">
        <v>0.71</v>
      </c>
      <c r="J48" s="142"/>
      <c r="K48" s="139"/>
      <c r="L48" s="1">
        <v>2</v>
      </c>
      <c r="M48" s="75">
        <v>5.14</v>
      </c>
      <c r="N48" s="75">
        <v>1.34</v>
      </c>
      <c r="O48" s="10">
        <f t="shared" ref="O48:O49" si="68">N48/M48*100</f>
        <v>26.07003891050584</v>
      </c>
      <c r="Q48" s="152"/>
      <c r="R48" s="154"/>
      <c r="S48" s="1">
        <v>3</v>
      </c>
      <c r="T48" s="65">
        <v>29</v>
      </c>
      <c r="U48" s="101">
        <f t="shared" ref="U48:U51" si="69">T48*25</f>
        <v>725</v>
      </c>
    </row>
    <row r="49" spans="1:21" ht="17.25" x14ac:dyDescent="0.3">
      <c r="A49" s="107"/>
      <c r="B49" s="109"/>
      <c r="C49" s="63">
        <v>2</v>
      </c>
      <c r="D49" s="64">
        <v>60</v>
      </c>
      <c r="E49" s="64">
        <v>6</v>
      </c>
      <c r="F49" s="66">
        <v>42.9</v>
      </c>
      <c r="G49" s="67">
        <v>0.8</v>
      </c>
      <c r="J49" s="142"/>
      <c r="K49" s="139"/>
      <c r="L49" s="1">
        <v>3</v>
      </c>
      <c r="M49" s="75">
        <v>5.13</v>
      </c>
      <c r="N49" s="75">
        <v>1.18</v>
      </c>
      <c r="O49" s="10">
        <f t="shared" si="68"/>
        <v>23.001949317738791</v>
      </c>
      <c r="Q49" s="152"/>
      <c r="R49" s="154"/>
      <c r="S49" s="1">
        <v>4</v>
      </c>
      <c r="T49" s="65">
        <v>27</v>
      </c>
      <c r="U49" s="101">
        <f t="shared" si="69"/>
        <v>675</v>
      </c>
    </row>
    <row r="50" spans="1:21" ht="17.25" x14ac:dyDescent="0.3">
      <c r="A50" s="107"/>
      <c r="B50" s="109"/>
      <c r="C50" s="63">
        <v>3</v>
      </c>
      <c r="D50" s="64">
        <v>60</v>
      </c>
      <c r="E50" s="64">
        <v>7</v>
      </c>
      <c r="F50" s="66">
        <v>43</v>
      </c>
      <c r="G50" s="67">
        <v>0.83</v>
      </c>
      <c r="J50" s="143"/>
      <c r="K50" s="140"/>
      <c r="L50" s="76" t="s">
        <v>64</v>
      </c>
      <c r="M50" s="77">
        <f>AVERAGE(M47:M49)</f>
        <v>5.2233333333333327</v>
      </c>
      <c r="N50" s="77">
        <f t="shared" ref="N50:O50" si="70">AVERAGE(N47:N49)</f>
        <v>1.2866666666666668</v>
      </c>
      <c r="O50" s="97">
        <f t="shared" si="70"/>
        <v>24.628934347686481</v>
      </c>
      <c r="Q50" s="152"/>
      <c r="R50" s="154"/>
      <c r="S50" s="1">
        <v>5</v>
      </c>
      <c r="T50" s="65">
        <v>27</v>
      </c>
      <c r="U50" s="101">
        <f t="shared" si="69"/>
        <v>675</v>
      </c>
    </row>
    <row r="51" spans="1:21" ht="17.25" x14ac:dyDescent="0.3">
      <c r="A51" s="107"/>
      <c r="B51" s="109"/>
      <c r="C51" s="63">
        <v>4</v>
      </c>
      <c r="D51" s="64">
        <v>60</v>
      </c>
      <c r="E51" s="64">
        <v>7</v>
      </c>
      <c r="F51" s="66">
        <v>44</v>
      </c>
      <c r="G51" s="67">
        <v>0.83</v>
      </c>
      <c r="J51" s="141" t="s">
        <v>19</v>
      </c>
      <c r="K51" s="138" t="s">
        <v>82</v>
      </c>
      <c r="L51" s="1">
        <v>1</v>
      </c>
      <c r="M51" s="75">
        <v>6.1</v>
      </c>
      <c r="N51" s="75">
        <v>1.7</v>
      </c>
      <c r="O51" s="10">
        <f>N51/M51*100</f>
        <v>27.868852459016395</v>
      </c>
      <c r="Q51" s="152"/>
      <c r="R51" s="154"/>
      <c r="S51" s="1">
        <v>6</v>
      </c>
      <c r="T51" s="65">
        <v>20</v>
      </c>
      <c r="U51" s="101">
        <f t="shared" si="69"/>
        <v>500</v>
      </c>
    </row>
    <row r="52" spans="1:21" ht="17.25" x14ac:dyDescent="0.3">
      <c r="A52" s="107"/>
      <c r="B52" s="109"/>
      <c r="C52" s="63">
        <v>5</v>
      </c>
      <c r="D52" s="64">
        <v>61</v>
      </c>
      <c r="E52" s="64">
        <v>6</v>
      </c>
      <c r="F52" s="66">
        <v>44.6</v>
      </c>
      <c r="G52" s="67">
        <v>0.85</v>
      </c>
      <c r="J52" s="142"/>
      <c r="K52" s="139"/>
      <c r="L52" s="1">
        <v>2</v>
      </c>
      <c r="M52" s="75">
        <v>5.69</v>
      </c>
      <c r="N52" s="75">
        <v>1.4</v>
      </c>
      <c r="O52" s="10">
        <f t="shared" ref="O52:O53" si="71">N52/M52*100</f>
        <v>24.604569420035148</v>
      </c>
      <c r="Q52" s="152"/>
      <c r="R52" s="154"/>
      <c r="S52" s="76" t="s">
        <v>64</v>
      </c>
      <c r="T52" s="77">
        <f>AVERAGE(T46:T51)</f>
        <v>23.333333333333332</v>
      </c>
      <c r="U52" s="99">
        <f>AVERAGE(U46:U51)</f>
        <v>583.33333333333337</v>
      </c>
    </row>
    <row r="53" spans="1:21" ht="17.25" x14ac:dyDescent="0.3">
      <c r="A53" s="107"/>
      <c r="B53" s="109"/>
      <c r="C53" s="63">
        <v>6</v>
      </c>
      <c r="D53" s="64">
        <v>62</v>
      </c>
      <c r="E53" s="64">
        <v>6</v>
      </c>
      <c r="F53" s="66">
        <v>44.7</v>
      </c>
      <c r="G53" s="67">
        <v>1.02</v>
      </c>
      <c r="J53" s="142"/>
      <c r="K53" s="139"/>
      <c r="L53" s="1">
        <v>3</v>
      </c>
      <c r="M53" s="75">
        <v>4.82</v>
      </c>
      <c r="N53" s="75">
        <v>1.1599999999999999</v>
      </c>
      <c r="O53" s="10">
        <f t="shared" si="71"/>
        <v>24.066390041493772</v>
      </c>
      <c r="Q53" s="152" t="s">
        <v>18</v>
      </c>
      <c r="R53" s="154" t="s">
        <v>82</v>
      </c>
      <c r="S53" s="1">
        <v>1</v>
      </c>
      <c r="T53" s="65">
        <v>29</v>
      </c>
      <c r="U53" s="101">
        <f>T53*25</f>
        <v>725</v>
      </c>
    </row>
    <row r="54" spans="1:21" ht="17.25" x14ac:dyDescent="0.3">
      <c r="A54" s="107"/>
      <c r="B54" s="109"/>
      <c r="C54" s="63">
        <v>7</v>
      </c>
      <c r="D54" s="64">
        <v>63</v>
      </c>
      <c r="E54" s="64">
        <v>6</v>
      </c>
      <c r="F54" s="66">
        <v>44.8</v>
      </c>
      <c r="G54" s="67">
        <v>1.03</v>
      </c>
      <c r="J54" s="143"/>
      <c r="K54" s="140"/>
      <c r="L54" s="76" t="s">
        <v>64</v>
      </c>
      <c r="M54" s="77">
        <f>AVERAGE(M51:M53)</f>
        <v>5.5366666666666662</v>
      </c>
      <c r="N54" s="77">
        <f t="shared" ref="N54:O54" si="72">AVERAGE(N51:N53)</f>
        <v>1.42</v>
      </c>
      <c r="O54" s="97">
        <f t="shared" si="72"/>
        <v>25.513270640181773</v>
      </c>
      <c r="Q54" s="152"/>
      <c r="R54" s="154"/>
      <c r="S54" s="1">
        <v>2</v>
      </c>
      <c r="T54" s="65">
        <v>28</v>
      </c>
      <c r="U54" s="101">
        <f>T54*25</f>
        <v>700</v>
      </c>
    </row>
    <row r="55" spans="1:21" ht="17.25" x14ac:dyDescent="0.3">
      <c r="A55" s="107"/>
      <c r="B55" s="109"/>
      <c r="C55" s="63">
        <v>8</v>
      </c>
      <c r="D55" s="64">
        <v>63</v>
      </c>
      <c r="E55" s="64">
        <v>7</v>
      </c>
      <c r="F55" s="66">
        <v>44.9</v>
      </c>
      <c r="G55" s="67">
        <v>1.07</v>
      </c>
      <c r="J55" s="141" t="s">
        <v>20</v>
      </c>
      <c r="K55" s="138" t="s">
        <v>82</v>
      </c>
      <c r="L55" s="1">
        <v>1</v>
      </c>
      <c r="M55" s="75">
        <v>4.32</v>
      </c>
      <c r="N55" s="75">
        <v>1.1399999999999999</v>
      </c>
      <c r="O55" s="10">
        <f>N55/M55*100</f>
        <v>26.388888888888886</v>
      </c>
      <c r="Q55" s="152"/>
      <c r="R55" s="154"/>
      <c r="S55" s="1">
        <v>3</v>
      </c>
      <c r="T55" s="65">
        <v>27</v>
      </c>
      <c r="U55" s="101">
        <f t="shared" ref="U55:U58" si="73">T55*25</f>
        <v>675</v>
      </c>
    </row>
    <row r="56" spans="1:21" ht="17.25" x14ac:dyDescent="0.3">
      <c r="A56" s="107"/>
      <c r="B56" s="109"/>
      <c r="C56" s="63">
        <v>9</v>
      </c>
      <c r="D56" s="64">
        <v>64</v>
      </c>
      <c r="E56" s="64">
        <v>6</v>
      </c>
      <c r="F56" s="66">
        <v>45.5</v>
      </c>
      <c r="G56" s="67">
        <v>1.21</v>
      </c>
      <c r="J56" s="142"/>
      <c r="K56" s="139"/>
      <c r="L56" s="1">
        <v>2</v>
      </c>
      <c r="M56" s="75">
        <v>5.93</v>
      </c>
      <c r="N56" s="75">
        <v>1.55</v>
      </c>
      <c r="O56" s="10">
        <f t="shared" ref="O56:O57" si="74">N56/M56*100</f>
        <v>26.138279932546375</v>
      </c>
      <c r="Q56" s="152"/>
      <c r="R56" s="154"/>
      <c r="S56" s="1">
        <v>4</v>
      </c>
      <c r="T56" s="65">
        <v>28</v>
      </c>
      <c r="U56" s="101">
        <f t="shared" si="73"/>
        <v>700</v>
      </c>
    </row>
    <row r="57" spans="1:21" ht="17.25" x14ac:dyDescent="0.3">
      <c r="A57" s="107"/>
      <c r="B57" s="109"/>
      <c r="C57" s="63">
        <v>10</v>
      </c>
      <c r="D57" s="64">
        <v>65</v>
      </c>
      <c r="E57" s="64">
        <v>6</v>
      </c>
      <c r="F57" s="66">
        <v>47</v>
      </c>
      <c r="G57" s="67">
        <v>1.22</v>
      </c>
      <c r="J57" s="142"/>
      <c r="K57" s="139"/>
      <c r="L57" s="1">
        <v>3</v>
      </c>
      <c r="M57" s="75">
        <v>4.24</v>
      </c>
      <c r="N57" s="75">
        <v>1.05</v>
      </c>
      <c r="O57" s="10">
        <f t="shared" si="74"/>
        <v>24.764150943396228</v>
      </c>
      <c r="Q57" s="152"/>
      <c r="R57" s="154"/>
      <c r="S57" s="1">
        <v>5</v>
      </c>
      <c r="T57" s="65">
        <v>32</v>
      </c>
      <c r="U57" s="101">
        <f t="shared" si="73"/>
        <v>800</v>
      </c>
    </row>
    <row r="58" spans="1:21" ht="17.25" x14ac:dyDescent="0.3">
      <c r="A58" s="107"/>
      <c r="B58" s="109"/>
      <c r="C58" s="68" t="s">
        <v>3</v>
      </c>
      <c r="D58" s="69">
        <f>AVERAGE(D48:D57)</f>
        <v>61.8</v>
      </c>
      <c r="E58" s="69">
        <v>6.3</v>
      </c>
      <c r="F58" s="69">
        <f>AVERAGE(F48:F57)</f>
        <v>44.41</v>
      </c>
      <c r="G58" s="69">
        <f>AVERAGE(G48:G57)</f>
        <v>0.95700000000000007</v>
      </c>
      <c r="J58" s="143"/>
      <c r="K58" s="140"/>
      <c r="L58" s="76" t="s">
        <v>64</v>
      </c>
      <c r="M58" s="77">
        <f>AVERAGE(M55:M57)</f>
        <v>4.83</v>
      </c>
      <c r="N58" s="77">
        <f t="shared" ref="N58:O58" si="75">AVERAGE(N55:N57)</f>
        <v>1.2466666666666668</v>
      </c>
      <c r="O58" s="97">
        <f t="shared" si="75"/>
        <v>25.763773254943828</v>
      </c>
      <c r="Q58" s="152"/>
      <c r="R58" s="154"/>
      <c r="S58" s="1">
        <v>6</v>
      </c>
      <c r="T58" s="65">
        <v>26</v>
      </c>
      <c r="U58" s="101">
        <f t="shared" si="73"/>
        <v>650</v>
      </c>
    </row>
    <row r="59" spans="1:21" ht="17.25" x14ac:dyDescent="0.3">
      <c r="A59" s="107" t="s">
        <v>58</v>
      </c>
      <c r="B59" s="108" t="s">
        <v>82</v>
      </c>
      <c r="C59" s="63">
        <v>1</v>
      </c>
      <c r="D59" s="64">
        <v>62</v>
      </c>
      <c r="E59" s="64">
        <v>8</v>
      </c>
      <c r="F59" s="66">
        <v>44.1</v>
      </c>
      <c r="G59" s="67">
        <v>1.1200000000000001</v>
      </c>
      <c r="J59" s="141" t="s">
        <v>58</v>
      </c>
      <c r="K59" s="138" t="s">
        <v>82</v>
      </c>
      <c r="L59" s="1">
        <v>1</v>
      </c>
      <c r="M59" s="75">
        <v>6.35</v>
      </c>
      <c r="N59" s="75">
        <v>2.02</v>
      </c>
      <c r="O59" s="10">
        <f>N59/M59*100</f>
        <v>31.811023622047248</v>
      </c>
      <c r="Q59" s="152"/>
      <c r="R59" s="154"/>
      <c r="S59" s="76" t="s">
        <v>64</v>
      </c>
      <c r="T59" s="77">
        <f>AVERAGE(T53:T58)</f>
        <v>28.333333333333332</v>
      </c>
      <c r="U59" s="99">
        <f>AVERAGE(U53:U58)</f>
        <v>708.33333333333337</v>
      </c>
    </row>
    <row r="60" spans="1:21" ht="17.25" x14ac:dyDescent="0.3">
      <c r="A60" s="107"/>
      <c r="B60" s="109"/>
      <c r="C60" s="63">
        <v>2</v>
      </c>
      <c r="D60" s="64">
        <v>63</v>
      </c>
      <c r="E60" s="64">
        <v>7</v>
      </c>
      <c r="F60" s="66">
        <v>45.5</v>
      </c>
      <c r="G60" s="67">
        <v>1.1399999999999999</v>
      </c>
      <c r="J60" s="142"/>
      <c r="K60" s="139"/>
      <c r="L60" s="1">
        <v>2</v>
      </c>
      <c r="M60" s="75">
        <v>6.28</v>
      </c>
      <c r="N60" s="75">
        <v>1.94</v>
      </c>
      <c r="O60" s="10">
        <f t="shared" ref="O60:O61" si="76">N60/M60*100</f>
        <v>30.891719745222929</v>
      </c>
      <c r="Q60" s="152" t="s">
        <v>19</v>
      </c>
      <c r="R60" s="154" t="s">
        <v>82</v>
      </c>
      <c r="S60" s="1">
        <v>1</v>
      </c>
      <c r="T60" s="65">
        <v>37</v>
      </c>
      <c r="U60" s="101">
        <f>T60*25</f>
        <v>925</v>
      </c>
    </row>
    <row r="61" spans="1:21" ht="17.25" x14ac:dyDescent="0.3">
      <c r="A61" s="107"/>
      <c r="B61" s="109"/>
      <c r="C61" s="63">
        <v>3</v>
      </c>
      <c r="D61" s="64">
        <v>64</v>
      </c>
      <c r="E61" s="64">
        <v>7</v>
      </c>
      <c r="F61" s="66">
        <v>46.3</v>
      </c>
      <c r="G61" s="67">
        <v>1.17</v>
      </c>
      <c r="J61" s="142"/>
      <c r="K61" s="139"/>
      <c r="L61" s="1">
        <v>3</v>
      </c>
      <c r="M61" s="75">
        <v>5.77</v>
      </c>
      <c r="N61" s="75">
        <v>1.74</v>
      </c>
      <c r="O61" s="10">
        <f t="shared" si="76"/>
        <v>30.155979202772965</v>
      </c>
      <c r="Q61" s="152"/>
      <c r="R61" s="154"/>
      <c r="S61" s="1">
        <v>2</v>
      </c>
      <c r="T61" s="65">
        <v>38</v>
      </c>
      <c r="U61" s="101">
        <f>T61*25</f>
        <v>950</v>
      </c>
    </row>
    <row r="62" spans="1:21" ht="17.25" x14ac:dyDescent="0.3">
      <c r="A62" s="107"/>
      <c r="B62" s="109"/>
      <c r="C62" s="63">
        <v>4</v>
      </c>
      <c r="D62" s="64">
        <v>64</v>
      </c>
      <c r="E62" s="64">
        <v>7</v>
      </c>
      <c r="F62" s="66">
        <v>46.7</v>
      </c>
      <c r="G62" s="67">
        <v>1.22</v>
      </c>
      <c r="J62" s="143"/>
      <c r="K62" s="140"/>
      <c r="L62" s="76" t="s">
        <v>64</v>
      </c>
      <c r="M62" s="77">
        <f>AVERAGE(M59:M61)</f>
        <v>6.1333333333333329</v>
      </c>
      <c r="N62" s="77">
        <f t="shared" ref="N62:O62" si="77">AVERAGE(N59:N61)</f>
        <v>1.9000000000000001</v>
      </c>
      <c r="O62" s="97">
        <f t="shared" si="77"/>
        <v>30.952907523347715</v>
      </c>
      <c r="Q62" s="152"/>
      <c r="R62" s="154"/>
      <c r="S62" s="1">
        <v>3</v>
      </c>
      <c r="T62" s="65">
        <v>27</v>
      </c>
      <c r="U62" s="101">
        <f t="shared" ref="U62:U65" si="78">T62*25</f>
        <v>675</v>
      </c>
    </row>
    <row r="63" spans="1:21" ht="17.25" x14ac:dyDescent="0.3">
      <c r="A63" s="107"/>
      <c r="B63" s="109"/>
      <c r="C63" s="63">
        <v>5</v>
      </c>
      <c r="D63" s="64">
        <v>67</v>
      </c>
      <c r="E63" s="64">
        <v>7</v>
      </c>
      <c r="F63" s="66">
        <v>47</v>
      </c>
      <c r="G63" s="67">
        <v>1.23</v>
      </c>
      <c r="J63" s="141" t="s">
        <v>22</v>
      </c>
      <c r="K63" s="138" t="s">
        <v>82</v>
      </c>
      <c r="L63" s="1">
        <v>1</v>
      </c>
      <c r="M63" s="75">
        <v>5.79</v>
      </c>
      <c r="N63" s="75">
        <v>1.83</v>
      </c>
      <c r="O63" s="10">
        <f>N63/M63*100</f>
        <v>31.606217616580313</v>
      </c>
      <c r="Q63" s="152"/>
      <c r="R63" s="154"/>
      <c r="S63" s="1">
        <v>4</v>
      </c>
      <c r="T63" s="65">
        <v>35</v>
      </c>
      <c r="U63" s="101">
        <f t="shared" si="78"/>
        <v>875</v>
      </c>
    </row>
    <row r="64" spans="1:21" ht="17.25" x14ac:dyDescent="0.3">
      <c r="A64" s="107"/>
      <c r="B64" s="109"/>
      <c r="C64" s="63">
        <v>6</v>
      </c>
      <c r="D64" s="64">
        <v>67</v>
      </c>
      <c r="E64" s="64">
        <v>8</v>
      </c>
      <c r="F64" s="66">
        <v>47</v>
      </c>
      <c r="G64" s="67">
        <v>1.24</v>
      </c>
      <c r="J64" s="142"/>
      <c r="K64" s="139"/>
      <c r="L64" s="1">
        <v>2</v>
      </c>
      <c r="M64" s="75">
        <v>4.79</v>
      </c>
      <c r="N64" s="75">
        <v>1.36</v>
      </c>
      <c r="O64" s="10">
        <f t="shared" ref="O64:O65" si="79">N64/M64*100</f>
        <v>28.392484342379959</v>
      </c>
      <c r="Q64" s="152"/>
      <c r="R64" s="154"/>
      <c r="S64" s="1">
        <v>5</v>
      </c>
      <c r="T64" s="65">
        <v>29</v>
      </c>
      <c r="U64" s="101">
        <f t="shared" si="78"/>
        <v>725</v>
      </c>
    </row>
    <row r="65" spans="1:21" ht="17.25" x14ac:dyDescent="0.3">
      <c r="A65" s="107"/>
      <c r="B65" s="109"/>
      <c r="C65" s="63">
        <v>7</v>
      </c>
      <c r="D65" s="64">
        <v>68</v>
      </c>
      <c r="E65" s="64">
        <v>7</v>
      </c>
      <c r="F65" s="66">
        <v>47.8</v>
      </c>
      <c r="G65" s="67">
        <v>1.28</v>
      </c>
      <c r="J65" s="142"/>
      <c r="K65" s="139"/>
      <c r="L65" s="1">
        <v>3</v>
      </c>
      <c r="M65" s="75">
        <v>5.15</v>
      </c>
      <c r="N65" s="75">
        <v>1.45</v>
      </c>
      <c r="O65" s="10">
        <f t="shared" si="79"/>
        <v>28.155339805825243</v>
      </c>
      <c r="Q65" s="152"/>
      <c r="R65" s="154"/>
      <c r="S65" s="1">
        <v>6</v>
      </c>
      <c r="T65" s="65">
        <v>29</v>
      </c>
      <c r="U65" s="101">
        <f t="shared" si="78"/>
        <v>725</v>
      </c>
    </row>
    <row r="66" spans="1:21" ht="17.25" x14ac:dyDescent="0.3">
      <c r="A66" s="107"/>
      <c r="B66" s="109"/>
      <c r="C66" s="63">
        <v>8</v>
      </c>
      <c r="D66" s="64">
        <v>68</v>
      </c>
      <c r="E66" s="64">
        <v>8</v>
      </c>
      <c r="F66" s="66">
        <v>49.3</v>
      </c>
      <c r="G66" s="67">
        <v>1.3</v>
      </c>
      <c r="J66" s="143"/>
      <c r="K66" s="140"/>
      <c r="L66" s="76" t="s">
        <v>64</v>
      </c>
      <c r="M66" s="77">
        <f>AVERAGE(M63:M65)</f>
        <v>5.2433333333333332</v>
      </c>
      <c r="N66" s="77">
        <f t="shared" ref="N66:O66" si="80">AVERAGE(N63:N65)</f>
        <v>1.5466666666666669</v>
      </c>
      <c r="O66" s="97">
        <f t="shared" si="80"/>
        <v>29.38468058826184</v>
      </c>
      <c r="Q66" s="152"/>
      <c r="R66" s="154"/>
      <c r="S66" s="76" t="s">
        <v>64</v>
      </c>
      <c r="T66" s="77">
        <f>AVERAGE(T60:T65)</f>
        <v>32.5</v>
      </c>
      <c r="U66" s="99">
        <f>AVERAGE(U60:U65)</f>
        <v>812.5</v>
      </c>
    </row>
    <row r="67" spans="1:21" ht="17.25" x14ac:dyDescent="0.3">
      <c r="A67" s="107"/>
      <c r="B67" s="109"/>
      <c r="C67" s="63">
        <v>9</v>
      </c>
      <c r="D67" s="64">
        <v>68</v>
      </c>
      <c r="E67" s="64">
        <v>8</v>
      </c>
      <c r="F67" s="66">
        <v>51.9</v>
      </c>
      <c r="G67" s="67">
        <v>1.33</v>
      </c>
      <c r="J67" s="141" t="s">
        <v>13</v>
      </c>
      <c r="K67" s="138" t="s">
        <v>82</v>
      </c>
      <c r="L67" s="1">
        <v>1</v>
      </c>
      <c r="M67" s="75">
        <v>6.59</v>
      </c>
      <c r="N67" s="75">
        <v>2.08</v>
      </c>
      <c r="O67" s="10">
        <f>N67/M67*100</f>
        <v>31.562974203338396</v>
      </c>
      <c r="Q67" s="152" t="s">
        <v>20</v>
      </c>
      <c r="R67" s="154" t="s">
        <v>82</v>
      </c>
      <c r="S67" s="1">
        <v>1</v>
      </c>
      <c r="T67" s="65">
        <v>32</v>
      </c>
      <c r="U67" s="101">
        <f>T67*25</f>
        <v>800</v>
      </c>
    </row>
    <row r="68" spans="1:21" ht="17.25" x14ac:dyDescent="0.3">
      <c r="A68" s="107"/>
      <c r="B68" s="109"/>
      <c r="C68" s="63">
        <v>10</v>
      </c>
      <c r="D68" s="64">
        <v>70</v>
      </c>
      <c r="E68" s="64">
        <v>9</v>
      </c>
      <c r="F68" s="66">
        <v>54</v>
      </c>
      <c r="G68" s="67">
        <v>1.34</v>
      </c>
      <c r="J68" s="142"/>
      <c r="K68" s="139"/>
      <c r="L68" s="1">
        <v>2</v>
      </c>
      <c r="M68" s="75">
        <v>7.12</v>
      </c>
      <c r="N68" s="75">
        <v>2.4</v>
      </c>
      <c r="O68" s="10">
        <f t="shared" ref="O68:O69" si="81">N68/M68*100</f>
        <v>33.707865168539328</v>
      </c>
      <c r="Q68" s="152"/>
      <c r="R68" s="154"/>
      <c r="S68" s="1">
        <v>2</v>
      </c>
      <c r="T68" s="65">
        <v>27</v>
      </c>
      <c r="U68" s="101">
        <f>T68*25</f>
        <v>675</v>
      </c>
    </row>
    <row r="69" spans="1:21" ht="18" thickBot="1" x14ac:dyDescent="0.35">
      <c r="A69" s="107"/>
      <c r="B69" s="109"/>
      <c r="C69" s="68" t="s">
        <v>3</v>
      </c>
      <c r="D69" s="69">
        <f>AVERAGE(D59:D68)</f>
        <v>66.099999999999994</v>
      </c>
      <c r="E69" s="69">
        <v>7.6</v>
      </c>
      <c r="F69" s="69">
        <f>AVERAGE(F59:F68)</f>
        <v>47.959999999999994</v>
      </c>
      <c r="G69" s="69">
        <f>AVERAGE(G59:G68)</f>
        <v>1.2369999999999999</v>
      </c>
      <c r="J69" s="142"/>
      <c r="K69" s="139"/>
      <c r="L69" s="1">
        <v>3</v>
      </c>
      <c r="M69" s="75">
        <v>6.43</v>
      </c>
      <c r="N69" s="75">
        <v>1.98</v>
      </c>
      <c r="O69" s="10">
        <f t="shared" si="81"/>
        <v>30.79315707620529</v>
      </c>
      <c r="Q69" s="152"/>
      <c r="R69" s="154"/>
      <c r="S69" s="1">
        <v>3</v>
      </c>
      <c r="T69" s="65">
        <v>37</v>
      </c>
      <c r="U69" s="101">
        <f t="shared" ref="U69:U72" si="82">T69*25</f>
        <v>925</v>
      </c>
    </row>
    <row r="70" spans="1:21" ht="36" thickBot="1" x14ac:dyDescent="0.35">
      <c r="A70" s="71" t="s">
        <v>4</v>
      </c>
      <c r="B70" s="70" t="s">
        <v>0</v>
      </c>
      <c r="C70" s="70" t="s">
        <v>1</v>
      </c>
      <c r="D70" s="70" t="s">
        <v>51</v>
      </c>
      <c r="E70" s="84" t="s">
        <v>52</v>
      </c>
      <c r="F70" s="85" t="s">
        <v>54</v>
      </c>
      <c r="G70" s="62" t="s">
        <v>55</v>
      </c>
      <c r="J70" s="144"/>
      <c r="K70" s="145"/>
      <c r="L70" s="81" t="s">
        <v>64</v>
      </c>
      <c r="M70" s="82">
        <f>AVERAGE(M67:M69)</f>
        <v>6.7133333333333338</v>
      </c>
      <c r="N70" s="82">
        <f t="shared" ref="N70:O70" si="83">AVERAGE(N67:N69)</f>
        <v>2.1533333333333338</v>
      </c>
      <c r="O70" s="98">
        <f t="shared" si="83"/>
        <v>32.021332149361008</v>
      </c>
      <c r="Q70" s="152"/>
      <c r="R70" s="154"/>
      <c r="S70" s="1">
        <v>4</v>
      </c>
      <c r="T70" s="65">
        <v>36</v>
      </c>
      <c r="U70" s="101">
        <f t="shared" si="82"/>
        <v>900</v>
      </c>
    </row>
    <row r="71" spans="1:21" ht="17.25" x14ac:dyDescent="0.3">
      <c r="A71" s="107" t="s">
        <v>22</v>
      </c>
      <c r="B71" s="108" t="s">
        <v>82</v>
      </c>
      <c r="C71" s="63">
        <v>1</v>
      </c>
      <c r="D71" s="64">
        <v>57</v>
      </c>
      <c r="E71" s="64">
        <v>7</v>
      </c>
      <c r="F71" s="66">
        <v>42</v>
      </c>
      <c r="G71" s="67">
        <v>0.73</v>
      </c>
      <c r="Q71" s="152"/>
      <c r="R71" s="154"/>
      <c r="S71" s="1">
        <v>5</v>
      </c>
      <c r="T71" s="65">
        <v>37</v>
      </c>
      <c r="U71" s="101">
        <f t="shared" si="82"/>
        <v>925</v>
      </c>
    </row>
    <row r="72" spans="1:21" ht="17.25" x14ac:dyDescent="0.3">
      <c r="A72" s="107"/>
      <c r="B72" s="109"/>
      <c r="C72" s="63">
        <v>2</v>
      </c>
      <c r="D72" s="64">
        <v>58</v>
      </c>
      <c r="E72" s="64">
        <v>7</v>
      </c>
      <c r="F72" s="66">
        <v>42.4</v>
      </c>
      <c r="G72" s="67">
        <v>0.74</v>
      </c>
      <c r="Q72" s="152"/>
      <c r="R72" s="154"/>
      <c r="S72" s="1">
        <v>6</v>
      </c>
      <c r="T72" s="65">
        <v>31</v>
      </c>
      <c r="U72" s="101">
        <f t="shared" si="82"/>
        <v>775</v>
      </c>
    </row>
    <row r="73" spans="1:21" ht="17.25" x14ac:dyDescent="0.3">
      <c r="A73" s="107"/>
      <c r="B73" s="109"/>
      <c r="C73" s="63">
        <v>3</v>
      </c>
      <c r="D73" s="64">
        <v>58</v>
      </c>
      <c r="E73" s="64">
        <v>7</v>
      </c>
      <c r="F73" s="66">
        <v>42.5</v>
      </c>
      <c r="G73" s="67">
        <v>0.74</v>
      </c>
      <c r="Q73" s="152"/>
      <c r="R73" s="154"/>
      <c r="S73" s="76" t="s">
        <v>64</v>
      </c>
      <c r="T73" s="77">
        <f>AVERAGE(T67:T72)</f>
        <v>33.333333333333336</v>
      </c>
      <c r="U73" s="99">
        <f>AVERAGE(U67:U72)</f>
        <v>833.33333333333337</v>
      </c>
    </row>
    <row r="74" spans="1:21" ht="17.25" x14ac:dyDescent="0.3">
      <c r="A74" s="107"/>
      <c r="B74" s="109"/>
      <c r="C74" s="63">
        <v>4</v>
      </c>
      <c r="D74" s="64">
        <v>60</v>
      </c>
      <c r="E74" s="64">
        <v>7</v>
      </c>
      <c r="F74" s="66">
        <v>42.7</v>
      </c>
      <c r="G74" s="67">
        <v>0.82</v>
      </c>
      <c r="Q74" s="152" t="s">
        <v>11</v>
      </c>
      <c r="R74" s="154" t="s">
        <v>82</v>
      </c>
      <c r="S74" s="1">
        <v>1</v>
      </c>
      <c r="T74" s="65">
        <v>35</v>
      </c>
      <c r="U74" s="101">
        <f>T74*25</f>
        <v>875</v>
      </c>
    </row>
    <row r="75" spans="1:21" ht="17.25" x14ac:dyDescent="0.3">
      <c r="A75" s="107"/>
      <c r="B75" s="109"/>
      <c r="C75" s="63">
        <v>5</v>
      </c>
      <c r="D75" s="64">
        <v>60</v>
      </c>
      <c r="E75" s="64">
        <v>7</v>
      </c>
      <c r="F75" s="66">
        <v>43.8</v>
      </c>
      <c r="G75" s="67">
        <v>0.88</v>
      </c>
      <c r="Q75" s="152"/>
      <c r="R75" s="154"/>
      <c r="S75" s="1">
        <v>2</v>
      </c>
      <c r="T75" s="65">
        <v>48</v>
      </c>
      <c r="U75" s="101">
        <f>T75*25</f>
        <v>1200</v>
      </c>
    </row>
    <row r="76" spans="1:21" ht="17.25" x14ac:dyDescent="0.3">
      <c r="A76" s="107"/>
      <c r="B76" s="109"/>
      <c r="C76" s="63">
        <v>6</v>
      </c>
      <c r="D76" s="64">
        <v>61</v>
      </c>
      <c r="E76" s="64">
        <v>7</v>
      </c>
      <c r="F76" s="66">
        <v>44.4</v>
      </c>
      <c r="G76" s="67">
        <v>0.91</v>
      </c>
      <c r="Q76" s="152"/>
      <c r="R76" s="154"/>
      <c r="S76" s="1">
        <v>3</v>
      </c>
      <c r="T76" s="65">
        <v>29</v>
      </c>
      <c r="U76" s="101">
        <f t="shared" ref="U76:U79" si="84">T76*25</f>
        <v>725</v>
      </c>
    </row>
    <row r="77" spans="1:21" ht="17.25" x14ac:dyDescent="0.3">
      <c r="A77" s="107"/>
      <c r="B77" s="109"/>
      <c r="C77" s="63">
        <v>7</v>
      </c>
      <c r="D77" s="64">
        <v>63</v>
      </c>
      <c r="E77" s="64">
        <v>6</v>
      </c>
      <c r="F77" s="66">
        <v>46.3</v>
      </c>
      <c r="G77" s="67">
        <v>0.93</v>
      </c>
      <c r="Q77" s="152"/>
      <c r="R77" s="154"/>
      <c r="S77" s="1">
        <v>4</v>
      </c>
      <c r="T77" s="65">
        <v>29</v>
      </c>
      <c r="U77" s="101">
        <f t="shared" si="84"/>
        <v>725</v>
      </c>
    </row>
    <row r="78" spans="1:21" ht="17.25" x14ac:dyDescent="0.3">
      <c r="A78" s="107"/>
      <c r="B78" s="109"/>
      <c r="C78" s="63">
        <v>8</v>
      </c>
      <c r="D78" s="64">
        <v>64</v>
      </c>
      <c r="E78" s="64">
        <v>7</v>
      </c>
      <c r="F78" s="66">
        <v>46.3</v>
      </c>
      <c r="G78" s="67">
        <v>0.97</v>
      </c>
      <c r="Q78" s="152"/>
      <c r="R78" s="154"/>
      <c r="S78" s="1">
        <v>5</v>
      </c>
      <c r="T78" s="65">
        <v>39</v>
      </c>
      <c r="U78" s="101">
        <f t="shared" si="84"/>
        <v>975</v>
      </c>
    </row>
    <row r="79" spans="1:21" ht="17.25" x14ac:dyDescent="0.3">
      <c r="A79" s="107"/>
      <c r="B79" s="109"/>
      <c r="C79" s="63">
        <v>9</v>
      </c>
      <c r="D79" s="64">
        <v>64</v>
      </c>
      <c r="E79" s="64">
        <v>7</v>
      </c>
      <c r="F79" s="66">
        <v>47.3</v>
      </c>
      <c r="G79" s="67">
        <v>1.01</v>
      </c>
      <c r="Q79" s="152"/>
      <c r="R79" s="154"/>
      <c r="S79" s="1">
        <v>6</v>
      </c>
      <c r="T79" s="65">
        <v>34</v>
      </c>
      <c r="U79" s="101">
        <f t="shared" si="84"/>
        <v>850</v>
      </c>
    </row>
    <row r="80" spans="1:21" ht="17.25" x14ac:dyDescent="0.3">
      <c r="A80" s="107"/>
      <c r="B80" s="109"/>
      <c r="C80" s="63">
        <v>10</v>
      </c>
      <c r="D80" s="64">
        <v>66</v>
      </c>
      <c r="E80" s="64">
        <v>6</v>
      </c>
      <c r="F80" s="66">
        <v>50</v>
      </c>
      <c r="G80" s="67">
        <v>1.1200000000000001</v>
      </c>
      <c r="Q80" s="152"/>
      <c r="R80" s="154"/>
      <c r="S80" s="76" t="s">
        <v>64</v>
      </c>
      <c r="T80" s="77">
        <f>AVERAGE(T74:T79)</f>
        <v>35.666666666666664</v>
      </c>
      <c r="U80" s="99">
        <f>AVERAGE(U74:U79)</f>
        <v>891.66666666666663</v>
      </c>
    </row>
    <row r="81" spans="1:21" ht="17.25" x14ac:dyDescent="0.3">
      <c r="A81" s="107"/>
      <c r="B81" s="109"/>
      <c r="C81" s="68" t="s">
        <v>3</v>
      </c>
      <c r="D81" s="69">
        <f>AVERAGE(D71:D80)</f>
        <v>61.1</v>
      </c>
      <c r="E81" s="69">
        <v>6.8</v>
      </c>
      <c r="F81" s="69">
        <f>AVERAGE(F71:F80)</f>
        <v>44.77</v>
      </c>
      <c r="G81" s="69">
        <f>AVERAGE(G71:G80)</f>
        <v>0.88499999999999979</v>
      </c>
      <c r="Q81" s="152" t="s">
        <v>12</v>
      </c>
      <c r="R81" s="154" t="s">
        <v>82</v>
      </c>
      <c r="S81" s="1">
        <v>1</v>
      </c>
      <c r="T81" s="65">
        <v>34</v>
      </c>
      <c r="U81" s="101">
        <f>T81*25</f>
        <v>850</v>
      </c>
    </row>
    <row r="82" spans="1:21" ht="17.25" x14ac:dyDescent="0.3">
      <c r="A82" s="107" t="s">
        <v>23</v>
      </c>
      <c r="B82" s="108" t="s">
        <v>82</v>
      </c>
      <c r="C82" s="63">
        <v>1</v>
      </c>
      <c r="D82" s="64">
        <v>63</v>
      </c>
      <c r="E82" s="64">
        <v>7</v>
      </c>
      <c r="F82" s="66">
        <v>35.200000000000003</v>
      </c>
      <c r="G82" s="67">
        <v>0.72</v>
      </c>
      <c r="Q82" s="152"/>
      <c r="R82" s="154"/>
      <c r="S82" s="1">
        <v>2</v>
      </c>
      <c r="T82" s="65">
        <v>35</v>
      </c>
      <c r="U82" s="101">
        <f>T82*25</f>
        <v>875</v>
      </c>
    </row>
    <row r="83" spans="1:21" ht="17.25" x14ac:dyDescent="0.3">
      <c r="A83" s="107"/>
      <c r="B83" s="109"/>
      <c r="C83" s="63">
        <v>2</v>
      </c>
      <c r="D83" s="64">
        <v>64</v>
      </c>
      <c r="E83" s="64">
        <v>7</v>
      </c>
      <c r="F83" s="66">
        <v>35.9</v>
      </c>
      <c r="G83" s="67">
        <v>0.83</v>
      </c>
      <c r="Q83" s="152"/>
      <c r="R83" s="154"/>
      <c r="S83" s="1">
        <v>3</v>
      </c>
      <c r="T83" s="65">
        <v>35</v>
      </c>
      <c r="U83" s="101">
        <f t="shared" ref="U83:U86" si="85">T83*25</f>
        <v>875</v>
      </c>
    </row>
    <row r="84" spans="1:21" ht="17.25" x14ac:dyDescent="0.3">
      <c r="A84" s="107"/>
      <c r="B84" s="109"/>
      <c r="C84" s="63">
        <v>3</v>
      </c>
      <c r="D84" s="64">
        <v>64</v>
      </c>
      <c r="E84" s="64">
        <v>7</v>
      </c>
      <c r="F84" s="66">
        <v>43</v>
      </c>
      <c r="G84" s="67">
        <v>0.93</v>
      </c>
      <c r="Q84" s="152"/>
      <c r="R84" s="154"/>
      <c r="S84" s="1">
        <v>4</v>
      </c>
      <c r="T84" s="65">
        <v>35</v>
      </c>
      <c r="U84" s="101">
        <f t="shared" si="85"/>
        <v>875</v>
      </c>
    </row>
    <row r="85" spans="1:21" ht="17.25" x14ac:dyDescent="0.3">
      <c r="A85" s="107"/>
      <c r="B85" s="109"/>
      <c r="C85" s="63">
        <v>4</v>
      </c>
      <c r="D85" s="64">
        <v>64</v>
      </c>
      <c r="E85" s="64">
        <v>7</v>
      </c>
      <c r="F85" s="66">
        <v>44.7</v>
      </c>
      <c r="G85" s="67">
        <v>0.96</v>
      </c>
      <c r="Q85" s="152"/>
      <c r="R85" s="154"/>
      <c r="S85" s="1">
        <v>5</v>
      </c>
      <c r="T85" s="65">
        <v>30</v>
      </c>
      <c r="U85" s="101">
        <f t="shared" si="85"/>
        <v>750</v>
      </c>
    </row>
    <row r="86" spans="1:21" ht="17.25" x14ac:dyDescent="0.3">
      <c r="A86" s="107"/>
      <c r="B86" s="109"/>
      <c r="C86" s="63">
        <v>5</v>
      </c>
      <c r="D86" s="64">
        <v>65</v>
      </c>
      <c r="E86" s="64">
        <v>7</v>
      </c>
      <c r="F86" s="66">
        <v>44.9</v>
      </c>
      <c r="G86" s="67">
        <v>1.03</v>
      </c>
      <c r="Q86" s="152"/>
      <c r="R86" s="154"/>
      <c r="S86" s="1">
        <v>6</v>
      </c>
      <c r="T86" s="65">
        <v>36</v>
      </c>
      <c r="U86" s="101">
        <f t="shared" si="85"/>
        <v>900</v>
      </c>
    </row>
    <row r="87" spans="1:21" ht="17.25" x14ac:dyDescent="0.3">
      <c r="A87" s="107"/>
      <c r="B87" s="109"/>
      <c r="C87" s="63">
        <v>6</v>
      </c>
      <c r="D87" s="64">
        <v>65</v>
      </c>
      <c r="E87" s="64">
        <v>8</v>
      </c>
      <c r="F87" s="66">
        <v>45.4</v>
      </c>
      <c r="G87" s="67">
        <v>1.07</v>
      </c>
      <c r="Q87" s="152"/>
      <c r="R87" s="154"/>
      <c r="S87" s="76" t="s">
        <v>64</v>
      </c>
      <c r="T87" s="77">
        <f>AVERAGE(T81:T86)</f>
        <v>34.166666666666664</v>
      </c>
      <c r="U87" s="99">
        <f>AVERAGE(U81:U86)</f>
        <v>854.16666666666663</v>
      </c>
    </row>
    <row r="88" spans="1:21" ht="17.25" x14ac:dyDescent="0.3">
      <c r="A88" s="107"/>
      <c r="B88" s="109"/>
      <c r="C88" s="63">
        <v>7</v>
      </c>
      <c r="D88" s="64">
        <v>66</v>
      </c>
      <c r="E88" s="64">
        <v>7</v>
      </c>
      <c r="F88" s="66">
        <v>46.9</v>
      </c>
      <c r="G88" s="67">
        <v>1.0900000000000001</v>
      </c>
      <c r="Q88" s="152" t="s">
        <v>13</v>
      </c>
      <c r="R88" s="154" t="s">
        <v>82</v>
      </c>
      <c r="S88" s="1">
        <v>1</v>
      </c>
      <c r="T88" s="65">
        <v>35</v>
      </c>
      <c r="U88" s="101">
        <f>T88*25</f>
        <v>875</v>
      </c>
    </row>
    <row r="89" spans="1:21" ht="17.25" x14ac:dyDescent="0.3">
      <c r="A89" s="107"/>
      <c r="B89" s="109"/>
      <c r="C89" s="63">
        <v>8</v>
      </c>
      <c r="D89" s="64">
        <v>67</v>
      </c>
      <c r="E89" s="64">
        <v>7</v>
      </c>
      <c r="F89" s="66">
        <v>47.8</v>
      </c>
      <c r="G89" s="67">
        <v>1.1100000000000001</v>
      </c>
      <c r="Q89" s="152"/>
      <c r="R89" s="154"/>
      <c r="S89" s="1">
        <v>2</v>
      </c>
      <c r="T89" s="65">
        <v>34</v>
      </c>
      <c r="U89" s="101">
        <f>T89*25</f>
        <v>850</v>
      </c>
    </row>
    <row r="90" spans="1:21" ht="17.25" x14ac:dyDescent="0.3">
      <c r="A90" s="107"/>
      <c r="B90" s="109"/>
      <c r="C90" s="63">
        <v>9</v>
      </c>
      <c r="D90" s="64">
        <v>68</v>
      </c>
      <c r="E90" s="64">
        <v>7</v>
      </c>
      <c r="F90" s="66">
        <v>47.9</v>
      </c>
      <c r="G90" s="67">
        <v>1.1100000000000001</v>
      </c>
      <c r="Q90" s="152"/>
      <c r="R90" s="154"/>
      <c r="S90" s="1">
        <v>3</v>
      </c>
      <c r="T90" s="65">
        <v>28</v>
      </c>
      <c r="U90" s="101">
        <f t="shared" ref="U90:U93" si="86">T90*25</f>
        <v>700</v>
      </c>
    </row>
    <row r="91" spans="1:21" ht="17.25" x14ac:dyDescent="0.3">
      <c r="A91" s="107"/>
      <c r="B91" s="109"/>
      <c r="C91" s="63">
        <v>10</v>
      </c>
      <c r="D91" s="64">
        <v>68</v>
      </c>
      <c r="E91" s="64">
        <v>8</v>
      </c>
      <c r="F91" s="66">
        <v>48.1</v>
      </c>
      <c r="G91" s="67">
        <v>1.2</v>
      </c>
      <c r="Q91" s="152"/>
      <c r="R91" s="154"/>
      <c r="S91" s="1">
        <v>4</v>
      </c>
      <c r="T91" s="65">
        <v>30</v>
      </c>
      <c r="U91" s="101">
        <f t="shared" si="86"/>
        <v>750</v>
      </c>
    </row>
    <row r="92" spans="1:21" ht="17.25" x14ac:dyDescent="0.3">
      <c r="A92" s="107"/>
      <c r="B92" s="109"/>
      <c r="C92" s="68" t="s">
        <v>3</v>
      </c>
      <c r="D92" s="69">
        <f>AVERAGE(D82:D91)</f>
        <v>65.400000000000006</v>
      </c>
      <c r="E92" s="69">
        <v>7.2</v>
      </c>
      <c r="F92" s="69">
        <f>AVERAGE(F82:F91)</f>
        <v>43.980000000000004</v>
      </c>
      <c r="G92" s="69">
        <f>AVERAGE(G82:G91)</f>
        <v>1.0049999999999999</v>
      </c>
      <c r="Q92" s="152"/>
      <c r="R92" s="154"/>
      <c r="S92" s="1">
        <v>5</v>
      </c>
      <c r="T92" s="65">
        <v>27</v>
      </c>
      <c r="U92" s="101">
        <f t="shared" si="86"/>
        <v>675</v>
      </c>
    </row>
    <row r="93" spans="1:21" ht="17.25" x14ac:dyDescent="0.3">
      <c r="Q93" s="152"/>
      <c r="R93" s="154"/>
      <c r="S93" s="1">
        <v>6</v>
      </c>
      <c r="T93" s="65">
        <v>22</v>
      </c>
      <c r="U93" s="101">
        <f t="shared" si="86"/>
        <v>550</v>
      </c>
    </row>
    <row r="94" spans="1:21" ht="18" thickBot="1" x14ac:dyDescent="0.35">
      <c r="Q94" s="153"/>
      <c r="R94" s="155"/>
      <c r="S94" s="81" t="s">
        <v>64</v>
      </c>
      <c r="T94" s="82">
        <f>AVERAGE(T88:T93)</f>
        <v>29.333333333333332</v>
      </c>
      <c r="U94" s="100">
        <f>AVERAGE(U88:U93)</f>
        <v>733.33333333333337</v>
      </c>
    </row>
  </sheetData>
  <sortState ref="G25:G34">
    <sortCondition ref="G25:G34"/>
  </sortState>
  <mergeCells count="64">
    <mergeCell ref="T37:T38"/>
    <mergeCell ref="U37:U38"/>
    <mergeCell ref="Q74:Q80"/>
    <mergeCell ref="R74:R80"/>
    <mergeCell ref="Q81:Q87"/>
    <mergeCell ref="R81:R87"/>
    <mergeCell ref="R37:R38"/>
    <mergeCell ref="S37:S38"/>
    <mergeCell ref="Q88:Q94"/>
    <mergeCell ref="R88:R94"/>
    <mergeCell ref="Q39:Q45"/>
    <mergeCell ref="R39:R45"/>
    <mergeCell ref="Q46:Q52"/>
    <mergeCell ref="R46:R52"/>
    <mergeCell ref="Q53:Q59"/>
    <mergeCell ref="R53:R59"/>
    <mergeCell ref="Q60:Q66"/>
    <mergeCell ref="R60:R66"/>
    <mergeCell ref="Q67:Q73"/>
    <mergeCell ref="R67:R73"/>
    <mergeCell ref="J63:J66"/>
    <mergeCell ref="K63:K66"/>
    <mergeCell ref="J67:J70"/>
    <mergeCell ref="K67:K70"/>
    <mergeCell ref="Q37:Q38"/>
    <mergeCell ref="J51:J54"/>
    <mergeCell ref="K51:K54"/>
    <mergeCell ref="J55:J58"/>
    <mergeCell ref="K55:K58"/>
    <mergeCell ref="J59:J62"/>
    <mergeCell ref="K59:K62"/>
    <mergeCell ref="M37:O37"/>
    <mergeCell ref="J39:J42"/>
    <mergeCell ref="K39:K42"/>
    <mergeCell ref="J43:J46"/>
    <mergeCell ref="K43:K46"/>
    <mergeCell ref="J37:J38"/>
    <mergeCell ref="K37:K38"/>
    <mergeCell ref="L37:L38"/>
    <mergeCell ref="J47:J50"/>
    <mergeCell ref="K47:K50"/>
    <mergeCell ref="J31:J34"/>
    <mergeCell ref="K31:K34"/>
    <mergeCell ref="J1:J2"/>
    <mergeCell ref="K1:K2"/>
    <mergeCell ref="J7:J10"/>
    <mergeCell ref="K7:K10"/>
    <mergeCell ref="J11:J14"/>
    <mergeCell ref="K11:K14"/>
    <mergeCell ref="J3:J6"/>
    <mergeCell ref="K3:K6"/>
    <mergeCell ref="M1:O1"/>
    <mergeCell ref="P1:R1"/>
    <mergeCell ref="S1:U1"/>
    <mergeCell ref="V1:X1"/>
    <mergeCell ref="J27:J30"/>
    <mergeCell ref="K27:K30"/>
    <mergeCell ref="J15:J18"/>
    <mergeCell ref="K15:K18"/>
    <mergeCell ref="J19:J22"/>
    <mergeCell ref="K19:K22"/>
    <mergeCell ref="J23:J26"/>
    <mergeCell ref="K23:K26"/>
    <mergeCell ref="L1:L2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2"/>
  <sheetViews>
    <sheetView zoomScale="85" zoomScaleNormal="85" workbookViewId="0">
      <selection activeCell="S71" sqref="S71"/>
    </sheetView>
  </sheetViews>
  <sheetFormatPr defaultRowHeight="16.5" x14ac:dyDescent="0.3"/>
  <cols>
    <col min="6" max="6" width="11.375" customWidth="1"/>
    <col min="14" max="14" width="12.75" bestFit="1" customWidth="1"/>
    <col min="17" max="17" width="12.75" bestFit="1" customWidth="1"/>
    <col min="19" max="19" width="17.375" bestFit="1" customWidth="1"/>
    <col min="20" max="20" width="12.75" bestFit="1" customWidth="1"/>
    <col min="23" max="23" width="12.75" bestFit="1" customWidth="1"/>
  </cols>
  <sheetData>
    <row r="1" spans="1:23" ht="35.25" x14ac:dyDescent="0.3">
      <c r="A1" s="71" t="s">
        <v>4</v>
      </c>
      <c r="B1" s="70" t="s">
        <v>0</v>
      </c>
      <c r="C1" s="70" t="s">
        <v>1</v>
      </c>
      <c r="D1" s="70" t="s">
        <v>51</v>
      </c>
      <c r="E1" s="84" t="s">
        <v>52</v>
      </c>
      <c r="F1" s="85" t="s">
        <v>54</v>
      </c>
      <c r="G1" s="62" t="s">
        <v>55</v>
      </c>
      <c r="I1" s="130" t="s">
        <v>4</v>
      </c>
      <c r="J1" s="121" t="s">
        <v>0</v>
      </c>
      <c r="K1" s="121" t="s">
        <v>1</v>
      </c>
      <c r="L1" s="146" t="s">
        <v>60</v>
      </c>
      <c r="M1" s="147"/>
      <c r="N1" s="148"/>
      <c r="O1" s="146" t="s">
        <v>65</v>
      </c>
      <c r="P1" s="147"/>
      <c r="Q1" s="148"/>
      <c r="R1" s="146" t="s">
        <v>66</v>
      </c>
      <c r="S1" s="147"/>
      <c r="T1" s="148"/>
      <c r="U1" s="146" t="s">
        <v>67</v>
      </c>
      <c r="V1" s="147"/>
      <c r="W1" s="149"/>
    </row>
    <row r="2" spans="1:23" ht="17.25" x14ac:dyDescent="0.3">
      <c r="A2" s="107" t="s">
        <v>16</v>
      </c>
      <c r="B2" s="108" t="s">
        <v>88</v>
      </c>
      <c r="C2" s="63">
        <v>1</v>
      </c>
      <c r="D2" s="64">
        <v>46</v>
      </c>
      <c r="E2" s="64">
        <v>7</v>
      </c>
      <c r="F2" s="66">
        <v>11.3</v>
      </c>
      <c r="G2" s="67">
        <v>0.24</v>
      </c>
      <c r="I2" s="150"/>
      <c r="J2" s="151"/>
      <c r="K2" s="151"/>
      <c r="L2" s="74" t="s">
        <v>61</v>
      </c>
      <c r="M2" s="74" t="s">
        <v>62</v>
      </c>
      <c r="N2" s="74" t="s">
        <v>63</v>
      </c>
      <c r="O2" s="74" t="s">
        <v>61</v>
      </c>
      <c r="P2" s="74" t="s">
        <v>62</v>
      </c>
      <c r="Q2" s="74" t="s">
        <v>63</v>
      </c>
      <c r="R2" s="74" t="s">
        <v>61</v>
      </c>
      <c r="S2" s="74" t="s">
        <v>62</v>
      </c>
      <c r="T2" s="74" t="s">
        <v>63</v>
      </c>
      <c r="U2" s="74" t="s">
        <v>61</v>
      </c>
      <c r="V2" s="74" t="s">
        <v>62</v>
      </c>
      <c r="W2" s="96" t="s">
        <v>63</v>
      </c>
    </row>
    <row r="3" spans="1:23" ht="17.25" x14ac:dyDescent="0.3">
      <c r="A3" s="107"/>
      <c r="B3" s="109"/>
      <c r="C3" s="63">
        <v>2</v>
      </c>
      <c r="D3" s="64">
        <v>46</v>
      </c>
      <c r="E3" s="64">
        <v>9</v>
      </c>
      <c r="F3" s="66">
        <v>12</v>
      </c>
      <c r="G3" s="67">
        <v>0.25</v>
      </c>
      <c r="I3" s="141" t="s">
        <v>16</v>
      </c>
      <c r="J3" s="138" t="s">
        <v>88</v>
      </c>
      <c r="K3" s="1">
        <v>1</v>
      </c>
      <c r="L3" s="75">
        <v>4.12</v>
      </c>
      <c r="M3" s="75">
        <v>3.47</v>
      </c>
      <c r="N3" s="3">
        <f>M3/L3*100</f>
        <v>84.223300970873794</v>
      </c>
      <c r="O3" s="75">
        <v>36.020000000000003</v>
      </c>
      <c r="P3" s="75">
        <v>15.88</v>
      </c>
      <c r="Q3" s="3">
        <f>P3/O3*100</f>
        <v>44.086618545252634</v>
      </c>
      <c r="R3" s="75">
        <v>38.24</v>
      </c>
      <c r="S3" s="75">
        <v>22.6</v>
      </c>
      <c r="T3" s="3">
        <f>S3/R3*100</f>
        <v>59.100418410041847</v>
      </c>
      <c r="U3" s="75">
        <v>85.44</v>
      </c>
      <c r="V3" s="75">
        <v>45.9</v>
      </c>
      <c r="W3" s="3">
        <f>V3/U3*100</f>
        <v>53.721910112359552</v>
      </c>
    </row>
    <row r="4" spans="1:23" ht="17.25" x14ac:dyDescent="0.3">
      <c r="A4" s="107"/>
      <c r="B4" s="109"/>
      <c r="C4" s="63">
        <v>3</v>
      </c>
      <c r="D4" s="64">
        <v>48</v>
      </c>
      <c r="E4" s="64">
        <v>7</v>
      </c>
      <c r="F4" s="66">
        <v>12.5</v>
      </c>
      <c r="G4" s="67">
        <v>0.31</v>
      </c>
      <c r="I4" s="142"/>
      <c r="J4" s="139"/>
      <c r="K4" s="1">
        <v>2</v>
      </c>
      <c r="L4" s="75">
        <v>4.3</v>
      </c>
      <c r="M4" s="75">
        <v>3.52</v>
      </c>
      <c r="N4" s="3">
        <f t="shared" ref="N4:N5" si="0">M4/L4*100</f>
        <v>81.860465116279073</v>
      </c>
      <c r="O4" s="75">
        <v>41.57</v>
      </c>
      <c r="P4" s="75">
        <v>17.670000000000002</v>
      </c>
      <c r="Q4" s="3">
        <f t="shared" ref="Q4:Q5" si="1">P4/O4*100</f>
        <v>42.506615347606456</v>
      </c>
      <c r="R4" s="75">
        <v>54.07</v>
      </c>
      <c r="S4" s="75">
        <v>30.3</v>
      </c>
      <c r="T4" s="3">
        <f t="shared" ref="T4:T5" si="2">S4/R4*100</f>
        <v>56.038468651747728</v>
      </c>
      <c r="U4" s="75">
        <v>73.66</v>
      </c>
      <c r="V4" s="75">
        <v>40.07</v>
      </c>
      <c r="W4" s="3">
        <f t="shared" ref="W4:W5" si="3">V4/U4*100</f>
        <v>54.39858810752105</v>
      </c>
    </row>
    <row r="5" spans="1:23" ht="17.25" x14ac:dyDescent="0.3">
      <c r="A5" s="107"/>
      <c r="B5" s="109"/>
      <c r="C5" s="63">
        <v>4</v>
      </c>
      <c r="D5" s="64">
        <v>49</v>
      </c>
      <c r="E5" s="64">
        <v>7.5</v>
      </c>
      <c r="F5" s="66">
        <v>12.9</v>
      </c>
      <c r="G5" s="67">
        <v>0.35</v>
      </c>
      <c r="I5" s="142"/>
      <c r="J5" s="139"/>
      <c r="K5" s="1">
        <v>3</v>
      </c>
      <c r="L5" s="75">
        <v>4.2699999999999996</v>
      </c>
      <c r="M5" s="75">
        <v>3.5</v>
      </c>
      <c r="N5" s="3">
        <f t="shared" si="0"/>
        <v>81.967213114754117</v>
      </c>
      <c r="O5" s="75">
        <v>36.49</v>
      </c>
      <c r="P5" s="75">
        <v>15.5</v>
      </c>
      <c r="Q5" s="3">
        <f t="shared" si="1"/>
        <v>42.477391066045492</v>
      </c>
      <c r="R5" s="75">
        <v>36.93</v>
      </c>
      <c r="S5" s="75">
        <v>20.12</v>
      </c>
      <c r="T5" s="3">
        <f t="shared" si="2"/>
        <v>54.481451394530197</v>
      </c>
      <c r="U5" s="75">
        <v>80.36</v>
      </c>
      <c r="V5" s="75">
        <v>41.84</v>
      </c>
      <c r="W5" s="3">
        <f t="shared" si="3"/>
        <v>52.065704330512695</v>
      </c>
    </row>
    <row r="6" spans="1:23" ht="17.25" x14ac:dyDescent="0.3">
      <c r="A6" s="107"/>
      <c r="B6" s="109"/>
      <c r="C6" s="63">
        <v>5</v>
      </c>
      <c r="D6" s="64">
        <v>50</v>
      </c>
      <c r="E6" s="64">
        <v>7</v>
      </c>
      <c r="F6" s="66">
        <v>13</v>
      </c>
      <c r="G6" s="67">
        <v>0.36</v>
      </c>
      <c r="I6" s="143"/>
      <c r="J6" s="140"/>
      <c r="K6" s="76" t="s">
        <v>64</v>
      </c>
      <c r="L6" s="77">
        <f>AVERAGE(L3:L5)</f>
        <v>4.2299999999999995</v>
      </c>
      <c r="M6" s="77">
        <f t="shared" ref="M6" si="4">AVERAGE(M3:M5)</f>
        <v>3.4966666666666666</v>
      </c>
      <c r="N6" s="78">
        <f>AVERAGE(N3:N5)</f>
        <v>82.683659733968994</v>
      </c>
      <c r="O6" s="77">
        <f>AVERAGE(O3:O5)</f>
        <v>38.026666666666671</v>
      </c>
      <c r="P6" s="77">
        <f t="shared" ref="P6" si="5">AVERAGE(P3:P5)</f>
        <v>16.350000000000001</v>
      </c>
      <c r="Q6" s="78">
        <f>AVERAGE(Q3:Q5)</f>
        <v>43.023541652968191</v>
      </c>
      <c r="R6" s="77">
        <f>AVERAGE(R3:R5)</f>
        <v>43.080000000000005</v>
      </c>
      <c r="S6" s="77">
        <f t="shared" ref="S6" si="6">AVERAGE(S3:S5)</f>
        <v>24.340000000000003</v>
      </c>
      <c r="T6" s="78">
        <f>AVERAGE(T3:T5)</f>
        <v>56.540112818773252</v>
      </c>
      <c r="U6" s="77">
        <f>AVERAGE(U3:U5)</f>
        <v>79.819999999999993</v>
      </c>
      <c r="V6" s="77">
        <f t="shared" ref="V6" si="7">AVERAGE(V3:V5)</f>
        <v>42.603333333333332</v>
      </c>
      <c r="W6" s="78">
        <f>AVERAGE(W3:W5)</f>
        <v>53.395400850131097</v>
      </c>
    </row>
    <row r="7" spans="1:23" ht="17.25" x14ac:dyDescent="0.3">
      <c r="A7" s="107"/>
      <c r="B7" s="109"/>
      <c r="C7" s="63">
        <v>6</v>
      </c>
      <c r="D7" s="64">
        <v>50</v>
      </c>
      <c r="E7" s="64">
        <v>8</v>
      </c>
      <c r="F7" s="66">
        <v>13.2</v>
      </c>
      <c r="G7" s="67">
        <v>0.53</v>
      </c>
      <c r="I7" s="141" t="s">
        <v>57</v>
      </c>
      <c r="J7" s="138" t="s">
        <v>88</v>
      </c>
      <c r="K7" s="1">
        <v>1</v>
      </c>
      <c r="L7" s="75">
        <v>8.31</v>
      </c>
      <c r="M7" s="75">
        <v>4.25</v>
      </c>
      <c r="N7" s="3">
        <f>M7/L7*100</f>
        <v>51.143200962695545</v>
      </c>
      <c r="O7" s="75">
        <v>41.1</v>
      </c>
      <c r="P7" s="75">
        <v>15.94</v>
      </c>
      <c r="Q7" s="3">
        <f>P7/O7*100</f>
        <v>38.783454987834546</v>
      </c>
      <c r="R7" s="75">
        <v>43.41</v>
      </c>
      <c r="S7" s="75">
        <v>21.67</v>
      </c>
      <c r="T7" s="3">
        <f>S7/R7*100</f>
        <v>49.919373416263539</v>
      </c>
      <c r="U7" s="75">
        <v>131.19999999999999</v>
      </c>
      <c r="V7" s="75">
        <v>59.66</v>
      </c>
      <c r="W7" s="3">
        <f>V7/U7*100</f>
        <v>45.472560975609753</v>
      </c>
    </row>
    <row r="8" spans="1:23" ht="17.25" x14ac:dyDescent="0.3">
      <c r="A8" s="107"/>
      <c r="B8" s="109"/>
      <c r="C8" s="63">
        <v>7</v>
      </c>
      <c r="D8" s="64">
        <v>51.5</v>
      </c>
      <c r="E8" s="64">
        <v>6.5</v>
      </c>
      <c r="F8" s="66">
        <v>13.9</v>
      </c>
      <c r="G8" s="67">
        <v>0.6</v>
      </c>
      <c r="I8" s="142"/>
      <c r="J8" s="139"/>
      <c r="K8" s="1">
        <v>2</v>
      </c>
      <c r="L8" s="75">
        <v>11.11</v>
      </c>
      <c r="M8" s="75">
        <v>5.08</v>
      </c>
      <c r="N8" s="3">
        <f t="shared" ref="N8:N9" si="8">M8/L8*100</f>
        <v>45.724572457245728</v>
      </c>
      <c r="O8" s="75">
        <v>53.66</v>
      </c>
      <c r="P8" s="75">
        <v>20.97</v>
      </c>
      <c r="Q8" s="3">
        <f t="shared" ref="Q8:Q9" si="9">P8/O8*100</f>
        <v>39.079388743943348</v>
      </c>
      <c r="R8" s="75">
        <v>50.78</v>
      </c>
      <c r="S8" s="75">
        <v>25.23</v>
      </c>
      <c r="T8" s="3">
        <f t="shared" ref="T8:T9" si="10">S8/R8*100</f>
        <v>49.684915320992516</v>
      </c>
      <c r="U8" s="75">
        <v>100.98</v>
      </c>
      <c r="V8" s="75">
        <v>45.97</v>
      </c>
      <c r="W8" s="3">
        <f t="shared" ref="W8:W9" si="11">V8/U8*100</f>
        <v>45.523866112101402</v>
      </c>
    </row>
    <row r="9" spans="1:23" ht="17.25" x14ac:dyDescent="0.3">
      <c r="A9" s="107"/>
      <c r="B9" s="109"/>
      <c r="C9" s="63">
        <v>8</v>
      </c>
      <c r="D9" s="64">
        <v>52</v>
      </c>
      <c r="E9" s="64">
        <v>6</v>
      </c>
      <c r="F9" s="66">
        <v>19.399999999999999</v>
      </c>
      <c r="G9" s="67">
        <v>0.91</v>
      </c>
      <c r="I9" s="142"/>
      <c r="J9" s="139"/>
      <c r="K9" s="1">
        <v>3</v>
      </c>
      <c r="L9" s="75">
        <v>6.35</v>
      </c>
      <c r="M9" s="75">
        <v>4.0999999999999996</v>
      </c>
      <c r="N9" s="3">
        <f t="shared" si="8"/>
        <v>64.566929133858267</v>
      </c>
      <c r="O9" s="75">
        <v>50.89</v>
      </c>
      <c r="P9" s="75">
        <v>20.41</v>
      </c>
      <c r="Q9" s="3">
        <f t="shared" si="9"/>
        <v>40.106111220279033</v>
      </c>
      <c r="R9" s="75">
        <v>52.63</v>
      </c>
      <c r="S9" s="75">
        <v>28.01</v>
      </c>
      <c r="T9" s="3">
        <f t="shared" si="10"/>
        <v>53.220596617898543</v>
      </c>
      <c r="U9" s="75">
        <v>62.57</v>
      </c>
      <c r="V9" s="75">
        <v>30.23</v>
      </c>
      <c r="W9" s="3">
        <f t="shared" si="11"/>
        <v>48.313888444941668</v>
      </c>
    </row>
    <row r="10" spans="1:23" ht="17.25" x14ac:dyDescent="0.3">
      <c r="A10" s="107"/>
      <c r="B10" s="109"/>
      <c r="C10" s="63">
        <v>9</v>
      </c>
      <c r="D10" s="64">
        <v>53</v>
      </c>
      <c r="E10" s="64">
        <v>7</v>
      </c>
      <c r="F10" s="66">
        <v>25.4</v>
      </c>
      <c r="G10" s="67">
        <v>1.1000000000000001</v>
      </c>
      <c r="I10" s="143"/>
      <c r="J10" s="140"/>
      <c r="K10" s="76" t="s">
        <v>64</v>
      </c>
      <c r="L10" s="77">
        <f>AVERAGE(L7:L9)</f>
        <v>8.5900000000000016</v>
      </c>
      <c r="M10" s="77">
        <f t="shared" ref="M10" si="12">AVERAGE(M7:M9)</f>
        <v>4.4766666666666666</v>
      </c>
      <c r="N10" s="78">
        <f>AVERAGE(N7:N9)</f>
        <v>53.811567517933177</v>
      </c>
      <c r="O10" s="77">
        <f>AVERAGE(O7:O9)</f>
        <v>48.54999999999999</v>
      </c>
      <c r="P10" s="77">
        <f t="shared" ref="P10" si="13">AVERAGE(P7:P9)</f>
        <v>19.106666666666666</v>
      </c>
      <c r="Q10" s="78">
        <f>AVERAGE(Q7:Q9)</f>
        <v>39.32298498401898</v>
      </c>
      <c r="R10" s="77">
        <f>AVERAGE(R7:R9)</f>
        <v>48.94</v>
      </c>
      <c r="S10" s="77">
        <f t="shared" ref="S10" si="14">AVERAGE(S7:S9)</f>
        <v>24.970000000000002</v>
      </c>
      <c r="T10" s="78">
        <f>AVERAGE(T7:T9)</f>
        <v>50.941628451718202</v>
      </c>
      <c r="U10" s="77">
        <f>AVERAGE(U7:U9)</f>
        <v>98.25</v>
      </c>
      <c r="V10" s="77">
        <f t="shared" ref="V10" si="15">AVERAGE(V7:V9)</f>
        <v>45.286666666666662</v>
      </c>
      <c r="W10" s="78">
        <f>AVERAGE(W7:W9)</f>
        <v>46.43677184421761</v>
      </c>
    </row>
    <row r="11" spans="1:23" ht="17.25" x14ac:dyDescent="0.3">
      <c r="A11" s="107"/>
      <c r="B11" s="109"/>
      <c r="C11" s="63">
        <v>10</v>
      </c>
      <c r="D11" s="64">
        <v>55</v>
      </c>
      <c r="E11" s="64">
        <v>7</v>
      </c>
      <c r="F11" s="66">
        <v>31.7</v>
      </c>
      <c r="G11" s="67">
        <v>1.1399999999999999</v>
      </c>
      <c r="I11" s="141" t="s">
        <v>18</v>
      </c>
      <c r="J11" s="138" t="s">
        <v>88</v>
      </c>
      <c r="K11" s="1">
        <v>1</v>
      </c>
      <c r="L11" s="75">
        <v>5.0999999999999996</v>
      </c>
      <c r="M11" s="75">
        <v>3.57</v>
      </c>
      <c r="N11" s="3">
        <f>M11/L11*100</f>
        <v>70</v>
      </c>
      <c r="O11" s="75">
        <v>38.65</v>
      </c>
      <c r="P11" s="75">
        <v>15.49</v>
      </c>
      <c r="Q11" s="3">
        <f>P11/O11*100</f>
        <v>40.077619663648129</v>
      </c>
      <c r="R11" s="75">
        <v>52.7</v>
      </c>
      <c r="S11" s="75">
        <v>30.79</v>
      </c>
      <c r="T11" s="3">
        <f>S11/R11*100</f>
        <v>58.425047438330168</v>
      </c>
      <c r="U11" s="75">
        <v>154.4</v>
      </c>
      <c r="V11" s="75">
        <v>76.8</v>
      </c>
      <c r="W11" s="3">
        <f>V11/U11*100</f>
        <v>49.740932642487046</v>
      </c>
    </row>
    <row r="12" spans="1:23" ht="17.25" x14ac:dyDescent="0.3">
      <c r="A12" s="107"/>
      <c r="B12" s="109"/>
      <c r="C12" s="68" t="s">
        <v>3</v>
      </c>
      <c r="D12" s="69">
        <f>AVERAGE(D2:D11)</f>
        <v>50.05</v>
      </c>
      <c r="E12" s="69">
        <v>7.2</v>
      </c>
      <c r="F12" s="69">
        <f>AVERAGE(F2:F11)</f>
        <v>16.529999999999998</v>
      </c>
      <c r="G12" s="69">
        <f>AVERAGE(G2:G11)</f>
        <v>0.57899999999999996</v>
      </c>
      <c r="I12" s="142"/>
      <c r="J12" s="139"/>
      <c r="K12" s="1">
        <v>2</v>
      </c>
      <c r="L12" s="75">
        <v>6.51</v>
      </c>
      <c r="M12" s="75">
        <v>4.6399999999999997</v>
      </c>
      <c r="N12" s="3">
        <f t="shared" ref="N12:N13" si="16">M12/L12*100</f>
        <v>71.274961597542244</v>
      </c>
      <c r="O12" s="75">
        <v>54.18</v>
      </c>
      <c r="P12" s="75">
        <v>23.41</v>
      </c>
      <c r="Q12" s="3">
        <f t="shared" ref="Q12:Q13" si="17">P12/O12*100</f>
        <v>43.207825765965303</v>
      </c>
      <c r="R12" s="75">
        <v>79.89</v>
      </c>
      <c r="S12" s="75">
        <v>41.52</v>
      </c>
      <c r="T12" s="3">
        <f t="shared" ref="T12:T13" si="18">S12/R12*100</f>
        <v>51.971460758542996</v>
      </c>
      <c r="U12" s="75">
        <v>116.21</v>
      </c>
      <c r="V12" s="75">
        <v>57.2</v>
      </c>
      <c r="W12" s="3">
        <f t="shared" ref="W12:W13" si="19">V12/U12*100</f>
        <v>49.221237415024532</v>
      </c>
    </row>
    <row r="13" spans="1:23" ht="17.25" x14ac:dyDescent="0.3">
      <c r="A13" s="107" t="s">
        <v>57</v>
      </c>
      <c r="B13" s="108" t="s">
        <v>88</v>
      </c>
      <c r="C13" s="63">
        <v>1</v>
      </c>
      <c r="D13" s="64">
        <v>53.5</v>
      </c>
      <c r="E13" s="64">
        <v>7.5</v>
      </c>
      <c r="F13" s="66">
        <v>8</v>
      </c>
      <c r="G13" s="67">
        <v>0.62</v>
      </c>
      <c r="I13" s="142"/>
      <c r="J13" s="139"/>
      <c r="K13" s="1">
        <v>3</v>
      </c>
      <c r="L13" s="75">
        <v>6.56</v>
      </c>
      <c r="M13" s="75">
        <v>4.33</v>
      </c>
      <c r="N13" s="3">
        <f t="shared" si="16"/>
        <v>66.006097560975618</v>
      </c>
      <c r="O13" s="75">
        <v>58.18</v>
      </c>
      <c r="P13" s="75">
        <v>22.1</v>
      </c>
      <c r="Q13" s="3">
        <f t="shared" si="17"/>
        <v>37.985562048814025</v>
      </c>
      <c r="R13" s="75">
        <v>72.72</v>
      </c>
      <c r="S13" s="75">
        <v>40.94</v>
      </c>
      <c r="T13" s="3">
        <f t="shared" si="18"/>
        <v>56.298129812981301</v>
      </c>
      <c r="U13" s="75">
        <v>112.63</v>
      </c>
      <c r="V13" s="75">
        <v>54.39</v>
      </c>
      <c r="W13" s="3">
        <f t="shared" si="19"/>
        <v>48.290863890615292</v>
      </c>
    </row>
    <row r="14" spans="1:23" ht="17.25" x14ac:dyDescent="0.3">
      <c r="A14" s="107"/>
      <c r="B14" s="109"/>
      <c r="C14" s="63">
        <v>2</v>
      </c>
      <c r="D14" s="64">
        <v>55</v>
      </c>
      <c r="E14" s="64">
        <v>6.2999999999999972</v>
      </c>
      <c r="F14" s="66">
        <v>10</v>
      </c>
      <c r="G14" s="67">
        <v>0.63</v>
      </c>
      <c r="I14" s="143"/>
      <c r="J14" s="140"/>
      <c r="K14" s="76" t="s">
        <v>64</v>
      </c>
      <c r="L14" s="77">
        <f>AVERAGE(L11:L13)</f>
        <v>6.0566666666666658</v>
      </c>
      <c r="M14" s="77">
        <f t="shared" ref="M14" si="20">AVERAGE(M11:M13)</f>
        <v>4.18</v>
      </c>
      <c r="N14" s="78">
        <f>AVERAGE(N11:N13)</f>
        <v>69.093686386172621</v>
      </c>
      <c r="O14" s="77">
        <f>AVERAGE(O11:O13)</f>
        <v>50.336666666666666</v>
      </c>
      <c r="P14" s="77">
        <f t="shared" ref="P14" si="21">AVERAGE(P11:P13)</f>
        <v>20.333333333333332</v>
      </c>
      <c r="Q14" s="78">
        <f>AVERAGE(Q11:Q13)</f>
        <v>40.423669159475821</v>
      </c>
      <c r="R14" s="77">
        <f>AVERAGE(R11:R13)</f>
        <v>68.436666666666667</v>
      </c>
      <c r="S14" s="77">
        <f t="shared" ref="S14" si="22">AVERAGE(S11:S13)</f>
        <v>37.75</v>
      </c>
      <c r="T14" s="78">
        <f>AVERAGE(T11:T13)</f>
        <v>55.564879336618155</v>
      </c>
      <c r="U14" s="77">
        <f>AVERAGE(U11:U13)</f>
        <v>127.74666666666667</v>
      </c>
      <c r="V14" s="77">
        <f t="shared" ref="V14" si="23">AVERAGE(V11:V13)</f>
        <v>62.79666666666666</v>
      </c>
      <c r="W14" s="78">
        <f>AVERAGE(W11:W13)</f>
        <v>49.084344649375623</v>
      </c>
    </row>
    <row r="15" spans="1:23" ht="17.25" x14ac:dyDescent="0.3">
      <c r="A15" s="107"/>
      <c r="B15" s="109"/>
      <c r="C15" s="63">
        <v>3</v>
      </c>
      <c r="D15" s="64">
        <v>55</v>
      </c>
      <c r="E15" s="64">
        <v>7</v>
      </c>
      <c r="F15" s="66">
        <v>14.9</v>
      </c>
      <c r="G15" s="67">
        <v>0.66</v>
      </c>
      <c r="I15" s="141" t="s">
        <v>108</v>
      </c>
      <c r="J15" s="138" t="s">
        <v>88</v>
      </c>
      <c r="K15" s="1">
        <v>1</v>
      </c>
      <c r="L15" s="75">
        <v>3.97</v>
      </c>
      <c r="M15" s="75">
        <v>2.99</v>
      </c>
      <c r="N15" s="3">
        <f>M15/L15*100</f>
        <v>75.314861460957189</v>
      </c>
      <c r="O15" s="75">
        <v>49.27</v>
      </c>
      <c r="P15" s="75">
        <v>18.7</v>
      </c>
      <c r="Q15" s="3">
        <f>P15/O15*100</f>
        <v>37.954130302415258</v>
      </c>
      <c r="R15" s="75">
        <v>61.22</v>
      </c>
      <c r="S15" s="75">
        <v>34.450000000000003</v>
      </c>
      <c r="T15" s="3">
        <f>S15/R15*100</f>
        <v>56.272459980398573</v>
      </c>
      <c r="U15" s="75">
        <v>92.49</v>
      </c>
      <c r="V15" s="75">
        <v>47.65</v>
      </c>
      <c r="W15" s="3">
        <f>V15/U15*100</f>
        <v>51.519083144123691</v>
      </c>
    </row>
    <row r="16" spans="1:23" ht="17.25" x14ac:dyDescent="0.3">
      <c r="A16" s="107"/>
      <c r="B16" s="109"/>
      <c r="C16" s="63">
        <v>4</v>
      </c>
      <c r="D16" s="64">
        <v>55</v>
      </c>
      <c r="E16" s="64">
        <v>7</v>
      </c>
      <c r="F16" s="66">
        <v>15.2</v>
      </c>
      <c r="G16" s="67">
        <v>0.71</v>
      </c>
      <c r="I16" s="142"/>
      <c r="J16" s="139"/>
      <c r="K16" s="1">
        <v>2</v>
      </c>
      <c r="L16" s="75">
        <v>4.04</v>
      </c>
      <c r="M16" s="75">
        <v>3.12</v>
      </c>
      <c r="N16" s="3">
        <f t="shared" ref="N16:N17" si="24">M16/L16*100</f>
        <v>77.227722772277232</v>
      </c>
      <c r="O16" s="75">
        <v>43.1</v>
      </c>
      <c r="P16" s="75">
        <v>18.239999999999998</v>
      </c>
      <c r="Q16" s="3">
        <f t="shared" ref="Q16:Q17" si="25">P16/O16*100</f>
        <v>42.32018561484918</v>
      </c>
      <c r="R16" s="75">
        <v>60.64</v>
      </c>
      <c r="S16" s="75">
        <v>34</v>
      </c>
      <c r="T16" s="3">
        <f t="shared" ref="T16:T17" si="26">S16/R16*100</f>
        <v>56.068601583113455</v>
      </c>
      <c r="U16" s="75">
        <v>110.46</v>
      </c>
      <c r="V16" s="75">
        <v>51.87</v>
      </c>
      <c r="W16" s="3">
        <f t="shared" ref="W16:W17" si="27">V16/U16*100</f>
        <v>46.958174904942965</v>
      </c>
    </row>
    <row r="17" spans="1:23" ht="17.25" x14ac:dyDescent="0.3">
      <c r="A17" s="107"/>
      <c r="B17" s="109"/>
      <c r="C17" s="63">
        <v>5</v>
      </c>
      <c r="D17" s="64">
        <v>56</v>
      </c>
      <c r="E17" s="64">
        <v>6</v>
      </c>
      <c r="F17" s="66">
        <v>18.5</v>
      </c>
      <c r="G17" s="67">
        <v>0.73</v>
      </c>
      <c r="I17" s="142"/>
      <c r="J17" s="139"/>
      <c r="K17" s="1">
        <v>3</v>
      </c>
      <c r="L17" s="75">
        <v>4.22</v>
      </c>
      <c r="M17" s="75">
        <v>3.16</v>
      </c>
      <c r="N17" s="3">
        <f t="shared" si="24"/>
        <v>74.881516587677737</v>
      </c>
      <c r="O17" s="75">
        <v>49.34</v>
      </c>
      <c r="P17" s="75">
        <v>19.12</v>
      </c>
      <c r="Q17" s="3">
        <f t="shared" si="25"/>
        <v>38.751520064856102</v>
      </c>
      <c r="R17" s="75">
        <v>54.15</v>
      </c>
      <c r="S17" s="75">
        <v>30.42</v>
      </c>
      <c r="T17" s="3">
        <f t="shared" si="26"/>
        <v>56.177285318559569</v>
      </c>
      <c r="U17" s="75">
        <v>137.81</v>
      </c>
      <c r="V17" s="75">
        <v>62.74</v>
      </c>
      <c r="W17" s="3">
        <f t="shared" si="27"/>
        <v>45.526449459400624</v>
      </c>
    </row>
    <row r="18" spans="1:23" ht="17.25" x14ac:dyDescent="0.3">
      <c r="A18" s="107"/>
      <c r="B18" s="109"/>
      <c r="C18" s="63">
        <v>6</v>
      </c>
      <c r="D18" s="64">
        <v>56</v>
      </c>
      <c r="E18" s="64">
        <v>7</v>
      </c>
      <c r="F18" s="66">
        <v>27.4</v>
      </c>
      <c r="G18" s="67">
        <v>0.73</v>
      </c>
      <c r="I18" s="143"/>
      <c r="J18" s="140"/>
      <c r="K18" s="76" t="s">
        <v>64</v>
      </c>
      <c r="L18" s="77">
        <f>AVERAGE(L15:L17)</f>
        <v>4.0766666666666671</v>
      </c>
      <c r="M18" s="77">
        <f t="shared" ref="M18" si="28">AVERAGE(M15:M17)</f>
        <v>3.09</v>
      </c>
      <c r="N18" s="78">
        <f>AVERAGE(N15:N17)</f>
        <v>75.808033606970724</v>
      </c>
      <c r="O18" s="77">
        <f>AVERAGE(O15:O17)</f>
        <v>47.236666666666672</v>
      </c>
      <c r="P18" s="77">
        <f t="shared" ref="P18" si="29">AVERAGE(P15:P17)</f>
        <v>18.686666666666667</v>
      </c>
      <c r="Q18" s="78">
        <f>AVERAGE(Q15:Q17)</f>
        <v>39.675278660706844</v>
      </c>
      <c r="R18" s="77">
        <f>AVERAGE(R15:R17)</f>
        <v>58.669999999999995</v>
      </c>
      <c r="S18" s="77">
        <f t="shared" ref="S18" si="30">AVERAGE(S15:S17)</f>
        <v>32.956666666666671</v>
      </c>
      <c r="T18" s="78">
        <f>AVERAGE(T15:T17)</f>
        <v>56.172782294023868</v>
      </c>
      <c r="U18" s="77">
        <f>AVERAGE(U15:U17)</f>
        <v>113.58666666666666</v>
      </c>
      <c r="V18" s="77">
        <f>AVERAGE(V15:V17)</f>
        <v>54.086666666666666</v>
      </c>
      <c r="W18" s="78">
        <f>AVERAGE(W15:W17)</f>
        <v>48.001235836155757</v>
      </c>
    </row>
    <row r="19" spans="1:23" ht="17.25" x14ac:dyDescent="0.3">
      <c r="A19" s="107"/>
      <c r="B19" s="109"/>
      <c r="C19" s="63">
        <v>7</v>
      </c>
      <c r="D19" s="64">
        <v>57</v>
      </c>
      <c r="E19" s="64">
        <v>6.5</v>
      </c>
      <c r="F19" s="66">
        <v>31.7</v>
      </c>
      <c r="G19" s="67">
        <v>0.76</v>
      </c>
      <c r="I19" s="141" t="s">
        <v>20</v>
      </c>
      <c r="J19" s="138" t="s">
        <v>88</v>
      </c>
      <c r="K19" s="1">
        <v>1</v>
      </c>
      <c r="L19" s="79">
        <v>3.5</v>
      </c>
      <c r="M19" s="75">
        <v>3.12</v>
      </c>
      <c r="N19" s="3">
        <f>M19/L19*100</f>
        <v>89.142857142857139</v>
      </c>
      <c r="O19" s="79">
        <v>42.16</v>
      </c>
      <c r="P19" s="75">
        <v>18.7</v>
      </c>
      <c r="Q19" s="3">
        <f>P19/O19*100</f>
        <v>44.354838709677416</v>
      </c>
      <c r="R19" s="79">
        <v>51.5</v>
      </c>
      <c r="S19" s="75">
        <v>29.96</v>
      </c>
      <c r="T19" s="3">
        <f>S19/R19*100</f>
        <v>58.174757281553404</v>
      </c>
      <c r="U19" s="79">
        <v>107.16</v>
      </c>
      <c r="V19" s="75">
        <v>55</v>
      </c>
      <c r="W19" s="3">
        <f>V19/U19*100</f>
        <v>51.325121313923106</v>
      </c>
    </row>
    <row r="20" spans="1:23" ht="17.25" x14ac:dyDescent="0.3">
      <c r="A20" s="107"/>
      <c r="B20" s="109"/>
      <c r="C20" s="63">
        <v>8</v>
      </c>
      <c r="D20" s="64">
        <v>57</v>
      </c>
      <c r="E20" s="64">
        <v>7</v>
      </c>
      <c r="F20" s="66">
        <v>31.9</v>
      </c>
      <c r="G20" s="67">
        <v>0.77</v>
      </c>
      <c r="I20" s="142"/>
      <c r="J20" s="139"/>
      <c r="K20" s="1">
        <v>2</v>
      </c>
      <c r="L20" s="80">
        <v>4.4000000000000004</v>
      </c>
      <c r="M20" s="75">
        <v>3.61</v>
      </c>
      <c r="N20" s="3">
        <f t="shared" ref="N20:N21" si="31">M20/L20*100</f>
        <v>82.045454545454533</v>
      </c>
      <c r="O20" s="80">
        <v>51.69</v>
      </c>
      <c r="P20" s="75">
        <v>21.97</v>
      </c>
      <c r="Q20" s="3">
        <f t="shared" ref="Q20:Q21" si="32">P20/O20*100</f>
        <v>42.503385567808088</v>
      </c>
      <c r="R20" s="80">
        <v>57.9</v>
      </c>
      <c r="S20" s="75">
        <v>33.18</v>
      </c>
      <c r="T20" s="3">
        <f t="shared" ref="T20:T21" si="33">S20/R20*100</f>
        <v>57.30569948186529</v>
      </c>
      <c r="U20" s="80">
        <v>105.27</v>
      </c>
      <c r="V20" s="75">
        <v>52.97</v>
      </c>
      <c r="W20" s="3">
        <f t="shared" ref="W20:W21" si="34">V20/U20*100</f>
        <v>50.31822931509452</v>
      </c>
    </row>
    <row r="21" spans="1:23" ht="17.25" x14ac:dyDescent="0.3">
      <c r="A21" s="107"/>
      <c r="B21" s="109"/>
      <c r="C21" s="63">
        <v>9</v>
      </c>
      <c r="D21" s="64">
        <v>58</v>
      </c>
      <c r="E21" s="64">
        <v>7</v>
      </c>
      <c r="F21" s="66">
        <v>38.700000000000003</v>
      </c>
      <c r="G21" s="67">
        <v>0.88</v>
      </c>
      <c r="I21" s="142"/>
      <c r="J21" s="139"/>
      <c r="K21" s="1">
        <v>3</v>
      </c>
      <c r="L21" s="80">
        <v>4.82</v>
      </c>
      <c r="M21" s="75">
        <v>4.05</v>
      </c>
      <c r="N21" s="3">
        <f t="shared" si="31"/>
        <v>84.024896265560159</v>
      </c>
      <c r="O21" s="80">
        <v>54.2</v>
      </c>
      <c r="P21" s="75">
        <v>23.33</v>
      </c>
      <c r="Q21" s="3">
        <f t="shared" si="32"/>
        <v>43.044280442804421</v>
      </c>
      <c r="R21" s="80">
        <v>70.09</v>
      </c>
      <c r="S21" s="75">
        <v>38.200000000000003</v>
      </c>
      <c r="T21" s="3">
        <f t="shared" si="33"/>
        <v>54.501355400199749</v>
      </c>
      <c r="U21" s="80">
        <v>116.49</v>
      </c>
      <c r="V21" s="75">
        <v>58.62</v>
      </c>
      <c r="W21" s="3">
        <f t="shared" si="34"/>
        <v>50.321916044295648</v>
      </c>
    </row>
    <row r="22" spans="1:23" ht="18" thickBot="1" x14ac:dyDescent="0.35">
      <c r="A22" s="107"/>
      <c r="B22" s="109"/>
      <c r="C22" s="63">
        <v>10</v>
      </c>
      <c r="D22" s="64">
        <v>58</v>
      </c>
      <c r="E22" s="64">
        <v>8</v>
      </c>
      <c r="F22" s="66">
        <v>38.799999999999997</v>
      </c>
      <c r="G22" s="67">
        <v>0.91</v>
      </c>
      <c r="I22" s="143"/>
      <c r="J22" s="140"/>
      <c r="K22" s="81" t="s">
        <v>64</v>
      </c>
      <c r="L22" s="82">
        <f>AVERAGE(L19:L21)</f>
        <v>4.24</v>
      </c>
      <c r="M22" s="82">
        <f t="shared" ref="M22" si="35">AVERAGE(M19:M21)</f>
        <v>3.5933333333333337</v>
      </c>
      <c r="N22" s="78">
        <f>AVERAGE(N19:N21)</f>
        <v>85.071069317957281</v>
      </c>
      <c r="O22" s="82">
        <f>AVERAGE(O19:O21)</f>
        <v>49.35</v>
      </c>
      <c r="P22" s="82">
        <f>AVERAGE(P19:P21)</f>
        <v>21.333333333333332</v>
      </c>
      <c r="Q22" s="78">
        <f>AVERAGE(Q19:Q21)</f>
        <v>43.300834906763306</v>
      </c>
      <c r="R22" s="82">
        <f>AVERAGE(R19:R21)</f>
        <v>59.830000000000005</v>
      </c>
      <c r="S22" s="82">
        <f t="shared" ref="S22" si="36">AVERAGE(S19:S21)</f>
        <v>33.78</v>
      </c>
      <c r="T22" s="78">
        <f>AVERAGE(T19:T21)</f>
        <v>56.660604054539476</v>
      </c>
      <c r="U22" s="82">
        <f>AVERAGE(U19:U21)</f>
        <v>109.64</v>
      </c>
      <c r="V22" s="82">
        <f t="shared" ref="V22" si="37">AVERAGE(V19:V21)</f>
        <v>55.53</v>
      </c>
      <c r="W22" s="78">
        <f>AVERAGE(W19:W21)</f>
        <v>50.65508889110442</v>
      </c>
    </row>
    <row r="23" spans="1:23" ht="18" thickBot="1" x14ac:dyDescent="0.35">
      <c r="A23" s="107"/>
      <c r="B23" s="109"/>
      <c r="C23" s="68" t="s">
        <v>3</v>
      </c>
      <c r="D23" s="69">
        <f>AVERAGE(D13:D22)</f>
        <v>56.05</v>
      </c>
      <c r="E23" s="69">
        <v>6.93</v>
      </c>
      <c r="F23" s="69">
        <f>AVERAGE(F13:F22)</f>
        <v>23.51</v>
      </c>
      <c r="G23" s="69">
        <f>AVERAGE(G13:G22)</f>
        <v>0.74</v>
      </c>
      <c r="I23" s="141" t="s">
        <v>58</v>
      </c>
      <c r="J23" s="138" t="s">
        <v>88</v>
      </c>
      <c r="K23" s="1">
        <v>1</v>
      </c>
      <c r="L23" s="75">
        <v>3.92</v>
      </c>
      <c r="M23" s="75">
        <v>3.47</v>
      </c>
      <c r="N23" s="3">
        <f>M23/L23*100</f>
        <v>88.520408163265301</v>
      </c>
      <c r="O23" s="75">
        <v>38.409999999999997</v>
      </c>
      <c r="P23" s="75">
        <v>16.79</v>
      </c>
      <c r="Q23" s="3">
        <f>P23/O23*100</f>
        <v>43.712574850299404</v>
      </c>
      <c r="R23" s="75">
        <v>45.42</v>
      </c>
      <c r="S23" s="75">
        <v>26.39</v>
      </c>
      <c r="T23" s="3">
        <f>S23/R23*100</f>
        <v>58.102157639806251</v>
      </c>
      <c r="U23" s="75">
        <v>86.41</v>
      </c>
      <c r="V23" s="75">
        <v>44.08</v>
      </c>
      <c r="W23" s="3">
        <f>V23/U23*100</f>
        <v>51.012614280754541</v>
      </c>
    </row>
    <row r="24" spans="1:23" ht="35.25" x14ac:dyDescent="0.3">
      <c r="A24" s="71" t="s">
        <v>4</v>
      </c>
      <c r="B24" s="70" t="s">
        <v>0</v>
      </c>
      <c r="C24" s="70" t="s">
        <v>1</v>
      </c>
      <c r="D24" s="70" t="s">
        <v>51</v>
      </c>
      <c r="E24" s="84" t="s">
        <v>52</v>
      </c>
      <c r="F24" s="85" t="s">
        <v>54</v>
      </c>
      <c r="G24" s="62" t="s">
        <v>55</v>
      </c>
      <c r="I24" s="142"/>
      <c r="J24" s="139"/>
      <c r="K24" s="1">
        <v>2</v>
      </c>
      <c r="L24" s="75">
        <v>3.1</v>
      </c>
      <c r="M24" s="75">
        <v>2.75</v>
      </c>
      <c r="N24" s="3">
        <f t="shared" ref="N24:N25" si="38">M24/L24*100</f>
        <v>88.709677419354833</v>
      </c>
      <c r="O24" s="75">
        <v>33.26</v>
      </c>
      <c r="P24" s="75">
        <v>14.54</v>
      </c>
      <c r="Q24" s="3">
        <f t="shared" ref="Q24:Q25" si="39">P24/O24*100</f>
        <v>43.716175586289843</v>
      </c>
      <c r="R24" s="75">
        <v>40.83</v>
      </c>
      <c r="S24" s="75">
        <v>22.64</v>
      </c>
      <c r="T24" s="3">
        <f t="shared" ref="T24:T25" si="40">S24/R24*100</f>
        <v>55.449424442811655</v>
      </c>
      <c r="U24" s="75">
        <v>102</v>
      </c>
      <c r="V24" s="75">
        <v>49.73</v>
      </c>
      <c r="W24" s="3">
        <f t="shared" ref="W24:W25" si="41">V24/U24*100</f>
        <v>48.754901960784309</v>
      </c>
    </row>
    <row r="25" spans="1:23" ht="17.25" x14ac:dyDescent="0.3">
      <c r="A25" s="107" t="s">
        <v>18</v>
      </c>
      <c r="B25" s="108" t="s">
        <v>88</v>
      </c>
      <c r="C25" s="63">
        <v>1</v>
      </c>
      <c r="D25" s="64">
        <v>59</v>
      </c>
      <c r="E25" s="64">
        <v>5</v>
      </c>
      <c r="F25" s="66">
        <v>32.200000000000003</v>
      </c>
      <c r="G25" s="67">
        <v>0.28000000000000003</v>
      </c>
      <c r="I25" s="142"/>
      <c r="J25" s="139"/>
      <c r="K25" s="1">
        <v>3</v>
      </c>
      <c r="L25" s="75">
        <v>3.77</v>
      </c>
      <c r="M25" s="75">
        <v>3.04</v>
      </c>
      <c r="N25" s="3">
        <f t="shared" si="38"/>
        <v>80.636604774535812</v>
      </c>
      <c r="O25" s="75">
        <v>37.67</v>
      </c>
      <c r="P25" s="75">
        <v>15.66</v>
      </c>
      <c r="Q25" s="3">
        <f t="shared" si="39"/>
        <v>41.571542341385715</v>
      </c>
      <c r="R25" s="75">
        <v>50.02</v>
      </c>
      <c r="S25" s="75">
        <v>27.03</v>
      </c>
      <c r="T25" s="3">
        <f t="shared" si="40"/>
        <v>54.038384646141544</v>
      </c>
      <c r="U25" s="75">
        <v>102.5</v>
      </c>
      <c r="V25" s="75">
        <v>51</v>
      </c>
      <c r="W25" s="3">
        <f t="shared" si="41"/>
        <v>49.756097560975611</v>
      </c>
    </row>
    <row r="26" spans="1:23" ht="17.25" x14ac:dyDescent="0.3">
      <c r="A26" s="107"/>
      <c r="B26" s="109"/>
      <c r="C26" s="63">
        <v>2</v>
      </c>
      <c r="D26" s="64">
        <v>62</v>
      </c>
      <c r="E26" s="64">
        <v>6</v>
      </c>
      <c r="F26" s="66">
        <v>34.799999999999997</v>
      </c>
      <c r="G26" s="67">
        <v>0.28999999999999998</v>
      </c>
      <c r="I26" s="143"/>
      <c r="J26" s="140"/>
      <c r="K26" s="76" t="s">
        <v>64</v>
      </c>
      <c r="L26" s="77">
        <f>AVERAGE(L23:L25)</f>
        <v>3.5966666666666662</v>
      </c>
      <c r="M26" s="77">
        <f t="shared" ref="M26" si="42">AVERAGE(M23:M25)</f>
        <v>3.0866666666666673</v>
      </c>
      <c r="N26" s="78">
        <f t="shared" ref="N26:U26" si="43">AVERAGE(N23:N25)</f>
        <v>85.955563452385306</v>
      </c>
      <c r="O26" s="77">
        <f t="shared" si="43"/>
        <v>36.446666666666665</v>
      </c>
      <c r="P26" s="77">
        <f t="shared" si="43"/>
        <v>15.663333333333332</v>
      </c>
      <c r="Q26" s="78">
        <f t="shared" si="43"/>
        <v>43.000097592658314</v>
      </c>
      <c r="R26" s="77">
        <f t="shared" si="43"/>
        <v>45.423333333333339</v>
      </c>
      <c r="S26" s="77">
        <f t="shared" si="43"/>
        <v>25.353333333333335</v>
      </c>
      <c r="T26" s="78">
        <f t="shared" si="43"/>
        <v>55.863322242919814</v>
      </c>
      <c r="U26" s="77">
        <f t="shared" si="43"/>
        <v>96.969999999999985</v>
      </c>
      <c r="V26" s="77">
        <f t="shared" ref="V26" si="44">AVERAGE(V23:V25)</f>
        <v>48.27</v>
      </c>
      <c r="W26" s="78">
        <f>AVERAGE(W23:W25)</f>
        <v>49.841204600838154</v>
      </c>
    </row>
    <row r="27" spans="1:23" ht="17.25" x14ac:dyDescent="0.3">
      <c r="A27" s="107"/>
      <c r="B27" s="109"/>
      <c r="C27" s="63">
        <v>3</v>
      </c>
      <c r="D27" s="64">
        <v>63</v>
      </c>
      <c r="E27" s="64">
        <v>6</v>
      </c>
      <c r="F27" s="66">
        <v>35.5</v>
      </c>
      <c r="G27" s="67">
        <v>0.65</v>
      </c>
      <c r="I27" s="141" t="s">
        <v>22</v>
      </c>
      <c r="J27" s="138" t="s">
        <v>88</v>
      </c>
      <c r="K27" s="1">
        <v>1</v>
      </c>
      <c r="L27" s="75">
        <v>4.2</v>
      </c>
      <c r="M27" s="75">
        <v>3.52</v>
      </c>
      <c r="N27" s="3">
        <f>M27/L27*100</f>
        <v>83.80952380952381</v>
      </c>
      <c r="O27" s="75">
        <v>49.84</v>
      </c>
      <c r="P27" s="75">
        <v>20.57</v>
      </c>
      <c r="Q27" s="3">
        <f>P27/O27*100</f>
        <v>41.272070626003213</v>
      </c>
      <c r="R27" s="75">
        <v>58.11</v>
      </c>
      <c r="S27" s="75">
        <v>32.549999999999997</v>
      </c>
      <c r="T27" s="3">
        <f>S27/R27*100</f>
        <v>56.014455343314395</v>
      </c>
      <c r="U27" s="75">
        <v>103.78</v>
      </c>
      <c r="V27" s="75">
        <v>52</v>
      </c>
      <c r="W27" s="3">
        <f>V27/U27*100</f>
        <v>50.105993447677776</v>
      </c>
    </row>
    <row r="28" spans="1:23" ht="17.25" x14ac:dyDescent="0.3">
      <c r="A28" s="107"/>
      <c r="B28" s="109"/>
      <c r="C28" s="63">
        <v>4</v>
      </c>
      <c r="D28" s="64">
        <v>63.5</v>
      </c>
      <c r="E28" s="64">
        <v>6.5</v>
      </c>
      <c r="F28" s="66">
        <v>35.799999999999997</v>
      </c>
      <c r="G28" s="67">
        <v>0.7</v>
      </c>
      <c r="I28" s="142"/>
      <c r="J28" s="139"/>
      <c r="K28" s="1">
        <v>2</v>
      </c>
      <c r="L28" s="75">
        <v>3.79</v>
      </c>
      <c r="M28" s="75">
        <v>2.93</v>
      </c>
      <c r="N28" s="3">
        <f t="shared" ref="N28:N29" si="45">M28/L28*100</f>
        <v>77.308707124010553</v>
      </c>
      <c r="O28" s="75">
        <v>39.28</v>
      </c>
      <c r="P28" s="75">
        <v>17.100000000000001</v>
      </c>
      <c r="Q28" s="3">
        <f t="shared" ref="Q28:Q29" si="46">P28/O28*100</f>
        <v>43.533604887983707</v>
      </c>
      <c r="R28" s="75">
        <v>55.95</v>
      </c>
      <c r="S28" s="75">
        <v>32.82</v>
      </c>
      <c r="T28" s="3">
        <f t="shared" ref="T28:T29" si="47">S28/R28*100</f>
        <v>58.659517426273453</v>
      </c>
      <c r="U28" s="75">
        <v>98.03</v>
      </c>
      <c r="V28" s="75">
        <v>48.6</v>
      </c>
      <c r="W28" s="3">
        <f t="shared" ref="W28:W29" si="48">V28/U28*100</f>
        <v>49.576660206059373</v>
      </c>
    </row>
    <row r="29" spans="1:23" ht="17.25" x14ac:dyDescent="0.3">
      <c r="A29" s="107"/>
      <c r="B29" s="109"/>
      <c r="C29" s="63">
        <v>5</v>
      </c>
      <c r="D29" s="64">
        <v>64</v>
      </c>
      <c r="E29" s="64">
        <v>6</v>
      </c>
      <c r="F29" s="66">
        <v>37.4</v>
      </c>
      <c r="G29" s="67">
        <v>0.7</v>
      </c>
      <c r="I29" s="142"/>
      <c r="J29" s="139"/>
      <c r="K29" s="1">
        <v>3</v>
      </c>
      <c r="L29" s="75">
        <v>4.3899999999999997</v>
      </c>
      <c r="M29" s="75">
        <v>3.46</v>
      </c>
      <c r="N29" s="3">
        <f t="shared" si="45"/>
        <v>78.81548974943054</v>
      </c>
      <c r="O29" s="75">
        <v>49.2</v>
      </c>
      <c r="P29" s="75">
        <v>20.89</v>
      </c>
      <c r="Q29" s="3">
        <f t="shared" si="46"/>
        <v>42.459349593495929</v>
      </c>
      <c r="R29" s="75">
        <v>62.47</v>
      </c>
      <c r="S29" s="75">
        <v>36.75</v>
      </c>
      <c r="T29" s="3">
        <f t="shared" si="47"/>
        <v>58.828237554025932</v>
      </c>
      <c r="U29" s="75">
        <v>87.04</v>
      </c>
      <c r="V29" s="75">
        <v>43.63</v>
      </c>
      <c r="W29" s="3">
        <f t="shared" si="48"/>
        <v>50.126378676470587</v>
      </c>
    </row>
    <row r="30" spans="1:23" ht="17.25" x14ac:dyDescent="0.3">
      <c r="A30" s="107"/>
      <c r="B30" s="109"/>
      <c r="C30" s="63">
        <v>6</v>
      </c>
      <c r="D30" s="64">
        <v>64</v>
      </c>
      <c r="E30" s="64">
        <v>6</v>
      </c>
      <c r="F30" s="66">
        <v>38.6</v>
      </c>
      <c r="G30" s="67">
        <v>0.72</v>
      </c>
      <c r="I30" s="143"/>
      <c r="J30" s="140"/>
      <c r="K30" s="76" t="s">
        <v>64</v>
      </c>
      <c r="L30" s="77">
        <f>AVERAGE(L27:L29)</f>
        <v>4.126666666666666</v>
      </c>
      <c r="M30" s="77">
        <f t="shared" ref="M30" si="49">AVERAGE(M27:M29)</f>
        <v>3.3033333333333332</v>
      </c>
      <c r="N30" s="78">
        <f>AVERAGE(N27:N29)</f>
        <v>79.977906894321634</v>
      </c>
      <c r="O30" s="77">
        <f>AVERAGE(O27:O29)</f>
        <v>46.106666666666662</v>
      </c>
      <c r="P30" s="77">
        <f t="shared" ref="P30" si="50">AVERAGE(P27:P29)</f>
        <v>19.52</v>
      </c>
      <c r="Q30" s="78">
        <f>AVERAGE(Q27:Q29)</f>
        <v>42.421675035827619</v>
      </c>
      <c r="R30" s="77">
        <f>AVERAGE(R27:R29)</f>
        <v>58.843333333333334</v>
      </c>
      <c r="S30" s="77">
        <f t="shared" ref="S30" si="51">AVERAGE(S27:S29)</f>
        <v>34.04</v>
      </c>
      <c r="T30" s="78">
        <f>AVERAGE(T27:T29)</f>
        <v>57.834070107871263</v>
      </c>
      <c r="U30" s="77">
        <f>AVERAGE(U27:U29)</f>
        <v>96.283333333333346</v>
      </c>
      <c r="V30" s="77">
        <f t="shared" ref="V30" si="52">AVERAGE(V27:V29)</f>
        <v>48.076666666666661</v>
      </c>
      <c r="W30" s="78">
        <f>AVERAGE(W27:W29)</f>
        <v>49.93634411006925</v>
      </c>
    </row>
    <row r="31" spans="1:23" ht="17.25" x14ac:dyDescent="0.3">
      <c r="A31" s="107"/>
      <c r="B31" s="109"/>
      <c r="C31" s="63">
        <v>7</v>
      </c>
      <c r="D31" s="64">
        <v>66</v>
      </c>
      <c r="E31" s="64">
        <v>5.5</v>
      </c>
      <c r="F31" s="66">
        <v>40.799999999999997</v>
      </c>
      <c r="G31" s="67">
        <v>0.76</v>
      </c>
      <c r="I31" s="141" t="s">
        <v>23</v>
      </c>
      <c r="J31" s="138" t="s">
        <v>88</v>
      </c>
      <c r="K31" s="1">
        <v>1</v>
      </c>
      <c r="L31" s="79">
        <v>3.74</v>
      </c>
      <c r="M31" s="75">
        <v>3.36</v>
      </c>
      <c r="N31" s="3">
        <f>M31/L31*100</f>
        <v>89.839572192513359</v>
      </c>
      <c r="O31" s="79">
        <v>40.67</v>
      </c>
      <c r="P31" s="75">
        <v>17.75</v>
      </c>
      <c r="Q31" s="3">
        <f>P31/O31*100</f>
        <v>43.643963609540201</v>
      </c>
      <c r="R31" s="79">
        <v>58.3</v>
      </c>
      <c r="S31" s="75">
        <v>36.11</v>
      </c>
      <c r="T31" s="3">
        <f>S31/R31*100</f>
        <v>61.938250428816467</v>
      </c>
      <c r="U31" s="79">
        <v>92.31</v>
      </c>
      <c r="V31" s="75">
        <v>43.68</v>
      </c>
      <c r="W31" s="3">
        <f>V31/U31*100</f>
        <v>47.318817029574262</v>
      </c>
    </row>
    <row r="32" spans="1:23" ht="17.25" x14ac:dyDescent="0.3">
      <c r="A32" s="107"/>
      <c r="B32" s="109"/>
      <c r="C32" s="63">
        <v>8</v>
      </c>
      <c r="D32" s="64">
        <v>66</v>
      </c>
      <c r="E32" s="64">
        <v>6</v>
      </c>
      <c r="F32" s="66">
        <v>40.799999999999997</v>
      </c>
      <c r="G32" s="67">
        <v>0.89</v>
      </c>
      <c r="I32" s="142"/>
      <c r="J32" s="139"/>
      <c r="K32" s="1">
        <v>2</v>
      </c>
      <c r="L32" s="80">
        <v>3.98</v>
      </c>
      <c r="M32" s="75">
        <v>3.38</v>
      </c>
      <c r="N32" s="3">
        <f t="shared" ref="N32:N33" si="53">M32/L32*100</f>
        <v>84.924623115577887</v>
      </c>
      <c r="O32" s="80">
        <v>41.55</v>
      </c>
      <c r="P32" s="75">
        <v>17.43</v>
      </c>
      <c r="Q32" s="3">
        <f t="shared" ref="Q32:Q33" si="54">P32/O32*100</f>
        <v>41.949458483754512</v>
      </c>
      <c r="R32" s="80">
        <v>53.9</v>
      </c>
      <c r="S32" s="75">
        <v>30.92</v>
      </c>
      <c r="T32" s="3">
        <f t="shared" ref="T32:T33" si="55">S32/R32*100</f>
        <v>57.365491651205943</v>
      </c>
      <c r="U32" s="80">
        <v>110.63</v>
      </c>
      <c r="V32" s="75">
        <v>56.09</v>
      </c>
      <c r="W32" s="3">
        <f t="shared" ref="W32:W33" si="56">V32/U32*100</f>
        <v>50.700533309228966</v>
      </c>
    </row>
    <row r="33" spans="1:23" ht="17.25" x14ac:dyDescent="0.3">
      <c r="A33" s="107"/>
      <c r="B33" s="109"/>
      <c r="C33" s="63">
        <v>9</v>
      </c>
      <c r="D33" s="64">
        <v>66</v>
      </c>
      <c r="E33" s="64">
        <v>7</v>
      </c>
      <c r="F33" s="66">
        <v>41.7</v>
      </c>
      <c r="G33" s="67">
        <v>0.92</v>
      </c>
      <c r="I33" s="142"/>
      <c r="J33" s="139"/>
      <c r="K33" s="1">
        <v>3</v>
      </c>
      <c r="L33" s="80">
        <v>5.01</v>
      </c>
      <c r="M33" s="75">
        <v>4.21</v>
      </c>
      <c r="N33" s="3">
        <f t="shared" si="53"/>
        <v>84.031936127744515</v>
      </c>
      <c r="O33" s="80">
        <v>53.56</v>
      </c>
      <c r="P33" s="75">
        <v>21.02</v>
      </c>
      <c r="Q33" s="3">
        <f t="shared" si="54"/>
        <v>39.24570575056012</v>
      </c>
      <c r="R33" s="80">
        <v>71.03</v>
      </c>
      <c r="S33" s="75">
        <v>43.03</v>
      </c>
      <c r="T33" s="3">
        <f t="shared" si="55"/>
        <v>60.580036604251731</v>
      </c>
      <c r="U33" s="80">
        <v>96.73</v>
      </c>
      <c r="V33" s="75">
        <v>53.09</v>
      </c>
      <c r="W33" s="3">
        <f t="shared" si="56"/>
        <v>54.884730693683451</v>
      </c>
    </row>
    <row r="34" spans="1:23" ht="18" thickBot="1" x14ac:dyDescent="0.35">
      <c r="A34" s="107"/>
      <c r="B34" s="109"/>
      <c r="C34" s="63">
        <v>10</v>
      </c>
      <c r="D34" s="64">
        <v>66</v>
      </c>
      <c r="E34" s="64">
        <v>7</v>
      </c>
      <c r="F34" s="66">
        <v>44.8</v>
      </c>
      <c r="G34" s="67">
        <v>0.93</v>
      </c>
      <c r="I34" s="144"/>
      <c r="J34" s="145"/>
      <c r="K34" s="81" t="s">
        <v>64</v>
      </c>
      <c r="L34" s="82">
        <f>AVERAGE(L31:L33)</f>
        <v>4.2433333333333332</v>
      </c>
      <c r="M34" s="82">
        <f t="shared" ref="M34" si="57">AVERAGE(M31:M33)</f>
        <v>3.65</v>
      </c>
      <c r="N34" s="78">
        <f>AVERAGE(N31:N33)</f>
        <v>86.265377145278592</v>
      </c>
      <c r="O34" s="82">
        <f>AVERAGE(O31:O33)</f>
        <v>45.26</v>
      </c>
      <c r="P34" s="82">
        <f t="shared" ref="P34" si="58">AVERAGE(P31:P33)</f>
        <v>18.733333333333334</v>
      </c>
      <c r="Q34" s="78">
        <f>AVERAGE(Q31:Q33)</f>
        <v>41.61304261461828</v>
      </c>
      <c r="R34" s="82">
        <f>AVERAGE(R31:R33)</f>
        <v>61.076666666666661</v>
      </c>
      <c r="S34" s="82">
        <f t="shared" ref="S34" si="59">AVERAGE(S31:S33)</f>
        <v>36.686666666666667</v>
      </c>
      <c r="T34" s="78">
        <f>AVERAGE(T31:T33)</f>
        <v>59.961259561424718</v>
      </c>
      <c r="U34" s="82">
        <f>AVERAGE(U31:U33)</f>
        <v>99.89</v>
      </c>
      <c r="V34" s="82">
        <f t="shared" ref="V34" si="60">AVERAGE(V31:V33)</f>
        <v>50.95333333333334</v>
      </c>
      <c r="W34" s="78">
        <f>AVERAGE(W31:W33)</f>
        <v>50.968027010828898</v>
      </c>
    </row>
    <row r="35" spans="1:23" ht="17.25" x14ac:dyDescent="0.3">
      <c r="A35" s="107"/>
      <c r="B35" s="109"/>
      <c r="C35" s="68" t="s">
        <v>3</v>
      </c>
      <c r="D35" s="69">
        <f>AVERAGE(D25:D34)</f>
        <v>63.95</v>
      </c>
      <c r="E35" s="69">
        <v>6.1</v>
      </c>
      <c r="F35" s="69">
        <f>AVERAGE(F25:F34)</f>
        <v>38.24</v>
      </c>
      <c r="G35" s="69">
        <f>AVERAGE(G25:G34)</f>
        <v>0.68399999999999994</v>
      </c>
    </row>
    <row r="36" spans="1:23" ht="18" thickBot="1" x14ac:dyDescent="0.35">
      <c r="A36" s="107" t="s">
        <v>19</v>
      </c>
      <c r="B36" s="108" t="s">
        <v>88</v>
      </c>
      <c r="C36" s="63">
        <v>1</v>
      </c>
      <c r="D36" s="64">
        <v>56.5</v>
      </c>
      <c r="E36" s="64">
        <v>6</v>
      </c>
      <c r="F36" s="66">
        <v>17.399999999999999</v>
      </c>
      <c r="G36" s="67">
        <v>0.33</v>
      </c>
    </row>
    <row r="37" spans="1:23" ht="17.25" x14ac:dyDescent="0.3">
      <c r="A37" s="107"/>
      <c r="B37" s="109"/>
      <c r="C37" s="63">
        <v>2</v>
      </c>
      <c r="D37" s="64">
        <v>57</v>
      </c>
      <c r="E37" s="64">
        <v>6</v>
      </c>
      <c r="F37" s="66">
        <v>20.3</v>
      </c>
      <c r="G37" s="67">
        <v>0.34</v>
      </c>
      <c r="I37" s="130" t="s">
        <v>4</v>
      </c>
      <c r="J37" s="121" t="s">
        <v>0</v>
      </c>
      <c r="K37" s="121" t="s">
        <v>1</v>
      </c>
      <c r="L37" s="146" t="s">
        <v>85</v>
      </c>
      <c r="M37" s="147"/>
      <c r="N37" s="149"/>
      <c r="P37" s="130" t="s">
        <v>4</v>
      </c>
      <c r="Q37" s="121" t="s">
        <v>0</v>
      </c>
      <c r="R37" s="121" t="s">
        <v>1</v>
      </c>
      <c r="S37" s="156" t="s">
        <v>86</v>
      </c>
      <c r="T37" s="158" t="s">
        <v>87</v>
      </c>
    </row>
    <row r="38" spans="1:23" ht="17.25" x14ac:dyDescent="0.3">
      <c r="A38" s="107"/>
      <c r="B38" s="109"/>
      <c r="C38" s="63">
        <v>3</v>
      </c>
      <c r="D38" s="64">
        <v>59</v>
      </c>
      <c r="E38" s="64">
        <v>5</v>
      </c>
      <c r="F38" s="66">
        <v>22</v>
      </c>
      <c r="G38" s="67">
        <v>0.35</v>
      </c>
      <c r="I38" s="150"/>
      <c r="J38" s="151"/>
      <c r="K38" s="151"/>
      <c r="L38" s="74" t="s">
        <v>61</v>
      </c>
      <c r="M38" s="74" t="s">
        <v>62</v>
      </c>
      <c r="N38" s="96" t="s">
        <v>63</v>
      </c>
      <c r="P38" s="150"/>
      <c r="Q38" s="151"/>
      <c r="R38" s="151"/>
      <c r="S38" s="157"/>
      <c r="T38" s="159"/>
    </row>
    <row r="39" spans="1:23" ht="17.25" x14ac:dyDescent="0.3">
      <c r="A39" s="107"/>
      <c r="B39" s="109"/>
      <c r="C39" s="63">
        <v>4</v>
      </c>
      <c r="D39" s="64">
        <v>59.5</v>
      </c>
      <c r="E39" s="64">
        <v>6</v>
      </c>
      <c r="F39" s="66">
        <v>22.7</v>
      </c>
      <c r="G39" s="67">
        <v>0.35</v>
      </c>
      <c r="I39" s="141" t="s">
        <v>16</v>
      </c>
      <c r="J39" s="138" t="s">
        <v>88</v>
      </c>
      <c r="K39" s="1">
        <v>1</v>
      </c>
      <c r="L39" s="75">
        <v>9.17</v>
      </c>
      <c r="M39" s="75">
        <v>5.07</v>
      </c>
      <c r="N39" s="10">
        <f>M39/L39*100</f>
        <v>55.288985823336965</v>
      </c>
      <c r="P39" s="102" t="s">
        <v>16</v>
      </c>
      <c r="Q39" s="104" t="s">
        <v>88</v>
      </c>
      <c r="R39" s="1">
        <v>1</v>
      </c>
      <c r="S39" s="65">
        <v>34</v>
      </c>
      <c r="T39" s="101">
        <f>S39*25</f>
        <v>850</v>
      </c>
    </row>
    <row r="40" spans="1:23" ht="17.25" x14ac:dyDescent="0.3">
      <c r="A40" s="107"/>
      <c r="B40" s="109"/>
      <c r="C40" s="63">
        <v>5</v>
      </c>
      <c r="D40" s="64">
        <v>60</v>
      </c>
      <c r="E40" s="64">
        <v>6</v>
      </c>
      <c r="F40" s="66">
        <v>25.3</v>
      </c>
      <c r="G40" s="67">
        <v>0.35</v>
      </c>
      <c r="I40" s="142"/>
      <c r="J40" s="139"/>
      <c r="K40" s="1">
        <v>2</v>
      </c>
      <c r="L40" s="75">
        <v>9.74</v>
      </c>
      <c r="M40" s="75">
        <v>5.36</v>
      </c>
      <c r="N40" s="10">
        <f t="shared" ref="N40:N41" si="61">M40/L40*100</f>
        <v>55.030800821355243</v>
      </c>
      <c r="P40" s="102"/>
      <c r="Q40" s="104"/>
      <c r="R40" s="1">
        <v>2</v>
      </c>
      <c r="S40" s="65">
        <v>22</v>
      </c>
      <c r="T40" s="101">
        <f t="shared" ref="T40:T43" si="62">S40*25</f>
        <v>550</v>
      </c>
    </row>
    <row r="41" spans="1:23" ht="17.25" x14ac:dyDescent="0.3">
      <c r="A41" s="107"/>
      <c r="B41" s="109"/>
      <c r="C41" s="63">
        <v>6</v>
      </c>
      <c r="D41" s="64">
        <v>60.5</v>
      </c>
      <c r="E41" s="64">
        <v>6.5</v>
      </c>
      <c r="F41" s="66">
        <v>25.6</v>
      </c>
      <c r="G41" s="67">
        <v>0.35</v>
      </c>
      <c r="I41" s="142"/>
      <c r="J41" s="139"/>
      <c r="K41" s="1">
        <v>3</v>
      </c>
      <c r="L41" s="75">
        <v>10.14</v>
      </c>
      <c r="M41" s="75">
        <v>5.66</v>
      </c>
      <c r="N41" s="10">
        <f t="shared" si="61"/>
        <v>55.818540433925044</v>
      </c>
      <c r="P41" s="102"/>
      <c r="Q41" s="104"/>
      <c r="R41" s="1">
        <v>3</v>
      </c>
      <c r="S41" s="75">
        <v>27</v>
      </c>
      <c r="T41" s="101">
        <f t="shared" si="62"/>
        <v>675</v>
      </c>
    </row>
    <row r="42" spans="1:23" ht="17.25" x14ac:dyDescent="0.3">
      <c r="A42" s="107"/>
      <c r="B42" s="109"/>
      <c r="C42" s="63">
        <v>7</v>
      </c>
      <c r="D42" s="64">
        <v>61</v>
      </c>
      <c r="E42" s="64">
        <v>6.5</v>
      </c>
      <c r="F42" s="66">
        <v>30.4</v>
      </c>
      <c r="G42" s="67">
        <v>0.35</v>
      </c>
      <c r="I42" s="143"/>
      <c r="J42" s="140"/>
      <c r="K42" s="76" t="s">
        <v>64</v>
      </c>
      <c r="L42" s="77">
        <f>AVERAGE(L39:L41)</f>
        <v>9.6833333333333336</v>
      </c>
      <c r="M42" s="77">
        <f t="shared" ref="M42:N42" si="63">AVERAGE(M39:M41)</f>
        <v>5.3633333333333333</v>
      </c>
      <c r="N42" s="97">
        <f t="shared" si="63"/>
        <v>55.379442359539091</v>
      </c>
      <c r="P42" s="102"/>
      <c r="Q42" s="104"/>
      <c r="R42" s="1">
        <v>4</v>
      </c>
      <c r="S42" s="75">
        <v>24</v>
      </c>
      <c r="T42" s="101">
        <f t="shared" si="62"/>
        <v>600</v>
      </c>
    </row>
    <row r="43" spans="1:23" ht="17.25" x14ac:dyDescent="0.3">
      <c r="A43" s="107"/>
      <c r="B43" s="109"/>
      <c r="C43" s="63">
        <v>8</v>
      </c>
      <c r="D43" s="64">
        <v>62</v>
      </c>
      <c r="E43" s="64">
        <v>6</v>
      </c>
      <c r="F43" s="66">
        <v>32.299999999999997</v>
      </c>
      <c r="G43" s="67">
        <v>0.35</v>
      </c>
      <c r="I43" s="141" t="s">
        <v>57</v>
      </c>
      <c r="J43" s="138" t="s">
        <v>88</v>
      </c>
      <c r="K43" s="1">
        <v>1</v>
      </c>
      <c r="L43" s="75">
        <v>10.31</v>
      </c>
      <c r="M43" s="75">
        <v>5.42</v>
      </c>
      <c r="N43" s="10">
        <f>M43/L43*100</f>
        <v>52.570320077594566</v>
      </c>
      <c r="P43" s="102"/>
      <c r="Q43" s="104"/>
      <c r="R43" s="1">
        <v>5</v>
      </c>
      <c r="S43" s="75">
        <v>30</v>
      </c>
      <c r="T43" s="101">
        <f t="shared" si="62"/>
        <v>750</v>
      </c>
    </row>
    <row r="44" spans="1:23" ht="17.25" x14ac:dyDescent="0.3">
      <c r="A44" s="107"/>
      <c r="B44" s="109"/>
      <c r="C44" s="63">
        <v>9</v>
      </c>
      <c r="D44" s="64">
        <v>62.5</v>
      </c>
      <c r="E44" s="64">
        <v>6</v>
      </c>
      <c r="F44" s="66">
        <v>32.9</v>
      </c>
      <c r="G44" s="67">
        <v>0.35</v>
      </c>
      <c r="I44" s="142"/>
      <c r="J44" s="139"/>
      <c r="K44" s="1">
        <v>2</v>
      </c>
      <c r="L44" s="75">
        <v>9.98</v>
      </c>
      <c r="M44" s="75">
        <v>5.18</v>
      </c>
      <c r="N44" s="10">
        <f t="shared" ref="N44:N45" si="64">M44/L44*100</f>
        <v>51.903807615230455</v>
      </c>
      <c r="P44" s="102"/>
      <c r="Q44" s="104"/>
      <c r="R44" s="76" t="s">
        <v>64</v>
      </c>
      <c r="S44" s="77">
        <f>AVERAGE(S39:S43)</f>
        <v>27.4</v>
      </c>
      <c r="T44" s="99">
        <f>AVERAGE(T39:T43)</f>
        <v>685</v>
      </c>
    </row>
    <row r="45" spans="1:23" ht="17.25" x14ac:dyDescent="0.3">
      <c r="A45" s="107"/>
      <c r="B45" s="109"/>
      <c r="C45" s="63">
        <v>10</v>
      </c>
      <c r="D45" s="64">
        <v>63</v>
      </c>
      <c r="E45" s="64">
        <v>6</v>
      </c>
      <c r="F45" s="66">
        <v>36.799999999999997</v>
      </c>
      <c r="G45" s="67">
        <v>0.36</v>
      </c>
      <c r="I45" s="142"/>
      <c r="J45" s="139"/>
      <c r="K45" s="1">
        <v>3</v>
      </c>
      <c r="L45" s="75">
        <v>10.71</v>
      </c>
      <c r="M45" s="75">
        <v>5.53</v>
      </c>
      <c r="N45" s="10">
        <f t="shared" si="64"/>
        <v>51.633986928104569</v>
      </c>
      <c r="P45" s="102" t="s">
        <v>57</v>
      </c>
      <c r="Q45" s="104" t="s">
        <v>88</v>
      </c>
      <c r="R45" s="1">
        <v>1</v>
      </c>
      <c r="S45" s="65">
        <v>24</v>
      </c>
      <c r="T45" s="101">
        <f>S45*25</f>
        <v>600</v>
      </c>
    </row>
    <row r="46" spans="1:23" ht="18" thickBot="1" x14ac:dyDescent="0.35">
      <c r="A46" s="107"/>
      <c r="B46" s="109"/>
      <c r="C46" s="68" t="s">
        <v>3</v>
      </c>
      <c r="D46" s="69">
        <f>AVERAGE(D36:D45)</f>
        <v>60.1</v>
      </c>
      <c r="E46" s="69">
        <v>6</v>
      </c>
      <c r="F46" s="69">
        <f>AVERAGE(F36:F45)</f>
        <v>26.57</v>
      </c>
      <c r="G46" s="69">
        <f>AVERAGE(G36:G45)</f>
        <v>0.34800000000000003</v>
      </c>
      <c r="I46" s="143"/>
      <c r="J46" s="140"/>
      <c r="K46" s="76" t="s">
        <v>64</v>
      </c>
      <c r="L46" s="77">
        <f>AVERAGE(L43:L45)</f>
        <v>10.333333333333334</v>
      </c>
      <c r="M46" s="77">
        <f t="shared" ref="M46:N46" si="65">AVERAGE(M43:M45)</f>
        <v>5.376666666666666</v>
      </c>
      <c r="N46" s="97">
        <f t="shared" si="65"/>
        <v>52.036038206976535</v>
      </c>
      <c r="P46" s="102"/>
      <c r="Q46" s="104"/>
      <c r="R46" s="1">
        <v>2</v>
      </c>
      <c r="S46" s="65">
        <v>28</v>
      </c>
      <c r="T46" s="101">
        <f t="shared" ref="T46:T49" si="66">S46*25</f>
        <v>700</v>
      </c>
    </row>
    <row r="47" spans="1:23" ht="35.25" x14ac:dyDescent="0.3">
      <c r="A47" s="71" t="s">
        <v>4</v>
      </c>
      <c r="B47" s="70" t="s">
        <v>0</v>
      </c>
      <c r="C47" s="70" t="s">
        <v>1</v>
      </c>
      <c r="D47" s="70" t="s">
        <v>51</v>
      </c>
      <c r="E47" s="84" t="s">
        <v>52</v>
      </c>
      <c r="F47" s="85" t="s">
        <v>54</v>
      </c>
      <c r="G47" s="62" t="s">
        <v>55</v>
      </c>
      <c r="I47" s="141" t="s">
        <v>18</v>
      </c>
      <c r="J47" s="138" t="s">
        <v>88</v>
      </c>
      <c r="K47" s="1">
        <v>1</v>
      </c>
      <c r="L47" s="75">
        <v>12.55</v>
      </c>
      <c r="M47" s="75">
        <v>6.54</v>
      </c>
      <c r="N47" s="10">
        <f>M47/L47*100</f>
        <v>52.111553784860554</v>
      </c>
      <c r="P47" s="102"/>
      <c r="Q47" s="104"/>
      <c r="R47" s="1">
        <v>3</v>
      </c>
      <c r="S47" s="65">
        <v>28</v>
      </c>
      <c r="T47" s="101">
        <f t="shared" si="66"/>
        <v>700</v>
      </c>
    </row>
    <row r="48" spans="1:23" ht="17.25" x14ac:dyDescent="0.3">
      <c r="A48" s="107" t="s">
        <v>20</v>
      </c>
      <c r="B48" s="108" t="s">
        <v>88</v>
      </c>
      <c r="C48" s="63">
        <v>1</v>
      </c>
      <c r="D48" s="64">
        <v>51</v>
      </c>
      <c r="E48" s="64">
        <v>6.5</v>
      </c>
      <c r="F48" s="66">
        <v>28.2</v>
      </c>
      <c r="G48" s="67">
        <v>0.23</v>
      </c>
      <c r="I48" s="142"/>
      <c r="J48" s="139"/>
      <c r="K48" s="1">
        <v>2</v>
      </c>
      <c r="L48" s="75">
        <v>12.86</v>
      </c>
      <c r="M48" s="75">
        <v>6.64</v>
      </c>
      <c r="N48" s="10">
        <f t="shared" ref="N48:N49" si="67">M48/L48*100</f>
        <v>51.632970451010884</v>
      </c>
      <c r="P48" s="102"/>
      <c r="Q48" s="104"/>
      <c r="R48" s="1">
        <v>4</v>
      </c>
      <c r="S48" s="65">
        <v>32</v>
      </c>
      <c r="T48" s="101">
        <f t="shared" si="66"/>
        <v>800</v>
      </c>
    </row>
    <row r="49" spans="1:20" ht="17.25" x14ac:dyDescent="0.3">
      <c r="A49" s="107"/>
      <c r="B49" s="109"/>
      <c r="C49" s="63">
        <v>2</v>
      </c>
      <c r="D49" s="64">
        <v>51.5</v>
      </c>
      <c r="E49" s="64">
        <v>6</v>
      </c>
      <c r="F49" s="66">
        <v>28.7</v>
      </c>
      <c r="G49" s="67">
        <v>0.24</v>
      </c>
      <c r="I49" s="142"/>
      <c r="J49" s="139"/>
      <c r="K49" s="1">
        <v>3</v>
      </c>
      <c r="L49" s="75">
        <v>12.87</v>
      </c>
      <c r="M49" s="75">
        <v>6.5</v>
      </c>
      <c r="N49" s="10">
        <f t="shared" si="67"/>
        <v>50.505050505050505</v>
      </c>
      <c r="P49" s="102"/>
      <c r="Q49" s="104"/>
      <c r="R49" s="1">
        <v>5</v>
      </c>
      <c r="S49" s="65">
        <v>26</v>
      </c>
      <c r="T49" s="101">
        <f t="shared" si="66"/>
        <v>650</v>
      </c>
    </row>
    <row r="50" spans="1:20" ht="17.25" x14ac:dyDescent="0.3">
      <c r="A50" s="107"/>
      <c r="B50" s="109"/>
      <c r="C50" s="63">
        <v>3</v>
      </c>
      <c r="D50" s="64">
        <v>51.5</v>
      </c>
      <c r="E50" s="64">
        <v>6.5</v>
      </c>
      <c r="F50" s="66">
        <v>28.9</v>
      </c>
      <c r="G50" s="67">
        <v>0.25</v>
      </c>
      <c r="I50" s="143"/>
      <c r="J50" s="140"/>
      <c r="K50" s="76" t="s">
        <v>64</v>
      </c>
      <c r="L50" s="77">
        <f>AVERAGE(L47:L49)</f>
        <v>12.76</v>
      </c>
      <c r="M50" s="77">
        <f t="shared" ref="M50:N50" si="68">AVERAGE(M47:M49)</f>
        <v>6.56</v>
      </c>
      <c r="N50" s="97">
        <f t="shared" si="68"/>
        <v>51.41652491364065</v>
      </c>
      <c r="P50" s="102"/>
      <c r="Q50" s="104"/>
      <c r="R50" s="1">
        <v>6</v>
      </c>
      <c r="S50" s="65">
        <v>20</v>
      </c>
      <c r="T50" s="99">
        <f>AVERAGE(T45:T49)</f>
        <v>690</v>
      </c>
    </row>
    <row r="51" spans="1:20" ht="17.25" x14ac:dyDescent="0.3">
      <c r="A51" s="107"/>
      <c r="B51" s="109"/>
      <c r="C51" s="63">
        <v>4</v>
      </c>
      <c r="D51" s="64">
        <v>53</v>
      </c>
      <c r="E51" s="64">
        <v>5</v>
      </c>
      <c r="F51" s="66">
        <v>31.6</v>
      </c>
      <c r="G51" s="67">
        <v>0.26</v>
      </c>
      <c r="I51" s="141" t="s">
        <v>19</v>
      </c>
      <c r="J51" s="138" t="s">
        <v>88</v>
      </c>
      <c r="K51" s="1">
        <v>1</v>
      </c>
      <c r="L51" s="75">
        <v>11.97</v>
      </c>
      <c r="M51" s="75">
        <v>6.41</v>
      </c>
      <c r="N51" s="10">
        <f>M51/L51*100</f>
        <v>53.550543024227238</v>
      </c>
      <c r="P51" s="102"/>
      <c r="Q51" s="104"/>
      <c r="R51" s="76" t="s">
        <v>64</v>
      </c>
      <c r="S51" s="77">
        <f>AVERAGE(S45:S50)</f>
        <v>26.333333333333332</v>
      </c>
      <c r="T51" s="99">
        <f>AVERAGE(T45:T50)</f>
        <v>690</v>
      </c>
    </row>
    <row r="52" spans="1:20" ht="17.25" x14ac:dyDescent="0.3">
      <c r="A52" s="107"/>
      <c r="B52" s="109"/>
      <c r="C52" s="63">
        <v>5</v>
      </c>
      <c r="D52" s="64">
        <v>56</v>
      </c>
      <c r="E52" s="64">
        <v>6</v>
      </c>
      <c r="F52" s="66">
        <v>32.299999999999997</v>
      </c>
      <c r="G52" s="67">
        <v>0.27</v>
      </c>
      <c r="I52" s="142"/>
      <c r="J52" s="139"/>
      <c r="K52" s="1">
        <v>2</v>
      </c>
      <c r="L52" s="75">
        <v>12.57</v>
      </c>
      <c r="M52" s="75">
        <v>6.63</v>
      </c>
      <c r="N52" s="10">
        <f t="shared" ref="N52:N53" si="69">M52/L52*100</f>
        <v>52.74463007159904</v>
      </c>
      <c r="P52" s="102" t="s">
        <v>18</v>
      </c>
      <c r="Q52" s="104" t="s">
        <v>88</v>
      </c>
      <c r="R52" s="1">
        <v>1</v>
      </c>
      <c r="S52" s="65">
        <v>41</v>
      </c>
      <c r="T52" s="101">
        <f>S52*25</f>
        <v>1025</v>
      </c>
    </row>
    <row r="53" spans="1:20" ht="17.25" x14ac:dyDescent="0.3">
      <c r="A53" s="107"/>
      <c r="B53" s="109"/>
      <c r="C53" s="63">
        <v>6</v>
      </c>
      <c r="D53" s="64">
        <v>56</v>
      </c>
      <c r="E53" s="64">
        <v>7</v>
      </c>
      <c r="F53" s="66">
        <v>33.299999999999997</v>
      </c>
      <c r="G53" s="67">
        <v>0.28000000000000003</v>
      </c>
      <c r="I53" s="142"/>
      <c r="J53" s="139"/>
      <c r="K53" s="1">
        <v>3</v>
      </c>
      <c r="L53" s="75">
        <v>11.43</v>
      </c>
      <c r="M53" s="75">
        <v>5.83</v>
      </c>
      <c r="N53" s="10">
        <f t="shared" si="69"/>
        <v>51.006124234470697</v>
      </c>
      <c r="P53" s="102"/>
      <c r="Q53" s="104"/>
      <c r="R53" s="1">
        <v>2</v>
      </c>
      <c r="S53" s="65">
        <v>46</v>
      </c>
      <c r="T53" s="101">
        <f t="shared" ref="T53:T56" si="70">S53*25</f>
        <v>1150</v>
      </c>
    </row>
    <row r="54" spans="1:20" ht="17.25" x14ac:dyDescent="0.3">
      <c r="A54" s="107"/>
      <c r="B54" s="109"/>
      <c r="C54" s="63">
        <v>7</v>
      </c>
      <c r="D54" s="64">
        <v>57</v>
      </c>
      <c r="E54" s="64">
        <v>6</v>
      </c>
      <c r="F54" s="66">
        <v>33.700000000000003</v>
      </c>
      <c r="G54" s="67">
        <v>0.28999999999999998</v>
      </c>
      <c r="I54" s="143"/>
      <c r="J54" s="140"/>
      <c r="K54" s="76" t="s">
        <v>64</v>
      </c>
      <c r="L54" s="77">
        <f>AVERAGE(L51:L53)</f>
        <v>11.99</v>
      </c>
      <c r="M54" s="77">
        <f t="shared" ref="M54:N54" si="71">AVERAGE(M51:M53)</f>
        <v>6.2899999999999991</v>
      </c>
      <c r="N54" s="97">
        <f t="shared" si="71"/>
        <v>52.433765776765654</v>
      </c>
      <c r="P54" s="102"/>
      <c r="Q54" s="104"/>
      <c r="R54" s="1">
        <v>3</v>
      </c>
      <c r="S54" s="65">
        <v>46</v>
      </c>
      <c r="T54" s="101">
        <f t="shared" si="70"/>
        <v>1150</v>
      </c>
    </row>
    <row r="55" spans="1:20" ht="17.25" x14ac:dyDescent="0.3">
      <c r="A55" s="107"/>
      <c r="B55" s="109"/>
      <c r="C55" s="63">
        <v>8</v>
      </c>
      <c r="D55" s="64">
        <v>57</v>
      </c>
      <c r="E55" s="64">
        <v>6.5</v>
      </c>
      <c r="F55" s="66">
        <v>34.6</v>
      </c>
      <c r="G55" s="67">
        <v>0.31</v>
      </c>
      <c r="I55" s="141" t="s">
        <v>20</v>
      </c>
      <c r="J55" s="138" t="s">
        <v>88</v>
      </c>
      <c r="K55" s="1">
        <v>1</v>
      </c>
      <c r="L55" s="75">
        <v>9.6199999999999992</v>
      </c>
      <c r="M55" s="75">
        <v>5.26</v>
      </c>
      <c r="N55" s="10">
        <f>M55/L55*100</f>
        <v>54.677754677754677</v>
      </c>
      <c r="P55" s="102"/>
      <c r="Q55" s="104"/>
      <c r="R55" s="1">
        <v>4</v>
      </c>
      <c r="S55" s="65">
        <v>44</v>
      </c>
      <c r="T55" s="101">
        <f t="shared" si="70"/>
        <v>1100</v>
      </c>
    </row>
    <row r="56" spans="1:20" ht="17.25" x14ac:dyDescent="0.3">
      <c r="A56" s="107"/>
      <c r="B56" s="109"/>
      <c r="C56" s="63">
        <v>9</v>
      </c>
      <c r="D56" s="64">
        <v>57</v>
      </c>
      <c r="E56" s="64">
        <v>6.5</v>
      </c>
      <c r="F56" s="66">
        <v>34.700000000000003</v>
      </c>
      <c r="G56" s="67">
        <v>0.32</v>
      </c>
      <c r="I56" s="142"/>
      <c r="J56" s="139"/>
      <c r="K56" s="1">
        <v>2</v>
      </c>
      <c r="L56" s="75">
        <v>10.94</v>
      </c>
      <c r="M56" s="75">
        <v>6.06</v>
      </c>
      <c r="N56" s="10">
        <f t="shared" ref="N56:N57" si="72">M56/L56*100</f>
        <v>55.393053016453386</v>
      </c>
      <c r="P56" s="102"/>
      <c r="Q56" s="104"/>
      <c r="R56" s="1">
        <v>5</v>
      </c>
      <c r="S56" s="65">
        <v>38</v>
      </c>
      <c r="T56" s="101">
        <f t="shared" si="70"/>
        <v>950</v>
      </c>
    </row>
    <row r="57" spans="1:20" ht="17.25" x14ac:dyDescent="0.3">
      <c r="A57" s="107"/>
      <c r="B57" s="109"/>
      <c r="C57" s="63">
        <v>10</v>
      </c>
      <c r="D57" s="64">
        <v>59</v>
      </c>
      <c r="E57" s="64">
        <v>6</v>
      </c>
      <c r="F57" s="66">
        <v>35.9</v>
      </c>
      <c r="G57" s="67">
        <v>0.33</v>
      </c>
      <c r="I57" s="142"/>
      <c r="J57" s="139"/>
      <c r="K57" s="1">
        <v>3</v>
      </c>
      <c r="L57" s="75">
        <v>11.17</v>
      </c>
      <c r="M57" s="75">
        <v>6.3</v>
      </c>
      <c r="N57" s="10">
        <f t="shared" si="72"/>
        <v>56.401074306177257</v>
      </c>
      <c r="P57" s="102"/>
      <c r="Q57" s="104"/>
      <c r="R57" s="76" t="s">
        <v>64</v>
      </c>
      <c r="S57" s="77">
        <f>AVERAGE(S52:S56)</f>
        <v>43</v>
      </c>
      <c r="T57" s="99">
        <f>AVERAGE(T52:T56)</f>
        <v>1075</v>
      </c>
    </row>
    <row r="58" spans="1:20" ht="17.25" x14ac:dyDescent="0.3">
      <c r="A58" s="107"/>
      <c r="B58" s="109"/>
      <c r="C58" s="68" t="s">
        <v>3</v>
      </c>
      <c r="D58" s="69">
        <f>AVERAGE(D48:D57)</f>
        <v>54.9</v>
      </c>
      <c r="E58" s="69">
        <v>6.2</v>
      </c>
      <c r="F58" s="69">
        <f>AVERAGE(F48:F57)</f>
        <v>32.19</v>
      </c>
      <c r="G58" s="69">
        <f>AVERAGE(G48:G57)</f>
        <v>0.27799999999999997</v>
      </c>
      <c r="I58" s="143"/>
      <c r="J58" s="140"/>
      <c r="K58" s="76" t="s">
        <v>64</v>
      </c>
      <c r="L58" s="77">
        <f>AVERAGE(L55:L57)</f>
        <v>10.576666666666666</v>
      </c>
      <c r="M58" s="77">
        <f t="shared" ref="M58:N58" si="73">AVERAGE(M55:M57)</f>
        <v>5.873333333333334</v>
      </c>
      <c r="N58" s="97">
        <f t="shared" si="73"/>
        <v>55.490627333461781</v>
      </c>
      <c r="P58" s="102" t="s">
        <v>19</v>
      </c>
      <c r="Q58" s="104" t="s">
        <v>88</v>
      </c>
      <c r="R58" s="1">
        <v>1</v>
      </c>
      <c r="S58" s="65">
        <v>39</v>
      </c>
      <c r="T58" s="101">
        <f>S58*25</f>
        <v>975</v>
      </c>
    </row>
    <row r="59" spans="1:20" ht="17.25" x14ac:dyDescent="0.3">
      <c r="A59" s="107" t="s">
        <v>58</v>
      </c>
      <c r="B59" s="108" t="s">
        <v>88</v>
      </c>
      <c r="C59" s="63">
        <v>1</v>
      </c>
      <c r="D59" s="64">
        <v>53</v>
      </c>
      <c r="E59" s="64">
        <v>6</v>
      </c>
      <c r="F59" s="66">
        <v>25.8</v>
      </c>
      <c r="G59" s="67">
        <v>0.16</v>
      </c>
      <c r="I59" s="141" t="s">
        <v>58</v>
      </c>
      <c r="J59" s="138" t="s">
        <v>88</v>
      </c>
      <c r="K59" s="1">
        <v>1</v>
      </c>
      <c r="L59" s="75">
        <v>10.73</v>
      </c>
      <c r="M59" s="75">
        <v>6.38</v>
      </c>
      <c r="N59" s="10">
        <f>M59/L59*100</f>
        <v>59.459459459459453</v>
      </c>
      <c r="P59" s="102"/>
      <c r="Q59" s="104"/>
      <c r="R59" s="1">
        <v>2</v>
      </c>
      <c r="S59" s="65">
        <v>36</v>
      </c>
      <c r="T59" s="101">
        <f t="shared" ref="T59:T60" si="74">S59*25</f>
        <v>900</v>
      </c>
    </row>
    <row r="60" spans="1:20" ht="17.25" x14ac:dyDescent="0.3">
      <c r="A60" s="107"/>
      <c r="B60" s="109"/>
      <c r="C60" s="63">
        <v>2</v>
      </c>
      <c r="D60" s="64">
        <v>53</v>
      </c>
      <c r="E60" s="64">
        <v>7</v>
      </c>
      <c r="F60" s="66">
        <v>25.8</v>
      </c>
      <c r="G60" s="67">
        <v>0.17</v>
      </c>
      <c r="I60" s="142"/>
      <c r="J60" s="139"/>
      <c r="K60" s="1">
        <v>2</v>
      </c>
      <c r="L60" s="75">
        <v>10.58</v>
      </c>
      <c r="M60" s="75">
        <v>6.33</v>
      </c>
      <c r="N60" s="10">
        <f t="shared" ref="N60:N61" si="75">M60/L60*100</f>
        <v>59.829867674858228</v>
      </c>
      <c r="P60" s="102"/>
      <c r="Q60" s="104"/>
      <c r="R60" s="1">
        <v>3</v>
      </c>
      <c r="S60" s="65">
        <v>34</v>
      </c>
      <c r="T60" s="101">
        <f t="shared" si="74"/>
        <v>850</v>
      </c>
    </row>
    <row r="61" spans="1:20" ht="17.25" x14ac:dyDescent="0.3">
      <c r="A61" s="107"/>
      <c r="B61" s="109"/>
      <c r="C61" s="63">
        <v>3</v>
      </c>
      <c r="D61" s="64">
        <v>53</v>
      </c>
      <c r="E61" s="64">
        <v>7</v>
      </c>
      <c r="F61" s="66">
        <v>28.7</v>
      </c>
      <c r="G61" s="67">
        <v>0.17</v>
      </c>
      <c r="I61" s="142"/>
      <c r="J61" s="139"/>
      <c r="K61" s="1">
        <v>3</v>
      </c>
      <c r="L61" s="75">
        <v>10.06</v>
      </c>
      <c r="M61" s="75">
        <v>5.95</v>
      </c>
      <c r="N61" s="10">
        <f t="shared" si="75"/>
        <v>59.145129224652081</v>
      </c>
      <c r="P61" s="102"/>
      <c r="Q61" s="104"/>
      <c r="R61" s="76" t="s">
        <v>64</v>
      </c>
      <c r="S61" s="77">
        <f>AVERAGE(S58:S60)</f>
        <v>36.333333333333336</v>
      </c>
      <c r="T61" s="99">
        <f>AVERAGE(T58:T60)</f>
        <v>908.33333333333337</v>
      </c>
    </row>
    <row r="62" spans="1:20" ht="17.25" x14ac:dyDescent="0.3">
      <c r="A62" s="107"/>
      <c r="B62" s="109"/>
      <c r="C62" s="63">
        <v>4</v>
      </c>
      <c r="D62" s="64">
        <v>54.5</v>
      </c>
      <c r="E62" s="64">
        <v>6</v>
      </c>
      <c r="F62" s="66">
        <v>31</v>
      </c>
      <c r="G62" s="67">
        <v>0.18</v>
      </c>
      <c r="I62" s="143"/>
      <c r="J62" s="140"/>
      <c r="K62" s="76" t="s">
        <v>64</v>
      </c>
      <c r="L62" s="77">
        <f>AVERAGE(L59:L61)</f>
        <v>10.456666666666669</v>
      </c>
      <c r="M62" s="77">
        <f t="shared" ref="M62:N62" si="76">AVERAGE(M59:M61)</f>
        <v>6.22</v>
      </c>
      <c r="N62" s="97">
        <f t="shared" si="76"/>
        <v>59.478152119656592</v>
      </c>
      <c r="P62" s="102" t="s">
        <v>20</v>
      </c>
      <c r="Q62" s="104" t="s">
        <v>88</v>
      </c>
      <c r="R62" s="1">
        <v>1</v>
      </c>
      <c r="S62" s="65">
        <v>38</v>
      </c>
      <c r="T62" s="101">
        <f>S62*25</f>
        <v>950</v>
      </c>
    </row>
    <row r="63" spans="1:20" ht="17.25" x14ac:dyDescent="0.3">
      <c r="A63" s="107"/>
      <c r="B63" s="109"/>
      <c r="C63" s="63">
        <v>5</v>
      </c>
      <c r="D63" s="64">
        <v>54.5</v>
      </c>
      <c r="E63" s="64">
        <v>7.5</v>
      </c>
      <c r="F63" s="66">
        <v>36.299999999999997</v>
      </c>
      <c r="G63" s="67">
        <v>0.18</v>
      </c>
      <c r="I63" s="141" t="s">
        <v>22</v>
      </c>
      <c r="J63" s="138" t="s">
        <v>88</v>
      </c>
      <c r="K63" s="1">
        <v>1</v>
      </c>
      <c r="L63" s="75">
        <v>10.199999999999999</v>
      </c>
      <c r="M63" s="75">
        <v>5.61</v>
      </c>
      <c r="N63" s="10">
        <f>M63/L63*100</f>
        <v>55.000000000000007</v>
      </c>
      <c r="P63" s="102"/>
      <c r="Q63" s="104"/>
      <c r="R63" s="1">
        <v>2</v>
      </c>
      <c r="S63" s="65">
        <v>42</v>
      </c>
      <c r="T63" s="101">
        <f t="shared" ref="T63:T64" si="77">S63*25</f>
        <v>1050</v>
      </c>
    </row>
    <row r="64" spans="1:20" ht="17.25" x14ac:dyDescent="0.3">
      <c r="A64" s="107"/>
      <c r="B64" s="109"/>
      <c r="C64" s="63">
        <v>6</v>
      </c>
      <c r="D64" s="64">
        <v>55.5</v>
      </c>
      <c r="E64" s="64">
        <v>6.5</v>
      </c>
      <c r="F64" s="66">
        <v>38.6</v>
      </c>
      <c r="G64" s="67">
        <v>0.18</v>
      </c>
      <c r="I64" s="142"/>
      <c r="J64" s="139"/>
      <c r="K64" s="1">
        <v>2</v>
      </c>
      <c r="L64" s="75">
        <v>11.3</v>
      </c>
      <c r="M64" s="75">
        <v>5.8</v>
      </c>
      <c r="N64" s="10">
        <f t="shared" ref="N64:N65" si="78">M64/L64*100</f>
        <v>51.327433628318573</v>
      </c>
      <c r="P64" s="102"/>
      <c r="Q64" s="104"/>
      <c r="R64" s="1">
        <v>3</v>
      </c>
      <c r="S64" s="65">
        <v>45</v>
      </c>
      <c r="T64" s="101">
        <f t="shared" si="77"/>
        <v>1125</v>
      </c>
    </row>
    <row r="65" spans="1:20" ht="17.25" x14ac:dyDescent="0.3">
      <c r="A65" s="107"/>
      <c r="B65" s="109"/>
      <c r="C65" s="63">
        <v>7</v>
      </c>
      <c r="D65" s="64">
        <v>55.5</v>
      </c>
      <c r="E65" s="64">
        <v>6.5</v>
      </c>
      <c r="F65" s="66">
        <v>39.200000000000003</v>
      </c>
      <c r="G65" s="67">
        <v>0.18</v>
      </c>
      <c r="I65" s="142"/>
      <c r="J65" s="139"/>
      <c r="K65" s="1">
        <v>3</v>
      </c>
      <c r="L65" s="75">
        <v>11.49</v>
      </c>
      <c r="M65" s="75">
        <v>6.59</v>
      </c>
      <c r="N65" s="10">
        <f t="shared" si="78"/>
        <v>57.354221061792863</v>
      </c>
      <c r="P65" s="102"/>
      <c r="Q65" s="104"/>
      <c r="R65" s="76" t="s">
        <v>64</v>
      </c>
      <c r="S65" s="77">
        <f>AVERAGE(S62:S64)</f>
        <v>41.666666666666664</v>
      </c>
      <c r="T65" s="99">
        <f>AVERAGE(T62:T64)</f>
        <v>1041.6666666666667</v>
      </c>
    </row>
    <row r="66" spans="1:20" ht="17.25" x14ac:dyDescent="0.3">
      <c r="A66" s="107"/>
      <c r="B66" s="109"/>
      <c r="C66" s="63">
        <v>8</v>
      </c>
      <c r="D66" s="64">
        <v>57</v>
      </c>
      <c r="E66" s="64">
        <v>6.5</v>
      </c>
      <c r="F66" s="66">
        <v>39.799999999999997</v>
      </c>
      <c r="G66" s="67">
        <v>0.19</v>
      </c>
      <c r="I66" s="143"/>
      <c r="J66" s="140"/>
      <c r="K66" s="76" t="s">
        <v>64</v>
      </c>
      <c r="L66" s="77">
        <f>AVERAGE(L63:L65)</f>
        <v>10.996666666666668</v>
      </c>
      <c r="M66" s="77">
        <f t="shared" ref="M66:N66" si="79">AVERAGE(M63:M65)</f>
        <v>6</v>
      </c>
      <c r="N66" s="97">
        <f t="shared" si="79"/>
        <v>54.560551563370474</v>
      </c>
      <c r="P66" s="102" t="s">
        <v>11</v>
      </c>
      <c r="Q66" s="104" t="s">
        <v>88</v>
      </c>
      <c r="R66" s="1">
        <v>1</v>
      </c>
      <c r="S66" s="65">
        <v>33</v>
      </c>
      <c r="T66" s="101">
        <f>S66*25</f>
        <v>825</v>
      </c>
    </row>
    <row r="67" spans="1:20" ht="17.25" x14ac:dyDescent="0.3">
      <c r="A67" s="107"/>
      <c r="B67" s="109"/>
      <c r="C67" s="63">
        <v>9</v>
      </c>
      <c r="D67" s="64">
        <v>57</v>
      </c>
      <c r="E67" s="64">
        <v>7</v>
      </c>
      <c r="F67" s="66">
        <v>39.9</v>
      </c>
      <c r="G67" s="67">
        <v>0.2</v>
      </c>
      <c r="I67" s="141" t="s">
        <v>13</v>
      </c>
      <c r="J67" s="138" t="s">
        <v>88</v>
      </c>
      <c r="K67" s="1">
        <v>1</v>
      </c>
      <c r="L67" s="75">
        <v>11.48</v>
      </c>
      <c r="M67" s="75">
        <v>6.8</v>
      </c>
      <c r="N67" s="10">
        <f>M67/L67*100</f>
        <v>59.233449477351904</v>
      </c>
      <c r="P67" s="102"/>
      <c r="Q67" s="104"/>
      <c r="R67" s="1">
        <v>2</v>
      </c>
      <c r="S67" s="65">
        <v>34</v>
      </c>
      <c r="T67" s="101">
        <f t="shared" ref="T67:T68" si="80">S67*25</f>
        <v>850</v>
      </c>
    </row>
    <row r="68" spans="1:20" ht="17.25" x14ac:dyDescent="0.3">
      <c r="A68" s="107"/>
      <c r="B68" s="109"/>
      <c r="C68" s="63">
        <v>10</v>
      </c>
      <c r="D68" s="64">
        <v>58</v>
      </c>
      <c r="E68" s="64">
        <v>7</v>
      </c>
      <c r="F68" s="66">
        <v>43.5</v>
      </c>
      <c r="G68" s="67">
        <v>0.2</v>
      </c>
      <c r="I68" s="142"/>
      <c r="J68" s="139"/>
      <c r="K68" s="1">
        <v>2</v>
      </c>
      <c r="L68" s="75">
        <v>11.46</v>
      </c>
      <c r="M68" s="75">
        <v>6.68</v>
      </c>
      <c r="N68" s="10">
        <f t="shared" ref="N68:N69" si="81">M68/L68*100</f>
        <v>58.289703315881326</v>
      </c>
      <c r="P68" s="102"/>
      <c r="Q68" s="104"/>
      <c r="R68" s="1">
        <v>3</v>
      </c>
      <c r="S68" s="65">
        <v>28</v>
      </c>
      <c r="T68" s="101">
        <f t="shared" si="80"/>
        <v>700</v>
      </c>
    </row>
    <row r="69" spans="1:20" ht="18" thickBot="1" x14ac:dyDescent="0.35">
      <c r="A69" s="107"/>
      <c r="B69" s="109"/>
      <c r="C69" s="68" t="s">
        <v>3</v>
      </c>
      <c r="D69" s="69">
        <f>AVERAGE(D59:D68)</f>
        <v>55.1</v>
      </c>
      <c r="E69" s="69">
        <v>6.7</v>
      </c>
      <c r="F69" s="69">
        <f>AVERAGE(F59:F68)</f>
        <v>34.86</v>
      </c>
      <c r="G69" s="69">
        <f>AVERAGE(G59:G68)</f>
        <v>0.18099999999999997</v>
      </c>
      <c r="I69" s="142"/>
      <c r="J69" s="139"/>
      <c r="K69" s="1">
        <v>3</v>
      </c>
      <c r="L69" s="75">
        <v>11.09</v>
      </c>
      <c r="M69" s="75">
        <v>6.5</v>
      </c>
      <c r="N69" s="10">
        <f t="shared" si="81"/>
        <v>58.611361587015331</v>
      </c>
      <c r="P69" s="102"/>
      <c r="Q69" s="104"/>
      <c r="R69" s="76" t="s">
        <v>64</v>
      </c>
      <c r="S69" s="77">
        <f>AVERAGE(S66:S68)</f>
        <v>31.666666666666668</v>
      </c>
      <c r="T69" s="99">
        <f>AVERAGE(T66:T68)</f>
        <v>791.66666666666663</v>
      </c>
    </row>
    <row r="70" spans="1:20" ht="36" thickBot="1" x14ac:dyDescent="0.35">
      <c r="A70" s="71" t="s">
        <v>4</v>
      </c>
      <c r="B70" s="70" t="s">
        <v>0</v>
      </c>
      <c r="C70" s="70" t="s">
        <v>1</v>
      </c>
      <c r="D70" s="70" t="s">
        <v>51</v>
      </c>
      <c r="E70" s="84" t="s">
        <v>52</v>
      </c>
      <c r="F70" s="85" t="s">
        <v>54</v>
      </c>
      <c r="G70" s="62" t="s">
        <v>55</v>
      </c>
      <c r="I70" s="144"/>
      <c r="J70" s="145"/>
      <c r="K70" s="81" t="s">
        <v>64</v>
      </c>
      <c r="L70" s="82">
        <f>AVERAGE(L67:L69)</f>
        <v>11.343333333333334</v>
      </c>
      <c r="M70" s="82">
        <f t="shared" ref="M70:N70" si="82">AVERAGE(M67:M69)</f>
        <v>6.66</v>
      </c>
      <c r="N70" s="98">
        <f t="shared" si="82"/>
        <v>58.711504793416189</v>
      </c>
      <c r="P70" s="102" t="s">
        <v>12</v>
      </c>
      <c r="Q70" s="104" t="s">
        <v>88</v>
      </c>
      <c r="R70" s="1">
        <v>1</v>
      </c>
      <c r="S70" s="65">
        <v>38</v>
      </c>
      <c r="T70" s="101">
        <f>S70*25</f>
        <v>950</v>
      </c>
    </row>
    <row r="71" spans="1:20" ht="17.25" x14ac:dyDescent="0.3">
      <c r="A71" s="110" t="s">
        <v>22</v>
      </c>
      <c r="B71" s="108" t="s">
        <v>88</v>
      </c>
      <c r="C71" s="63">
        <v>1</v>
      </c>
      <c r="D71" s="64">
        <v>53</v>
      </c>
      <c r="E71" s="64">
        <v>6</v>
      </c>
      <c r="F71" s="66">
        <v>16.7</v>
      </c>
      <c r="G71" s="67">
        <v>0.12</v>
      </c>
      <c r="P71" s="102"/>
      <c r="Q71" s="104"/>
      <c r="R71" s="1">
        <v>2</v>
      </c>
      <c r="S71" s="65">
        <v>33</v>
      </c>
      <c r="T71" s="101">
        <f t="shared" ref="T71:T72" si="83">S71*25</f>
        <v>825</v>
      </c>
    </row>
    <row r="72" spans="1:20" ht="17.25" x14ac:dyDescent="0.3">
      <c r="A72" s="111"/>
      <c r="B72" s="109"/>
      <c r="C72" s="63">
        <v>2</v>
      </c>
      <c r="D72" s="64">
        <v>53</v>
      </c>
      <c r="E72" s="64">
        <v>7</v>
      </c>
      <c r="F72" s="66">
        <v>20.2</v>
      </c>
      <c r="G72" s="67">
        <v>0.14000000000000001</v>
      </c>
      <c r="P72" s="102"/>
      <c r="Q72" s="104"/>
      <c r="R72" s="1">
        <v>3</v>
      </c>
      <c r="S72" s="65">
        <v>39</v>
      </c>
      <c r="T72" s="101">
        <f t="shared" si="83"/>
        <v>975</v>
      </c>
    </row>
    <row r="73" spans="1:20" ht="17.25" x14ac:dyDescent="0.3">
      <c r="A73" s="111"/>
      <c r="B73" s="109"/>
      <c r="C73" s="63">
        <v>3</v>
      </c>
      <c r="D73" s="64">
        <v>53.5</v>
      </c>
      <c r="E73" s="64">
        <v>7</v>
      </c>
      <c r="F73" s="66">
        <v>23.9</v>
      </c>
      <c r="G73" s="67">
        <v>0.15</v>
      </c>
      <c r="P73" s="102"/>
      <c r="Q73" s="104"/>
      <c r="R73" s="76" t="s">
        <v>64</v>
      </c>
      <c r="S73" s="77">
        <f>AVERAGE(S70:S72)</f>
        <v>36.666666666666664</v>
      </c>
      <c r="T73" s="99">
        <f>AVERAGE(T70:T72)</f>
        <v>916.66666666666663</v>
      </c>
    </row>
    <row r="74" spans="1:20" ht="17.25" x14ac:dyDescent="0.3">
      <c r="A74" s="111"/>
      <c r="B74" s="109"/>
      <c r="C74" s="63">
        <v>4</v>
      </c>
      <c r="D74" s="64">
        <v>55</v>
      </c>
      <c r="E74" s="64">
        <v>7</v>
      </c>
      <c r="F74" s="66">
        <v>26.9</v>
      </c>
      <c r="G74" s="67">
        <v>0.15</v>
      </c>
      <c r="P74" s="102" t="s">
        <v>13</v>
      </c>
      <c r="Q74" s="104" t="s">
        <v>88</v>
      </c>
      <c r="R74" s="1">
        <v>1</v>
      </c>
      <c r="S74" s="65">
        <v>33</v>
      </c>
      <c r="T74" s="101">
        <f>S74*25</f>
        <v>825</v>
      </c>
    </row>
    <row r="75" spans="1:20" ht="17.25" x14ac:dyDescent="0.3">
      <c r="A75" s="111"/>
      <c r="B75" s="109"/>
      <c r="C75" s="63">
        <v>5</v>
      </c>
      <c r="D75" s="64">
        <v>56.5</v>
      </c>
      <c r="E75" s="64">
        <v>6.5</v>
      </c>
      <c r="F75" s="66">
        <v>32</v>
      </c>
      <c r="G75" s="67">
        <v>0.15</v>
      </c>
      <c r="P75" s="102"/>
      <c r="Q75" s="104"/>
      <c r="R75" s="1">
        <v>2</v>
      </c>
      <c r="S75" s="65">
        <v>33</v>
      </c>
      <c r="T75" s="101">
        <f t="shared" ref="T75:T76" si="84">S75*25</f>
        <v>825</v>
      </c>
    </row>
    <row r="76" spans="1:20" ht="17.25" x14ac:dyDescent="0.3">
      <c r="A76" s="111"/>
      <c r="B76" s="109"/>
      <c r="C76" s="63">
        <v>6</v>
      </c>
      <c r="D76" s="64">
        <v>57</v>
      </c>
      <c r="E76" s="64">
        <v>6</v>
      </c>
      <c r="F76" s="66">
        <v>36</v>
      </c>
      <c r="G76" s="67">
        <v>0.15</v>
      </c>
      <c r="P76" s="102"/>
      <c r="Q76" s="104"/>
      <c r="R76" s="1">
        <v>3</v>
      </c>
      <c r="S76" s="65">
        <v>41</v>
      </c>
      <c r="T76" s="101">
        <f t="shared" si="84"/>
        <v>1025</v>
      </c>
    </row>
    <row r="77" spans="1:20" ht="18" thickBot="1" x14ac:dyDescent="0.35">
      <c r="A77" s="111"/>
      <c r="B77" s="109"/>
      <c r="C77" s="63">
        <v>7</v>
      </c>
      <c r="D77" s="64">
        <v>59</v>
      </c>
      <c r="E77" s="64">
        <v>5.5</v>
      </c>
      <c r="F77" s="66">
        <v>36.700000000000003</v>
      </c>
      <c r="G77" s="67">
        <v>0.15</v>
      </c>
      <c r="P77" s="103"/>
      <c r="Q77" s="105"/>
      <c r="R77" s="81" t="s">
        <v>64</v>
      </c>
      <c r="S77" s="82">
        <f>AVERAGE(S74:S76)</f>
        <v>35.666666666666664</v>
      </c>
      <c r="T77" s="99">
        <f>AVERAGE(T74:T76)</f>
        <v>891.66666666666663</v>
      </c>
    </row>
    <row r="78" spans="1:20" ht="17.25" x14ac:dyDescent="0.3">
      <c r="A78" s="111"/>
      <c r="B78" s="109"/>
      <c r="C78" s="63">
        <v>8</v>
      </c>
      <c r="D78" s="64">
        <v>59</v>
      </c>
      <c r="E78" s="64">
        <v>6</v>
      </c>
      <c r="F78" s="66">
        <v>36.799999999999997</v>
      </c>
      <c r="G78" s="67">
        <v>0.16</v>
      </c>
    </row>
    <row r="79" spans="1:20" ht="17.25" x14ac:dyDescent="0.3">
      <c r="A79" s="111"/>
      <c r="B79" s="109"/>
      <c r="C79" s="63">
        <v>9</v>
      </c>
      <c r="D79" s="64">
        <v>60</v>
      </c>
      <c r="E79" s="64">
        <v>6</v>
      </c>
      <c r="F79" s="66">
        <v>39</v>
      </c>
      <c r="G79" s="67">
        <v>0.16</v>
      </c>
    </row>
    <row r="80" spans="1:20" ht="17.25" x14ac:dyDescent="0.3">
      <c r="A80" s="111"/>
      <c r="B80" s="109"/>
      <c r="C80" s="63">
        <v>10</v>
      </c>
      <c r="D80" s="64">
        <v>60</v>
      </c>
      <c r="E80" s="64">
        <v>6</v>
      </c>
      <c r="F80" s="66">
        <v>39.700000000000003</v>
      </c>
      <c r="G80" s="67">
        <v>0.16</v>
      </c>
    </row>
    <row r="81" spans="1:7" ht="17.25" x14ac:dyDescent="0.3">
      <c r="A81" s="112"/>
      <c r="B81" s="109"/>
      <c r="C81" s="68" t="s">
        <v>3</v>
      </c>
      <c r="D81" s="69">
        <f>AVERAGE(D71:D80)</f>
        <v>56.6</v>
      </c>
      <c r="E81" s="69">
        <v>6.3</v>
      </c>
      <c r="F81" s="69">
        <f>AVERAGE(F71:F80)</f>
        <v>30.79</v>
      </c>
      <c r="G81" s="69">
        <f>AVERAGE(G71:G80)</f>
        <v>0.14899999999999997</v>
      </c>
    </row>
    <row r="82" spans="1:7" ht="17.25" x14ac:dyDescent="0.3">
      <c r="A82" s="107" t="s">
        <v>23</v>
      </c>
      <c r="B82" s="108" t="s">
        <v>88</v>
      </c>
      <c r="C82" s="63">
        <v>1</v>
      </c>
      <c r="D82" s="64">
        <v>56</v>
      </c>
      <c r="E82" s="64">
        <v>6.5</v>
      </c>
      <c r="F82" s="66">
        <v>3</v>
      </c>
      <c r="G82" s="67">
        <v>0.15</v>
      </c>
    </row>
    <row r="83" spans="1:7" ht="17.25" x14ac:dyDescent="0.3">
      <c r="A83" s="107"/>
      <c r="B83" s="109"/>
      <c r="C83" s="63">
        <v>2</v>
      </c>
      <c r="D83" s="64">
        <v>57</v>
      </c>
      <c r="E83" s="64">
        <v>6</v>
      </c>
      <c r="F83" s="66">
        <v>3.4</v>
      </c>
      <c r="G83" s="67">
        <v>0.16</v>
      </c>
    </row>
    <row r="84" spans="1:7" ht="17.25" x14ac:dyDescent="0.3">
      <c r="A84" s="107"/>
      <c r="B84" s="109"/>
      <c r="C84" s="63">
        <v>3</v>
      </c>
      <c r="D84" s="64">
        <v>57.5</v>
      </c>
      <c r="E84" s="64">
        <v>6.5</v>
      </c>
      <c r="F84" s="66">
        <v>5.6</v>
      </c>
      <c r="G84" s="67">
        <v>0.16</v>
      </c>
    </row>
    <row r="85" spans="1:7" ht="17.25" x14ac:dyDescent="0.3">
      <c r="A85" s="107"/>
      <c r="B85" s="109"/>
      <c r="C85" s="63">
        <v>4</v>
      </c>
      <c r="D85" s="64">
        <v>58.5</v>
      </c>
      <c r="E85" s="64">
        <v>5.5</v>
      </c>
      <c r="F85" s="66">
        <v>5.6</v>
      </c>
      <c r="G85" s="67">
        <v>0.16</v>
      </c>
    </row>
    <row r="86" spans="1:7" ht="17.25" x14ac:dyDescent="0.3">
      <c r="A86" s="107"/>
      <c r="B86" s="109"/>
      <c r="C86" s="63">
        <v>5</v>
      </c>
      <c r="D86" s="64">
        <v>58.5</v>
      </c>
      <c r="E86" s="64">
        <v>6.5</v>
      </c>
      <c r="F86" s="66">
        <v>8.8000000000000007</v>
      </c>
      <c r="G86" s="67">
        <v>0.16</v>
      </c>
    </row>
    <row r="87" spans="1:7" ht="17.25" x14ac:dyDescent="0.3">
      <c r="A87" s="107"/>
      <c r="B87" s="109"/>
      <c r="C87" s="63">
        <v>6</v>
      </c>
      <c r="D87" s="64">
        <v>61</v>
      </c>
      <c r="E87" s="64">
        <v>8</v>
      </c>
      <c r="F87" s="66">
        <v>9.4</v>
      </c>
      <c r="G87" s="67">
        <v>0.16</v>
      </c>
    </row>
    <row r="88" spans="1:7" ht="17.25" x14ac:dyDescent="0.3">
      <c r="A88" s="107"/>
      <c r="B88" s="109"/>
      <c r="C88" s="63">
        <v>7</v>
      </c>
      <c r="D88" s="64">
        <v>62</v>
      </c>
      <c r="E88" s="64">
        <v>8</v>
      </c>
      <c r="F88" s="66">
        <v>11.7</v>
      </c>
      <c r="G88" s="67">
        <v>0.17</v>
      </c>
    </row>
    <row r="89" spans="1:7" ht="17.25" x14ac:dyDescent="0.3">
      <c r="A89" s="107"/>
      <c r="B89" s="109"/>
      <c r="C89" s="63">
        <v>8</v>
      </c>
      <c r="D89" s="64">
        <v>62.5</v>
      </c>
      <c r="E89" s="64">
        <v>8</v>
      </c>
      <c r="F89" s="66">
        <v>12.8</v>
      </c>
      <c r="G89" s="67">
        <v>0.18</v>
      </c>
    </row>
    <row r="90" spans="1:7" ht="17.25" x14ac:dyDescent="0.3">
      <c r="A90" s="107"/>
      <c r="B90" s="109"/>
      <c r="C90" s="63">
        <v>9</v>
      </c>
      <c r="D90" s="64">
        <v>63</v>
      </c>
      <c r="E90" s="64">
        <v>8</v>
      </c>
      <c r="F90" s="66">
        <v>13.6</v>
      </c>
      <c r="G90" s="67">
        <v>0.2</v>
      </c>
    </row>
    <row r="91" spans="1:7" ht="17.25" x14ac:dyDescent="0.3">
      <c r="A91" s="107"/>
      <c r="B91" s="109"/>
      <c r="C91" s="63">
        <v>10</v>
      </c>
      <c r="D91" s="64">
        <v>63.5</v>
      </c>
      <c r="E91" s="64">
        <v>7.5</v>
      </c>
      <c r="F91" s="66">
        <v>17.5</v>
      </c>
      <c r="G91" s="67">
        <v>0.22</v>
      </c>
    </row>
    <row r="92" spans="1:7" ht="17.25" x14ac:dyDescent="0.3">
      <c r="A92" s="107"/>
      <c r="B92" s="109"/>
      <c r="C92" s="68" t="s">
        <v>3</v>
      </c>
      <c r="D92" s="69">
        <f>AVERAGE(D82:D91)</f>
        <v>59.95</v>
      </c>
      <c r="E92" s="69">
        <v>7.05</v>
      </c>
      <c r="F92" s="69">
        <f>AVERAGE(F82:F91)</f>
        <v>9.1399999999999988</v>
      </c>
      <c r="G92" s="69">
        <f>AVERAGE(G82:G91)</f>
        <v>0.17199999999999999</v>
      </c>
    </row>
  </sheetData>
  <sortState ref="G82:G91">
    <sortCondition ref="G82:G91"/>
  </sortState>
  <mergeCells count="48">
    <mergeCell ref="I67:I70"/>
    <mergeCell ref="J67:J70"/>
    <mergeCell ref="I59:I62"/>
    <mergeCell ref="J59:J62"/>
    <mergeCell ref="I63:I66"/>
    <mergeCell ref="J63:J66"/>
    <mergeCell ref="I51:I54"/>
    <mergeCell ref="J51:J54"/>
    <mergeCell ref="I55:I58"/>
    <mergeCell ref="J55:J58"/>
    <mergeCell ref="I31:I34"/>
    <mergeCell ref="J31:J34"/>
    <mergeCell ref="I37:I38"/>
    <mergeCell ref="J37:J38"/>
    <mergeCell ref="I39:I42"/>
    <mergeCell ref="J39:J42"/>
    <mergeCell ref="I43:I46"/>
    <mergeCell ref="J43:J46"/>
    <mergeCell ref="I47:I50"/>
    <mergeCell ref="J47:J50"/>
    <mergeCell ref="T37:T38"/>
    <mergeCell ref="K37:K38"/>
    <mergeCell ref="L37:N37"/>
    <mergeCell ref="P37:P38"/>
    <mergeCell ref="Q37:Q38"/>
    <mergeCell ref="R37:R38"/>
    <mergeCell ref="S37:S38"/>
    <mergeCell ref="I19:I22"/>
    <mergeCell ref="J19:J22"/>
    <mergeCell ref="I23:I26"/>
    <mergeCell ref="J23:J26"/>
    <mergeCell ref="I27:I30"/>
    <mergeCell ref="J27:J30"/>
    <mergeCell ref="K1:K2"/>
    <mergeCell ref="L1:N1"/>
    <mergeCell ref="O1:Q1"/>
    <mergeCell ref="R1:T1"/>
    <mergeCell ref="U1:W1"/>
    <mergeCell ref="I15:I18"/>
    <mergeCell ref="J15:J18"/>
    <mergeCell ref="I1:I2"/>
    <mergeCell ref="J1:J2"/>
    <mergeCell ref="I7:I10"/>
    <mergeCell ref="J7:J10"/>
    <mergeCell ref="I11:I14"/>
    <mergeCell ref="J11:J14"/>
    <mergeCell ref="I3:I6"/>
    <mergeCell ref="J3:J6"/>
  </mergeCells>
  <phoneticPr fontId="4" type="noConversion"/>
  <pageMargins left="0.7" right="0.7" top="0.75" bottom="0.75" header="0.3" footer="0.3"/>
  <pageSetup paperSize="9" scale="3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2"/>
  <sheetViews>
    <sheetView tabSelected="1" zoomScale="85" zoomScaleNormal="85" workbookViewId="0">
      <selection activeCell="I3" sqref="I3"/>
    </sheetView>
  </sheetViews>
  <sheetFormatPr defaultRowHeight="16.5" x14ac:dyDescent="0.3"/>
  <cols>
    <col min="6" max="6" width="11.375" customWidth="1"/>
    <col min="9" max="9" width="16.75" bestFit="1" customWidth="1"/>
    <col min="10" max="10" width="16.75" customWidth="1"/>
    <col min="17" max="17" width="12.75" bestFit="1" customWidth="1"/>
    <col min="20" max="20" width="12.75" bestFit="1" customWidth="1"/>
    <col min="22" max="22" width="17.375" bestFit="1" customWidth="1"/>
    <col min="23" max="23" width="12.75" bestFit="1" customWidth="1"/>
    <col min="26" max="26" width="12.75" bestFit="1" customWidth="1"/>
  </cols>
  <sheetData>
    <row r="1" spans="1:26" ht="35.25" x14ac:dyDescent="0.3">
      <c r="A1" s="71" t="s">
        <v>4</v>
      </c>
      <c r="B1" s="70" t="s">
        <v>0</v>
      </c>
      <c r="C1" s="70" t="s">
        <v>1</v>
      </c>
      <c r="D1" s="70" t="s">
        <v>51</v>
      </c>
      <c r="E1" s="84" t="s">
        <v>52</v>
      </c>
      <c r="F1" s="85" t="s">
        <v>54</v>
      </c>
      <c r="G1" s="62" t="s">
        <v>55</v>
      </c>
      <c r="H1" s="106" t="s">
        <v>90</v>
      </c>
      <c r="I1" s="62" t="s">
        <v>117</v>
      </c>
      <c r="J1" s="62" t="s">
        <v>118</v>
      </c>
      <c r="L1" s="130" t="s">
        <v>4</v>
      </c>
      <c r="M1" s="121" t="s">
        <v>0</v>
      </c>
      <c r="N1" s="121" t="s">
        <v>1</v>
      </c>
      <c r="O1" s="146" t="s">
        <v>60</v>
      </c>
      <c r="P1" s="147"/>
      <c r="Q1" s="148"/>
      <c r="R1" s="146" t="s">
        <v>65</v>
      </c>
      <c r="S1" s="147"/>
      <c r="T1" s="148"/>
      <c r="U1" s="146" t="s">
        <v>66</v>
      </c>
      <c r="V1" s="147"/>
      <c r="W1" s="148"/>
      <c r="X1" s="146" t="s">
        <v>67</v>
      </c>
      <c r="Y1" s="147"/>
      <c r="Z1" s="149"/>
    </row>
    <row r="2" spans="1:26" ht="17.25" x14ac:dyDescent="0.3">
      <c r="A2" s="107" t="s">
        <v>16</v>
      </c>
      <c r="B2" s="108" t="s">
        <v>89</v>
      </c>
      <c r="C2" s="63">
        <v>1</v>
      </c>
      <c r="D2" s="64">
        <v>52</v>
      </c>
      <c r="E2" s="64">
        <v>7.8</v>
      </c>
      <c r="F2" s="66">
        <v>7.6</v>
      </c>
      <c r="G2" s="67">
        <v>0.79</v>
      </c>
      <c r="H2" s="67">
        <v>31</v>
      </c>
      <c r="I2" s="67">
        <v>18.21</v>
      </c>
      <c r="J2" s="67">
        <f>I2*4</f>
        <v>72.84</v>
      </c>
      <c r="L2" s="150"/>
      <c r="M2" s="151"/>
      <c r="N2" s="151"/>
      <c r="O2" s="74" t="s">
        <v>61</v>
      </c>
      <c r="P2" s="74" t="s">
        <v>62</v>
      </c>
      <c r="Q2" s="74" t="s">
        <v>63</v>
      </c>
      <c r="R2" s="74" t="s">
        <v>61</v>
      </c>
      <c r="S2" s="74" t="s">
        <v>62</v>
      </c>
      <c r="T2" s="74" t="s">
        <v>63</v>
      </c>
      <c r="U2" s="74" t="s">
        <v>61</v>
      </c>
      <c r="V2" s="74" t="s">
        <v>62</v>
      </c>
      <c r="W2" s="74" t="s">
        <v>63</v>
      </c>
      <c r="X2" s="74" t="s">
        <v>61</v>
      </c>
      <c r="Y2" s="74" t="s">
        <v>62</v>
      </c>
      <c r="Z2" s="96" t="s">
        <v>63</v>
      </c>
    </row>
    <row r="3" spans="1:26" ht="17.25" x14ac:dyDescent="0.3">
      <c r="A3" s="107"/>
      <c r="B3" s="109"/>
      <c r="C3" s="63">
        <v>2</v>
      </c>
      <c r="D3" s="64">
        <v>50</v>
      </c>
      <c r="E3" s="64">
        <v>6.5</v>
      </c>
      <c r="F3" s="66">
        <v>10.5</v>
      </c>
      <c r="G3" s="67">
        <v>0.77</v>
      </c>
      <c r="H3" s="67">
        <v>15</v>
      </c>
      <c r="I3" s="67">
        <v>14.05</v>
      </c>
      <c r="J3" s="67">
        <f t="shared" ref="J3:J11" si="0">I3*4</f>
        <v>56.2</v>
      </c>
      <c r="L3" s="141" t="s">
        <v>16</v>
      </c>
      <c r="M3" s="138" t="s">
        <v>89</v>
      </c>
      <c r="N3" s="1">
        <v>1</v>
      </c>
      <c r="O3" s="75">
        <v>3.85</v>
      </c>
      <c r="P3" s="75">
        <v>3.5</v>
      </c>
      <c r="Q3" s="3">
        <f>P3/O3*100</f>
        <v>90.909090909090907</v>
      </c>
      <c r="R3" s="75">
        <v>16.420000000000002</v>
      </c>
      <c r="S3" s="75">
        <v>14.24</v>
      </c>
      <c r="T3" s="3">
        <f>S3/R3*100</f>
        <v>86.723507917174175</v>
      </c>
      <c r="U3" s="75">
        <v>23.08</v>
      </c>
      <c r="V3" s="75">
        <v>21.48</v>
      </c>
      <c r="W3" s="3">
        <f t="shared" ref="W3:W33" si="1">V3/U3*100</f>
        <v>93.0675909878683</v>
      </c>
      <c r="X3" s="75">
        <v>60.66</v>
      </c>
      <c r="Y3" s="75">
        <v>51.81</v>
      </c>
      <c r="Z3" s="3">
        <f t="shared" ref="Z3:Z33" si="2">Y3/X3*100</f>
        <v>85.410484668644912</v>
      </c>
    </row>
    <row r="4" spans="1:26" ht="17.25" x14ac:dyDescent="0.3">
      <c r="A4" s="107"/>
      <c r="B4" s="109"/>
      <c r="C4" s="63">
        <v>3</v>
      </c>
      <c r="D4" s="64">
        <v>50</v>
      </c>
      <c r="E4" s="64">
        <v>7</v>
      </c>
      <c r="F4" s="66">
        <v>5.8</v>
      </c>
      <c r="G4" s="67">
        <v>0.7</v>
      </c>
      <c r="H4" s="67">
        <v>37</v>
      </c>
      <c r="I4" s="67">
        <v>9.82</v>
      </c>
      <c r="J4" s="67">
        <f t="shared" si="0"/>
        <v>39.28</v>
      </c>
      <c r="L4" s="142"/>
      <c r="M4" s="139"/>
      <c r="N4" s="1">
        <v>2</v>
      </c>
      <c r="O4" s="75">
        <v>3.09</v>
      </c>
      <c r="P4" s="75">
        <v>2.67</v>
      </c>
      <c r="Q4" s="3">
        <f t="shared" ref="Q4:Q5" si="3">P4/O4*100</f>
        <v>86.407766990291265</v>
      </c>
      <c r="R4" s="75">
        <v>14.68</v>
      </c>
      <c r="S4" s="75">
        <v>11.48</v>
      </c>
      <c r="T4" s="3">
        <f t="shared" ref="T4:T33" si="4">S4/R4*100</f>
        <v>78.201634877384194</v>
      </c>
      <c r="U4" s="75">
        <v>22.85</v>
      </c>
      <c r="V4" s="75">
        <v>21.07</v>
      </c>
      <c r="W4" s="3">
        <f t="shared" si="1"/>
        <v>92.21006564551422</v>
      </c>
      <c r="X4" s="75">
        <v>33.83</v>
      </c>
      <c r="Y4" s="75">
        <v>28.94</v>
      </c>
      <c r="Z4" s="3">
        <f t="shared" si="2"/>
        <v>85.545373928465864</v>
      </c>
    </row>
    <row r="5" spans="1:26" ht="17.25" x14ac:dyDescent="0.3">
      <c r="A5" s="107"/>
      <c r="B5" s="109"/>
      <c r="C5" s="63">
        <v>4</v>
      </c>
      <c r="D5" s="64">
        <v>48</v>
      </c>
      <c r="E5" s="64">
        <v>6</v>
      </c>
      <c r="F5" s="66">
        <v>5.8</v>
      </c>
      <c r="G5" s="67">
        <v>0.62</v>
      </c>
      <c r="H5" s="67">
        <v>24</v>
      </c>
      <c r="I5" s="67">
        <v>21.62</v>
      </c>
      <c r="J5" s="67">
        <f t="shared" si="0"/>
        <v>86.48</v>
      </c>
      <c r="L5" s="142"/>
      <c r="M5" s="139"/>
      <c r="N5" s="1">
        <v>3</v>
      </c>
      <c r="O5" s="75">
        <v>2.93</v>
      </c>
      <c r="P5" s="75">
        <v>2.7</v>
      </c>
      <c r="Q5" s="3">
        <f t="shared" si="3"/>
        <v>92.150170648464169</v>
      </c>
      <c r="R5" s="75">
        <v>16.649999999999999</v>
      </c>
      <c r="S5" s="75">
        <v>11.87</v>
      </c>
      <c r="T5" s="3">
        <f t="shared" si="4"/>
        <v>71.291291291291287</v>
      </c>
      <c r="U5" s="75">
        <v>24.53</v>
      </c>
      <c r="V5" s="75">
        <v>22.11</v>
      </c>
      <c r="W5" s="3">
        <f t="shared" si="1"/>
        <v>90.13452914798205</v>
      </c>
      <c r="X5" s="75">
        <v>43.47</v>
      </c>
      <c r="Y5" s="75">
        <v>38.22</v>
      </c>
      <c r="Z5" s="3">
        <f t="shared" si="2"/>
        <v>87.922705314009661</v>
      </c>
    </row>
    <row r="6" spans="1:26" ht="17.25" x14ac:dyDescent="0.3">
      <c r="A6" s="107"/>
      <c r="B6" s="109"/>
      <c r="C6" s="63">
        <v>5</v>
      </c>
      <c r="D6" s="64">
        <v>48</v>
      </c>
      <c r="E6" s="64">
        <v>6.5</v>
      </c>
      <c r="F6" s="66">
        <v>12.4</v>
      </c>
      <c r="G6" s="67"/>
      <c r="H6" s="67">
        <v>31</v>
      </c>
      <c r="I6" s="67">
        <v>36.78</v>
      </c>
      <c r="J6" s="67">
        <f t="shared" si="0"/>
        <v>147.12</v>
      </c>
      <c r="L6" s="143"/>
      <c r="M6" s="140"/>
      <c r="N6" s="76" t="s">
        <v>64</v>
      </c>
      <c r="O6" s="77">
        <f>AVERAGE(O3:O5)</f>
        <v>3.2899999999999996</v>
      </c>
      <c r="P6" s="77">
        <f t="shared" ref="P6" si="5">AVERAGE(P3:P5)</f>
        <v>2.956666666666667</v>
      </c>
      <c r="Q6" s="78">
        <f>AVERAGE(Q3:Q5)</f>
        <v>89.822342849282109</v>
      </c>
      <c r="R6" s="77">
        <f>AVERAGE(R3:R5)</f>
        <v>15.916666666666666</v>
      </c>
      <c r="S6" s="77">
        <f t="shared" ref="S6:T6" si="6">AVERAGE(S3:S5)</f>
        <v>12.53</v>
      </c>
      <c r="T6" s="78">
        <f t="shared" si="6"/>
        <v>78.738811361949885</v>
      </c>
      <c r="U6" s="77">
        <f>AVERAGE(U3:U5)</f>
        <v>23.486666666666668</v>
      </c>
      <c r="V6" s="77">
        <f t="shared" ref="V6:W6" si="7">AVERAGE(V3:V5)</f>
        <v>21.553333333333331</v>
      </c>
      <c r="W6" s="78">
        <f t="shared" si="7"/>
        <v>91.804061927121509</v>
      </c>
      <c r="X6" s="77">
        <f>AVERAGE(X3:X5)</f>
        <v>45.986666666666657</v>
      </c>
      <c r="Y6" s="77">
        <f t="shared" ref="Y6:Z6" si="8">AVERAGE(Y3:Y5)</f>
        <v>39.656666666666666</v>
      </c>
      <c r="Z6" s="78">
        <f t="shared" si="8"/>
        <v>86.292854637040136</v>
      </c>
    </row>
    <row r="7" spans="1:26" ht="17.25" x14ac:dyDescent="0.3">
      <c r="A7" s="107"/>
      <c r="B7" s="109"/>
      <c r="C7" s="63">
        <v>6</v>
      </c>
      <c r="D7" s="64">
        <v>46</v>
      </c>
      <c r="E7" s="64">
        <v>7</v>
      </c>
      <c r="F7" s="66">
        <v>10.199999999999999</v>
      </c>
      <c r="G7" s="67"/>
      <c r="H7" s="67">
        <v>20</v>
      </c>
      <c r="I7" s="67">
        <v>26.25</v>
      </c>
      <c r="J7" s="67">
        <f t="shared" si="0"/>
        <v>105</v>
      </c>
      <c r="L7" s="141" t="s">
        <v>57</v>
      </c>
      <c r="M7" s="138" t="s">
        <v>89</v>
      </c>
      <c r="N7" s="1">
        <v>1</v>
      </c>
      <c r="O7" s="75">
        <v>3.72</v>
      </c>
      <c r="P7" s="75">
        <v>3.42</v>
      </c>
      <c r="Q7" s="3">
        <f t="shared" ref="Q7:Q33" si="9">P7/O7*100</f>
        <v>91.935483870967744</v>
      </c>
      <c r="R7" s="75">
        <v>19.440000000000001</v>
      </c>
      <c r="S7" s="75">
        <v>15.06</v>
      </c>
      <c r="T7" s="3">
        <f t="shared" ref="T7" si="10">S7/R7*100</f>
        <v>77.46913580246914</v>
      </c>
      <c r="U7" s="75">
        <v>31.93</v>
      </c>
      <c r="V7" s="75">
        <v>30.37</v>
      </c>
      <c r="W7" s="3">
        <f t="shared" ref="W7" si="11">V7/U7*100</f>
        <v>95.114312558722219</v>
      </c>
      <c r="X7" s="75">
        <v>65.05</v>
      </c>
      <c r="Y7" s="75">
        <v>53.39</v>
      </c>
      <c r="Z7" s="3">
        <f t="shared" ref="Z7" si="12">Y7/X7*100</f>
        <v>82.075326671790933</v>
      </c>
    </row>
    <row r="8" spans="1:26" ht="17.25" x14ac:dyDescent="0.3">
      <c r="A8" s="107"/>
      <c r="B8" s="109"/>
      <c r="C8" s="63">
        <v>7</v>
      </c>
      <c r="D8" s="64">
        <v>48</v>
      </c>
      <c r="E8" s="64">
        <v>7.5</v>
      </c>
      <c r="F8" s="66">
        <v>4.5</v>
      </c>
      <c r="G8" s="67"/>
      <c r="H8" s="67">
        <v>20</v>
      </c>
      <c r="I8" s="67">
        <v>32.979999999999997</v>
      </c>
      <c r="J8" s="67">
        <f t="shared" si="0"/>
        <v>131.91999999999999</v>
      </c>
      <c r="L8" s="142"/>
      <c r="M8" s="139"/>
      <c r="N8" s="1">
        <v>2</v>
      </c>
      <c r="O8" s="75">
        <v>3.1</v>
      </c>
      <c r="P8" s="75">
        <v>2.84</v>
      </c>
      <c r="Q8" s="3">
        <f t="shared" si="9"/>
        <v>91.612903225806434</v>
      </c>
      <c r="R8" s="75">
        <v>18.829999999999998</v>
      </c>
      <c r="S8" s="75">
        <v>13.74</v>
      </c>
      <c r="T8" s="3">
        <f t="shared" si="4"/>
        <v>72.968667020711635</v>
      </c>
      <c r="U8" s="75">
        <v>31.18</v>
      </c>
      <c r="V8" s="75">
        <v>28.95</v>
      </c>
      <c r="W8" s="3">
        <f t="shared" si="1"/>
        <v>92.847979474021798</v>
      </c>
      <c r="X8" s="75">
        <v>42.78</v>
      </c>
      <c r="Y8" s="75">
        <v>37.659999999999997</v>
      </c>
      <c r="Z8" s="3">
        <f t="shared" si="2"/>
        <v>88.031790556334727</v>
      </c>
    </row>
    <row r="9" spans="1:26" ht="17.25" x14ac:dyDescent="0.3">
      <c r="A9" s="107"/>
      <c r="B9" s="109"/>
      <c r="C9" s="63">
        <v>8</v>
      </c>
      <c r="D9" s="64">
        <v>47</v>
      </c>
      <c r="E9" s="64">
        <v>6.5</v>
      </c>
      <c r="F9" s="66">
        <v>1.6</v>
      </c>
      <c r="G9" s="67"/>
      <c r="H9" s="67">
        <v>30</v>
      </c>
      <c r="I9" s="67">
        <v>26.87</v>
      </c>
      <c r="J9" s="67">
        <f t="shared" si="0"/>
        <v>107.48</v>
      </c>
      <c r="L9" s="142"/>
      <c r="M9" s="139"/>
      <c r="N9" s="1">
        <v>3</v>
      </c>
      <c r="O9" s="75">
        <v>4.12</v>
      </c>
      <c r="P9" s="75">
        <v>3.61</v>
      </c>
      <c r="Q9" s="3">
        <f t="shared" si="9"/>
        <v>87.621359223300971</v>
      </c>
      <c r="R9" s="75">
        <v>25.08</v>
      </c>
      <c r="S9" s="75">
        <v>19.079999999999998</v>
      </c>
      <c r="T9" s="3">
        <f t="shared" si="4"/>
        <v>76.076555023923447</v>
      </c>
      <c r="U9" s="75">
        <v>37.01</v>
      </c>
      <c r="V9" s="75">
        <v>35.19</v>
      </c>
      <c r="W9" s="3">
        <f t="shared" si="1"/>
        <v>95.082410159416369</v>
      </c>
      <c r="X9" s="75">
        <v>54.95</v>
      </c>
      <c r="Y9" s="75">
        <v>45.94</v>
      </c>
      <c r="Z9" s="3">
        <f t="shared" si="2"/>
        <v>83.603275705186519</v>
      </c>
    </row>
    <row r="10" spans="1:26" ht="17.25" x14ac:dyDescent="0.3">
      <c r="A10" s="107"/>
      <c r="B10" s="109"/>
      <c r="C10" s="63">
        <v>9</v>
      </c>
      <c r="D10" s="64">
        <v>47</v>
      </c>
      <c r="E10" s="64">
        <v>7</v>
      </c>
      <c r="F10" s="66">
        <v>3.6</v>
      </c>
      <c r="G10" s="67"/>
      <c r="H10" s="67">
        <v>19</v>
      </c>
      <c r="I10" s="67">
        <v>13.02</v>
      </c>
      <c r="J10" s="67">
        <f t="shared" si="0"/>
        <v>52.08</v>
      </c>
      <c r="L10" s="143"/>
      <c r="M10" s="140"/>
      <c r="N10" s="76" t="s">
        <v>64</v>
      </c>
      <c r="O10" s="77">
        <f>AVERAGE(O7:O9)</f>
        <v>3.6466666666666669</v>
      </c>
      <c r="P10" s="77">
        <f t="shared" ref="P10:Q10" si="13">AVERAGE(P7:P9)</f>
        <v>3.2899999999999996</v>
      </c>
      <c r="Q10" s="78">
        <f t="shared" si="13"/>
        <v>90.38991544002505</v>
      </c>
      <c r="R10" s="77">
        <f>AVERAGE(R7:R9)</f>
        <v>21.116666666666664</v>
      </c>
      <c r="S10" s="77">
        <f t="shared" ref="S10:T10" si="14">AVERAGE(S7:S9)</f>
        <v>15.959999999999999</v>
      </c>
      <c r="T10" s="78">
        <f t="shared" si="14"/>
        <v>75.504785949034741</v>
      </c>
      <c r="U10" s="77">
        <f>AVERAGE(U7:U9)</f>
        <v>33.373333333333335</v>
      </c>
      <c r="V10" s="77">
        <f t="shared" ref="V10:W10" si="15">AVERAGE(V7:V9)</f>
        <v>31.50333333333333</v>
      </c>
      <c r="W10" s="78">
        <f t="shared" si="15"/>
        <v>94.348234064053472</v>
      </c>
      <c r="X10" s="77">
        <f>AVERAGE(X7:X9)</f>
        <v>54.26</v>
      </c>
      <c r="Y10" s="77">
        <f t="shared" ref="Y10:Z10" si="16">AVERAGE(Y7:Y9)</f>
        <v>45.663333333333334</v>
      </c>
      <c r="Z10" s="78">
        <f t="shared" si="16"/>
        <v>84.570130977770731</v>
      </c>
    </row>
    <row r="11" spans="1:26" ht="17.25" x14ac:dyDescent="0.3">
      <c r="A11" s="107"/>
      <c r="B11" s="109"/>
      <c r="C11" s="63">
        <v>10</v>
      </c>
      <c r="D11" s="64">
        <v>41</v>
      </c>
      <c r="E11" s="64">
        <v>6.5</v>
      </c>
      <c r="F11" s="66">
        <v>11</v>
      </c>
      <c r="G11" s="67"/>
      <c r="H11" s="67">
        <v>28</v>
      </c>
      <c r="I11" s="67">
        <v>13.8</v>
      </c>
      <c r="J11" s="67">
        <f t="shared" si="0"/>
        <v>55.2</v>
      </c>
      <c r="L11" s="141" t="s">
        <v>18</v>
      </c>
      <c r="M11" s="138" t="s">
        <v>89</v>
      </c>
      <c r="N11" s="1">
        <v>1</v>
      </c>
      <c r="O11" s="75">
        <v>3.73</v>
      </c>
      <c r="P11" s="75">
        <v>3.54</v>
      </c>
      <c r="Q11" s="3">
        <f t="shared" ref="Q11" si="17">P11/O11*100</f>
        <v>94.906166219839136</v>
      </c>
      <c r="R11" s="75">
        <v>19.61</v>
      </c>
      <c r="S11" s="75">
        <v>16.89</v>
      </c>
      <c r="T11" s="3">
        <f t="shared" ref="T11" si="18">S11/R11*100</f>
        <v>86.129525752167268</v>
      </c>
      <c r="U11" s="75">
        <v>35.89</v>
      </c>
      <c r="V11" s="75">
        <v>34.26</v>
      </c>
      <c r="W11" s="3">
        <f t="shared" ref="W11" si="19">V11/U11*100</f>
        <v>95.458344942881027</v>
      </c>
      <c r="X11" s="75">
        <v>68</v>
      </c>
      <c r="Y11" s="75">
        <v>58</v>
      </c>
      <c r="Z11" s="3">
        <f t="shared" ref="Z11" si="20">Y11/X11*100</f>
        <v>85.294117647058826</v>
      </c>
    </row>
    <row r="12" spans="1:26" ht="17.25" x14ac:dyDescent="0.3">
      <c r="A12" s="107"/>
      <c r="B12" s="109"/>
      <c r="C12" s="68" t="s">
        <v>3</v>
      </c>
      <c r="D12" s="69">
        <f t="shared" ref="D12:J12" si="21">AVERAGE(D2:D11)</f>
        <v>47.7</v>
      </c>
      <c r="E12" s="69">
        <f t="shared" si="21"/>
        <v>6.83</v>
      </c>
      <c r="F12" s="69">
        <f t="shared" si="21"/>
        <v>7.3</v>
      </c>
      <c r="G12" s="69">
        <f t="shared" si="21"/>
        <v>0.72</v>
      </c>
      <c r="H12" s="69">
        <f t="shared" si="21"/>
        <v>25.5</v>
      </c>
      <c r="I12" s="69">
        <f t="shared" si="21"/>
        <v>21.340000000000003</v>
      </c>
      <c r="J12" s="69">
        <f t="shared" si="21"/>
        <v>85.360000000000014</v>
      </c>
      <c r="L12" s="142"/>
      <c r="M12" s="139"/>
      <c r="N12" s="1">
        <v>2</v>
      </c>
      <c r="O12" s="75">
        <v>3.14</v>
      </c>
      <c r="P12" s="75">
        <v>2.96</v>
      </c>
      <c r="Q12" s="3">
        <f t="shared" si="9"/>
        <v>94.267515923566876</v>
      </c>
      <c r="R12" s="75">
        <v>17.54</v>
      </c>
      <c r="S12" s="75">
        <v>13.9</v>
      </c>
      <c r="T12" s="3">
        <f t="shared" si="4"/>
        <v>79.24743443557584</v>
      </c>
      <c r="U12" s="75">
        <v>33.380000000000003</v>
      </c>
      <c r="V12" s="75">
        <v>31.81</v>
      </c>
      <c r="W12" s="3">
        <f t="shared" si="1"/>
        <v>95.296584781306166</v>
      </c>
      <c r="X12" s="75">
        <v>64.569999999999993</v>
      </c>
      <c r="Y12" s="75">
        <v>54.5</v>
      </c>
      <c r="Z12" s="3">
        <f t="shared" si="2"/>
        <v>84.404522223943019</v>
      </c>
    </row>
    <row r="13" spans="1:26" ht="17.25" x14ac:dyDescent="0.3">
      <c r="A13" s="107" t="s">
        <v>57</v>
      </c>
      <c r="B13" s="108" t="s">
        <v>89</v>
      </c>
      <c r="C13" s="63">
        <v>1</v>
      </c>
      <c r="D13" s="64">
        <v>62</v>
      </c>
      <c r="E13" s="64">
        <v>6</v>
      </c>
      <c r="F13" s="66">
        <v>6.4</v>
      </c>
      <c r="G13" s="67">
        <v>0.65</v>
      </c>
      <c r="H13" s="67">
        <v>33</v>
      </c>
      <c r="I13" s="67">
        <v>30.38</v>
      </c>
      <c r="J13" s="67">
        <f>I13*4</f>
        <v>121.52</v>
      </c>
      <c r="L13" s="142"/>
      <c r="M13" s="139"/>
      <c r="N13" s="1">
        <v>3</v>
      </c>
      <c r="O13" s="75">
        <v>4.34</v>
      </c>
      <c r="P13" s="75">
        <v>4.0199999999999996</v>
      </c>
      <c r="Q13" s="3">
        <f t="shared" si="9"/>
        <v>92.626728110599075</v>
      </c>
      <c r="R13" s="75">
        <v>23.09</v>
      </c>
      <c r="S13" s="75">
        <v>19.440000000000001</v>
      </c>
      <c r="T13" s="3">
        <f t="shared" si="4"/>
        <v>84.192291035080132</v>
      </c>
      <c r="U13" s="75">
        <v>42.42</v>
      </c>
      <c r="V13" s="75">
        <v>40.24</v>
      </c>
      <c r="W13" s="3">
        <f t="shared" si="1"/>
        <v>94.860914662894857</v>
      </c>
      <c r="X13" s="75">
        <v>75.77</v>
      </c>
      <c r="Y13" s="75">
        <v>53.6</v>
      </c>
      <c r="Z13" s="3">
        <f t="shared" si="2"/>
        <v>70.740398574633772</v>
      </c>
    </row>
    <row r="14" spans="1:26" ht="17.25" x14ac:dyDescent="0.3">
      <c r="A14" s="107"/>
      <c r="B14" s="109"/>
      <c r="C14" s="63">
        <v>2</v>
      </c>
      <c r="D14" s="64">
        <v>52</v>
      </c>
      <c r="E14" s="64">
        <v>6</v>
      </c>
      <c r="F14" s="66">
        <v>4</v>
      </c>
      <c r="G14" s="67">
        <v>1.04</v>
      </c>
      <c r="H14" s="67">
        <v>20</v>
      </c>
      <c r="I14" s="67">
        <v>52.74</v>
      </c>
      <c r="J14" s="67">
        <f t="shared" ref="J14:J22" si="22">I14*4</f>
        <v>210.96</v>
      </c>
      <c r="L14" s="143"/>
      <c r="M14" s="140"/>
      <c r="N14" s="76" t="s">
        <v>64</v>
      </c>
      <c r="O14" s="77">
        <f>AVERAGE(O11:O13)</f>
        <v>3.7366666666666668</v>
      </c>
      <c r="P14" s="77">
        <f t="shared" ref="P14:Q14" si="23">AVERAGE(P11:P13)</f>
        <v>3.5066666666666664</v>
      </c>
      <c r="Q14" s="78">
        <f t="shared" si="23"/>
        <v>93.933470084668372</v>
      </c>
      <c r="R14" s="77">
        <f>AVERAGE(R11:R13)</f>
        <v>20.079999999999998</v>
      </c>
      <c r="S14" s="77">
        <f t="shared" ref="S14:T14" si="24">AVERAGE(S11:S13)</f>
        <v>16.743333333333336</v>
      </c>
      <c r="T14" s="78">
        <f t="shared" si="24"/>
        <v>83.189750407607747</v>
      </c>
      <c r="U14" s="77">
        <f>AVERAGE(U11:U13)</f>
        <v>37.230000000000004</v>
      </c>
      <c r="V14" s="77">
        <f t="shared" ref="V14:W14" si="25">AVERAGE(V11:V13)</f>
        <v>35.436666666666667</v>
      </c>
      <c r="W14" s="78">
        <f t="shared" si="25"/>
        <v>95.205281462360688</v>
      </c>
      <c r="X14" s="77">
        <f>AVERAGE(X11:X13)</f>
        <v>69.446666666666658</v>
      </c>
      <c r="Y14" s="77">
        <f t="shared" ref="Y14:Z14" si="26">AVERAGE(Y11:Y13)</f>
        <v>55.366666666666667</v>
      </c>
      <c r="Z14" s="78">
        <f t="shared" si="26"/>
        <v>80.146346148545206</v>
      </c>
    </row>
    <row r="15" spans="1:26" ht="17.25" x14ac:dyDescent="0.3">
      <c r="A15" s="107"/>
      <c r="B15" s="109"/>
      <c r="C15" s="63">
        <v>3</v>
      </c>
      <c r="D15" s="64">
        <v>50</v>
      </c>
      <c r="E15" s="64">
        <v>6</v>
      </c>
      <c r="F15" s="66">
        <v>12</v>
      </c>
      <c r="G15" s="67">
        <v>0.96</v>
      </c>
      <c r="H15" s="67">
        <v>24</v>
      </c>
      <c r="I15" s="67">
        <v>75.569999999999993</v>
      </c>
      <c r="J15" s="67">
        <f t="shared" si="22"/>
        <v>302.27999999999997</v>
      </c>
      <c r="L15" s="141" t="s">
        <v>19</v>
      </c>
      <c r="M15" s="138" t="s">
        <v>89</v>
      </c>
      <c r="N15" s="1">
        <v>1</v>
      </c>
      <c r="O15" s="75">
        <v>5.63</v>
      </c>
      <c r="P15" s="75">
        <v>4.6399999999999997</v>
      </c>
      <c r="Q15" s="3">
        <f t="shared" ref="Q15" si="27">P15/O15*100</f>
        <v>82.415630550621671</v>
      </c>
      <c r="R15" s="75">
        <v>34.159999999999997</v>
      </c>
      <c r="S15" s="75">
        <v>18.64</v>
      </c>
      <c r="T15" s="3">
        <f t="shared" ref="T15" si="28">S15/R15*100</f>
        <v>54.566744730679162</v>
      </c>
      <c r="U15" s="75">
        <v>42.06</v>
      </c>
      <c r="V15" s="75">
        <f>37.74+1.87</f>
        <v>39.61</v>
      </c>
      <c r="W15" s="3">
        <f t="shared" ref="W15" si="29">V15/U15*100</f>
        <v>94.174988112220632</v>
      </c>
      <c r="X15" s="75">
        <v>105.6</v>
      </c>
      <c r="Y15" s="75">
        <v>73.400000000000006</v>
      </c>
      <c r="Z15" s="3">
        <f t="shared" ref="Z15" si="30">Y15/X15*100</f>
        <v>69.507575757575765</v>
      </c>
    </row>
    <row r="16" spans="1:26" ht="17.25" x14ac:dyDescent="0.3">
      <c r="A16" s="107"/>
      <c r="B16" s="109"/>
      <c r="C16" s="63">
        <v>4</v>
      </c>
      <c r="D16" s="64">
        <v>52</v>
      </c>
      <c r="E16" s="64">
        <v>6.5</v>
      </c>
      <c r="F16" s="66">
        <v>15</v>
      </c>
      <c r="G16" s="67">
        <v>0.88</v>
      </c>
      <c r="H16" s="67">
        <v>26</v>
      </c>
      <c r="I16" s="67">
        <v>34.42</v>
      </c>
      <c r="J16" s="67">
        <f t="shared" si="22"/>
        <v>137.68</v>
      </c>
      <c r="L16" s="142"/>
      <c r="M16" s="139"/>
      <c r="N16" s="1">
        <v>2</v>
      </c>
      <c r="O16" s="75">
        <v>5.27</v>
      </c>
      <c r="P16" s="75">
        <v>4.49</v>
      </c>
      <c r="Q16" s="3">
        <f t="shared" si="9"/>
        <v>85.199240986717285</v>
      </c>
      <c r="R16" s="75">
        <v>50.16</v>
      </c>
      <c r="S16" s="75">
        <v>24.79</v>
      </c>
      <c r="T16" s="3">
        <f t="shared" si="4"/>
        <v>49.421850079744814</v>
      </c>
      <c r="U16" s="75">
        <v>50.38</v>
      </c>
      <c r="V16" s="75">
        <v>47.57</v>
      </c>
      <c r="W16" s="3">
        <f t="shared" si="1"/>
        <v>94.422389837236992</v>
      </c>
      <c r="X16" s="75">
        <v>79.819999999999993</v>
      </c>
      <c r="Y16" s="75">
        <v>55.44</v>
      </c>
      <c r="Z16" s="3">
        <f t="shared" si="2"/>
        <v>69.456276622400409</v>
      </c>
    </row>
    <row r="17" spans="1:26" ht="17.25" x14ac:dyDescent="0.3">
      <c r="A17" s="107"/>
      <c r="B17" s="109"/>
      <c r="C17" s="63">
        <v>5</v>
      </c>
      <c r="D17" s="64">
        <v>49</v>
      </c>
      <c r="E17" s="64">
        <v>7</v>
      </c>
      <c r="F17" s="66">
        <v>14.3</v>
      </c>
      <c r="G17" s="67"/>
      <c r="H17" s="67">
        <v>31</v>
      </c>
      <c r="I17" s="67">
        <v>44.08</v>
      </c>
      <c r="J17" s="67">
        <f t="shared" si="22"/>
        <v>176.32</v>
      </c>
      <c r="L17" s="142"/>
      <c r="M17" s="139"/>
      <c r="N17" s="1">
        <v>3</v>
      </c>
      <c r="O17" s="75">
        <v>7.36</v>
      </c>
      <c r="P17" s="75">
        <v>5.45</v>
      </c>
      <c r="Q17" s="3">
        <f t="shared" si="9"/>
        <v>74.048913043478265</v>
      </c>
      <c r="R17" s="75">
        <v>42.3</v>
      </c>
      <c r="S17" s="75">
        <v>21.74</v>
      </c>
      <c r="T17" s="3">
        <f t="shared" si="4"/>
        <v>51.394799054373522</v>
      </c>
      <c r="U17" s="75">
        <v>41.69</v>
      </c>
      <c r="V17" s="75">
        <v>39.29</v>
      </c>
      <c r="W17" s="3">
        <f t="shared" si="1"/>
        <v>94.243223794674975</v>
      </c>
      <c r="X17" s="75"/>
      <c r="Y17" s="75"/>
      <c r="Z17" s="3" t="e">
        <f t="shared" si="2"/>
        <v>#DIV/0!</v>
      </c>
    </row>
    <row r="18" spans="1:26" ht="17.25" x14ac:dyDescent="0.3">
      <c r="A18" s="107"/>
      <c r="B18" s="109"/>
      <c r="C18" s="63">
        <v>6</v>
      </c>
      <c r="D18" s="64">
        <v>54</v>
      </c>
      <c r="E18" s="64">
        <v>7.5</v>
      </c>
      <c r="F18" s="66">
        <v>7.6</v>
      </c>
      <c r="G18" s="67"/>
      <c r="H18" s="67">
        <v>29</v>
      </c>
      <c r="I18" s="67">
        <v>27.99</v>
      </c>
      <c r="J18" s="67">
        <f t="shared" si="22"/>
        <v>111.96</v>
      </c>
      <c r="L18" s="143"/>
      <c r="M18" s="140"/>
      <c r="N18" s="76" t="s">
        <v>64</v>
      </c>
      <c r="O18" s="77">
        <f>AVERAGE(O15:O17)</f>
        <v>6.086666666666666</v>
      </c>
      <c r="P18" s="77">
        <f t="shared" ref="P18:Q18" si="31">AVERAGE(P15:P17)</f>
        <v>4.8599999999999994</v>
      </c>
      <c r="Q18" s="78">
        <f t="shared" si="31"/>
        <v>80.554594860272402</v>
      </c>
      <c r="R18" s="77">
        <f>AVERAGE(R15:R17)</f>
        <v>42.206666666666663</v>
      </c>
      <c r="S18" s="77">
        <f t="shared" ref="S18:T18" si="32">AVERAGE(S15:S17)</f>
        <v>21.723333333333333</v>
      </c>
      <c r="T18" s="78">
        <f t="shared" si="32"/>
        <v>51.794464621599161</v>
      </c>
      <c r="U18" s="77">
        <f>AVERAGE(U15:U17)</f>
        <v>44.71</v>
      </c>
      <c r="V18" s="77">
        <f t="shared" ref="V18:W18" si="33">AVERAGE(V15:V17)</f>
        <v>42.156666666666666</v>
      </c>
      <c r="W18" s="78">
        <f t="shared" si="33"/>
        <v>94.280200581377528</v>
      </c>
      <c r="X18" s="77">
        <f>AVERAGE(X15:X17)</f>
        <v>92.71</v>
      </c>
      <c r="Y18" s="77">
        <f>AVERAGE(Y15:Y17)</f>
        <v>64.42</v>
      </c>
      <c r="Z18" s="78" t="e">
        <f t="shared" ref="Z18" si="34">AVERAGE(Z15:Z17)</f>
        <v>#DIV/0!</v>
      </c>
    </row>
    <row r="19" spans="1:26" ht="17.25" x14ac:dyDescent="0.3">
      <c r="A19" s="107"/>
      <c r="B19" s="109"/>
      <c r="C19" s="63">
        <v>7</v>
      </c>
      <c r="D19" s="64">
        <v>52</v>
      </c>
      <c r="E19" s="64">
        <v>7</v>
      </c>
      <c r="F19" s="66">
        <v>11</v>
      </c>
      <c r="G19" s="67"/>
      <c r="H19" s="67">
        <v>19</v>
      </c>
      <c r="I19" s="67">
        <v>73.31</v>
      </c>
      <c r="J19" s="67">
        <f t="shared" si="22"/>
        <v>293.24</v>
      </c>
      <c r="L19" s="141" t="s">
        <v>20</v>
      </c>
      <c r="M19" s="138" t="s">
        <v>89</v>
      </c>
      <c r="N19" s="1">
        <v>1</v>
      </c>
      <c r="O19" s="79">
        <v>3.49</v>
      </c>
      <c r="P19" s="75">
        <v>3.33</v>
      </c>
      <c r="Q19" s="3">
        <f t="shared" ref="Q19" si="35">P19/O19*100</f>
        <v>95.415472779369622</v>
      </c>
      <c r="R19" s="79">
        <v>23.14</v>
      </c>
      <c r="S19" s="75">
        <v>18.63</v>
      </c>
      <c r="T19" s="3">
        <f t="shared" ref="T19" si="36">S19/R19*100</f>
        <v>80.509939498703545</v>
      </c>
      <c r="U19" s="79">
        <v>41.15</v>
      </c>
      <c r="V19" s="75">
        <v>38.020000000000003</v>
      </c>
      <c r="W19" s="3">
        <f t="shared" ref="W19" si="37">V19/U19*100</f>
        <v>92.393681652490898</v>
      </c>
      <c r="X19" s="79">
        <v>72.09</v>
      </c>
      <c r="Y19" s="75">
        <v>61.28</v>
      </c>
      <c r="Z19" s="3">
        <f t="shared" ref="Z19" si="38">Y19/X19*100</f>
        <v>85.004855042308222</v>
      </c>
    </row>
    <row r="20" spans="1:26" ht="17.25" x14ac:dyDescent="0.3">
      <c r="A20" s="107"/>
      <c r="B20" s="109"/>
      <c r="C20" s="63">
        <v>8</v>
      </c>
      <c r="D20" s="64">
        <v>48</v>
      </c>
      <c r="E20" s="64">
        <v>6.5</v>
      </c>
      <c r="F20" s="66">
        <v>16</v>
      </c>
      <c r="G20" s="67"/>
      <c r="H20" s="67">
        <v>34</v>
      </c>
      <c r="I20" s="67">
        <v>6.67</v>
      </c>
      <c r="J20" s="67">
        <f t="shared" si="22"/>
        <v>26.68</v>
      </c>
      <c r="L20" s="142"/>
      <c r="M20" s="139"/>
      <c r="N20" s="1">
        <v>2</v>
      </c>
      <c r="O20" s="80">
        <v>2.84</v>
      </c>
      <c r="P20" s="75">
        <v>2.66</v>
      </c>
      <c r="Q20" s="3">
        <f t="shared" si="9"/>
        <v>93.661971830985919</v>
      </c>
      <c r="R20" s="80">
        <v>17.87</v>
      </c>
      <c r="S20" s="75">
        <v>13.4</v>
      </c>
      <c r="T20" s="3">
        <f t="shared" si="4"/>
        <v>74.986010072747618</v>
      </c>
      <c r="U20" s="80">
        <v>34.520000000000003</v>
      </c>
      <c r="V20" s="75">
        <v>30.75</v>
      </c>
      <c r="W20" s="3">
        <f t="shared" si="1"/>
        <v>89.07879490150637</v>
      </c>
      <c r="X20" s="80">
        <v>81.36</v>
      </c>
      <c r="Y20" s="75">
        <v>65.03</v>
      </c>
      <c r="Z20" s="3">
        <f t="shared" si="2"/>
        <v>79.928711897738452</v>
      </c>
    </row>
    <row r="21" spans="1:26" ht="17.25" x14ac:dyDescent="0.3">
      <c r="A21" s="107"/>
      <c r="B21" s="109"/>
      <c r="C21" s="63">
        <v>9</v>
      </c>
      <c r="D21" s="64">
        <v>51</v>
      </c>
      <c r="E21" s="64">
        <v>7</v>
      </c>
      <c r="F21" s="66">
        <v>17.8</v>
      </c>
      <c r="G21" s="67"/>
      <c r="H21" s="67">
        <v>38</v>
      </c>
      <c r="I21" s="67">
        <v>24.79</v>
      </c>
      <c r="J21" s="67">
        <f t="shared" si="22"/>
        <v>99.16</v>
      </c>
      <c r="L21" s="142"/>
      <c r="M21" s="139"/>
      <c r="N21" s="1">
        <v>3</v>
      </c>
      <c r="O21" s="80">
        <v>3.28</v>
      </c>
      <c r="P21" s="75">
        <v>3.03</v>
      </c>
      <c r="Q21" s="3">
        <f t="shared" si="9"/>
        <v>92.378048780487802</v>
      </c>
      <c r="R21" s="80">
        <v>19.89</v>
      </c>
      <c r="S21" s="75">
        <v>15.61</v>
      </c>
      <c r="T21" s="3">
        <f t="shared" si="4"/>
        <v>78.481649069884369</v>
      </c>
      <c r="U21" s="80">
        <v>31.49</v>
      </c>
      <c r="V21" s="75">
        <v>28.39</v>
      </c>
      <c r="W21" s="3">
        <f t="shared" si="1"/>
        <v>90.155604953953642</v>
      </c>
      <c r="X21" s="80">
        <v>77.19</v>
      </c>
      <c r="Y21" s="75">
        <v>62.48</v>
      </c>
      <c r="Z21" s="3">
        <f t="shared" si="2"/>
        <v>80.943127348102081</v>
      </c>
    </row>
    <row r="22" spans="1:26" ht="18" thickBot="1" x14ac:dyDescent="0.35">
      <c r="A22" s="107"/>
      <c r="B22" s="109"/>
      <c r="C22" s="63">
        <v>10</v>
      </c>
      <c r="D22" s="64">
        <v>52.5</v>
      </c>
      <c r="E22" s="64">
        <v>6.5</v>
      </c>
      <c r="F22" s="66">
        <v>15.1</v>
      </c>
      <c r="G22" s="67"/>
      <c r="H22" s="67">
        <v>15</v>
      </c>
      <c r="I22" s="67">
        <v>61.09</v>
      </c>
      <c r="J22" s="67">
        <f t="shared" si="22"/>
        <v>244.36</v>
      </c>
      <c r="L22" s="143"/>
      <c r="M22" s="140"/>
      <c r="N22" s="81" t="s">
        <v>64</v>
      </c>
      <c r="O22" s="82">
        <f>AVERAGE(O19:O21)</f>
        <v>3.2033333333333331</v>
      </c>
      <c r="P22" s="82">
        <f t="shared" ref="P22:Q22" si="39">AVERAGE(P19:P21)</f>
        <v>3.0066666666666664</v>
      </c>
      <c r="Q22" s="78">
        <f t="shared" si="39"/>
        <v>93.818497796947781</v>
      </c>
      <c r="R22" s="82">
        <f>AVERAGE(R19:R21)</f>
        <v>20.3</v>
      </c>
      <c r="S22" s="82">
        <f>AVERAGE(S19:S21)</f>
        <v>15.88</v>
      </c>
      <c r="T22" s="78">
        <f t="shared" ref="T22" si="40">AVERAGE(T19:T21)</f>
        <v>77.992532880445182</v>
      </c>
      <c r="U22" s="82">
        <f>AVERAGE(U19:U21)</f>
        <v>35.72</v>
      </c>
      <c r="V22" s="82">
        <f t="shared" ref="V22:W22" si="41">AVERAGE(V19:V21)</f>
        <v>32.38666666666667</v>
      </c>
      <c r="W22" s="78">
        <f t="shared" si="41"/>
        <v>90.542693835983641</v>
      </c>
      <c r="X22" s="82">
        <f>AVERAGE(X19:X21)</f>
        <v>76.88</v>
      </c>
      <c r="Y22" s="82">
        <f t="shared" ref="Y22:Z22" si="42">AVERAGE(Y19:Y21)</f>
        <v>62.93</v>
      </c>
      <c r="Z22" s="78">
        <f t="shared" si="42"/>
        <v>81.95889809604958</v>
      </c>
    </row>
    <row r="23" spans="1:26" ht="18" thickBot="1" x14ac:dyDescent="0.35">
      <c r="A23" s="107"/>
      <c r="B23" s="109"/>
      <c r="C23" s="68" t="s">
        <v>3</v>
      </c>
      <c r="D23" s="69">
        <f t="shared" ref="D23:J23" si="43">AVERAGE(D13:D22)</f>
        <v>52.25</v>
      </c>
      <c r="E23" s="69">
        <f t="shared" si="43"/>
        <v>6.6</v>
      </c>
      <c r="F23" s="69">
        <f t="shared" si="43"/>
        <v>11.92</v>
      </c>
      <c r="G23" s="69">
        <f t="shared" si="43"/>
        <v>0.88249999999999995</v>
      </c>
      <c r="H23" s="69">
        <f t="shared" si="43"/>
        <v>26.9</v>
      </c>
      <c r="I23" s="69">
        <f t="shared" si="43"/>
        <v>43.104000000000006</v>
      </c>
      <c r="J23" s="69">
        <f t="shared" si="43"/>
        <v>172.41600000000003</v>
      </c>
      <c r="L23" s="141" t="s">
        <v>58</v>
      </c>
      <c r="M23" s="138" t="s">
        <v>89</v>
      </c>
      <c r="N23" s="1">
        <v>1</v>
      </c>
      <c r="O23" s="75">
        <v>3.77</v>
      </c>
      <c r="P23" s="75">
        <v>3.57</v>
      </c>
      <c r="Q23" s="3">
        <f t="shared" ref="Q23" si="44">P23/O23*100</f>
        <v>94.694960212201579</v>
      </c>
      <c r="R23" s="75">
        <v>25.02</v>
      </c>
      <c r="S23" s="75">
        <v>18.760000000000002</v>
      </c>
      <c r="T23" s="3">
        <f t="shared" ref="T23" si="45">S23/R23*100</f>
        <v>74.980015987210237</v>
      </c>
      <c r="U23" s="75">
        <v>44.81</v>
      </c>
      <c r="V23" s="75">
        <v>41.23</v>
      </c>
      <c r="W23" s="3">
        <f t="shared" ref="W23" si="46">V23/U23*100</f>
        <v>92.010711894666358</v>
      </c>
      <c r="X23" s="75">
        <v>87.64</v>
      </c>
      <c r="Y23" s="75">
        <v>76.040000000000006</v>
      </c>
      <c r="Z23" s="3">
        <f t="shared" ref="Z23" si="47">Y23/X23*100</f>
        <v>86.76403468735738</v>
      </c>
    </row>
    <row r="24" spans="1:26" ht="35.25" x14ac:dyDescent="0.3">
      <c r="A24" s="71" t="s">
        <v>4</v>
      </c>
      <c r="B24" s="70" t="s">
        <v>0</v>
      </c>
      <c r="C24" s="70" t="s">
        <v>1</v>
      </c>
      <c r="D24" s="70" t="s">
        <v>51</v>
      </c>
      <c r="E24" s="84" t="s">
        <v>52</v>
      </c>
      <c r="F24" s="85" t="s">
        <v>54</v>
      </c>
      <c r="G24" s="62" t="s">
        <v>55</v>
      </c>
      <c r="H24" s="106" t="s">
        <v>90</v>
      </c>
      <c r="I24" s="62" t="s">
        <v>117</v>
      </c>
      <c r="J24" s="62" t="s">
        <v>118</v>
      </c>
      <c r="L24" s="142"/>
      <c r="M24" s="139"/>
      <c r="N24" s="1">
        <v>2</v>
      </c>
      <c r="O24" s="75">
        <v>3.83</v>
      </c>
      <c r="P24" s="75">
        <v>3.63</v>
      </c>
      <c r="Q24" s="3">
        <f t="shared" si="9"/>
        <v>94.778067885117494</v>
      </c>
      <c r="R24" s="75">
        <v>29.18</v>
      </c>
      <c r="S24" s="75">
        <v>20.46</v>
      </c>
      <c r="T24" s="3">
        <f t="shared" si="4"/>
        <v>70.116518163125434</v>
      </c>
      <c r="U24" s="75">
        <v>46.37</v>
      </c>
      <c r="V24" s="75">
        <v>43.51</v>
      </c>
      <c r="W24" s="3">
        <f t="shared" si="1"/>
        <v>93.832219107181373</v>
      </c>
      <c r="X24" s="75">
        <v>60.38</v>
      </c>
      <c r="Y24" s="75">
        <v>50.39</v>
      </c>
      <c r="Z24" s="3">
        <f t="shared" si="2"/>
        <v>83.454786353097049</v>
      </c>
    </row>
    <row r="25" spans="1:26" ht="17.25" x14ac:dyDescent="0.3">
      <c r="A25" s="107" t="s">
        <v>18</v>
      </c>
      <c r="B25" s="108" t="s">
        <v>89</v>
      </c>
      <c r="C25" s="63">
        <v>1</v>
      </c>
      <c r="D25" s="64">
        <v>49</v>
      </c>
      <c r="E25" s="64">
        <v>6.5</v>
      </c>
      <c r="F25" s="66">
        <v>6</v>
      </c>
      <c r="G25" s="67">
        <v>0.7</v>
      </c>
      <c r="H25" s="67">
        <v>35</v>
      </c>
      <c r="I25" s="67">
        <v>72.42</v>
      </c>
      <c r="J25" s="67">
        <f>I25*4</f>
        <v>289.68</v>
      </c>
      <c r="L25" s="142"/>
      <c r="M25" s="139"/>
      <c r="N25" s="1">
        <v>3</v>
      </c>
      <c r="O25" s="75">
        <v>4.59</v>
      </c>
      <c r="P25" s="75">
        <v>4.3</v>
      </c>
      <c r="Q25" s="3">
        <f t="shared" si="9"/>
        <v>93.68191721132898</v>
      </c>
      <c r="R25" s="75">
        <v>29.24</v>
      </c>
      <c r="S25" s="75">
        <v>23</v>
      </c>
      <c r="T25" s="3">
        <f t="shared" si="4"/>
        <v>78.659370725034208</v>
      </c>
      <c r="U25" s="75">
        <v>49.56</v>
      </c>
      <c r="V25" s="75">
        <v>45.62</v>
      </c>
      <c r="W25" s="3">
        <f t="shared" si="1"/>
        <v>92.050040355125091</v>
      </c>
      <c r="X25" s="75">
        <v>73.5</v>
      </c>
      <c r="Y25" s="75">
        <v>65.11</v>
      </c>
      <c r="Z25" s="3">
        <f t="shared" si="2"/>
        <v>88.585034013605451</v>
      </c>
    </row>
    <row r="26" spans="1:26" ht="17.25" x14ac:dyDescent="0.3">
      <c r="A26" s="107"/>
      <c r="B26" s="109"/>
      <c r="C26" s="63">
        <v>2</v>
      </c>
      <c r="D26" s="64">
        <v>51</v>
      </c>
      <c r="E26" s="64">
        <v>6.5</v>
      </c>
      <c r="F26" s="66">
        <v>11.7</v>
      </c>
      <c r="G26" s="67">
        <v>0.7</v>
      </c>
      <c r="H26" s="67">
        <v>25</v>
      </c>
      <c r="I26" s="67">
        <v>89.51</v>
      </c>
      <c r="J26" s="67">
        <f t="shared" ref="J26:J34" si="48">I26*4</f>
        <v>358.04</v>
      </c>
      <c r="L26" s="143"/>
      <c r="M26" s="140"/>
      <c r="N26" s="76" t="s">
        <v>64</v>
      </c>
      <c r="O26" s="77">
        <f>AVERAGE(O23:O25)</f>
        <v>4.0633333333333335</v>
      </c>
      <c r="P26" s="77">
        <f t="shared" ref="P26:Q26" si="49">AVERAGE(P23:P25)</f>
        <v>3.8333333333333335</v>
      </c>
      <c r="Q26" s="78">
        <f t="shared" si="49"/>
        <v>94.384981769549356</v>
      </c>
      <c r="R26" s="77">
        <f>AVERAGE(R23:R25)</f>
        <v>27.813333333333333</v>
      </c>
      <c r="S26" s="77">
        <f>AVERAGE(S23:S25)</f>
        <v>20.74</v>
      </c>
      <c r="T26" s="78">
        <f t="shared" ref="T26" si="50">AVERAGE(T23:T25)</f>
        <v>74.585301625123293</v>
      </c>
      <c r="U26" s="77">
        <f>AVERAGE(U23:U25)</f>
        <v>46.913333333333334</v>
      </c>
      <c r="V26" s="77">
        <f t="shared" ref="V26:W26" si="51">AVERAGE(V23:V25)</f>
        <v>43.453333333333326</v>
      </c>
      <c r="W26" s="78">
        <f t="shared" si="51"/>
        <v>92.630990452324269</v>
      </c>
      <c r="X26" s="77">
        <f>AVERAGE(X23:X25)</f>
        <v>73.84</v>
      </c>
      <c r="Y26" s="77">
        <f t="shared" ref="Y26:Z26" si="52">AVERAGE(Y23:Y25)</f>
        <v>63.846666666666671</v>
      </c>
      <c r="Z26" s="78">
        <f t="shared" si="52"/>
        <v>86.267951684686636</v>
      </c>
    </row>
    <row r="27" spans="1:26" ht="17.25" x14ac:dyDescent="0.3">
      <c r="A27" s="107"/>
      <c r="B27" s="109"/>
      <c r="C27" s="63">
        <v>3</v>
      </c>
      <c r="D27" s="64">
        <v>46</v>
      </c>
      <c r="E27" s="64">
        <v>6.5</v>
      </c>
      <c r="F27" s="66">
        <v>18.7</v>
      </c>
      <c r="G27" s="67">
        <v>0.72</v>
      </c>
      <c r="H27" s="67">
        <v>23</v>
      </c>
      <c r="I27" s="67">
        <v>60.55</v>
      </c>
      <c r="J27" s="67">
        <f t="shared" si="48"/>
        <v>242.2</v>
      </c>
      <c r="K27" s="115"/>
      <c r="L27" s="141" t="s">
        <v>22</v>
      </c>
      <c r="M27" s="138" t="s">
        <v>89</v>
      </c>
      <c r="N27" s="1">
        <v>1</v>
      </c>
      <c r="O27" s="75">
        <v>3.3</v>
      </c>
      <c r="P27" s="75">
        <v>3.02</v>
      </c>
      <c r="Q27" s="3">
        <f t="shared" ref="Q27" si="53">P27/O27*100</f>
        <v>91.515151515151516</v>
      </c>
      <c r="R27" s="75">
        <v>20.8</v>
      </c>
      <c r="S27" s="75">
        <v>15.81</v>
      </c>
      <c r="T27" s="3">
        <f t="shared" ref="T27" si="54">S27/R27*100</f>
        <v>76.009615384615387</v>
      </c>
      <c r="U27" s="75">
        <v>30.1</v>
      </c>
      <c r="V27" s="75">
        <v>27.86</v>
      </c>
      <c r="W27" s="3">
        <f t="shared" ref="W27" si="55">V27/U27*100</f>
        <v>92.558139534883708</v>
      </c>
      <c r="X27" s="75">
        <v>47.55</v>
      </c>
      <c r="Y27" s="75">
        <v>38.28</v>
      </c>
      <c r="Z27" s="3">
        <f t="shared" ref="Z27" si="56">Y27/X27*100</f>
        <v>80.504731861198735</v>
      </c>
    </row>
    <row r="28" spans="1:26" ht="17.25" x14ac:dyDescent="0.3">
      <c r="A28" s="107"/>
      <c r="B28" s="109"/>
      <c r="C28" s="63">
        <v>4</v>
      </c>
      <c r="D28" s="64">
        <v>63</v>
      </c>
      <c r="E28" s="64">
        <v>7</v>
      </c>
      <c r="F28" s="66">
        <v>17.600000000000001</v>
      </c>
      <c r="G28" s="67">
        <v>0.76</v>
      </c>
      <c r="H28" s="67">
        <v>31</v>
      </c>
      <c r="I28" s="67">
        <v>70.72</v>
      </c>
      <c r="J28" s="67">
        <f t="shared" si="48"/>
        <v>282.88</v>
      </c>
      <c r="K28" s="115"/>
      <c r="L28" s="142"/>
      <c r="M28" s="139"/>
      <c r="N28" s="1">
        <v>2</v>
      </c>
      <c r="O28" s="75">
        <v>2.83</v>
      </c>
      <c r="P28" s="75">
        <v>2.5</v>
      </c>
      <c r="Q28" s="3">
        <f t="shared" si="9"/>
        <v>88.339222614840978</v>
      </c>
      <c r="R28" s="75">
        <v>14.4</v>
      </c>
      <c r="S28" s="75">
        <v>13.78</v>
      </c>
      <c r="T28" s="3">
        <f t="shared" si="4"/>
        <v>95.694444444444443</v>
      </c>
      <c r="U28" s="75">
        <v>28.9</v>
      </c>
      <c r="V28" s="75">
        <v>25.98</v>
      </c>
      <c r="W28" s="3">
        <f t="shared" si="1"/>
        <v>89.896193771626301</v>
      </c>
      <c r="X28" s="75">
        <v>55.63</v>
      </c>
      <c r="Y28" s="75">
        <v>46.95</v>
      </c>
      <c r="Z28" s="3">
        <f t="shared" si="2"/>
        <v>84.396908143088268</v>
      </c>
    </row>
    <row r="29" spans="1:26" ht="17.25" x14ac:dyDescent="0.3">
      <c r="A29" s="107"/>
      <c r="B29" s="109"/>
      <c r="C29" s="63">
        <v>5</v>
      </c>
      <c r="D29" s="64">
        <v>56</v>
      </c>
      <c r="E29" s="64">
        <v>6.5</v>
      </c>
      <c r="F29" s="66">
        <v>5.9</v>
      </c>
      <c r="G29" s="67">
        <v>0.89</v>
      </c>
      <c r="H29" s="67">
        <v>35</v>
      </c>
      <c r="I29" s="67">
        <v>43.18</v>
      </c>
      <c r="J29" s="67">
        <f t="shared" si="48"/>
        <v>172.72</v>
      </c>
      <c r="K29" s="115"/>
      <c r="L29" s="142"/>
      <c r="M29" s="139"/>
      <c r="N29" s="1">
        <v>3</v>
      </c>
      <c r="O29" s="75">
        <v>3.43</v>
      </c>
      <c r="P29" s="75">
        <v>3.07</v>
      </c>
      <c r="Q29" s="3">
        <f t="shared" si="9"/>
        <v>89.504373177842552</v>
      </c>
      <c r="R29" s="75">
        <v>18.57</v>
      </c>
      <c r="S29" s="75">
        <v>13.85</v>
      </c>
      <c r="T29" s="3">
        <f t="shared" si="4"/>
        <v>74.582660204631125</v>
      </c>
      <c r="U29" s="75">
        <v>31.8</v>
      </c>
      <c r="V29" s="75">
        <v>29.38</v>
      </c>
      <c r="W29" s="3">
        <f t="shared" si="1"/>
        <v>92.389937106918225</v>
      </c>
      <c r="X29" s="75">
        <v>68.59</v>
      </c>
      <c r="Y29" s="75">
        <v>57.44</v>
      </c>
      <c r="Z29" s="3">
        <f t="shared" si="2"/>
        <v>83.743986003790639</v>
      </c>
    </row>
    <row r="30" spans="1:26" ht="17.25" x14ac:dyDescent="0.3">
      <c r="A30" s="107"/>
      <c r="B30" s="109"/>
      <c r="C30" s="63">
        <v>6</v>
      </c>
      <c r="D30" s="64">
        <v>62</v>
      </c>
      <c r="E30" s="64">
        <v>8</v>
      </c>
      <c r="F30" s="66">
        <v>4.4000000000000004</v>
      </c>
      <c r="G30" s="67">
        <v>0.72</v>
      </c>
      <c r="H30" s="67">
        <v>25</v>
      </c>
      <c r="I30" s="67">
        <v>103.25</v>
      </c>
      <c r="J30" s="67">
        <f t="shared" si="48"/>
        <v>413</v>
      </c>
      <c r="K30" s="115"/>
      <c r="L30" s="143"/>
      <c r="M30" s="140"/>
      <c r="N30" s="76" t="s">
        <v>64</v>
      </c>
      <c r="O30" s="77">
        <f>AVERAGE(O27:O29)</f>
        <v>3.186666666666667</v>
      </c>
      <c r="P30" s="77">
        <f t="shared" ref="P30:Q30" si="57">AVERAGE(P27:P29)</f>
        <v>2.8633333333333333</v>
      </c>
      <c r="Q30" s="78">
        <f t="shared" si="57"/>
        <v>89.786249102611691</v>
      </c>
      <c r="R30" s="77">
        <f>AVERAGE(R27:R29)</f>
        <v>17.923333333333336</v>
      </c>
      <c r="S30" s="77">
        <f t="shared" ref="S30:T30" si="58">AVERAGE(S27:S29)</f>
        <v>14.479999999999999</v>
      </c>
      <c r="T30" s="78">
        <f t="shared" si="58"/>
        <v>82.095573344563647</v>
      </c>
      <c r="U30" s="77">
        <f>AVERAGE(U27:U29)</f>
        <v>30.266666666666666</v>
      </c>
      <c r="V30" s="77">
        <f t="shared" ref="V30:W30" si="59">AVERAGE(V27:V29)</f>
        <v>27.74</v>
      </c>
      <c r="W30" s="78">
        <f t="shared" si="59"/>
        <v>91.614756804476087</v>
      </c>
      <c r="X30" s="77">
        <f>AVERAGE(X27:X29)</f>
        <v>57.256666666666668</v>
      </c>
      <c r="Y30" s="77">
        <f t="shared" ref="Y30:Z30" si="60">AVERAGE(Y27:Y29)</f>
        <v>47.556666666666672</v>
      </c>
      <c r="Z30" s="78">
        <f t="shared" si="60"/>
        <v>82.881875336025885</v>
      </c>
    </row>
    <row r="31" spans="1:26" ht="17.25" x14ac:dyDescent="0.3">
      <c r="A31" s="107"/>
      <c r="B31" s="109"/>
      <c r="C31" s="63">
        <v>7</v>
      </c>
      <c r="D31" s="64">
        <v>63</v>
      </c>
      <c r="E31" s="64">
        <v>6</v>
      </c>
      <c r="F31" s="66">
        <v>18.5</v>
      </c>
      <c r="G31" s="67">
        <v>0.76</v>
      </c>
      <c r="H31" s="67">
        <v>25</v>
      </c>
      <c r="I31" s="67">
        <v>121.56</v>
      </c>
      <c r="J31" s="67">
        <f t="shared" si="48"/>
        <v>486.24</v>
      </c>
      <c r="K31" s="115"/>
      <c r="L31" s="141" t="s">
        <v>23</v>
      </c>
      <c r="M31" s="138" t="s">
        <v>89</v>
      </c>
      <c r="N31" s="1">
        <v>1</v>
      </c>
      <c r="O31" s="79">
        <v>2.93</v>
      </c>
      <c r="P31" s="75">
        <v>2.86</v>
      </c>
      <c r="Q31" s="3">
        <f t="shared" ref="Q31" si="61">P31/O31*100</f>
        <v>97.610921501706471</v>
      </c>
      <c r="R31" s="79">
        <v>20.82</v>
      </c>
      <c r="S31" s="75">
        <v>19</v>
      </c>
      <c r="T31" s="3">
        <f t="shared" ref="T31" si="62">S31/R31*100</f>
        <v>91.258405379442848</v>
      </c>
      <c r="U31" s="79">
        <v>38.9</v>
      </c>
      <c r="V31" s="75">
        <v>37.35</v>
      </c>
      <c r="W31" s="3">
        <f t="shared" ref="W31" si="63">V31/U31*100</f>
        <v>96.015424164524433</v>
      </c>
      <c r="X31" s="79">
        <v>45.62</v>
      </c>
      <c r="Y31" s="75">
        <v>44.67</v>
      </c>
      <c r="Z31" s="3">
        <f t="shared" ref="Z31" si="64">Y31/X31*100</f>
        <v>97.917580008768084</v>
      </c>
    </row>
    <row r="32" spans="1:26" ht="17.25" x14ac:dyDescent="0.3">
      <c r="A32" s="107"/>
      <c r="B32" s="109"/>
      <c r="C32" s="63">
        <v>8</v>
      </c>
      <c r="D32" s="64">
        <v>52</v>
      </c>
      <c r="E32" s="64">
        <v>7</v>
      </c>
      <c r="F32" s="66">
        <v>11.9</v>
      </c>
      <c r="G32" s="67">
        <v>0.89</v>
      </c>
      <c r="H32" s="67">
        <v>22</v>
      </c>
      <c r="I32" s="67">
        <v>78.180000000000007</v>
      </c>
      <c r="J32" s="67">
        <f t="shared" si="48"/>
        <v>312.72000000000003</v>
      </c>
      <c r="K32" s="115"/>
      <c r="L32" s="142"/>
      <c r="M32" s="139"/>
      <c r="N32" s="1">
        <v>2</v>
      </c>
      <c r="O32" s="80">
        <v>2.2599999999999998</v>
      </c>
      <c r="P32" s="75">
        <v>2.1800000000000002</v>
      </c>
      <c r="Q32" s="3">
        <f t="shared" si="9"/>
        <v>96.460176991150462</v>
      </c>
      <c r="R32" s="80">
        <v>15.06</v>
      </c>
      <c r="S32" s="75">
        <v>12.96</v>
      </c>
      <c r="T32" s="3">
        <f t="shared" si="4"/>
        <v>86.055776892430274</v>
      </c>
      <c r="U32" s="80">
        <v>29.4</v>
      </c>
      <c r="V32" s="75">
        <v>28.43</v>
      </c>
      <c r="W32" s="3">
        <f t="shared" si="1"/>
        <v>96.700680272108855</v>
      </c>
      <c r="X32" s="80">
        <v>39</v>
      </c>
      <c r="Y32" s="75">
        <v>35.520000000000003</v>
      </c>
      <c r="Z32" s="3">
        <f t="shared" si="2"/>
        <v>91.076923076923094</v>
      </c>
    </row>
    <row r="33" spans="1:26" ht="17.25" x14ac:dyDescent="0.3">
      <c r="A33" s="107"/>
      <c r="B33" s="109"/>
      <c r="C33" s="63">
        <v>9</v>
      </c>
      <c r="D33" s="64">
        <v>52</v>
      </c>
      <c r="E33" s="64">
        <v>5.5</v>
      </c>
      <c r="F33" s="66">
        <v>12.2</v>
      </c>
      <c r="G33" s="67"/>
      <c r="H33" s="67">
        <v>18</v>
      </c>
      <c r="I33" s="67">
        <v>73.66</v>
      </c>
      <c r="J33" s="67">
        <f t="shared" si="48"/>
        <v>294.64</v>
      </c>
      <c r="L33" s="142"/>
      <c r="M33" s="139"/>
      <c r="N33" s="1">
        <v>3</v>
      </c>
      <c r="O33" s="80">
        <v>2.75</v>
      </c>
      <c r="P33" s="75">
        <v>2.66</v>
      </c>
      <c r="Q33" s="3">
        <f t="shared" si="9"/>
        <v>96.727272727272734</v>
      </c>
      <c r="R33" s="80">
        <v>17.510000000000002</v>
      </c>
      <c r="S33" s="75">
        <v>16.170000000000002</v>
      </c>
      <c r="T33" s="3">
        <f t="shared" si="4"/>
        <v>92.347230154197604</v>
      </c>
      <c r="U33" s="80">
        <v>28.42</v>
      </c>
      <c r="V33" s="75">
        <v>27.42</v>
      </c>
      <c r="W33" s="3">
        <f t="shared" si="1"/>
        <v>96.481351161154123</v>
      </c>
      <c r="X33" s="80">
        <v>46.98</v>
      </c>
      <c r="Y33" s="75">
        <v>44.2</v>
      </c>
      <c r="Z33" s="3">
        <f t="shared" si="2"/>
        <v>94.082588335461921</v>
      </c>
    </row>
    <row r="34" spans="1:26" ht="18" thickBot="1" x14ac:dyDescent="0.35">
      <c r="A34" s="107"/>
      <c r="B34" s="109"/>
      <c r="C34" s="63">
        <v>10</v>
      </c>
      <c r="D34" s="64">
        <v>55</v>
      </c>
      <c r="E34" s="64">
        <v>6.5</v>
      </c>
      <c r="F34" s="66">
        <v>8.6</v>
      </c>
      <c r="G34" s="67"/>
      <c r="H34" s="67">
        <v>29</v>
      </c>
      <c r="I34" s="67">
        <v>35.770000000000003</v>
      </c>
      <c r="J34" s="67">
        <f t="shared" si="48"/>
        <v>143.08000000000001</v>
      </c>
      <c r="K34" s="115"/>
      <c r="L34" s="144"/>
      <c r="M34" s="140"/>
      <c r="N34" s="81" t="s">
        <v>64</v>
      </c>
      <c r="O34" s="82">
        <f>AVERAGE(O31:O33)</f>
        <v>2.6466666666666665</v>
      </c>
      <c r="P34" s="82">
        <f t="shared" ref="P34:Q34" si="65">AVERAGE(P31:P33)</f>
        <v>2.5666666666666669</v>
      </c>
      <c r="Q34" s="78">
        <f t="shared" si="65"/>
        <v>96.932790406709898</v>
      </c>
      <c r="R34" s="82">
        <f>AVERAGE(R31:R33)</f>
        <v>17.796666666666667</v>
      </c>
      <c r="S34" s="82">
        <f t="shared" ref="S34:T34" si="66">AVERAGE(S31:S33)</f>
        <v>16.043333333333333</v>
      </c>
      <c r="T34" s="78">
        <f t="shared" si="66"/>
        <v>89.887137475356894</v>
      </c>
      <c r="U34" s="82">
        <f>AVERAGE(U31:U33)</f>
        <v>32.24</v>
      </c>
      <c r="V34" s="82">
        <f t="shared" ref="V34:W34" si="67">AVERAGE(V31:V33)</f>
        <v>31.066666666666666</v>
      </c>
      <c r="W34" s="78">
        <f t="shared" si="67"/>
        <v>96.399151865929142</v>
      </c>
      <c r="X34" s="82">
        <f>AVERAGE(X31:X33)</f>
        <v>43.866666666666667</v>
      </c>
      <c r="Y34" s="82">
        <f t="shared" ref="Y34:Z34" si="68">AVERAGE(Y31:Y33)</f>
        <v>41.463333333333331</v>
      </c>
      <c r="Z34" s="78">
        <f t="shared" si="68"/>
        <v>94.359030473717709</v>
      </c>
    </row>
    <row r="35" spans="1:26" ht="17.25" x14ac:dyDescent="0.3">
      <c r="A35" s="107"/>
      <c r="B35" s="109"/>
      <c r="C35" s="68" t="s">
        <v>3</v>
      </c>
      <c r="D35" s="69">
        <f t="shared" ref="D35:I35" si="69">AVERAGE(D25:D34)</f>
        <v>54.9</v>
      </c>
      <c r="E35" s="69">
        <f t="shared" si="69"/>
        <v>6.6</v>
      </c>
      <c r="F35" s="69">
        <f t="shared" si="69"/>
        <v>11.55</v>
      </c>
      <c r="G35" s="69">
        <f t="shared" si="69"/>
        <v>0.76749999999999996</v>
      </c>
      <c r="H35" s="69">
        <f t="shared" si="69"/>
        <v>26.8</v>
      </c>
      <c r="I35" s="69">
        <f t="shared" si="69"/>
        <v>74.88000000000001</v>
      </c>
      <c r="J35" s="69">
        <f t="shared" ref="J35" si="70">AVERAGE(J25:J34)</f>
        <v>299.52000000000004</v>
      </c>
    </row>
    <row r="36" spans="1:26" ht="18" thickBot="1" x14ac:dyDescent="0.35">
      <c r="A36" s="107" t="s">
        <v>19</v>
      </c>
      <c r="B36" s="108" t="s">
        <v>89</v>
      </c>
      <c r="C36" s="63">
        <v>1</v>
      </c>
      <c r="D36" s="64">
        <v>65</v>
      </c>
      <c r="E36" s="64">
        <v>7.5</v>
      </c>
      <c r="F36" s="66">
        <v>13.2</v>
      </c>
      <c r="G36" s="67">
        <v>1.33</v>
      </c>
      <c r="H36" s="67">
        <v>31</v>
      </c>
      <c r="I36" s="67">
        <v>67.92</v>
      </c>
      <c r="J36" s="67">
        <f>I36*4</f>
        <v>271.68</v>
      </c>
    </row>
    <row r="37" spans="1:26" ht="17.25" x14ac:dyDescent="0.3">
      <c r="A37" s="107"/>
      <c r="B37" s="109"/>
      <c r="C37" s="63">
        <v>2</v>
      </c>
      <c r="D37" s="64">
        <v>54</v>
      </c>
      <c r="E37" s="64">
        <v>7</v>
      </c>
      <c r="F37" s="66">
        <v>6.6</v>
      </c>
      <c r="G37" s="67">
        <v>0.55000000000000004</v>
      </c>
      <c r="H37" s="67">
        <v>49</v>
      </c>
      <c r="I37" s="67">
        <v>72.84</v>
      </c>
      <c r="J37" s="67">
        <f t="shared" ref="J37:J45" si="71">I37*4</f>
        <v>291.36</v>
      </c>
      <c r="L37" s="130" t="s">
        <v>4</v>
      </c>
      <c r="M37" s="121" t="s">
        <v>0</v>
      </c>
      <c r="N37" s="121" t="s">
        <v>1</v>
      </c>
      <c r="O37" s="146" t="s">
        <v>85</v>
      </c>
      <c r="P37" s="147"/>
      <c r="Q37" s="149"/>
      <c r="S37" s="130" t="s">
        <v>4</v>
      </c>
      <c r="T37" s="121" t="s">
        <v>0</v>
      </c>
      <c r="U37" s="121" t="s">
        <v>1</v>
      </c>
      <c r="V37" s="156" t="s">
        <v>86</v>
      </c>
      <c r="W37" s="158" t="s">
        <v>87</v>
      </c>
    </row>
    <row r="38" spans="1:26" ht="17.25" x14ac:dyDescent="0.3">
      <c r="A38" s="107"/>
      <c r="B38" s="109"/>
      <c r="C38" s="63">
        <v>3</v>
      </c>
      <c r="D38" s="64">
        <v>51</v>
      </c>
      <c r="E38" s="64">
        <v>6.5</v>
      </c>
      <c r="F38" s="66">
        <v>16.399999999999999</v>
      </c>
      <c r="G38" s="67">
        <v>0.6</v>
      </c>
      <c r="H38" s="67">
        <v>25</v>
      </c>
      <c r="I38" s="67">
        <v>109.46</v>
      </c>
      <c r="J38" s="67">
        <f t="shared" si="71"/>
        <v>437.84</v>
      </c>
      <c r="K38" s="115"/>
      <c r="L38" s="150"/>
      <c r="M38" s="151"/>
      <c r="N38" s="151"/>
      <c r="O38" s="74" t="s">
        <v>61</v>
      </c>
      <c r="P38" s="74" t="s">
        <v>62</v>
      </c>
      <c r="Q38" s="96" t="s">
        <v>63</v>
      </c>
      <c r="S38" s="150"/>
      <c r="T38" s="151"/>
      <c r="U38" s="151"/>
      <c r="V38" s="157"/>
      <c r="W38" s="159"/>
    </row>
    <row r="39" spans="1:26" ht="17.25" x14ac:dyDescent="0.3">
      <c r="A39" s="107"/>
      <c r="B39" s="109"/>
      <c r="C39" s="63">
        <v>4</v>
      </c>
      <c r="D39" s="64">
        <v>65</v>
      </c>
      <c r="E39" s="64">
        <v>6.5</v>
      </c>
      <c r="F39" s="66">
        <v>13.3</v>
      </c>
      <c r="G39" s="67">
        <v>0.72</v>
      </c>
      <c r="H39" s="67">
        <v>24</v>
      </c>
      <c r="I39" s="67">
        <v>87.38</v>
      </c>
      <c r="J39" s="67">
        <f t="shared" si="71"/>
        <v>349.52</v>
      </c>
      <c r="K39" s="115"/>
      <c r="L39" s="141" t="s">
        <v>16</v>
      </c>
      <c r="M39" s="138" t="s">
        <v>89</v>
      </c>
      <c r="N39" s="1">
        <v>1</v>
      </c>
      <c r="O39" s="75">
        <v>6.42</v>
      </c>
      <c r="P39" s="75">
        <v>6.15</v>
      </c>
      <c r="Q39" s="10">
        <f>P39/O39*100</f>
        <v>95.794392523364493</v>
      </c>
      <c r="S39" s="102" t="s">
        <v>16</v>
      </c>
      <c r="T39" s="104" t="s">
        <v>89</v>
      </c>
      <c r="U39" s="1">
        <v>1</v>
      </c>
      <c r="V39" s="65">
        <v>33</v>
      </c>
      <c r="W39" s="101">
        <f>V39*25</f>
        <v>825</v>
      </c>
    </row>
    <row r="40" spans="1:26" ht="17.25" x14ac:dyDescent="0.3">
      <c r="A40" s="107"/>
      <c r="B40" s="109"/>
      <c r="C40" s="63">
        <v>5</v>
      </c>
      <c r="D40" s="64">
        <v>58</v>
      </c>
      <c r="E40" s="64">
        <v>7</v>
      </c>
      <c r="F40" s="66">
        <v>5</v>
      </c>
      <c r="G40" s="67"/>
      <c r="H40" s="67">
        <v>21</v>
      </c>
      <c r="I40" s="67">
        <v>49.95</v>
      </c>
      <c r="J40" s="67">
        <f t="shared" si="71"/>
        <v>199.8</v>
      </c>
      <c r="K40" s="115"/>
      <c r="L40" s="142"/>
      <c r="M40" s="139"/>
      <c r="N40" s="1">
        <v>2</v>
      </c>
      <c r="O40" s="75">
        <v>7.04</v>
      </c>
      <c r="P40" s="75">
        <v>6.83</v>
      </c>
      <c r="Q40" s="10">
        <f t="shared" ref="Q40:Q41" si="72">P40/O40*100</f>
        <v>97.017045454545453</v>
      </c>
      <c r="S40" s="102"/>
      <c r="T40" s="104"/>
      <c r="U40" s="1">
        <v>2</v>
      </c>
      <c r="V40" s="65">
        <v>26</v>
      </c>
      <c r="W40" s="101">
        <f t="shared" ref="W40:W43" si="73">V40*25</f>
        <v>650</v>
      </c>
    </row>
    <row r="41" spans="1:26" ht="17.25" x14ac:dyDescent="0.3">
      <c r="A41" s="107"/>
      <c r="B41" s="109"/>
      <c r="C41" s="63">
        <v>6</v>
      </c>
      <c r="D41" s="64">
        <v>70</v>
      </c>
      <c r="E41" s="64">
        <v>6.5</v>
      </c>
      <c r="F41" s="66">
        <v>4</v>
      </c>
      <c r="G41" s="67"/>
      <c r="H41" s="67">
        <v>26</v>
      </c>
      <c r="I41" s="67">
        <v>82.06</v>
      </c>
      <c r="J41" s="67">
        <f t="shared" si="71"/>
        <v>328.24</v>
      </c>
      <c r="K41" s="115"/>
      <c r="L41" s="142"/>
      <c r="M41" s="139"/>
      <c r="N41" s="1">
        <v>3</v>
      </c>
      <c r="O41" s="75">
        <v>7.22</v>
      </c>
      <c r="P41" s="75">
        <v>7</v>
      </c>
      <c r="Q41" s="10">
        <f t="shared" si="72"/>
        <v>96.952908587257625</v>
      </c>
      <c r="S41" s="102"/>
      <c r="T41" s="104"/>
      <c r="U41" s="1">
        <v>3</v>
      </c>
      <c r="V41" s="75">
        <v>29</v>
      </c>
      <c r="W41" s="101">
        <f t="shared" si="73"/>
        <v>725</v>
      </c>
    </row>
    <row r="42" spans="1:26" ht="17.25" x14ac:dyDescent="0.3">
      <c r="A42" s="107"/>
      <c r="B42" s="109"/>
      <c r="C42" s="63">
        <v>7</v>
      </c>
      <c r="D42" s="64">
        <v>60</v>
      </c>
      <c r="E42" s="64">
        <v>7.5</v>
      </c>
      <c r="F42" s="66">
        <v>14.1</v>
      </c>
      <c r="G42" s="67"/>
      <c r="H42" s="67">
        <v>28</v>
      </c>
      <c r="I42" s="67">
        <v>63.08</v>
      </c>
      <c r="J42" s="67">
        <f t="shared" si="71"/>
        <v>252.32</v>
      </c>
      <c r="K42" s="115"/>
      <c r="L42" s="143"/>
      <c r="M42" s="140"/>
      <c r="N42" s="76" t="s">
        <v>64</v>
      </c>
      <c r="O42" s="77">
        <f>AVERAGE(O39:O41)</f>
        <v>6.8933333333333335</v>
      </c>
      <c r="P42" s="77">
        <f t="shared" ref="P42:Q42" si="74">AVERAGE(P39:P41)</f>
        <v>6.66</v>
      </c>
      <c r="Q42" s="97">
        <f t="shared" si="74"/>
        <v>96.588115521722514</v>
      </c>
      <c r="S42" s="102"/>
      <c r="T42" s="104"/>
      <c r="U42" s="1">
        <v>4</v>
      </c>
      <c r="V42" s="75">
        <v>34</v>
      </c>
      <c r="W42" s="101">
        <f t="shared" si="73"/>
        <v>850</v>
      </c>
    </row>
    <row r="43" spans="1:26" ht="17.25" x14ac:dyDescent="0.3">
      <c r="A43" s="107"/>
      <c r="B43" s="109"/>
      <c r="C43" s="63">
        <v>8</v>
      </c>
      <c r="D43" s="64">
        <v>69</v>
      </c>
      <c r="E43" s="64">
        <v>7</v>
      </c>
      <c r="F43" s="66">
        <v>3.2</v>
      </c>
      <c r="G43" s="67"/>
      <c r="H43" s="67">
        <v>24</v>
      </c>
      <c r="I43" s="67">
        <v>73.73</v>
      </c>
      <c r="J43" s="67">
        <f t="shared" si="71"/>
        <v>294.92</v>
      </c>
      <c r="K43" s="115"/>
      <c r="L43" s="141" t="s">
        <v>57</v>
      </c>
      <c r="M43" s="138" t="s">
        <v>89</v>
      </c>
      <c r="N43" s="1">
        <v>1</v>
      </c>
      <c r="O43" s="75">
        <v>8.2799999999999994</v>
      </c>
      <c r="P43" s="75">
        <v>7.39</v>
      </c>
      <c r="Q43" s="10">
        <f t="shared" ref="Q43:Q69" si="75">P43/O43*100</f>
        <v>89.251207729468604</v>
      </c>
      <c r="S43" s="102"/>
      <c r="T43" s="104"/>
      <c r="U43" s="1">
        <v>5</v>
      </c>
      <c r="V43" s="75">
        <v>39</v>
      </c>
      <c r="W43" s="101">
        <f t="shared" si="73"/>
        <v>975</v>
      </c>
    </row>
    <row r="44" spans="1:26" ht="17.25" x14ac:dyDescent="0.3">
      <c r="A44" s="107"/>
      <c r="B44" s="109"/>
      <c r="C44" s="63">
        <v>9</v>
      </c>
      <c r="D44" s="64">
        <v>62</v>
      </c>
      <c r="E44" s="64">
        <v>7.5</v>
      </c>
      <c r="F44" s="66">
        <v>9.1999999999999993</v>
      </c>
      <c r="G44" s="67"/>
      <c r="H44" s="67">
        <v>49</v>
      </c>
      <c r="I44" s="67">
        <v>42.7</v>
      </c>
      <c r="J44" s="67">
        <f t="shared" si="71"/>
        <v>170.8</v>
      </c>
      <c r="L44" s="142"/>
      <c r="M44" s="139"/>
      <c r="N44" s="1">
        <v>2</v>
      </c>
      <c r="O44" s="75">
        <v>7.92</v>
      </c>
      <c r="P44" s="75">
        <v>7.19</v>
      </c>
      <c r="Q44" s="10">
        <f t="shared" si="75"/>
        <v>90.782828282828291</v>
      </c>
      <c r="S44" s="102"/>
      <c r="T44" s="104"/>
      <c r="U44" s="76" t="s">
        <v>64</v>
      </c>
      <c r="V44" s="77">
        <f>AVERAGE(V39:V43)</f>
        <v>32.200000000000003</v>
      </c>
      <c r="W44" s="99">
        <f>AVERAGE(W39:W43)</f>
        <v>805</v>
      </c>
    </row>
    <row r="45" spans="1:26" ht="17.25" x14ac:dyDescent="0.3">
      <c r="A45" s="107"/>
      <c r="B45" s="109"/>
      <c r="C45" s="63">
        <v>10</v>
      </c>
      <c r="D45" s="64">
        <v>55</v>
      </c>
      <c r="E45" s="64">
        <v>6.5</v>
      </c>
      <c r="F45" s="66">
        <v>9.6999999999999993</v>
      </c>
      <c r="G45" s="67"/>
      <c r="H45" s="67">
        <v>33</v>
      </c>
      <c r="I45" s="67">
        <v>31.57</v>
      </c>
      <c r="J45" s="67">
        <f t="shared" si="71"/>
        <v>126.28</v>
      </c>
      <c r="K45" s="115"/>
      <c r="L45" s="142"/>
      <c r="M45" s="139"/>
      <c r="N45" s="1">
        <v>3</v>
      </c>
      <c r="O45" s="75">
        <v>9.36</v>
      </c>
      <c r="P45" s="75">
        <v>7.55</v>
      </c>
      <c r="Q45" s="10">
        <f t="shared" si="75"/>
        <v>80.662393162393158</v>
      </c>
      <c r="S45" s="102" t="s">
        <v>57</v>
      </c>
      <c r="T45" s="104" t="s">
        <v>89</v>
      </c>
      <c r="U45" s="1">
        <v>1</v>
      </c>
      <c r="V45" s="65">
        <v>36</v>
      </c>
      <c r="W45" s="101">
        <f>V45*25</f>
        <v>900</v>
      </c>
    </row>
    <row r="46" spans="1:26" ht="18" thickBot="1" x14ac:dyDescent="0.35">
      <c r="A46" s="107"/>
      <c r="B46" s="109"/>
      <c r="C46" s="68" t="s">
        <v>3</v>
      </c>
      <c r="D46" s="69">
        <f t="shared" ref="D46:I46" si="76">AVERAGE(D36:D45)</f>
        <v>60.9</v>
      </c>
      <c r="E46" s="69">
        <f t="shared" si="76"/>
        <v>6.95</v>
      </c>
      <c r="F46" s="69">
        <f t="shared" si="76"/>
        <v>9.4700000000000006</v>
      </c>
      <c r="G46" s="69">
        <f t="shared" si="76"/>
        <v>0.8</v>
      </c>
      <c r="H46" s="69">
        <f t="shared" si="76"/>
        <v>31</v>
      </c>
      <c r="I46" s="69">
        <f t="shared" si="76"/>
        <v>68.069000000000003</v>
      </c>
      <c r="J46" s="69">
        <f t="shared" ref="J46" si="77">AVERAGE(J36:J45)</f>
        <v>272.27600000000001</v>
      </c>
      <c r="L46" s="143"/>
      <c r="M46" s="140"/>
      <c r="N46" s="76" t="s">
        <v>64</v>
      </c>
      <c r="O46" s="77">
        <f>AVERAGE(O43:O45)</f>
        <v>8.52</v>
      </c>
      <c r="P46" s="77">
        <f t="shared" ref="P46:Q46" si="78">AVERAGE(P43:P45)</f>
        <v>7.376666666666666</v>
      </c>
      <c r="Q46" s="97">
        <f t="shared" si="78"/>
        <v>86.89880972489668</v>
      </c>
      <c r="S46" s="102"/>
      <c r="T46" s="104"/>
      <c r="U46" s="1">
        <v>2</v>
      </c>
      <c r="V46" s="65">
        <v>33</v>
      </c>
      <c r="W46" s="101">
        <f t="shared" ref="W46:W49" si="79">V46*25</f>
        <v>825</v>
      </c>
    </row>
    <row r="47" spans="1:26" ht="35.25" x14ac:dyDescent="0.3">
      <c r="A47" s="71" t="s">
        <v>4</v>
      </c>
      <c r="B47" s="70" t="s">
        <v>0</v>
      </c>
      <c r="C47" s="70" t="s">
        <v>1</v>
      </c>
      <c r="D47" s="70" t="s">
        <v>51</v>
      </c>
      <c r="E47" s="84" t="s">
        <v>52</v>
      </c>
      <c r="F47" s="85" t="s">
        <v>54</v>
      </c>
      <c r="G47" s="62" t="s">
        <v>55</v>
      </c>
      <c r="H47" s="106" t="s">
        <v>90</v>
      </c>
      <c r="I47" s="62" t="s">
        <v>117</v>
      </c>
      <c r="J47" s="62" t="s">
        <v>118</v>
      </c>
      <c r="L47" s="141" t="s">
        <v>18</v>
      </c>
      <c r="M47" s="138" t="s">
        <v>89</v>
      </c>
      <c r="N47" s="1">
        <v>1</v>
      </c>
      <c r="O47" s="75">
        <v>8.42</v>
      </c>
      <c r="P47" s="75">
        <v>7.73</v>
      </c>
      <c r="Q47" s="10">
        <f t="shared" ref="Q47" si="80">P47/O47*100</f>
        <v>91.805225653206662</v>
      </c>
      <c r="S47" s="102"/>
      <c r="T47" s="104"/>
      <c r="U47" s="1">
        <v>3</v>
      </c>
      <c r="V47" s="65">
        <v>45</v>
      </c>
      <c r="W47" s="101">
        <f t="shared" si="79"/>
        <v>1125</v>
      </c>
    </row>
    <row r="48" spans="1:26" ht="17.25" x14ac:dyDescent="0.3">
      <c r="A48" s="107" t="s">
        <v>20</v>
      </c>
      <c r="B48" s="108" t="s">
        <v>89</v>
      </c>
      <c r="C48" s="63">
        <v>1</v>
      </c>
      <c r="D48" s="64">
        <v>55</v>
      </c>
      <c r="E48" s="64">
        <v>7</v>
      </c>
      <c r="F48" s="66">
        <v>9.8000000000000007</v>
      </c>
      <c r="G48" s="67">
        <v>0.48</v>
      </c>
      <c r="H48" s="67">
        <v>28</v>
      </c>
      <c r="I48" s="67">
        <v>41.73</v>
      </c>
      <c r="J48" s="67">
        <f>I48*4</f>
        <v>166.92</v>
      </c>
      <c r="L48" s="142"/>
      <c r="M48" s="139"/>
      <c r="N48" s="1">
        <v>2</v>
      </c>
      <c r="O48" s="75">
        <v>7.8</v>
      </c>
      <c r="P48" s="75">
        <v>7.39</v>
      </c>
      <c r="Q48" s="10">
        <f t="shared" si="75"/>
        <v>94.743589743589737</v>
      </c>
      <c r="S48" s="102"/>
      <c r="T48" s="104"/>
      <c r="U48" s="1">
        <v>4</v>
      </c>
      <c r="V48" s="65">
        <v>34</v>
      </c>
      <c r="W48" s="101">
        <f t="shared" si="79"/>
        <v>850</v>
      </c>
    </row>
    <row r="49" spans="1:23" ht="17.25" x14ac:dyDescent="0.3">
      <c r="A49" s="107"/>
      <c r="B49" s="109"/>
      <c r="C49" s="63">
        <v>2</v>
      </c>
      <c r="D49" s="64">
        <v>49</v>
      </c>
      <c r="E49" s="64">
        <v>7</v>
      </c>
      <c r="F49" s="66">
        <v>9.9</v>
      </c>
      <c r="G49" s="67">
        <v>0.51</v>
      </c>
      <c r="H49" s="67">
        <v>37</v>
      </c>
      <c r="I49" s="67">
        <v>43.27</v>
      </c>
      <c r="J49" s="67">
        <f t="shared" ref="J49:J57" si="81">I49*4</f>
        <v>173.08</v>
      </c>
      <c r="L49" s="142"/>
      <c r="M49" s="139"/>
      <c r="N49" s="1">
        <v>3</v>
      </c>
      <c r="O49" s="75">
        <v>8.41</v>
      </c>
      <c r="P49" s="75">
        <v>7.76</v>
      </c>
      <c r="Q49" s="10">
        <f t="shared" si="75"/>
        <v>92.271105826397132</v>
      </c>
      <c r="S49" s="102"/>
      <c r="T49" s="104"/>
      <c r="U49" s="1">
        <v>5</v>
      </c>
      <c r="V49" s="65">
        <v>33</v>
      </c>
      <c r="W49" s="101">
        <f t="shared" si="79"/>
        <v>825</v>
      </c>
    </row>
    <row r="50" spans="1:23" ht="17.25" x14ac:dyDescent="0.3">
      <c r="A50" s="107"/>
      <c r="B50" s="109"/>
      <c r="C50" s="63">
        <v>3</v>
      </c>
      <c r="D50" s="64">
        <v>55</v>
      </c>
      <c r="E50" s="64">
        <v>6</v>
      </c>
      <c r="F50" s="66">
        <v>10.6</v>
      </c>
      <c r="G50" s="67">
        <v>0.56999999999999995</v>
      </c>
      <c r="H50" s="67">
        <v>33</v>
      </c>
      <c r="I50" s="67">
        <v>55.03</v>
      </c>
      <c r="J50" s="67">
        <f t="shared" si="81"/>
        <v>220.12</v>
      </c>
      <c r="L50" s="143"/>
      <c r="M50" s="140"/>
      <c r="N50" s="76" t="s">
        <v>64</v>
      </c>
      <c r="O50" s="77">
        <f>AVERAGE(O47:O49)</f>
        <v>8.2099999999999991</v>
      </c>
      <c r="P50" s="77">
        <f t="shared" ref="P50:Q50" si="82">AVERAGE(P47:P49)</f>
        <v>7.6266666666666678</v>
      </c>
      <c r="Q50" s="97">
        <f t="shared" si="82"/>
        <v>92.93997374106452</v>
      </c>
      <c r="S50" s="102"/>
      <c r="T50" s="104"/>
      <c r="U50" s="76" t="s">
        <v>64</v>
      </c>
      <c r="V50" s="77">
        <f>AVERAGE(V45:V49)</f>
        <v>36.200000000000003</v>
      </c>
      <c r="W50" s="99">
        <f>AVERAGE(W45:W49)</f>
        <v>905</v>
      </c>
    </row>
    <row r="51" spans="1:23" ht="17.25" x14ac:dyDescent="0.3">
      <c r="A51" s="107"/>
      <c r="B51" s="109"/>
      <c r="C51" s="63">
        <v>4</v>
      </c>
      <c r="D51" s="64">
        <v>52</v>
      </c>
      <c r="E51" s="64">
        <v>6</v>
      </c>
      <c r="F51" s="66">
        <v>12.6</v>
      </c>
      <c r="G51" s="67">
        <v>0.55000000000000004</v>
      </c>
      <c r="H51" s="67">
        <v>31</v>
      </c>
      <c r="I51" s="67">
        <v>17.649999999999999</v>
      </c>
      <c r="J51" s="67">
        <f t="shared" si="81"/>
        <v>70.599999999999994</v>
      </c>
      <c r="L51" s="141" t="s">
        <v>19</v>
      </c>
      <c r="M51" s="138" t="s">
        <v>89</v>
      </c>
      <c r="N51" s="1">
        <v>1</v>
      </c>
      <c r="O51" s="75">
        <v>8.06</v>
      </c>
      <c r="P51" s="75">
        <v>7.58</v>
      </c>
      <c r="Q51" s="10">
        <f t="shared" ref="Q51" si="83">P51/O51*100</f>
        <v>94.044665012406952</v>
      </c>
      <c r="S51" s="102" t="s">
        <v>18</v>
      </c>
      <c r="T51" s="104" t="s">
        <v>89</v>
      </c>
      <c r="U51" s="1">
        <v>1</v>
      </c>
      <c r="V51" s="65">
        <v>35</v>
      </c>
      <c r="W51" s="101">
        <f>V51*25</f>
        <v>875</v>
      </c>
    </row>
    <row r="52" spans="1:23" ht="17.25" x14ac:dyDescent="0.3">
      <c r="A52" s="107"/>
      <c r="B52" s="109"/>
      <c r="C52" s="63">
        <v>5</v>
      </c>
      <c r="D52" s="64">
        <v>49</v>
      </c>
      <c r="E52" s="64">
        <v>6</v>
      </c>
      <c r="F52" s="66">
        <v>13.9</v>
      </c>
      <c r="G52" s="67"/>
      <c r="H52" s="67">
        <v>25</v>
      </c>
      <c r="I52" s="67">
        <v>37.49</v>
      </c>
      <c r="J52" s="67">
        <f t="shared" si="81"/>
        <v>149.96</v>
      </c>
      <c r="L52" s="142"/>
      <c r="M52" s="139"/>
      <c r="N52" s="1">
        <v>2</v>
      </c>
      <c r="O52" s="75">
        <v>9.1999999999999993</v>
      </c>
      <c r="P52" s="75">
        <v>8.65</v>
      </c>
      <c r="Q52" s="10">
        <f t="shared" si="75"/>
        <v>94.021739130434796</v>
      </c>
      <c r="S52" s="102"/>
      <c r="T52" s="104"/>
      <c r="U52" s="1">
        <v>2</v>
      </c>
      <c r="V52" s="65">
        <v>37</v>
      </c>
      <c r="W52" s="101">
        <f t="shared" ref="W52:W55" si="84">V52*25</f>
        <v>925</v>
      </c>
    </row>
    <row r="53" spans="1:23" ht="17.25" x14ac:dyDescent="0.3">
      <c r="A53" s="107"/>
      <c r="B53" s="109"/>
      <c r="C53" s="63">
        <v>6</v>
      </c>
      <c r="D53" s="64">
        <v>48</v>
      </c>
      <c r="E53" s="64">
        <v>5</v>
      </c>
      <c r="F53" s="66">
        <v>14.3</v>
      </c>
      <c r="G53" s="67"/>
      <c r="H53" s="67">
        <v>27</v>
      </c>
      <c r="I53" s="67">
        <v>23.79</v>
      </c>
      <c r="J53" s="67">
        <f t="shared" si="81"/>
        <v>95.16</v>
      </c>
      <c r="L53" s="142"/>
      <c r="M53" s="139"/>
      <c r="N53" s="1">
        <v>3</v>
      </c>
      <c r="O53" s="75">
        <v>9.43</v>
      </c>
      <c r="P53" s="75">
        <v>8.93</v>
      </c>
      <c r="Q53" s="10">
        <f t="shared" si="75"/>
        <v>94.697773064687169</v>
      </c>
      <c r="S53" s="102"/>
      <c r="T53" s="104"/>
      <c r="U53" s="1">
        <v>3</v>
      </c>
      <c r="V53" s="65">
        <v>41</v>
      </c>
      <c r="W53" s="101">
        <f t="shared" si="84"/>
        <v>1025</v>
      </c>
    </row>
    <row r="54" spans="1:23" ht="17.25" x14ac:dyDescent="0.3">
      <c r="A54" s="107"/>
      <c r="B54" s="109"/>
      <c r="C54" s="63">
        <v>7</v>
      </c>
      <c r="D54" s="64">
        <v>46</v>
      </c>
      <c r="E54" s="64">
        <v>6</v>
      </c>
      <c r="F54" s="66">
        <v>18</v>
      </c>
      <c r="G54" s="67"/>
      <c r="H54" s="67">
        <v>24</v>
      </c>
      <c r="I54" s="67">
        <v>62.11</v>
      </c>
      <c r="J54" s="67">
        <f t="shared" si="81"/>
        <v>248.44</v>
      </c>
      <c r="L54" s="143"/>
      <c r="M54" s="140"/>
      <c r="N54" s="76" t="s">
        <v>64</v>
      </c>
      <c r="O54" s="77">
        <f>AVERAGE(O51:O53)</f>
        <v>8.8966666666666665</v>
      </c>
      <c r="P54" s="77">
        <f t="shared" ref="P54:Q54" si="85">AVERAGE(P51:P53)</f>
        <v>8.3866666666666667</v>
      </c>
      <c r="Q54" s="97">
        <f t="shared" si="85"/>
        <v>94.254725735842968</v>
      </c>
      <c r="S54" s="102"/>
      <c r="T54" s="104"/>
      <c r="U54" s="1">
        <v>4</v>
      </c>
      <c r="V54" s="65">
        <v>43</v>
      </c>
      <c r="W54" s="101">
        <f t="shared" si="84"/>
        <v>1075</v>
      </c>
    </row>
    <row r="55" spans="1:23" ht="17.25" x14ac:dyDescent="0.3">
      <c r="A55" s="107"/>
      <c r="B55" s="109"/>
      <c r="C55" s="63">
        <v>8</v>
      </c>
      <c r="D55" s="64">
        <v>46</v>
      </c>
      <c r="E55" s="64">
        <v>6</v>
      </c>
      <c r="F55" s="66">
        <v>21.2</v>
      </c>
      <c r="G55" s="67"/>
      <c r="H55" s="67">
        <v>31</v>
      </c>
      <c r="I55" s="67">
        <v>22.59</v>
      </c>
      <c r="J55" s="67">
        <f t="shared" si="81"/>
        <v>90.36</v>
      </c>
      <c r="L55" s="141" t="s">
        <v>20</v>
      </c>
      <c r="M55" s="138" t="s">
        <v>89</v>
      </c>
      <c r="N55" s="1">
        <v>1</v>
      </c>
      <c r="O55" s="75">
        <v>5.99</v>
      </c>
      <c r="P55" s="75">
        <v>5.91</v>
      </c>
      <c r="Q55" s="10">
        <f t="shared" ref="Q55" si="86">P55/O55*100</f>
        <v>98.664440734557587</v>
      </c>
      <c r="S55" s="102"/>
      <c r="T55" s="104"/>
      <c r="U55" s="1">
        <v>5</v>
      </c>
      <c r="V55" s="65">
        <v>34</v>
      </c>
      <c r="W55" s="101">
        <f t="shared" si="84"/>
        <v>850</v>
      </c>
    </row>
    <row r="56" spans="1:23" ht="17.25" x14ac:dyDescent="0.3">
      <c r="A56" s="107"/>
      <c r="B56" s="109"/>
      <c r="C56" s="63">
        <v>9</v>
      </c>
      <c r="D56" s="64">
        <v>45</v>
      </c>
      <c r="E56" s="64">
        <v>6</v>
      </c>
      <c r="F56" s="66">
        <v>24.5</v>
      </c>
      <c r="G56" s="67"/>
      <c r="H56" s="67">
        <v>19</v>
      </c>
      <c r="I56" s="67">
        <v>23.65</v>
      </c>
      <c r="J56" s="67">
        <f t="shared" si="81"/>
        <v>94.6</v>
      </c>
      <c r="L56" s="142"/>
      <c r="M56" s="139"/>
      <c r="N56" s="1">
        <v>2</v>
      </c>
      <c r="O56" s="75">
        <v>5.28</v>
      </c>
      <c r="P56" s="75">
        <v>5.13</v>
      </c>
      <c r="Q56" s="10">
        <f t="shared" si="75"/>
        <v>97.159090909090907</v>
      </c>
      <c r="S56" s="102"/>
      <c r="T56" s="104"/>
      <c r="U56" s="76" t="s">
        <v>64</v>
      </c>
      <c r="V56" s="77">
        <f>AVERAGE(V51:V55)</f>
        <v>38</v>
      </c>
      <c r="W56" s="99">
        <f>AVERAGE(W51:W55)</f>
        <v>950</v>
      </c>
    </row>
    <row r="57" spans="1:23" ht="17.25" x14ac:dyDescent="0.3">
      <c r="A57" s="107"/>
      <c r="B57" s="109"/>
      <c r="C57" s="63">
        <v>10</v>
      </c>
      <c r="D57" s="64">
        <v>47</v>
      </c>
      <c r="E57" s="64">
        <v>7</v>
      </c>
      <c r="F57" s="66">
        <v>25.7</v>
      </c>
      <c r="G57" s="67"/>
      <c r="H57" s="67">
        <v>18</v>
      </c>
      <c r="I57" s="67">
        <v>32.07</v>
      </c>
      <c r="J57" s="67">
        <f t="shared" si="81"/>
        <v>128.28</v>
      </c>
      <c r="L57" s="142"/>
      <c r="M57" s="139"/>
      <c r="N57" s="1">
        <v>3</v>
      </c>
      <c r="O57" s="75">
        <v>6.37</v>
      </c>
      <c r="P57" s="75">
        <v>6.26</v>
      </c>
      <c r="Q57" s="10">
        <f t="shared" si="75"/>
        <v>98.273155416012557</v>
      </c>
      <c r="S57" s="102" t="s">
        <v>19</v>
      </c>
      <c r="T57" s="104" t="s">
        <v>89</v>
      </c>
      <c r="U57" s="1">
        <v>1</v>
      </c>
      <c r="V57" s="65">
        <v>44</v>
      </c>
      <c r="W57" s="101">
        <f>V57*25</f>
        <v>1100</v>
      </c>
    </row>
    <row r="58" spans="1:23" ht="17.25" x14ac:dyDescent="0.3">
      <c r="A58" s="107"/>
      <c r="B58" s="109"/>
      <c r="C58" s="68" t="s">
        <v>3</v>
      </c>
      <c r="D58" s="69">
        <f t="shared" ref="D58:I58" si="87">AVERAGE(D48:D57)</f>
        <v>49.2</v>
      </c>
      <c r="E58" s="69">
        <f t="shared" si="87"/>
        <v>6.2</v>
      </c>
      <c r="F58" s="69">
        <f t="shared" si="87"/>
        <v>16.05</v>
      </c>
      <c r="G58" s="69">
        <f t="shared" si="87"/>
        <v>0.52750000000000008</v>
      </c>
      <c r="H58" s="69">
        <f t="shared" si="87"/>
        <v>27.3</v>
      </c>
      <c r="I58" s="69">
        <f t="shared" si="87"/>
        <v>35.937999999999995</v>
      </c>
      <c r="J58" s="69">
        <f t="shared" ref="J58" si="88">AVERAGE(J48:J57)</f>
        <v>143.75199999999998</v>
      </c>
      <c r="L58" s="143"/>
      <c r="M58" s="140"/>
      <c r="N58" s="76" t="s">
        <v>64</v>
      </c>
      <c r="O58" s="77">
        <f>AVERAGE(O55:O57)</f>
        <v>5.88</v>
      </c>
      <c r="P58" s="77">
        <f t="shared" ref="P58:Q58" si="89">AVERAGE(P55:P57)</f>
        <v>5.7666666666666657</v>
      </c>
      <c r="Q58" s="97">
        <f t="shared" si="89"/>
        <v>98.032229019887026</v>
      </c>
      <c r="S58" s="102"/>
      <c r="T58" s="104"/>
      <c r="U58" s="1">
        <v>2</v>
      </c>
      <c r="V58" s="65">
        <v>45</v>
      </c>
      <c r="W58" s="101">
        <f t="shared" ref="W58:W61" si="90">V58*25</f>
        <v>1125</v>
      </c>
    </row>
    <row r="59" spans="1:23" ht="17.25" x14ac:dyDescent="0.3">
      <c r="A59" s="107" t="s">
        <v>58</v>
      </c>
      <c r="B59" s="108" t="s">
        <v>89</v>
      </c>
      <c r="C59" s="63">
        <v>1</v>
      </c>
      <c r="D59" s="64">
        <v>62</v>
      </c>
      <c r="E59" s="64">
        <v>6.5</v>
      </c>
      <c r="F59" s="66">
        <v>4.7</v>
      </c>
      <c r="G59" s="67">
        <v>0.56999999999999995</v>
      </c>
      <c r="H59" s="67">
        <v>47</v>
      </c>
      <c r="I59" s="67">
        <v>40.18</v>
      </c>
      <c r="J59" s="67">
        <f>I59*4</f>
        <v>160.72</v>
      </c>
      <c r="L59" s="141" t="s">
        <v>58</v>
      </c>
      <c r="M59" s="138" t="s">
        <v>89</v>
      </c>
      <c r="N59" s="1">
        <v>1</v>
      </c>
      <c r="O59" s="75">
        <v>6.34</v>
      </c>
      <c r="P59" s="75">
        <v>6.12</v>
      </c>
      <c r="Q59" s="10">
        <f t="shared" ref="Q59" si="91">P59/O59*100</f>
        <v>96.529968454258679</v>
      </c>
      <c r="S59" s="102"/>
      <c r="T59" s="104"/>
      <c r="U59" s="1">
        <v>3</v>
      </c>
      <c r="V59" s="65">
        <v>38</v>
      </c>
      <c r="W59" s="101">
        <f t="shared" si="90"/>
        <v>950</v>
      </c>
    </row>
    <row r="60" spans="1:23" ht="17.25" x14ac:dyDescent="0.3">
      <c r="A60" s="107"/>
      <c r="B60" s="109"/>
      <c r="C60" s="63">
        <v>2</v>
      </c>
      <c r="D60" s="64">
        <v>59</v>
      </c>
      <c r="E60" s="64">
        <v>8</v>
      </c>
      <c r="F60" s="66">
        <v>16</v>
      </c>
      <c r="G60" s="67">
        <v>0.25</v>
      </c>
      <c r="H60" s="67">
        <v>34</v>
      </c>
      <c r="I60" s="67">
        <v>58.46</v>
      </c>
      <c r="J60" s="67">
        <f t="shared" ref="J60:J68" si="92">I60*4</f>
        <v>233.84</v>
      </c>
      <c r="L60" s="142"/>
      <c r="M60" s="139"/>
      <c r="N60" s="1">
        <v>2</v>
      </c>
      <c r="O60" s="75">
        <v>6.51</v>
      </c>
      <c r="P60" s="75">
        <v>6.3</v>
      </c>
      <c r="Q60" s="10">
        <f t="shared" si="75"/>
        <v>96.774193548387103</v>
      </c>
      <c r="S60" s="102"/>
      <c r="T60" s="104"/>
      <c r="U60" s="1">
        <v>4</v>
      </c>
      <c r="V60" s="65">
        <v>44</v>
      </c>
      <c r="W60" s="101">
        <f t="shared" si="90"/>
        <v>1100</v>
      </c>
    </row>
    <row r="61" spans="1:23" ht="17.25" x14ac:dyDescent="0.3">
      <c r="A61" s="107"/>
      <c r="B61" s="109"/>
      <c r="C61" s="63">
        <v>3</v>
      </c>
      <c r="D61" s="64">
        <v>55</v>
      </c>
      <c r="E61" s="64">
        <v>6.5</v>
      </c>
      <c r="F61" s="66">
        <v>32.4</v>
      </c>
      <c r="G61" s="67">
        <v>0.55000000000000004</v>
      </c>
      <c r="H61" s="67">
        <v>34</v>
      </c>
      <c r="I61" s="67">
        <v>64.34</v>
      </c>
      <c r="J61" s="67">
        <f t="shared" si="92"/>
        <v>257.36</v>
      </c>
      <c r="L61" s="142"/>
      <c r="M61" s="139"/>
      <c r="N61" s="1">
        <v>3</v>
      </c>
      <c r="O61" s="75">
        <v>6.37</v>
      </c>
      <c r="P61" s="75">
        <v>5.85</v>
      </c>
      <c r="Q61" s="10">
        <f t="shared" si="75"/>
        <v>91.836734693877546</v>
      </c>
      <c r="S61" s="102"/>
      <c r="T61" s="104"/>
      <c r="U61" s="1">
        <v>5</v>
      </c>
      <c r="V61" s="65">
        <v>29</v>
      </c>
      <c r="W61" s="101">
        <f t="shared" si="90"/>
        <v>725</v>
      </c>
    </row>
    <row r="62" spans="1:23" ht="17.25" x14ac:dyDescent="0.3">
      <c r="A62" s="107"/>
      <c r="B62" s="109"/>
      <c r="C62" s="63">
        <v>4</v>
      </c>
      <c r="D62" s="64">
        <v>55</v>
      </c>
      <c r="E62" s="64">
        <v>6.5</v>
      </c>
      <c r="F62" s="66">
        <v>17.2</v>
      </c>
      <c r="G62" s="67">
        <v>0.52</v>
      </c>
      <c r="H62" s="67">
        <v>23</v>
      </c>
      <c r="I62" s="67">
        <v>43.81</v>
      </c>
      <c r="J62" s="67">
        <f t="shared" si="92"/>
        <v>175.24</v>
      </c>
      <c r="L62" s="143"/>
      <c r="M62" s="140"/>
      <c r="N62" s="76" t="s">
        <v>64</v>
      </c>
      <c r="O62" s="77">
        <f>AVERAGE(O59:O61)</f>
        <v>6.4066666666666663</v>
      </c>
      <c r="P62" s="77">
        <f t="shared" ref="P62:Q62" si="93">AVERAGE(P59:P61)</f>
        <v>6.09</v>
      </c>
      <c r="Q62" s="97">
        <f t="shared" si="93"/>
        <v>95.046965565507776</v>
      </c>
      <c r="S62" s="102"/>
      <c r="T62" s="104"/>
      <c r="U62" s="76" t="s">
        <v>64</v>
      </c>
      <c r="V62" s="77">
        <f>AVERAGE(V57:V61)</f>
        <v>40</v>
      </c>
      <c r="W62" s="99">
        <f>AVERAGE(W57:W61)</f>
        <v>1000</v>
      </c>
    </row>
    <row r="63" spans="1:23" ht="17.25" x14ac:dyDescent="0.3">
      <c r="A63" s="107"/>
      <c r="B63" s="109"/>
      <c r="C63" s="63">
        <v>5</v>
      </c>
      <c r="D63" s="64">
        <v>51</v>
      </c>
      <c r="E63" s="64">
        <v>7.5</v>
      </c>
      <c r="F63" s="66">
        <v>19.5</v>
      </c>
      <c r="G63" s="67"/>
      <c r="H63" s="67">
        <v>35</v>
      </c>
      <c r="I63" s="67">
        <v>38.71</v>
      </c>
      <c r="J63" s="67">
        <f t="shared" si="92"/>
        <v>154.84</v>
      </c>
      <c r="L63" s="141" t="s">
        <v>22</v>
      </c>
      <c r="M63" s="138" t="s">
        <v>89</v>
      </c>
      <c r="N63" s="1">
        <v>1</v>
      </c>
      <c r="O63" s="75">
        <v>6.88</v>
      </c>
      <c r="P63" s="75">
        <v>6.61</v>
      </c>
      <c r="Q63" s="10">
        <f t="shared" ref="Q63" si="94">P63/O63*100</f>
        <v>96.075581395348848</v>
      </c>
      <c r="S63" s="102" t="s">
        <v>20</v>
      </c>
      <c r="T63" s="104" t="s">
        <v>89</v>
      </c>
      <c r="U63" s="1">
        <v>1</v>
      </c>
      <c r="V63" s="65">
        <v>42</v>
      </c>
      <c r="W63" s="101">
        <f>V63*25</f>
        <v>1050</v>
      </c>
    </row>
    <row r="64" spans="1:23" ht="17.25" x14ac:dyDescent="0.3">
      <c r="A64" s="107"/>
      <c r="B64" s="109"/>
      <c r="C64" s="63">
        <v>6</v>
      </c>
      <c r="D64" s="64">
        <v>58</v>
      </c>
      <c r="E64" s="64">
        <v>8</v>
      </c>
      <c r="F64" s="66">
        <v>22.6</v>
      </c>
      <c r="G64" s="67"/>
      <c r="H64" s="67">
        <v>56</v>
      </c>
      <c r="I64" s="67">
        <v>18.829999999999998</v>
      </c>
      <c r="J64" s="67">
        <f t="shared" si="92"/>
        <v>75.319999999999993</v>
      </c>
      <c r="L64" s="142"/>
      <c r="M64" s="139"/>
      <c r="N64" s="1">
        <v>2</v>
      </c>
      <c r="O64" s="75">
        <v>6.63</v>
      </c>
      <c r="P64" s="75">
        <v>6.4</v>
      </c>
      <c r="Q64" s="10">
        <f t="shared" si="75"/>
        <v>96.530920060331837</v>
      </c>
      <c r="S64" s="102"/>
      <c r="T64" s="104"/>
      <c r="U64" s="1">
        <v>2</v>
      </c>
      <c r="V64" s="65">
        <v>38</v>
      </c>
      <c r="W64" s="101">
        <f t="shared" ref="W64:W67" si="95">V64*25</f>
        <v>950</v>
      </c>
    </row>
    <row r="65" spans="1:23" ht="17.25" x14ac:dyDescent="0.3">
      <c r="A65" s="107"/>
      <c r="B65" s="109"/>
      <c r="C65" s="63">
        <v>7</v>
      </c>
      <c r="D65" s="64">
        <v>58</v>
      </c>
      <c r="E65" s="64">
        <v>7.5</v>
      </c>
      <c r="F65" s="66">
        <v>4.9000000000000004</v>
      </c>
      <c r="G65" s="67"/>
      <c r="H65" s="67">
        <v>40</v>
      </c>
      <c r="I65" s="67">
        <v>16.920000000000002</v>
      </c>
      <c r="J65" s="67">
        <f t="shared" si="92"/>
        <v>67.680000000000007</v>
      </c>
      <c r="L65" s="142"/>
      <c r="M65" s="139"/>
      <c r="N65" s="1">
        <v>3</v>
      </c>
      <c r="O65" s="75">
        <v>7.02</v>
      </c>
      <c r="P65" s="75">
        <v>6.71</v>
      </c>
      <c r="Q65" s="10">
        <f t="shared" si="75"/>
        <v>95.584045584045583</v>
      </c>
      <c r="S65" s="102"/>
      <c r="T65" s="104"/>
      <c r="U65" s="1">
        <v>3</v>
      </c>
      <c r="V65" s="65">
        <v>37</v>
      </c>
      <c r="W65" s="101">
        <f t="shared" si="95"/>
        <v>925</v>
      </c>
    </row>
    <row r="66" spans="1:23" ht="17.25" x14ac:dyDescent="0.3">
      <c r="A66" s="107"/>
      <c r="B66" s="109"/>
      <c r="C66" s="63">
        <v>8</v>
      </c>
      <c r="D66" s="64">
        <v>57</v>
      </c>
      <c r="E66" s="64">
        <v>7.5</v>
      </c>
      <c r="F66" s="66">
        <v>19.3</v>
      </c>
      <c r="G66" s="67"/>
      <c r="H66" s="67">
        <v>22</v>
      </c>
      <c r="I66" s="67">
        <v>41.94</v>
      </c>
      <c r="J66" s="67">
        <f t="shared" si="92"/>
        <v>167.76</v>
      </c>
      <c r="L66" s="143"/>
      <c r="M66" s="140"/>
      <c r="N66" s="76" t="s">
        <v>64</v>
      </c>
      <c r="O66" s="77">
        <f>AVERAGE(O63:O65)</f>
        <v>6.8433333333333337</v>
      </c>
      <c r="P66" s="77">
        <f t="shared" ref="P66:Q66" si="96">AVERAGE(P63:P65)</f>
        <v>6.5733333333333341</v>
      </c>
      <c r="Q66" s="97">
        <f t="shared" si="96"/>
        <v>96.063515679908775</v>
      </c>
      <c r="S66" s="102"/>
      <c r="T66" s="104"/>
      <c r="U66" s="1">
        <v>4</v>
      </c>
      <c r="V66" s="65">
        <v>55</v>
      </c>
      <c r="W66" s="101">
        <f t="shared" si="95"/>
        <v>1375</v>
      </c>
    </row>
    <row r="67" spans="1:23" ht="17.25" x14ac:dyDescent="0.3">
      <c r="A67" s="107"/>
      <c r="B67" s="109"/>
      <c r="C67" s="63">
        <v>9</v>
      </c>
      <c r="D67" s="64">
        <v>55</v>
      </c>
      <c r="E67" s="64">
        <v>7</v>
      </c>
      <c r="F67" s="66">
        <v>8.8000000000000007</v>
      </c>
      <c r="G67" s="67"/>
      <c r="H67" s="67">
        <v>34</v>
      </c>
      <c r="I67" s="67">
        <v>48.49</v>
      </c>
      <c r="J67" s="67">
        <f t="shared" si="92"/>
        <v>193.96</v>
      </c>
      <c r="L67" s="141" t="s">
        <v>13</v>
      </c>
      <c r="M67" s="138" t="s">
        <v>89</v>
      </c>
      <c r="N67" s="1">
        <v>1</v>
      </c>
      <c r="O67" s="75">
        <v>7.43</v>
      </c>
      <c r="P67" s="75">
        <v>7.08</v>
      </c>
      <c r="Q67" s="10">
        <f t="shared" ref="Q67" si="97">P67/O67*100</f>
        <v>95.289367429340516</v>
      </c>
      <c r="S67" s="102"/>
      <c r="T67" s="104"/>
      <c r="U67" s="1">
        <v>5</v>
      </c>
      <c r="V67" s="65">
        <v>37</v>
      </c>
      <c r="W67" s="101">
        <f t="shared" si="95"/>
        <v>925</v>
      </c>
    </row>
    <row r="68" spans="1:23" ht="17.25" x14ac:dyDescent="0.3">
      <c r="A68" s="107"/>
      <c r="B68" s="109"/>
      <c r="C68" s="63">
        <v>10</v>
      </c>
      <c r="D68" s="64">
        <v>53</v>
      </c>
      <c r="E68" s="64">
        <v>7.5</v>
      </c>
      <c r="F68" s="66">
        <v>12</v>
      </c>
      <c r="G68" s="67"/>
      <c r="H68" s="67">
        <v>23</v>
      </c>
      <c r="I68" s="67">
        <v>63.92</v>
      </c>
      <c r="J68" s="67">
        <f t="shared" si="92"/>
        <v>255.68</v>
      </c>
      <c r="L68" s="142"/>
      <c r="M68" s="139"/>
      <c r="N68" s="1">
        <v>2</v>
      </c>
      <c r="O68" s="75">
        <v>7.2</v>
      </c>
      <c r="P68" s="75">
        <v>6.94</v>
      </c>
      <c r="Q68" s="10">
        <f t="shared" si="75"/>
        <v>96.388888888888886</v>
      </c>
      <c r="S68" s="102"/>
      <c r="T68" s="104"/>
      <c r="U68" s="76" t="s">
        <v>64</v>
      </c>
      <c r="V68" s="77">
        <f>AVERAGE(V63:V67)</f>
        <v>41.8</v>
      </c>
      <c r="W68" s="99">
        <f>AVERAGE(W63:W67)</f>
        <v>1045</v>
      </c>
    </row>
    <row r="69" spans="1:23" ht="18" thickBot="1" x14ac:dyDescent="0.35">
      <c r="A69" s="107"/>
      <c r="B69" s="109"/>
      <c r="C69" s="68" t="s">
        <v>3</v>
      </c>
      <c r="D69" s="69">
        <f t="shared" ref="D69:I69" si="98">AVERAGE(D59:D68)</f>
        <v>56.3</v>
      </c>
      <c r="E69" s="69">
        <f t="shared" si="98"/>
        <v>7.25</v>
      </c>
      <c r="F69" s="69">
        <f t="shared" si="98"/>
        <v>15.740000000000004</v>
      </c>
      <c r="G69" s="69">
        <f t="shared" si="98"/>
        <v>0.47250000000000003</v>
      </c>
      <c r="H69" s="69">
        <f t="shared" si="98"/>
        <v>34.799999999999997</v>
      </c>
      <c r="I69" s="69">
        <f t="shared" si="98"/>
        <v>43.560000000000009</v>
      </c>
      <c r="J69" s="69">
        <f t="shared" ref="J69" si="99">AVERAGE(J59:J68)</f>
        <v>174.24000000000004</v>
      </c>
      <c r="L69" s="142"/>
      <c r="M69" s="139"/>
      <c r="N69" s="1">
        <v>3</v>
      </c>
      <c r="O69" s="75">
        <v>7.34</v>
      </c>
      <c r="P69" s="75">
        <v>6.96</v>
      </c>
      <c r="Q69" s="10">
        <f t="shared" si="75"/>
        <v>94.822888283378745</v>
      </c>
      <c r="S69" s="102" t="s">
        <v>11</v>
      </c>
      <c r="T69" s="104" t="s">
        <v>89</v>
      </c>
      <c r="U69" s="1">
        <v>1</v>
      </c>
      <c r="V69" s="65">
        <v>38</v>
      </c>
      <c r="W69" s="101">
        <f>V69*25</f>
        <v>950</v>
      </c>
    </row>
    <row r="70" spans="1:23" ht="36" thickBot="1" x14ac:dyDescent="0.35">
      <c r="A70" s="71" t="s">
        <v>4</v>
      </c>
      <c r="B70" s="70" t="s">
        <v>0</v>
      </c>
      <c r="C70" s="70" t="s">
        <v>1</v>
      </c>
      <c r="D70" s="70" t="s">
        <v>51</v>
      </c>
      <c r="E70" s="84" t="s">
        <v>52</v>
      </c>
      <c r="F70" s="85" t="s">
        <v>54</v>
      </c>
      <c r="G70" s="62" t="s">
        <v>55</v>
      </c>
      <c r="H70" s="106" t="s">
        <v>90</v>
      </c>
      <c r="I70" s="62" t="s">
        <v>117</v>
      </c>
      <c r="J70" s="62" t="s">
        <v>118</v>
      </c>
      <c r="L70" s="144"/>
      <c r="M70" s="140"/>
      <c r="N70" s="81" t="s">
        <v>64</v>
      </c>
      <c r="O70" s="82">
        <f>AVERAGE(O67:O69)</f>
        <v>7.3233333333333333</v>
      </c>
      <c r="P70" s="82">
        <f t="shared" ref="P70:Q70" si="100">AVERAGE(P67:P69)</f>
        <v>6.9933333333333332</v>
      </c>
      <c r="Q70" s="97">
        <f t="shared" si="100"/>
        <v>95.500381533869373</v>
      </c>
      <c r="S70" s="102"/>
      <c r="T70" s="104"/>
      <c r="U70" s="1">
        <v>2</v>
      </c>
      <c r="V70" s="65">
        <v>37</v>
      </c>
      <c r="W70" s="101">
        <f t="shared" ref="W70:W73" si="101">V70*25</f>
        <v>925</v>
      </c>
    </row>
    <row r="71" spans="1:23" ht="17.25" x14ac:dyDescent="0.3">
      <c r="A71" s="110" t="s">
        <v>22</v>
      </c>
      <c r="B71" s="108" t="s">
        <v>89</v>
      </c>
      <c r="C71" s="63">
        <v>1</v>
      </c>
      <c r="D71" s="64">
        <v>49</v>
      </c>
      <c r="E71" s="64">
        <v>7</v>
      </c>
      <c r="F71" s="66">
        <v>5.4</v>
      </c>
      <c r="G71" s="67">
        <v>0.36</v>
      </c>
      <c r="H71" s="67">
        <v>24</v>
      </c>
      <c r="I71" s="67">
        <v>49.25</v>
      </c>
      <c r="J71" s="67">
        <f>I71*4</f>
        <v>197</v>
      </c>
      <c r="S71" s="102"/>
      <c r="T71" s="104"/>
      <c r="U71" s="1">
        <v>3</v>
      </c>
      <c r="V71" s="65">
        <v>41</v>
      </c>
      <c r="W71" s="101">
        <f t="shared" si="101"/>
        <v>1025</v>
      </c>
    </row>
    <row r="72" spans="1:23" ht="18" thickBot="1" x14ac:dyDescent="0.35">
      <c r="A72" s="111"/>
      <c r="B72" s="109"/>
      <c r="C72" s="63">
        <v>2</v>
      </c>
      <c r="D72" s="64">
        <v>49</v>
      </c>
      <c r="E72" s="64">
        <v>7.5</v>
      </c>
      <c r="F72" s="66">
        <v>12.6</v>
      </c>
      <c r="G72" s="67">
        <v>0.37</v>
      </c>
      <c r="H72" s="67">
        <v>35</v>
      </c>
      <c r="I72" s="67">
        <v>39.979999999999997</v>
      </c>
      <c r="J72" s="67">
        <f t="shared" ref="J72:J80" si="102">I72*4</f>
        <v>159.91999999999999</v>
      </c>
      <c r="S72" s="102"/>
      <c r="T72" s="104"/>
      <c r="U72" s="1">
        <v>4</v>
      </c>
      <c r="V72" s="65">
        <v>40</v>
      </c>
      <c r="W72" s="101">
        <f t="shared" si="101"/>
        <v>1000</v>
      </c>
    </row>
    <row r="73" spans="1:23" ht="17.25" customHeight="1" x14ac:dyDescent="0.3">
      <c r="A73" s="111"/>
      <c r="B73" s="109"/>
      <c r="C73" s="63">
        <v>3</v>
      </c>
      <c r="D73" s="64">
        <v>53</v>
      </c>
      <c r="E73" s="64">
        <v>7.5</v>
      </c>
      <c r="F73" s="66">
        <v>21.5</v>
      </c>
      <c r="G73" s="67">
        <v>0.46</v>
      </c>
      <c r="H73" s="67">
        <v>26</v>
      </c>
      <c r="I73" s="67">
        <v>43.65</v>
      </c>
      <c r="J73" s="67">
        <f t="shared" si="102"/>
        <v>174.6</v>
      </c>
      <c r="L73" s="130" t="s">
        <v>4</v>
      </c>
      <c r="M73" s="121" t="s">
        <v>0</v>
      </c>
      <c r="N73" s="176" t="s">
        <v>122</v>
      </c>
      <c r="O73" s="175"/>
      <c r="S73" s="102"/>
      <c r="T73" s="104"/>
      <c r="U73" s="1">
        <v>5</v>
      </c>
      <c r="V73" s="65">
        <v>42</v>
      </c>
      <c r="W73" s="101">
        <f t="shared" si="101"/>
        <v>1050</v>
      </c>
    </row>
    <row r="74" spans="1:23" ht="18" thickBot="1" x14ac:dyDescent="0.35">
      <c r="A74" s="111"/>
      <c r="B74" s="109"/>
      <c r="C74" s="63">
        <v>4</v>
      </c>
      <c r="D74" s="64">
        <v>47</v>
      </c>
      <c r="E74" s="64">
        <v>6.5</v>
      </c>
      <c r="F74" s="66">
        <v>6.7</v>
      </c>
      <c r="G74" s="67">
        <v>0.52</v>
      </c>
      <c r="H74" s="67">
        <v>27</v>
      </c>
      <c r="I74" s="67">
        <v>29.91</v>
      </c>
      <c r="J74" s="67">
        <f t="shared" si="102"/>
        <v>119.64</v>
      </c>
      <c r="L74" s="177"/>
      <c r="M74" s="178"/>
      <c r="N74" s="174"/>
      <c r="O74" s="179"/>
      <c r="S74" s="102"/>
      <c r="T74" s="104"/>
      <c r="U74" s="76" t="s">
        <v>64</v>
      </c>
      <c r="V74" s="77">
        <f>AVERAGE(V69:V73)</f>
        <v>39.6</v>
      </c>
      <c r="W74" s="99">
        <f>AVERAGE(W69:W73)</f>
        <v>990</v>
      </c>
    </row>
    <row r="75" spans="1:23" ht="17.25" x14ac:dyDescent="0.3">
      <c r="A75" s="111"/>
      <c r="B75" s="109"/>
      <c r="C75" s="63">
        <v>5</v>
      </c>
      <c r="D75" s="64">
        <v>56</v>
      </c>
      <c r="E75" s="64">
        <v>8</v>
      </c>
      <c r="F75" s="66">
        <v>20.6</v>
      </c>
      <c r="G75" s="67"/>
      <c r="H75" s="67">
        <v>32</v>
      </c>
      <c r="I75" s="67">
        <v>18.850000000000001</v>
      </c>
      <c r="J75" s="67">
        <f t="shared" si="102"/>
        <v>75.400000000000006</v>
      </c>
      <c r="L75" s="182" t="s">
        <v>109</v>
      </c>
      <c r="M75" s="183" t="s">
        <v>121</v>
      </c>
      <c r="N75" s="184">
        <v>112.07</v>
      </c>
      <c r="O75" s="185"/>
      <c r="S75" s="102" t="s">
        <v>12</v>
      </c>
      <c r="T75" s="104" t="s">
        <v>89</v>
      </c>
      <c r="U75" s="1">
        <v>1</v>
      </c>
      <c r="V75" s="65">
        <v>32</v>
      </c>
      <c r="W75" s="101">
        <f>V75*25</f>
        <v>800</v>
      </c>
    </row>
    <row r="76" spans="1:23" ht="17.25" x14ac:dyDescent="0.3">
      <c r="A76" s="111"/>
      <c r="B76" s="109"/>
      <c r="C76" s="63">
        <v>6</v>
      </c>
      <c r="D76" s="64">
        <v>53</v>
      </c>
      <c r="E76" s="64">
        <v>7</v>
      </c>
      <c r="F76" s="66">
        <v>8.1999999999999993</v>
      </c>
      <c r="G76" s="67"/>
      <c r="H76" s="67">
        <v>28</v>
      </c>
      <c r="I76" s="67">
        <v>71.69</v>
      </c>
      <c r="J76" s="67">
        <f t="shared" si="102"/>
        <v>286.76</v>
      </c>
      <c r="L76" s="186" t="s">
        <v>110</v>
      </c>
      <c r="M76" s="180" t="s">
        <v>121</v>
      </c>
      <c r="N76" s="181">
        <v>134.91</v>
      </c>
      <c r="O76" s="187"/>
      <c r="S76" s="102"/>
      <c r="T76" s="104"/>
      <c r="U76" s="1">
        <v>2</v>
      </c>
      <c r="V76" s="65">
        <v>29</v>
      </c>
      <c r="W76" s="101">
        <f t="shared" ref="W76:W79" si="103">V76*25</f>
        <v>725</v>
      </c>
    </row>
    <row r="77" spans="1:23" ht="17.25" x14ac:dyDescent="0.3">
      <c r="A77" s="111"/>
      <c r="B77" s="109"/>
      <c r="C77" s="63">
        <v>7</v>
      </c>
      <c r="D77" s="64">
        <v>48</v>
      </c>
      <c r="E77" s="64">
        <v>6</v>
      </c>
      <c r="F77" s="66">
        <v>12.1</v>
      </c>
      <c r="G77" s="67"/>
      <c r="H77" s="67">
        <v>29</v>
      </c>
      <c r="I77" s="67">
        <v>55.29</v>
      </c>
      <c r="J77" s="67">
        <f t="shared" si="102"/>
        <v>221.16</v>
      </c>
      <c r="L77" s="186" t="s">
        <v>111</v>
      </c>
      <c r="M77" s="180" t="s">
        <v>121</v>
      </c>
      <c r="N77" s="181">
        <v>232.71</v>
      </c>
      <c r="O77" s="187"/>
      <c r="S77" s="102"/>
      <c r="T77" s="104"/>
      <c r="U77" s="1">
        <v>3</v>
      </c>
      <c r="V77" s="65">
        <v>32</v>
      </c>
      <c r="W77" s="101">
        <f t="shared" si="103"/>
        <v>800</v>
      </c>
    </row>
    <row r="78" spans="1:23" ht="17.25" x14ac:dyDescent="0.3">
      <c r="A78" s="111"/>
      <c r="B78" s="109"/>
      <c r="C78" s="63">
        <v>8</v>
      </c>
      <c r="D78" s="64">
        <v>50</v>
      </c>
      <c r="E78" s="64">
        <v>7</v>
      </c>
      <c r="F78" s="66">
        <v>8</v>
      </c>
      <c r="G78" s="67"/>
      <c r="H78" s="67">
        <v>32</v>
      </c>
      <c r="I78" s="67">
        <v>22.34</v>
      </c>
      <c r="J78" s="67">
        <f t="shared" si="102"/>
        <v>89.36</v>
      </c>
      <c r="L78" s="186" t="s">
        <v>112</v>
      </c>
      <c r="M78" s="180" t="s">
        <v>121</v>
      </c>
      <c r="N78" s="181">
        <v>219.14</v>
      </c>
      <c r="O78" s="187"/>
      <c r="S78" s="102"/>
      <c r="T78" s="104"/>
      <c r="U78" s="1">
        <v>4</v>
      </c>
      <c r="V78" s="65">
        <v>25</v>
      </c>
      <c r="W78" s="101">
        <f t="shared" si="103"/>
        <v>625</v>
      </c>
    </row>
    <row r="79" spans="1:23" ht="17.25" x14ac:dyDescent="0.3">
      <c r="A79" s="111"/>
      <c r="B79" s="109"/>
      <c r="C79" s="63">
        <v>9</v>
      </c>
      <c r="D79" s="64">
        <v>46.7</v>
      </c>
      <c r="E79" s="64">
        <v>7.5</v>
      </c>
      <c r="F79" s="66">
        <v>3.8</v>
      </c>
      <c r="G79" s="67"/>
      <c r="H79" s="67">
        <v>30</v>
      </c>
      <c r="I79" s="67">
        <v>18.649999999999999</v>
      </c>
      <c r="J79" s="67">
        <f t="shared" si="102"/>
        <v>74.599999999999994</v>
      </c>
      <c r="L79" s="186" t="s">
        <v>113</v>
      </c>
      <c r="M79" s="180" t="s">
        <v>121</v>
      </c>
      <c r="N79" s="181">
        <v>139.19999999999999</v>
      </c>
      <c r="O79" s="187"/>
      <c r="S79" s="102"/>
      <c r="T79" s="104"/>
      <c r="U79" s="1">
        <v>5</v>
      </c>
      <c r="V79" s="65">
        <v>34</v>
      </c>
      <c r="W79" s="101">
        <f t="shared" si="103"/>
        <v>850</v>
      </c>
    </row>
    <row r="80" spans="1:23" ht="17.25" x14ac:dyDescent="0.3">
      <c r="A80" s="111"/>
      <c r="B80" s="109"/>
      <c r="C80" s="63">
        <v>10</v>
      </c>
      <c r="D80" s="64">
        <v>49</v>
      </c>
      <c r="E80" s="64">
        <v>6.5</v>
      </c>
      <c r="F80" s="66">
        <v>0.4</v>
      </c>
      <c r="G80" s="67"/>
      <c r="H80" s="67">
        <v>24</v>
      </c>
      <c r="I80" s="67">
        <v>32.14</v>
      </c>
      <c r="J80" s="67">
        <f t="shared" si="102"/>
        <v>128.56</v>
      </c>
      <c r="L80" s="186" t="s">
        <v>114</v>
      </c>
      <c r="M80" s="180" t="s">
        <v>121</v>
      </c>
      <c r="N80" s="181">
        <v>159.9</v>
      </c>
      <c r="O80" s="187"/>
      <c r="S80" s="102"/>
      <c r="T80" s="104"/>
      <c r="U80" s="76" t="s">
        <v>64</v>
      </c>
      <c r="V80" s="77">
        <f>AVERAGE(V75:V79)</f>
        <v>30.4</v>
      </c>
      <c r="W80" s="99">
        <f>AVERAGE(W75:W79)</f>
        <v>760</v>
      </c>
    </row>
    <row r="81" spans="1:23" ht="17.25" x14ac:dyDescent="0.3">
      <c r="A81" s="112"/>
      <c r="B81" s="109"/>
      <c r="C81" s="68" t="s">
        <v>3</v>
      </c>
      <c r="D81" s="69">
        <f t="shared" ref="D81:I81" si="104">AVERAGE(D71:D80)</f>
        <v>50.07</v>
      </c>
      <c r="E81" s="69">
        <f t="shared" si="104"/>
        <v>7.05</v>
      </c>
      <c r="F81" s="69">
        <f t="shared" si="104"/>
        <v>9.9300000000000015</v>
      </c>
      <c r="G81" s="69">
        <f t="shared" si="104"/>
        <v>0.42749999999999999</v>
      </c>
      <c r="H81" s="69">
        <f t="shared" si="104"/>
        <v>28.7</v>
      </c>
      <c r="I81" s="69">
        <f t="shared" si="104"/>
        <v>38.174999999999997</v>
      </c>
      <c r="J81" s="69">
        <f t="shared" ref="J81" si="105">AVERAGE(J71:J80)</f>
        <v>152.69999999999999</v>
      </c>
      <c r="L81" s="186" t="s">
        <v>115</v>
      </c>
      <c r="M81" s="180" t="s">
        <v>121</v>
      </c>
      <c r="N81" s="181">
        <v>155.61000000000001</v>
      </c>
      <c r="O81" s="187"/>
      <c r="S81" s="102" t="s">
        <v>13</v>
      </c>
      <c r="T81" s="104" t="s">
        <v>89</v>
      </c>
      <c r="U81" s="1">
        <v>1</v>
      </c>
      <c r="V81" s="65">
        <v>36</v>
      </c>
      <c r="W81" s="101">
        <f>V81*25</f>
        <v>900</v>
      </c>
    </row>
    <row r="82" spans="1:23" ht="18" thickBot="1" x14ac:dyDescent="0.35">
      <c r="A82" s="107" t="s">
        <v>23</v>
      </c>
      <c r="B82" s="108" t="s">
        <v>89</v>
      </c>
      <c r="C82" s="63">
        <v>1</v>
      </c>
      <c r="D82" s="64">
        <v>63</v>
      </c>
      <c r="E82" s="64">
        <v>8</v>
      </c>
      <c r="F82" s="66">
        <v>2.5</v>
      </c>
      <c r="G82" s="67">
        <v>0.44</v>
      </c>
      <c r="H82" s="67">
        <v>29</v>
      </c>
      <c r="I82" s="67">
        <v>72.69</v>
      </c>
      <c r="J82" s="67">
        <f>I82*4</f>
        <v>290.76</v>
      </c>
      <c r="L82" s="188" t="s">
        <v>116</v>
      </c>
      <c r="M82" s="189" t="s">
        <v>121</v>
      </c>
      <c r="N82" s="190">
        <v>137.05000000000001</v>
      </c>
      <c r="O82" s="191"/>
      <c r="S82" s="102"/>
      <c r="T82" s="104"/>
      <c r="U82" s="1">
        <v>2</v>
      </c>
      <c r="V82" s="65">
        <v>37</v>
      </c>
      <c r="W82" s="101">
        <f t="shared" ref="W82:W85" si="106">V82*25</f>
        <v>925</v>
      </c>
    </row>
    <row r="83" spans="1:23" ht="17.25" x14ac:dyDescent="0.3">
      <c r="A83" s="107"/>
      <c r="B83" s="109"/>
      <c r="C83" s="63">
        <v>2</v>
      </c>
      <c r="D83" s="64">
        <v>59</v>
      </c>
      <c r="E83" s="64">
        <v>7.5</v>
      </c>
      <c r="F83" s="66">
        <v>2.1</v>
      </c>
      <c r="G83" s="67">
        <v>0.46</v>
      </c>
      <c r="H83" s="67">
        <v>25</v>
      </c>
      <c r="I83" s="67">
        <v>30.91</v>
      </c>
      <c r="J83" s="67">
        <f t="shared" ref="J83:J91" si="107">I83*4</f>
        <v>123.64</v>
      </c>
      <c r="S83" s="102"/>
      <c r="T83" s="104"/>
      <c r="U83" s="1">
        <v>3</v>
      </c>
      <c r="V83" s="65">
        <v>28</v>
      </c>
      <c r="W83" s="101">
        <f t="shared" si="106"/>
        <v>700</v>
      </c>
    </row>
    <row r="84" spans="1:23" ht="17.25" x14ac:dyDescent="0.3">
      <c r="A84" s="107"/>
      <c r="B84" s="109"/>
      <c r="C84" s="63">
        <v>3</v>
      </c>
      <c r="D84" s="64">
        <v>46</v>
      </c>
      <c r="E84" s="64">
        <v>5.5</v>
      </c>
      <c r="F84" s="66">
        <v>0.1</v>
      </c>
      <c r="G84" s="67">
        <v>0.45</v>
      </c>
      <c r="H84" s="67">
        <v>34</v>
      </c>
      <c r="I84" s="67">
        <v>61.13</v>
      </c>
      <c r="J84" s="67">
        <f t="shared" si="107"/>
        <v>244.52</v>
      </c>
      <c r="S84" s="102"/>
      <c r="T84" s="104"/>
      <c r="U84" s="1">
        <v>4</v>
      </c>
      <c r="V84" s="65">
        <v>29</v>
      </c>
      <c r="W84" s="101">
        <f t="shared" si="106"/>
        <v>725</v>
      </c>
    </row>
    <row r="85" spans="1:23" ht="17.25" x14ac:dyDescent="0.3">
      <c r="A85" s="107"/>
      <c r="B85" s="109"/>
      <c r="C85" s="63">
        <v>4</v>
      </c>
      <c r="D85" s="64">
        <v>60</v>
      </c>
      <c r="E85" s="64">
        <v>7.5</v>
      </c>
      <c r="F85" s="66">
        <v>5</v>
      </c>
      <c r="G85" s="67">
        <v>0.43</v>
      </c>
      <c r="H85" s="67">
        <v>38</v>
      </c>
      <c r="I85" s="67">
        <v>53.84</v>
      </c>
      <c r="J85" s="67">
        <f t="shared" si="107"/>
        <v>215.36</v>
      </c>
      <c r="S85" s="102"/>
      <c r="T85" s="104"/>
      <c r="U85" s="1">
        <v>5</v>
      </c>
      <c r="V85" s="65">
        <v>25</v>
      </c>
      <c r="W85" s="101">
        <f t="shared" si="106"/>
        <v>625</v>
      </c>
    </row>
    <row r="86" spans="1:23" ht="18" thickBot="1" x14ac:dyDescent="0.35">
      <c r="A86" s="107"/>
      <c r="B86" s="109"/>
      <c r="C86" s="63">
        <v>5</v>
      </c>
      <c r="D86" s="64">
        <v>53</v>
      </c>
      <c r="E86" s="64">
        <v>7.5</v>
      </c>
      <c r="F86" s="66">
        <v>4</v>
      </c>
      <c r="G86" s="67"/>
      <c r="H86" s="67">
        <v>37</v>
      </c>
      <c r="I86" s="67">
        <v>27.8</v>
      </c>
      <c r="J86" s="67">
        <f t="shared" si="107"/>
        <v>111.2</v>
      </c>
      <c r="S86" s="103"/>
      <c r="T86" s="105"/>
      <c r="U86" s="81" t="s">
        <v>64</v>
      </c>
      <c r="V86" s="82">
        <f>AVERAGE(V81:V85)</f>
        <v>31</v>
      </c>
      <c r="W86" s="100">
        <f>AVERAGE(W81:W85)</f>
        <v>775</v>
      </c>
    </row>
    <row r="87" spans="1:23" ht="17.25" x14ac:dyDescent="0.3">
      <c r="A87" s="107"/>
      <c r="B87" s="109"/>
      <c r="C87" s="63">
        <v>6</v>
      </c>
      <c r="D87" s="64">
        <v>52</v>
      </c>
      <c r="E87" s="64">
        <v>6.5</v>
      </c>
      <c r="F87" s="66">
        <v>13.1</v>
      </c>
      <c r="G87" s="67"/>
      <c r="H87" s="67">
        <v>20</v>
      </c>
      <c r="I87" s="67">
        <v>39.58</v>
      </c>
      <c r="J87" s="67">
        <f t="shared" si="107"/>
        <v>158.32</v>
      </c>
    </row>
    <row r="88" spans="1:23" ht="17.25" x14ac:dyDescent="0.3">
      <c r="A88" s="107"/>
      <c r="B88" s="109"/>
      <c r="C88" s="63">
        <v>7</v>
      </c>
      <c r="D88" s="64">
        <v>60</v>
      </c>
      <c r="E88" s="64">
        <v>5</v>
      </c>
      <c r="F88" s="66">
        <v>11.9</v>
      </c>
      <c r="G88" s="67"/>
      <c r="H88" s="67">
        <v>14</v>
      </c>
      <c r="I88" s="67">
        <v>62.62</v>
      </c>
      <c r="J88" s="67">
        <f t="shared" si="107"/>
        <v>250.48</v>
      </c>
    </row>
    <row r="89" spans="1:23" ht="17.25" x14ac:dyDescent="0.3">
      <c r="A89" s="107"/>
      <c r="B89" s="109"/>
      <c r="C89" s="63">
        <v>8</v>
      </c>
      <c r="D89" s="64">
        <v>51</v>
      </c>
      <c r="E89" s="64">
        <v>5.5</v>
      </c>
      <c r="F89" s="66">
        <v>10.199999999999999</v>
      </c>
      <c r="G89" s="67"/>
      <c r="H89" s="67">
        <v>37</v>
      </c>
      <c r="I89" s="67">
        <v>21</v>
      </c>
      <c r="J89" s="67">
        <f t="shared" si="107"/>
        <v>84</v>
      </c>
    </row>
    <row r="90" spans="1:23" ht="17.25" x14ac:dyDescent="0.3">
      <c r="A90" s="107"/>
      <c r="B90" s="109"/>
      <c r="C90" s="63">
        <v>9</v>
      </c>
      <c r="D90" s="64">
        <v>53</v>
      </c>
      <c r="E90" s="64">
        <v>5.5</v>
      </c>
      <c r="F90" s="66">
        <v>5.5</v>
      </c>
      <c r="G90" s="67"/>
      <c r="H90" s="67">
        <v>23</v>
      </c>
      <c r="I90" s="67">
        <v>9.9499999999999993</v>
      </c>
      <c r="J90" s="67">
        <f t="shared" si="107"/>
        <v>39.799999999999997</v>
      </c>
    </row>
    <row r="91" spans="1:23" ht="17.25" x14ac:dyDescent="0.3">
      <c r="A91" s="107"/>
      <c r="B91" s="109"/>
      <c r="C91" s="63">
        <v>10</v>
      </c>
      <c r="D91" s="64">
        <v>52</v>
      </c>
      <c r="E91" s="64">
        <v>6</v>
      </c>
      <c r="F91" s="66">
        <v>2.5</v>
      </c>
      <c r="G91" s="67"/>
      <c r="H91" s="67">
        <v>20</v>
      </c>
      <c r="I91" s="67">
        <v>24.87</v>
      </c>
      <c r="J91" s="67">
        <f t="shared" si="107"/>
        <v>99.48</v>
      </c>
    </row>
    <row r="92" spans="1:23" ht="17.25" x14ac:dyDescent="0.3">
      <c r="A92" s="107"/>
      <c r="B92" s="109"/>
      <c r="C92" s="68" t="s">
        <v>3</v>
      </c>
      <c r="D92" s="69">
        <f t="shared" ref="D92:I92" si="108">AVERAGE(D82:D91)</f>
        <v>54.9</v>
      </c>
      <c r="E92" s="69">
        <f t="shared" si="108"/>
        <v>6.45</v>
      </c>
      <c r="F92" s="69">
        <f t="shared" si="108"/>
        <v>5.6899999999999995</v>
      </c>
      <c r="G92" s="69">
        <f t="shared" si="108"/>
        <v>0.44500000000000001</v>
      </c>
      <c r="H92" s="69">
        <f t="shared" si="108"/>
        <v>27.7</v>
      </c>
      <c r="I92" s="69">
        <f t="shared" si="108"/>
        <v>40.439</v>
      </c>
      <c r="J92" s="69">
        <f t="shared" ref="J92" si="109">AVERAGE(J82:J91)</f>
        <v>161.756</v>
      </c>
    </row>
  </sheetData>
  <sortState ref="F48:F57">
    <sortCondition ref="F48:F57"/>
  </sortState>
  <mergeCells count="59">
    <mergeCell ref="N81:O81"/>
    <mergeCell ref="N82:O82"/>
    <mergeCell ref="N76:O76"/>
    <mergeCell ref="N77:O77"/>
    <mergeCell ref="N78:O78"/>
    <mergeCell ref="N79:O79"/>
    <mergeCell ref="N80:O80"/>
    <mergeCell ref="L73:L74"/>
    <mergeCell ref="M73:M74"/>
    <mergeCell ref="N73:O74"/>
    <mergeCell ref="N75:O75"/>
    <mergeCell ref="X1:Z1"/>
    <mergeCell ref="L3:L6"/>
    <mergeCell ref="M3:M6"/>
    <mergeCell ref="L7:L10"/>
    <mergeCell ref="M7:M10"/>
    <mergeCell ref="N1:N2"/>
    <mergeCell ref="O1:Q1"/>
    <mergeCell ref="R1:T1"/>
    <mergeCell ref="U1:W1"/>
    <mergeCell ref="L11:L14"/>
    <mergeCell ref="M11:M14"/>
    <mergeCell ref="L15:L18"/>
    <mergeCell ref="L1:L2"/>
    <mergeCell ref="M1:M2"/>
    <mergeCell ref="M15:M18"/>
    <mergeCell ref="L19:L22"/>
    <mergeCell ref="M19:M22"/>
    <mergeCell ref="L23:L26"/>
    <mergeCell ref="M23:M26"/>
    <mergeCell ref="L27:L30"/>
    <mergeCell ref="M27:M30"/>
    <mergeCell ref="L31:L34"/>
    <mergeCell ref="W37:W38"/>
    <mergeCell ref="M31:M34"/>
    <mergeCell ref="L37:L38"/>
    <mergeCell ref="M37:M38"/>
    <mergeCell ref="N37:N38"/>
    <mergeCell ref="S37:S38"/>
    <mergeCell ref="T37:T38"/>
    <mergeCell ref="U37:U38"/>
    <mergeCell ref="V37:V38"/>
    <mergeCell ref="L39:L42"/>
    <mergeCell ref="M39:M42"/>
    <mergeCell ref="L43:L46"/>
    <mergeCell ref="M43:M46"/>
    <mergeCell ref="O37:Q37"/>
    <mergeCell ref="L47:L50"/>
    <mergeCell ref="M47:M50"/>
    <mergeCell ref="L51:L54"/>
    <mergeCell ref="M51:M54"/>
    <mergeCell ref="L55:L58"/>
    <mergeCell ref="M55:M58"/>
    <mergeCell ref="L59:L62"/>
    <mergeCell ref="M59:M62"/>
    <mergeCell ref="L63:L66"/>
    <mergeCell ref="M63:M66"/>
    <mergeCell ref="M67:M70"/>
    <mergeCell ref="L67:L70"/>
  </mergeCells>
  <phoneticPr fontId="5" type="noConversion"/>
  <pageMargins left="0.25" right="0.25" top="0.75" bottom="0.75" header="0.3" footer="0.3"/>
  <pageSetup paperSize="9" scale="3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A37" zoomScale="70" zoomScaleNormal="70" workbookViewId="0">
      <selection activeCell="Z69" sqref="Z69"/>
    </sheetView>
  </sheetViews>
  <sheetFormatPr defaultRowHeight="16.5" x14ac:dyDescent="0.3"/>
  <cols>
    <col min="1" max="1" width="12.375" customWidth="1"/>
    <col min="5" max="5" width="12.375" customWidth="1"/>
    <col min="6" max="6" width="13.375" bestFit="1" customWidth="1"/>
    <col min="7" max="7" width="10.625" bestFit="1" customWidth="1"/>
    <col min="24" max="24" width="12.875" customWidth="1"/>
  </cols>
  <sheetData>
    <row r="1" spans="1:13" x14ac:dyDescent="0.3">
      <c r="A1" s="160" t="s">
        <v>69</v>
      </c>
      <c r="B1" s="160" t="s">
        <v>79</v>
      </c>
      <c r="C1" s="161" t="s">
        <v>71</v>
      </c>
    </row>
    <row r="2" spans="1:13" x14ac:dyDescent="0.3">
      <c r="A2" s="160"/>
      <c r="B2" s="160"/>
      <c r="C2" s="160"/>
    </row>
    <row r="3" spans="1:13" ht="17.25" x14ac:dyDescent="0.3">
      <c r="A3" s="167" t="s">
        <v>80</v>
      </c>
      <c r="B3" s="88">
        <v>1</v>
      </c>
      <c r="C3" s="90">
        <v>11.9</v>
      </c>
    </row>
    <row r="4" spans="1:13" ht="17.25" x14ac:dyDescent="0.3">
      <c r="A4" s="168"/>
      <c r="B4" s="88">
        <v>2</v>
      </c>
      <c r="C4" s="90">
        <v>13.3</v>
      </c>
    </row>
    <row r="5" spans="1:13" ht="17.25" x14ac:dyDescent="0.3">
      <c r="A5" s="168"/>
      <c r="B5" s="88">
        <v>3</v>
      </c>
      <c r="C5" s="90">
        <v>10.5</v>
      </c>
    </row>
    <row r="6" spans="1:13" ht="17.25" x14ac:dyDescent="0.3">
      <c r="A6" s="168"/>
      <c r="B6" s="88">
        <v>4</v>
      </c>
      <c r="C6" s="90">
        <v>11</v>
      </c>
    </row>
    <row r="7" spans="1:13" ht="17.25" x14ac:dyDescent="0.3">
      <c r="A7" s="168"/>
      <c r="B7" s="88">
        <v>5</v>
      </c>
      <c r="C7" s="90">
        <v>9.6999999999999993</v>
      </c>
    </row>
    <row r="8" spans="1:13" ht="17.25" x14ac:dyDescent="0.3">
      <c r="A8" s="168"/>
      <c r="B8" s="88">
        <v>6</v>
      </c>
      <c r="C8" s="91">
        <v>10.6</v>
      </c>
    </row>
    <row r="9" spans="1:13" ht="17.25" x14ac:dyDescent="0.3">
      <c r="A9" s="168"/>
      <c r="B9" s="88">
        <v>7</v>
      </c>
      <c r="C9" s="91">
        <v>10.4</v>
      </c>
    </row>
    <row r="10" spans="1:13" ht="17.25" x14ac:dyDescent="0.3">
      <c r="A10" s="168"/>
      <c r="B10" s="88">
        <v>8</v>
      </c>
      <c r="C10" s="91">
        <v>9.6999999999999993</v>
      </c>
    </row>
    <row r="12" spans="1:13" ht="17.25" customHeight="1" x14ac:dyDescent="0.3">
      <c r="A12" s="160" t="s">
        <v>69</v>
      </c>
      <c r="B12" s="160" t="s">
        <v>70</v>
      </c>
      <c r="C12" s="161" t="s">
        <v>71</v>
      </c>
      <c r="D12" s="165" t="s">
        <v>81</v>
      </c>
      <c r="E12" s="169" t="s">
        <v>73</v>
      </c>
      <c r="F12" s="93" t="s">
        <v>72</v>
      </c>
      <c r="G12" s="160" t="s">
        <v>74</v>
      </c>
      <c r="H12" s="160"/>
      <c r="I12" s="160"/>
    </row>
    <row r="13" spans="1:13" ht="34.5" x14ac:dyDescent="0.3">
      <c r="A13" s="160"/>
      <c r="B13" s="160"/>
      <c r="C13" s="160"/>
      <c r="D13" s="166"/>
      <c r="E13" s="170"/>
      <c r="F13" s="87" t="s">
        <v>75</v>
      </c>
      <c r="G13" s="86" t="s">
        <v>76</v>
      </c>
      <c r="H13" s="86" t="s">
        <v>77</v>
      </c>
      <c r="I13" s="86" t="s">
        <v>78</v>
      </c>
      <c r="M13" s="92"/>
    </row>
    <row r="14" spans="1:13" ht="17.25" x14ac:dyDescent="0.3">
      <c r="A14" s="162" t="s">
        <v>91</v>
      </c>
      <c r="B14" s="88">
        <v>1</v>
      </c>
      <c r="C14" s="90">
        <v>19.933333333333334</v>
      </c>
      <c r="D14" s="90">
        <v>1.3</v>
      </c>
      <c r="E14" s="90">
        <v>39.9</v>
      </c>
      <c r="F14" s="94">
        <v>0.09</v>
      </c>
      <c r="G14" s="90">
        <v>13.496666666666664</v>
      </c>
      <c r="H14" s="90">
        <v>2.9133333333333336</v>
      </c>
      <c r="I14" s="90">
        <v>21.356483752611112</v>
      </c>
    </row>
    <row r="15" spans="1:13" ht="17.25" x14ac:dyDescent="0.3">
      <c r="A15" s="163"/>
      <c r="B15" s="88">
        <v>2</v>
      </c>
      <c r="C15" s="90">
        <v>20.666666666666668</v>
      </c>
      <c r="D15" s="90">
        <v>1.4</v>
      </c>
      <c r="E15" s="90">
        <v>41</v>
      </c>
      <c r="F15" s="94">
        <v>0.1</v>
      </c>
      <c r="G15" s="90">
        <v>14.496666666666664</v>
      </c>
      <c r="H15" s="90">
        <v>3.1166666666666671</v>
      </c>
      <c r="I15" s="90">
        <v>21.378310097135259</v>
      </c>
    </row>
    <row r="16" spans="1:13" ht="17.25" x14ac:dyDescent="0.3">
      <c r="A16" s="163"/>
      <c r="B16" s="88">
        <v>3</v>
      </c>
      <c r="C16" s="90">
        <v>20.933333333333334</v>
      </c>
      <c r="D16" s="90">
        <v>1.4</v>
      </c>
      <c r="E16" s="90">
        <v>43.3</v>
      </c>
      <c r="F16" s="94">
        <v>0.26</v>
      </c>
      <c r="G16" s="90">
        <v>17.393333333333334</v>
      </c>
      <c r="H16" s="90">
        <v>3.6333333333333333</v>
      </c>
      <c r="I16" s="90">
        <v>20.887312653487815</v>
      </c>
    </row>
    <row r="17" spans="1:9" ht="17.25" x14ac:dyDescent="0.3">
      <c r="A17" s="163"/>
      <c r="B17" s="88">
        <v>4</v>
      </c>
      <c r="C17" s="90">
        <v>21.1</v>
      </c>
      <c r="D17" s="90">
        <v>1.6</v>
      </c>
      <c r="E17" s="90">
        <v>40.299999999999997</v>
      </c>
      <c r="F17" s="94">
        <v>0.17</v>
      </c>
      <c r="G17" s="90">
        <v>12.543333333333331</v>
      </c>
      <c r="H17" s="90">
        <v>2.5466666666666669</v>
      </c>
      <c r="I17" s="90">
        <v>20.369861856360394</v>
      </c>
    </row>
    <row r="18" spans="1:9" ht="17.25" x14ac:dyDescent="0.3">
      <c r="A18" s="163"/>
      <c r="B18" s="88">
        <v>5</v>
      </c>
      <c r="C18" s="90">
        <v>20.033333333333335</v>
      </c>
      <c r="D18" s="90">
        <v>1.7</v>
      </c>
      <c r="E18" s="90">
        <v>29.8</v>
      </c>
      <c r="F18" s="94">
        <v>0.3</v>
      </c>
      <c r="G18" s="90">
        <v>19.53</v>
      </c>
      <c r="H18" s="90">
        <v>4.09</v>
      </c>
      <c r="I18" s="90">
        <v>20.903374839012105</v>
      </c>
    </row>
    <row r="19" spans="1:9" ht="17.25" x14ac:dyDescent="0.3">
      <c r="A19" s="163"/>
      <c r="B19" s="88">
        <v>6</v>
      </c>
      <c r="C19" s="91">
        <v>19.633333333333333</v>
      </c>
      <c r="D19" s="91">
        <v>1.2</v>
      </c>
      <c r="E19" s="91">
        <v>31.4</v>
      </c>
      <c r="F19" s="95">
        <v>0.03</v>
      </c>
      <c r="G19" s="91">
        <v>15.483333333333334</v>
      </c>
      <c r="H19" s="91">
        <v>3.1366666666666667</v>
      </c>
      <c r="I19" s="91">
        <v>20.181789803363941</v>
      </c>
    </row>
    <row r="20" spans="1:9" ht="17.25" x14ac:dyDescent="0.3">
      <c r="A20" s="163"/>
      <c r="B20" s="88">
        <v>7</v>
      </c>
      <c r="C20" s="91">
        <v>18.786666666666665</v>
      </c>
      <c r="D20" s="91">
        <v>1.6</v>
      </c>
      <c r="E20" s="91">
        <v>38.299999999999997</v>
      </c>
      <c r="F20" s="95">
        <v>0.03</v>
      </c>
      <c r="G20" s="91">
        <v>15.666666666666666</v>
      </c>
      <c r="H20" s="91">
        <v>3.313333333333333</v>
      </c>
      <c r="I20" s="91">
        <v>21.296166200773254</v>
      </c>
    </row>
    <row r="21" spans="1:9" ht="17.25" x14ac:dyDescent="0.3">
      <c r="A21" s="164"/>
      <c r="B21" s="88">
        <v>8</v>
      </c>
      <c r="C21" s="91">
        <v>20.066666666666666</v>
      </c>
      <c r="D21" s="91">
        <v>2.2000000000000002</v>
      </c>
      <c r="E21" s="91">
        <v>46.3</v>
      </c>
      <c r="F21" s="95">
        <v>0.01</v>
      </c>
      <c r="G21" s="91">
        <v>24.72</v>
      </c>
      <c r="H21" s="91">
        <v>5.2233333333333336</v>
      </c>
      <c r="I21" s="91">
        <v>21.035832071810958</v>
      </c>
    </row>
    <row r="23" spans="1:9" ht="34.5" customHeight="1" x14ac:dyDescent="0.3">
      <c r="A23" s="160" t="s">
        <v>69</v>
      </c>
      <c r="B23" s="160" t="s">
        <v>70</v>
      </c>
      <c r="C23" s="161" t="s">
        <v>71</v>
      </c>
      <c r="D23" s="165" t="s">
        <v>93</v>
      </c>
      <c r="E23" s="169" t="s">
        <v>73</v>
      </c>
      <c r="F23" s="87" t="s">
        <v>72</v>
      </c>
      <c r="G23" s="160" t="s">
        <v>74</v>
      </c>
      <c r="H23" s="160"/>
      <c r="I23" s="160"/>
    </row>
    <row r="24" spans="1:9" ht="34.5" x14ac:dyDescent="0.3">
      <c r="A24" s="160"/>
      <c r="B24" s="160"/>
      <c r="C24" s="160"/>
      <c r="D24" s="166"/>
      <c r="E24" s="170"/>
      <c r="F24" s="87" t="s">
        <v>75</v>
      </c>
      <c r="G24" s="86" t="s">
        <v>76</v>
      </c>
      <c r="H24" s="86" t="s">
        <v>77</v>
      </c>
      <c r="I24" s="86" t="s">
        <v>78</v>
      </c>
    </row>
    <row r="25" spans="1:9" ht="17.25" x14ac:dyDescent="0.3">
      <c r="A25" s="162" t="s">
        <v>92</v>
      </c>
      <c r="B25" s="88">
        <v>1</v>
      </c>
      <c r="C25" s="90">
        <v>38.299999999999997</v>
      </c>
      <c r="D25" s="90">
        <v>817.50000000000011</v>
      </c>
      <c r="E25" s="90">
        <v>45.3</v>
      </c>
      <c r="F25" s="94">
        <v>0.83</v>
      </c>
      <c r="G25" s="90">
        <v>50.6</v>
      </c>
      <c r="H25" s="90">
        <v>12.3</v>
      </c>
      <c r="I25" s="90">
        <v>24.3</v>
      </c>
    </row>
    <row r="26" spans="1:9" ht="17.25" x14ac:dyDescent="0.3">
      <c r="A26" s="163"/>
      <c r="B26" s="88">
        <v>2</v>
      </c>
      <c r="C26" s="90">
        <v>39.5</v>
      </c>
      <c r="D26" s="90">
        <v>900</v>
      </c>
      <c r="E26" s="90">
        <v>49.2</v>
      </c>
      <c r="F26" s="94">
        <v>1.06</v>
      </c>
      <c r="G26" s="90">
        <v>49.8</v>
      </c>
      <c r="H26" s="90">
        <v>11.5</v>
      </c>
      <c r="I26" s="90">
        <v>23</v>
      </c>
    </row>
    <row r="27" spans="1:9" ht="17.25" x14ac:dyDescent="0.3">
      <c r="A27" s="163"/>
      <c r="B27" s="88">
        <v>3</v>
      </c>
      <c r="C27" s="90">
        <v>41.1</v>
      </c>
      <c r="D27" s="90">
        <v>950</v>
      </c>
      <c r="E27" s="90">
        <v>48.2</v>
      </c>
      <c r="F27" s="94">
        <v>1.1499999999999999</v>
      </c>
      <c r="G27" s="90">
        <v>53</v>
      </c>
      <c r="H27" s="90">
        <v>11.8</v>
      </c>
      <c r="I27" s="90">
        <v>22</v>
      </c>
    </row>
    <row r="28" spans="1:9" ht="17.25" x14ac:dyDescent="0.3">
      <c r="A28" s="163"/>
      <c r="B28" s="88">
        <v>4</v>
      </c>
      <c r="C28" s="90">
        <v>40.799999999999997</v>
      </c>
      <c r="D28" s="90">
        <v>950</v>
      </c>
      <c r="E28" s="90">
        <v>45.7</v>
      </c>
      <c r="F28" s="94">
        <v>1.22</v>
      </c>
      <c r="G28" s="90">
        <v>57.2</v>
      </c>
      <c r="H28" s="90">
        <v>13.6</v>
      </c>
      <c r="I28" s="90">
        <v>23.8</v>
      </c>
    </row>
    <row r="29" spans="1:9" ht="17.25" x14ac:dyDescent="0.3">
      <c r="A29" s="163"/>
      <c r="B29" s="88">
        <v>5</v>
      </c>
      <c r="C29" s="90">
        <v>40.700000000000003</v>
      </c>
      <c r="D29" s="90">
        <v>900</v>
      </c>
      <c r="E29" s="90">
        <v>41.6</v>
      </c>
      <c r="F29" s="94">
        <v>1.1100000000000001</v>
      </c>
      <c r="G29" s="90">
        <v>52</v>
      </c>
      <c r="H29" s="90">
        <v>12.5</v>
      </c>
      <c r="I29" s="90">
        <v>24.1</v>
      </c>
    </row>
    <row r="30" spans="1:9" ht="17.25" x14ac:dyDescent="0.3">
      <c r="A30" s="163"/>
      <c r="B30" s="88">
        <v>6</v>
      </c>
      <c r="C30" s="91">
        <v>42.1</v>
      </c>
      <c r="D30" s="91">
        <v>1075</v>
      </c>
      <c r="E30" s="91">
        <v>40.700000000000003</v>
      </c>
      <c r="F30" s="95">
        <v>0.94</v>
      </c>
      <c r="G30" s="91">
        <v>66.5</v>
      </c>
      <c r="H30" s="91">
        <v>16.100000000000001</v>
      </c>
      <c r="I30" s="91">
        <v>24.2</v>
      </c>
    </row>
    <row r="31" spans="1:9" ht="17.25" x14ac:dyDescent="0.3">
      <c r="A31" s="163"/>
      <c r="B31" s="88">
        <v>7</v>
      </c>
      <c r="C31" s="91">
        <v>41</v>
      </c>
      <c r="D31" s="91">
        <v>1200</v>
      </c>
      <c r="E31" s="91">
        <v>44.9</v>
      </c>
      <c r="F31" s="95">
        <v>1.26</v>
      </c>
      <c r="G31" s="91">
        <v>65.8</v>
      </c>
      <c r="H31" s="91">
        <v>16.100000000000001</v>
      </c>
      <c r="I31" s="91">
        <v>24.5</v>
      </c>
    </row>
    <row r="32" spans="1:9" ht="17.25" x14ac:dyDescent="0.3">
      <c r="A32" s="164"/>
      <c r="B32" s="88">
        <v>8</v>
      </c>
      <c r="C32" s="91">
        <v>44.5</v>
      </c>
      <c r="D32" s="91">
        <v>1025</v>
      </c>
      <c r="E32" s="91">
        <v>49.3</v>
      </c>
      <c r="F32" s="95">
        <v>0.93</v>
      </c>
      <c r="G32" s="91">
        <v>69.900000000000006</v>
      </c>
      <c r="H32" s="91">
        <v>16.600000000000001</v>
      </c>
      <c r="I32" s="91">
        <v>23.8</v>
      </c>
    </row>
    <row r="33" spans="1:22" x14ac:dyDescent="0.3">
      <c r="F33" s="89"/>
      <c r="G33" s="89"/>
      <c r="H33" s="89"/>
    </row>
    <row r="34" spans="1:22" ht="34.5" customHeight="1" x14ac:dyDescent="0.3">
      <c r="A34" s="160" t="s">
        <v>69</v>
      </c>
      <c r="B34" s="160" t="s">
        <v>70</v>
      </c>
      <c r="C34" s="161" t="s">
        <v>71</v>
      </c>
      <c r="D34" s="161" t="s">
        <v>95</v>
      </c>
      <c r="E34" s="165" t="s">
        <v>93</v>
      </c>
      <c r="F34" s="169" t="s">
        <v>73</v>
      </c>
      <c r="G34" s="87" t="s">
        <v>72</v>
      </c>
      <c r="H34" s="161" t="s">
        <v>103</v>
      </c>
      <c r="I34" s="160" t="s">
        <v>96</v>
      </c>
      <c r="J34" s="160"/>
      <c r="K34" s="160"/>
      <c r="L34" s="160" t="s">
        <v>97</v>
      </c>
      <c r="M34" s="160"/>
      <c r="N34" s="160"/>
      <c r="O34" s="160" t="s">
        <v>98</v>
      </c>
      <c r="P34" s="160"/>
      <c r="Q34" s="160"/>
      <c r="R34" s="160" t="s">
        <v>101</v>
      </c>
      <c r="S34" s="160"/>
      <c r="T34" s="160"/>
    </row>
    <row r="35" spans="1:22" ht="34.5" x14ac:dyDescent="0.3">
      <c r="A35" s="160"/>
      <c r="B35" s="160"/>
      <c r="C35" s="160"/>
      <c r="D35" s="161"/>
      <c r="E35" s="166"/>
      <c r="F35" s="170"/>
      <c r="G35" s="87" t="s">
        <v>75</v>
      </c>
      <c r="H35" s="161"/>
      <c r="I35" s="86" t="s">
        <v>99</v>
      </c>
      <c r="J35" s="86" t="s">
        <v>100</v>
      </c>
      <c r="K35" s="86" t="s">
        <v>78</v>
      </c>
      <c r="L35" s="86" t="s">
        <v>99</v>
      </c>
      <c r="M35" s="86" t="s">
        <v>100</v>
      </c>
      <c r="N35" s="86" t="s">
        <v>78</v>
      </c>
      <c r="O35" s="86" t="s">
        <v>99</v>
      </c>
      <c r="P35" s="86" t="s">
        <v>100</v>
      </c>
      <c r="Q35" s="86" t="s">
        <v>78</v>
      </c>
      <c r="R35" s="86" t="s">
        <v>99</v>
      </c>
      <c r="S35" s="86" t="s">
        <v>100</v>
      </c>
      <c r="T35" s="86" t="s">
        <v>78</v>
      </c>
    </row>
    <row r="36" spans="1:22" ht="17.25" x14ac:dyDescent="0.3">
      <c r="A36" s="162" t="s">
        <v>94</v>
      </c>
      <c r="B36" s="88">
        <v>1</v>
      </c>
      <c r="C36" s="90">
        <v>49.8</v>
      </c>
      <c r="D36" s="90">
        <v>6.5</v>
      </c>
      <c r="E36" s="90">
        <v>415.875</v>
      </c>
      <c r="F36" s="90">
        <v>49.149999999999991</v>
      </c>
      <c r="G36" s="94">
        <v>0.90399999999999991</v>
      </c>
      <c r="H36" s="94">
        <v>45.6</v>
      </c>
      <c r="I36" s="94">
        <v>22.473333333333333</v>
      </c>
      <c r="J36" s="94">
        <v>5.9833333333333343</v>
      </c>
      <c r="K36" s="114">
        <v>26.687699329372474</v>
      </c>
      <c r="L36" s="94">
        <v>42.978000000000002</v>
      </c>
      <c r="M36" s="94">
        <v>11.343333333333334</v>
      </c>
      <c r="N36" s="114">
        <v>26.79075615123033</v>
      </c>
      <c r="O36" s="94">
        <v>16.47</v>
      </c>
      <c r="P36" s="94">
        <v>4.9533333333333331</v>
      </c>
      <c r="Q36" s="114">
        <v>30.088554250565409</v>
      </c>
      <c r="R36" s="94">
        <v>72</v>
      </c>
      <c r="S36" s="94">
        <v>17.856666666666666</v>
      </c>
      <c r="T36" s="114">
        <v>24.689782795428965</v>
      </c>
    </row>
    <row r="37" spans="1:22" ht="17.25" x14ac:dyDescent="0.3">
      <c r="A37" s="163"/>
      <c r="B37" s="88">
        <v>2</v>
      </c>
      <c r="C37" s="90">
        <v>51.5</v>
      </c>
      <c r="D37" s="90">
        <v>7.5</v>
      </c>
      <c r="E37" s="90">
        <v>425</v>
      </c>
      <c r="F37" s="90">
        <v>50.660000000000004</v>
      </c>
      <c r="G37" s="94">
        <v>0.96400000000000008</v>
      </c>
      <c r="H37" s="94">
        <v>45.4</v>
      </c>
      <c r="I37" s="94">
        <v>22.803333333333331</v>
      </c>
      <c r="J37" s="94">
        <v>5.9766666666666666</v>
      </c>
      <c r="K37" s="114">
        <v>26.217685269604683</v>
      </c>
      <c r="L37" s="94">
        <v>44.786666666666669</v>
      </c>
      <c r="M37" s="94">
        <v>11.916666666666666</v>
      </c>
      <c r="N37" s="114">
        <v>26.404677985714414</v>
      </c>
      <c r="O37" s="94">
        <v>15.493333333333334</v>
      </c>
      <c r="P37" s="94">
        <v>5.0900000000000007</v>
      </c>
      <c r="Q37" s="114">
        <v>32.44364379107126</v>
      </c>
      <c r="R37" s="94">
        <v>96.056666666666658</v>
      </c>
      <c r="S37" s="94">
        <v>24.290000000000003</v>
      </c>
      <c r="T37" s="114">
        <v>25.266039912746123</v>
      </c>
    </row>
    <row r="38" spans="1:22" ht="17.25" x14ac:dyDescent="0.3">
      <c r="A38" s="163"/>
      <c r="B38" s="88">
        <v>3</v>
      </c>
      <c r="C38" s="90">
        <v>56.1</v>
      </c>
      <c r="D38" s="90">
        <v>6.7</v>
      </c>
      <c r="E38" s="90">
        <v>450</v>
      </c>
      <c r="F38" s="113">
        <v>52.2</v>
      </c>
      <c r="G38" s="94">
        <v>1.254</v>
      </c>
      <c r="H38" s="94">
        <v>44.2</v>
      </c>
      <c r="I38" s="94">
        <v>22.636666666666667</v>
      </c>
      <c r="J38" s="94">
        <v>6.0799999999999992</v>
      </c>
      <c r="K38" s="114">
        <v>26.998676282523679</v>
      </c>
      <c r="L38" s="94">
        <v>52.23</v>
      </c>
      <c r="M38" s="94">
        <v>12.93</v>
      </c>
      <c r="N38" s="114">
        <v>24.772364789400982</v>
      </c>
      <c r="O38" s="94">
        <v>20.653333333333332</v>
      </c>
      <c r="P38" s="94">
        <v>6.4600000000000009</v>
      </c>
      <c r="Q38" s="114">
        <v>31.956521043118226</v>
      </c>
      <c r="R38" s="94">
        <v>100.36000000000001</v>
      </c>
      <c r="S38" s="94">
        <v>23.463333333333335</v>
      </c>
      <c r="T38" s="114">
        <v>23.652321335366114</v>
      </c>
    </row>
    <row r="39" spans="1:22" ht="17.25" x14ac:dyDescent="0.3">
      <c r="A39" s="163"/>
      <c r="B39" s="88">
        <v>4</v>
      </c>
      <c r="C39" s="90">
        <v>59.3</v>
      </c>
      <c r="D39" s="90">
        <v>7</v>
      </c>
      <c r="E39" s="90">
        <v>475</v>
      </c>
      <c r="F39" s="90">
        <v>51.85</v>
      </c>
      <c r="G39" s="94">
        <v>1.476</v>
      </c>
      <c r="H39" s="94">
        <v>43.7</v>
      </c>
      <c r="I39" s="94">
        <v>23.353333333333335</v>
      </c>
      <c r="J39" s="94">
        <v>6.0266666666666664</v>
      </c>
      <c r="K39" s="114">
        <v>25.815727643031597</v>
      </c>
      <c r="L39" s="94">
        <v>49.873333333333335</v>
      </c>
      <c r="M39" s="94">
        <v>11.993333333333332</v>
      </c>
      <c r="N39" s="114">
        <v>24.005549944067017</v>
      </c>
      <c r="O39" s="94">
        <v>20.310000000000002</v>
      </c>
      <c r="P39" s="94">
        <v>6.0566666666666675</v>
      </c>
      <c r="Q39" s="114">
        <v>29.855230754144042</v>
      </c>
      <c r="R39" s="94">
        <v>141.08666666666667</v>
      </c>
      <c r="S39" s="94">
        <v>30.33666666666667</v>
      </c>
      <c r="T39" s="114">
        <v>21.538073580431433</v>
      </c>
    </row>
    <row r="40" spans="1:22" ht="17.25" x14ac:dyDescent="0.3">
      <c r="A40" s="163"/>
      <c r="B40" s="88">
        <v>5</v>
      </c>
      <c r="C40" s="90">
        <v>54.3</v>
      </c>
      <c r="D40" s="90">
        <v>6.3</v>
      </c>
      <c r="E40" s="90">
        <v>450</v>
      </c>
      <c r="F40" s="90">
        <v>47.18</v>
      </c>
      <c r="G40" s="94">
        <v>0.85300000000000009</v>
      </c>
      <c r="H40" s="94">
        <v>40.6</v>
      </c>
      <c r="I40" s="94">
        <v>19.933333333333334</v>
      </c>
      <c r="J40" s="94">
        <v>5.87</v>
      </c>
      <c r="K40" s="114">
        <v>29.51400623362154</v>
      </c>
      <c r="L40" s="94">
        <v>45.326666666666675</v>
      </c>
      <c r="M40" s="94">
        <v>12.51</v>
      </c>
      <c r="N40" s="114">
        <v>27.546616253651276</v>
      </c>
      <c r="O40" s="94">
        <v>17.396666666666668</v>
      </c>
      <c r="P40" s="94">
        <v>5.6766666666666667</v>
      </c>
      <c r="Q40" s="114">
        <v>32.629041425220464</v>
      </c>
      <c r="R40" s="94">
        <v>92.573333333333338</v>
      </c>
      <c r="S40" s="94">
        <v>24.183333333333337</v>
      </c>
      <c r="T40" s="114">
        <v>26.235305844153462</v>
      </c>
    </row>
    <row r="41" spans="1:22" ht="17.25" x14ac:dyDescent="0.3">
      <c r="A41" s="163"/>
      <c r="B41" s="88">
        <v>6</v>
      </c>
      <c r="C41" s="91">
        <v>56.4</v>
      </c>
      <c r="D41" s="91">
        <v>7.5</v>
      </c>
      <c r="E41" s="91">
        <v>347.5</v>
      </c>
      <c r="F41" s="90">
        <v>47.750000000000007</v>
      </c>
      <c r="G41" s="95">
        <v>1.008</v>
      </c>
      <c r="H41" s="95">
        <v>43.143999999999998</v>
      </c>
      <c r="I41" s="95">
        <v>20.876666666666665</v>
      </c>
      <c r="J41" s="95">
        <v>5.8166666666666664</v>
      </c>
      <c r="K41" s="95">
        <v>27.962069370851633</v>
      </c>
      <c r="L41" s="95">
        <v>53.923333333333325</v>
      </c>
      <c r="M41" s="95">
        <v>15.399999999999999</v>
      </c>
      <c r="N41" s="95">
        <v>28.557170917370712</v>
      </c>
      <c r="O41" s="95">
        <v>23.506666666666664</v>
      </c>
      <c r="P41" s="95">
        <v>7.2700000000000005</v>
      </c>
      <c r="Q41" s="95">
        <v>31.18102026734044</v>
      </c>
      <c r="R41" s="95">
        <v>102.33666666666666</v>
      </c>
      <c r="S41" s="95">
        <v>26.853333333333335</v>
      </c>
      <c r="T41" s="95">
        <v>26.253734095081693</v>
      </c>
    </row>
    <row r="42" spans="1:22" ht="17.25" x14ac:dyDescent="0.3">
      <c r="A42" s="163"/>
      <c r="B42" s="88">
        <v>7</v>
      </c>
      <c r="C42" s="91">
        <v>55.8</v>
      </c>
      <c r="D42" s="91">
        <v>7.4</v>
      </c>
      <c r="E42" s="91">
        <v>450</v>
      </c>
      <c r="F42" s="91">
        <v>49.480000000000004</v>
      </c>
      <c r="G42" s="95">
        <v>0.77600000000000002</v>
      </c>
      <c r="H42" s="95">
        <v>39</v>
      </c>
      <c r="I42" s="95">
        <v>19.123333333333335</v>
      </c>
      <c r="J42" s="95">
        <v>5.9533333333333331</v>
      </c>
      <c r="K42" s="95">
        <v>31.836811921893503</v>
      </c>
      <c r="L42" s="95">
        <v>55.406666666666666</v>
      </c>
      <c r="M42" s="95">
        <v>16.793333333333333</v>
      </c>
      <c r="N42" s="95">
        <v>30.486739469509871</v>
      </c>
      <c r="O42" s="95">
        <v>21.596666666666668</v>
      </c>
      <c r="P42" s="95">
        <v>7.7100000000000009</v>
      </c>
      <c r="Q42" s="95">
        <v>35.848406049773807</v>
      </c>
      <c r="R42" s="95">
        <v>91.703333333333333</v>
      </c>
      <c r="S42" s="95">
        <v>20.11</v>
      </c>
      <c r="T42" s="95">
        <v>22.481746775172553</v>
      </c>
    </row>
    <row r="43" spans="1:22" ht="17.25" x14ac:dyDescent="0.3">
      <c r="A43" s="164"/>
      <c r="B43" s="88">
        <v>8</v>
      </c>
      <c r="C43" s="91">
        <v>64.400000000000006</v>
      </c>
      <c r="D43" s="91">
        <v>6.9</v>
      </c>
      <c r="E43" s="91">
        <v>520</v>
      </c>
      <c r="F43" s="91">
        <v>48.32</v>
      </c>
      <c r="G43" s="95">
        <v>0.87099999999999989</v>
      </c>
      <c r="H43" s="95">
        <v>39.5</v>
      </c>
      <c r="I43" s="95">
        <v>16.616666666666667</v>
      </c>
      <c r="J43" s="95">
        <v>4.9766666666666666</v>
      </c>
      <c r="K43" s="95">
        <v>30.017433875528713</v>
      </c>
      <c r="L43" s="95">
        <v>53.856666666666662</v>
      </c>
      <c r="M43" s="95">
        <v>15.576666666666666</v>
      </c>
      <c r="N43" s="95">
        <v>28.904680529398124</v>
      </c>
      <c r="O43" s="95">
        <v>20.146666666666665</v>
      </c>
      <c r="P43" s="95">
        <v>7.1733333333333329</v>
      </c>
      <c r="Q43" s="95">
        <v>35.653003960308489</v>
      </c>
      <c r="R43" s="95">
        <v>97.506666666666661</v>
      </c>
      <c r="S43" s="95">
        <v>24.426666666666666</v>
      </c>
      <c r="T43" s="95">
        <v>25.098728926621643</v>
      </c>
    </row>
    <row r="45" spans="1:22" ht="34.5" customHeight="1" x14ac:dyDescent="0.3">
      <c r="A45" s="160" t="s">
        <v>69</v>
      </c>
      <c r="B45" s="160" t="s">
        <v>70</v>
      </c>
      <c r="C45" s="161" t="s">
        <v>71</v>
      </c>
      <c r="D45" s="161" t="s">
        <v>95</v>
      </c>
      <c r="E45" s="165" t="s">
        <v>93</v>
      </c>
      <c r="F45" s="169" t="s">
        <v>73</v>
      </c>
      <c r="G45" s="87" t="s">
        <v>72</v>
      </c>
      <c r="H45" s="171" t="s">
        <v>104</v>
      </c>
      <c r="I45" s="171"/>
      <c r="J45" s="171"/>
      <c r="K45" s="160" t="s">
        <v>96</v>
      </c>
      <c r="L45" s="160"/>
      <c r="M45" s="160"/>
      <c r="N45" s="160" t="s">
        <v>97</v>
      </c>
      <c r="O45" s="160"/>
      <c r="P45" s="160"/>
      <c r="Q45" s="160" t="s">
        <v>98</v>
      </c>
      <c r="R45" s="160"/>
      <c r="S45" s="160"/>
      <c r="T45" s="160" t="s">
        <v>101</v>
      </c>
      <c r="U45" s="160"/>
      <c r="V45" s="160"/>
    </row>
    <row r="46" spans="1:22" ht="34.5" x14ac:dyDescent="0.3">
      <c r="A46" s="160"/>
      <c r="B46" s="160"/>
      <c r="C46" s="160"/>
      <c r="D46" s="161"/>
      <c r="E46" s="166"/>
      <c r="F46" s="170"/>
      <c r="G46" s="87" t="s">
        <v>75</v>
      </c>
      <c r="H46" s="86" t="s">
        <v>99</v>
      </c>
      <c r="I46" s="86" t="s">
        <v>100</v>
      </c>
      <c r="J46" s="86" t="s">
        <v>78</v>
      </c>
      <c r="K46" s="86" t="s">
        <v>99</v>
      </c>
      <c r="L46" s="86" t="s">
        <v>100</v>
      </c>
      <c r="M46" s="86" t="s">
        <v>78</v>
      </c>
      <c r="N46" s="86" t="s">
        <v>99</v>
      </c>
      <c r="O46" s="86" t="s">
        <v>100</v>
      </c>
      <c r="P46" s="86" t="s">
        <v>78</v>
      </c>
      <c r="Q46" s="86" t="s">
        <v>99</v>
      </c>
      <c r="R46" s="86" t="s">
        <v>100</v>
      </c>
      <c r="S46" s="86" t="s">
        <v>78</v>
      </c>
      <c r="T46" s="86" t="s">
        <v>99</v>
      </c>
      <c r="U46" s="86" t="s">
        <v>100</v>
      </c>
      <c r="V46" s="86" t="s">
        <v>78</v>
      </c>
    </row>
    <row r="47" spans="1:22" ht="17.25" x14ac:dyDescent="0.3">
      <c r="A47" s="162" t="s">
        <v>102</v>
      </c>
      <c r="B47" s="88">
        <v>1</v>
      </c>
      <c r="C47" s="90">
        <v>58</v>
      </c>
      <c r="D47" s="90">
        <v>7.4</v>
      </c>
      <c r="E47" s="90">
        <v>195.83333333333334</v>
      </c>
      <c r="F47" s="90">
        <v>50.000000000000007</v>
      </c>
      <c r="G47" s="94">
        <v>1.306</v>
      </c>
      <c r="H47" s="94">
        <v>4.46</v>
      </c>
      <c r="I47" s="94">
        <v>1.47</v>
      </c>
      <c r="J47" s="94">
        <v>33.051997816258314</v>
      </c>
      <c r="K47" s="94">
        <v>9.01</v>
      </c>
      <c r="L47" s="94">
        <v>3.69</v>
      </c>
      <c r="M47" s="114">
        <v>40.95449500554939</v>
      </c>
      <c r="N47" s="94">
        <v>28.68</v>
      </c>
      <c r="O47" s="94">
        <v>11.34</v>
      </c>
      <c r="P47" s="114">
        <v>39.539748953974893</v>
      </c>
      <c r="Q47" s="94">
        <v>25.98</v>
      </c>
      <c r="R47" s="94">
        <v>9.83</v>
      </c>
      <c r="S47" s="114">
        <v>37.836797536566593</v>
      </c>
      <c r="T47" s="94">
        <v>59.35</v>
      </c>
      <c r="U47" s="94">
        <v>18.71</v>
      </c>
      <c r="V47" s="114">
        <v>31.524852569502947</v>
      </c>
    </row>
    <row r="48" spans="1:22" ht="17.25" x14ac:dyDescent="0.3">
      <c r="A48" s="163"/>
      <c r="B48" s="88">
        <v>2</v>
      </c>
      <c r="C48" s="90">
        <v>57.5</v>
      </c>
      <c r="D48" s="90">
        <v>7</v>
      </c>
      <c r="E48" s="90">
        <v>583.33333333333337</v>
      </c>
      <c r="F48" s="90">
        <v>49.060000000000009</v>
      </c>
      <c r="G48" s="94">
        <v>1.6280000000000001</v>
      </c>
      <c r="H48" s="94">
        <v>4.9266666666666667</v>
      </c>
      <c r="I48" s="94">
        <v>1.24</v>
      </c>
      <c r="J48" s="94">
        <v>25.109996656184574</v>
      </c>
      <c r="K48" s="94">
        <v>15.43</v>
      </c>
      <c r="L48" s="94">
        <v>4.5600000000000005</v>
      </c>
      <c r="M48" s="114">
        <v>31.744146984212097</v>
      </c>
      <c r="N48" s="94">
        <v>48.23</v>
      </c>
      <c r="O48" s="94">
        <v>18.933333333333334</v>
      </c>
      <c r="P48" s="114">
        <v>39.470936281309086</v>
      </c>
      <c r="Q48" s="94">
        <v>31.096666666666668</v>
      </c>
      <c r="R48" s="94">
        <v>11.316666666666668</v>
      </c>
      <c r="S48" s="114">
        <v>36.438034624904404</v>
      </c>
      <c r="T48" s="94">
        <v>76.966666666666683</v>
      </c>
      <c r="U48" s="94">
        <v>27.290000000000003</v>
      </c>
      <c r="V48" s="114">
        <v>35.789864632691952</v>
      </c>
    </row>
    <row r="49" spans="1:22" ht="17.25" x14ac:dyDescent="0.3">
      <c r="A49" s="163"/>
      <c r="B49" s="88">
        <v>3</v>
      </c>
      <c r="C49" s="90">
        <v>66.400000000000006</v>
      </c>
      <c r="D49" s="90">
        <v>7.5</v>
      </c>
      <c r="E49" s="90">
        <v>708.33333333333337</v>
      </c>
      <c r="F49" s="113">
        <v>50.5</v>
      </c>
      <c r="G49" s="94">
        <v>2.0819999999999999</v>
      </c>
      <c r="H49" s="94">
        <v>5.2233333333333327</v>
      </c>
      <c r="I49" s="94">
        <v>1.2866666666666668</v>
      </c>
      <c r="J49" s="94">
        <v>24.628934347686481</v>
      </c>
      <c r="K49" s="94">
        <v>15.63</v>
      </c>
      <c r="L49" s="94">
        <v>4.4666666666666659</v>
      </c>
      <c r="M49" s="114">
        <v>28.589191300234745</v>
      </c>
      <c r="N49" s="94">
        <v>55.406666666666666</v>
      </c>
      <c r="O49" s="94">
        <v>21.13</v>
      </c>
      <c r="P49" s="114">
        <v>39.239644356513821</v>
      </c>
      <c r="Q49" s="94">
        <v>33.909999999999997</v>
      </c>
      <c r="R49" s="94">
        <v>11.913333333333332</v>
      </c>
      <c r="S49" s="114">
        <v>35.101286794438799</v>
      </c>
      <c r="T49" s="94">
        <v>93.623333333333335</v>
      </c>
      <c r="U49" s="94">
        <v>31.576666666666668</v>
      </c>
      <c r="V49" s="114">
        <v>33.773287946314319</v>
      </c>
    </row>
    <row r="50" spans="1:22" ht="17.25" x14ac:dyDescent="0.3">
      <c r="A50" s="163"/>
      <c r="B50" s="88">
        <v>4</v>
      </c>
      <c r="C50" s="90">
        <v>67.7</v>
      </c>
      <c r="D50" s="90">
        <v>7.8</v>
      </c>
      <c r="E50" s="90">
        <v>812.5</v>
      </c>
      <c r="F50" s="90">
        <v>51.149999999999991</v>
      </c>
      <c r="G50" s="94">
        <v>2.379</v>
      </c>
      <c r="H50" s="94">
        <v>5.5366666666666662</v>
      </c>
      <c r="I50" s="94">
        <v>1.42</v>
      </c>
      <c r="J50" s="94">
        <v>25.513270640181773</v>
      </c>
      <c r="K50" s="94">
        <v>19.616666666666664</v>
      </c>
      <c r="L50" s="94">
        <v>5.05</v>
      </c>
      <c r="M50" s="114">
        <v>25.803044418989813</v>
      </c>
      <c r="N50" s="94">
        <v>63.75</v>
      </c>
      <c r="O50" s="94">
        <v>23.87</v>
      </c>
      <c r="P50" s="114">
        <v>37.381103298773347</v>
      </c>
      <c r="Q50" s="94">
        <v>35.659999999999997</v>
      </c>
      <c r="R50" s="94">
        <v>12.626666666666665</v>
      </c>
      <c r="S50" s="114">
        <v>35.392255868035285</v>
      </c>
      <c r="T50" s="94">
        <v>115.03666666666668</v>
      </c>
      <c r="U50" s="94">
        <v>42.35</v>
      </c>
      <c r="V50" s="114">
        <v>37.056096562274867</v>
      </c>
    </row>
    <row r="51" spans="1:22" ht="17.25" x14ac:dyDescent="0.3">
      <c r="A51" s="163"/>
      <c r="B51" s="88">
        <v>5</v>
      </c>
      <c r="C51" s="90">
        <v>61.8</v>
      </c>
      <c r="D51" s="90">
        <v>6.3</v>
      </c>
      <c r="E51" s="90">
        <v>833.33333333333337</v>
      </c>
      <c r="F51" s="90">
        <v>44.41</v>
      </c>
      <c r="G51" s="94">
        <v>0.95700000000000007</v>
      </c>
      <c r="H51" s="94">
        <v>4.83</v>
      </c>
      <c r="I51" s="94">
        <v>1.2466666666666668</v>
      </c>
      <c r="J51" s="94">
        <v>25.763773254943828</v>
      </c>
      <c r="K51" s="94">
        <v>15.423333333333332</v>
      </c>
      <c r="L51" s="94">
        <v>4.7166666666666659</v>
      </c>
      <c r="M51" s="114">
        <v>30.801892898866473</v>
      </c>
      <c r="N51" s="94">
        <v>60.29</v>
      </c>
      <c r="O51" s="94">
        <v>25.533333333333331</v>
      </c>
      <c r="P51" s="114">
        <v>42.410020742256016</v>
      </c>
      <c r="Q51" s="94">
        <v>44.71</v>
      </c>
      <c r="R51" s="94">
        <v>16.406666666666666</v>
      </c>
      <c r="S51" s="114">
        <v>36.620121701791128</v>
      </c>
      <c r="T51" s="94">
        <v>108.75666666666666</v>
      </c>
      <c r="U51" s="94">
        <v>42.323333333333331</v>
      </c>
      <c r="V51" s="114">
        <v>38.929597581204263</v>
      </c>
    </row>
    <row r="52" spans="1:22" ht="17.25" x14ac:dyDescent="0.3">
      <c r="A52" s="163"/>
      <c r="B52" s="88">
        <v>6</v>
      </c>
      <c r="C52" s="91">
        <v>66.099999999999994</v>
      </c>
      <c r="D52" s="91">
        <v>7.6</v>
      </c>
      <c r="E52" s="91">
        <v>891.66666666666663</v>
      </c>
      <c r="F52" s="90">
        <v>47.959999999999994</v>
      </c>
      <c r="G52" s="95">
        <v>1.2369999999999999</v>
      </c>
      <c r="H52" s="95">
        <v>6.1333333333333329</v>
      </c>
      <c r="I52" s="95">
        <v>1.9000000000000001</v>
      </c>
      <c r="J52" s="95">
        <v>30.952907523347715</v>
      </c>
      <c r="K52" s="95">
        <v>12.07</v>
      </c>
      <c r="L52" s="95">
        <v>4.2333333333333334</v>
      </c>
      <c r="M52" s="95">
        <v>35.761215388169667</v>
      </c>
      <c r="N52" s="95">
        <v>54.160000000000004</v>
      </c>
      <c r="O52" s="95">
        <v>22.166666666666668</v>
      </c>
      <c r="P52" s="95">
        <v>41.036497384683464</v>
      </c>
      <c r="Q52" s="95">
        <v>38.04</v>
      </c>
      <c r="R52" s="95">
        <v>14.283333333333333</v>
      </c>
      <c r="S52" s="95">
        <v>37.619996949398832</v>
      </c>
      <c r="T52" s="95">
        <v>117.14</v>
      </c>
      <c r="U52" s="95">
        <v>46.456666666666671</v>
      </c>
      <c r="V52" s="95">
        <v>39.613827614398737</v>
      </c>
    </row>
    <row r="53" spans="1:22" ht="17.25" x14ac:dyDescent="0.3">
      <c r="A53" s="163"/>
      <c r="B53" s="88">
        <v>7</v>
      </c>
      <c r="C53" s="91">
        <v>61.1</v>
      </c>
      <c r="D53" s="91">
        <v>6.8</v>
      </c>
      <c r="E53" s="91">
        <v>854.16666666666663</v>
      </c>
      <c r="F53" s="91">
        <v>44.77</v>
      </c>
      <c r="G53" s="95">
        <v>0.88499999999999979</v>
      </c>
      <c r="H53" s="95">
        <v>5.2433333333333332</v>
      </c>
      <c r="I53" s="95">
        <v>1.5466666666666669</v>
      </c>
      <c r="J53" s="95">
        <v>29.38468058826184</v>
      </c>
      <c r="K53" s="95">
        <v>12.873333333333335</v>
      </c>
      <c r="L53" s="95">
        <v>4.1133333333333333</v>
      </c>
      <c r="M53" s="95">
        <v>32.465150376687752</v>
      </c>
      <c r="N53" s="95">
        <v>58.120000000000005</v>
      </c>
      <c r="O53" s="95">
        <v>23.74</v>
      </c>
      <c r="P53" s="95">
        <v>40.902741281250975</v>
      </c>
      <c r="Q53" s="95">
        <v>43.223333333333329</v>
      </c>
      <c r="R53" s="95">
        <v>15.766666666666666</v>
      </c>
      <c r="S53" s="95">
        <v>36.416033665105886</v>
      </c>
      <c r="T53" s="95">
        <v>106.99333333333334</v>
      </c>
      <c r="U53" s="95">
        <v>40.796666666666674</v>
      </c>
      <c r="V53" s="95">
        <v>38.212165452715759</v>
      </c>
    </row>
    <row r="54" spans="1:22" ht="17.25" x14ac:dyDescent="0.3">
      <c r="A54" s="164"/>
      <c r="B54" s="88">
        <v>8</v>
      </c>
      <c r="C54" s="91">
        <v>65.400000000000006</v>
      </c>
      <c r="D54" s="91">
        <v>7.2</v>
      </c>
      <c r="E54" s="91">
        <v>733.33333333333337</v>
      </c>
      <c r="F54" s="91">
        <v>43.980000000000004</v>
      </c>
      <c r="G54" s="95">
        <v>1.0049999999999999</v>
      </c>
      <c r="H54" s="95">
        <v>6.7133333333333338</v>
      </c>
      <c r="I54" s="95">
        <v>2.1533333333333338</v>
      </c>
      <c r="J54" s="95">
        <v>32.021332149361008</v>
      </c>
      <c r="K54" s="95">
        <v>7.8599999999999994</v>
      </c>
      <c r="L54" s="95">
        <v>3.3466666666666662</v>
      </c>
      <c r="M54" s="95">
        <v>45.306644803223662</v>
      </c>
      <c r="N54" s="95">
        <v>51.5</v>
      </c>
      <c r="O54" s="95">
        <v>21.700000000000003</v>
      </c>
      <c r="P54" s="95">
        <v>42.200294083123282</v>
      </c>
      <c r="Q54" s="95">
        <v>40.983333333333334</v>
      </c>
      <c r="R54" s="95">
        <v>15.649999999999999</v>
      </c>
      <c r="S54" s="95">
        <v>38.254955427743965</v>
      </c>
      <c r="T54" s="95">
        <v>96.95</v>
      </c>
      <c r="U54" s="95">
        <v>39.376666666666665</v>
      </c>
      <c r="V54" s="95">
        <v>40.480341168468222</v>
      </c>
    </row>
    <row r="56" spans="1:22" ht="34.5" x14ac:dyDescent="0.3">
      <c r="A56" s="160" t="s">
        <v>69</v>
      </c>
      <c r="B56" s="160" t="s">
        <v>70</v>
      </c>
      <c r="C56" s="161" t="s">
        <v>71</v>
      </c>
      <c r="D56" s="161" t="s">
        <v>95</v>
      </c>
      <c r="E56" s="165" t="s">
        <v>93</v>
      </c>
      <c r="F56" s="169" t="s">
        <v>73</v>
      </c>
      <c r="G56" s="87" t="s">
        <v>72</v>
      </c>
      <c r="H56" s="171" t="s">
        <v>104</v>
      </c>
      <c r="I56" s="171"/>
      <c r="J56" s="171"/>
      <c r="K56" s="160" t="s">
        <v>96</v>
      </c>
      <c r="L56" s="160"/>
      <c r="M56" s="160"/>
      <c r="N56" s="160" t="s">
        <v>97</v>
      </c>
      <c r="O56" s="160"/>
      <c r="P56" s="160"/>
      <c r="Q56" s="160" t="s">
        <v>98</v>
      </c>
      <c r="R56" s="160"/>
      <c r="S56" s="160"/>
      <c r="T56" s="160" t="s">
        <v>101</v>
      </c>
      <c r="U56" s="160"/>
      <c r="V56" s="160"/>
    </row>
    <row r="57" spans="1:22" ht="34.5" x14ac:dyDescent="0.3">
      <c r="A57" s="160"/>
      <c r="B57" s="160"/>
      <c r="C57" s="160"/>
      <c r="D57" s="161"/>
      <c r="E57" s="166"/>
      <c r="F57" s="170"/>
      <c r="G57" s="87" t="s">
        <v>75</v>
      </c>
      <c r="H57" s="86" t="s">
        <v>99</v>
      </c>
      <c r="I57" s="86" t="s">
        <v>100</v>
      </c>
      <c r="J57" s="86" t="s">
        <v>78</v>
      </c>
      <c r="K57" s="86" t="s">
        <v>99</v>
      </c>
      <c r="L57" s="86" t="s">
        <v>100</v>
      </c>
      <c r="M57" s="86" t="s">
        <v>78</v>
      </c>
      <c r="N57" s="86" t="s">
        <v>99</v>
      </c>
      <c r="O57" s="86" t="s">
        <v>100</v>
      </c>
      <c r="P57" s="86" t="s">
        <v>78</v>
      </c>
      <c r="Q57" s="86" t="s">
        <v>99</v>
      </c>
      <c r="R57" s="86" t="s">
        <v>100</v>
      </c>
      <c r="S57" s="86" t="s">
        <v>78</v>
      </c>
      <c r="T57" s="86" t="s">
        <v>99</v>
      </c>
      <c r="U57" s="86" t="s">
        <v>100</v>
      </c>
      <c r="V57" s="86" t="s">
        <v>78</v>
      </c>
    </row>
    <row r="58" spans="1:22" ht="17.25" x14ac:dyDescent="0.3">
      <c r="A58" s="162" t="s">
        <v>105</v>
      </c>
      <c r="B58" s="88">
        <v>1</v>
      </c>
      <c r="C58" s="90">
        <v>50.05</v>
      </c>
      <c r="D58" s="90">
        <v>7.2</v>
      </c>
      <c r="E58" s="90">
        <v>685</v>
      </c>
      <c r="F58" s="90">
        <v>16.529999999999998</v>
      </c>
      <c r="G58" s="94">
        <v>0.57899999999999996</v>
      </c>
      <c r="H58" s="94">
        <v>9.6833333333333336</v>
      </c>
      <c r="I58" s="94">
        <v>5.3633333333333333</v>
      </c>
      <c r="J58" s="94">
        <v>55.379442359539091</v>
      </c>
      <c r="K58" s="94">
        <v>4.2299999999999995</v>
      </c>
      <c r="L58" s="94">
        <v>3.4966666666666666</v>
      </c>
      <c r="M58" s="114">
        <v>82.683659733968994</v>
      </c>
      <c r="N58" s="94">
        <v>38.026666666666671</v>
      </c>
      <c r="O58" s="94">
        <v>16.350000000000001</v>
      </c>
      <c r="P58" s="114">
        <v>43.023541652968191</v>
      </c>
      <c r="Q58" s="94">
        <v>43.080000000000005</v>
      </c>
      <c r="R58" s="94">
        <v>24.340000000000003</v>
      </c>
      <c r="S58" s="114">
        <v>56.540112818773252</v>
      </c>
      <c r="T58" s="94">
        <v>79.819999999999993</v>
      </c>
      <c r="U58" s="94">
        <v>42.603333333333332</v>
      </c>
      <c r="V58" s="114">
        <v>53.395400850131097</v>
      </c>
    </row>
    <row r="59" spans="1:22" ht="17.25" x14ac:dyDescent="0.3">
      <c r="A59" s="163"/>
      <c r="B59" s="88">
        <v>2</v>
      </c>
      <c r="C59" s="90">
        <v>56.05</v>
      </c>
      <c r="D59" s="90">
        <v>6.93</v>
      </c>
      <c r="E59" s="90">
        <v>690</v>
      </c>
      <c r="F59" s="90">
        <v>23.51</v>
      </c>
      <c r="G59" s="94">
        <v>0.74</v>
      </c>
      <c r="H59" s="94">
        <v>10.333333333333334</v>
      </c>
      <c r="I59" s="94">
        <v>5.376666666666666</v>
      </c>
      <c r="J59" s="94">
        <v>52.036038206976535</v>
      </c>
      <c r="K59" s="94">
        <v>8.5900000000000016</v>
      </c>
      <c r="L59" s="94">
        <v>4.4766666666666666</v>
      </c>
      <c r="M59" s="114">
        <v>53.811567517933177</v>
      </c>
      <c r="N59" s="94">
        <v>48.54999999999999</v>
      </c>
      <c r="O59" s="94">
        <v>19.106666666666666</v>
      </c>
      <c r="P59" s="114">
        <v>39.32298498401898</v>
      </c>
      <c r="Q59" s="94">
        <v>48.94</v>
      </c>
      <c r="R59" s="94">
        <v>24.970000000000002</v>
      </c>
      <c r="S59" s="114">
        <v>50.941628451718202</v>
      </c>
      <c r="T59" s="94">
        <v>98.25</v>
      </c>
      <c r="U59" s="94">
        <v>45.286666666666662</v>
      </c>
      <c r="V59" s="114">
        <v>46.43677184421761</v>
      </c>
    </row>
    <row r="60" spans="1:22" ht="17.25" x14ac:dyDescent="0.3">
      <c r="A60" s="163"/>
      <c r="B60" s="88">
        <v>3</v>
      </c>
      <c r="C60" s="90">
        <v>63.95</v>
      </c>
      <c r="D60" s="90">
        <v>6.1</v>
      </c>
      <c r="E60" s="90">
        <v>1075</v>
      </c>
      <c r="F60" s="113">
        <v>38.24</v>
      </c>
      <c r="G60" s="94">
        <v>0.68399999999999994</v>
      </c>
      <c r="H60" s="94">
        <v>12.76</v>
      </c>
      <c r="I60" s="94">
        <v>6.56</v>
      </c>
      <c r="J60" s="94">
        <v>51.41652491364065</v>
      </c>
      <c r="K60" s="94">
        <v>6.0566666666666658</v>
      </c>
      <c r="L60" s="94">
        <v>4.18</v>
      </c>
      <c r="M60" s="114">
        <v>69.093686386172621</v>
      </c>
      <c r="N60" s="94">
        <v>50.336666666666666</v>
      </c>
      <c r="O60" s="94">
        <v>20.333333333333332</v>
      </c>
      <c r="P60" s="114">
        <v>40.423669159475821</v>
      </c>
      <c r="Q60" s="94">
        <v>68.436666666666667</v>
      </c>
      <c r="R60" s="94">
        <v>37.75</v>
      </c>
      <c r="S60" s="114">
        <v>55.564879336618155</v>
      </c>
      <c r="T60" s="94">
        <v>127.74666666666667</v>
      </c>
      <c r="U60" s="94">
        <v>62.79666666666666</v>
      </c>
      <c r="V60" s="114">
        <v>49.084344649375623</v>
      </c>
    </row>
    <row r="61" spans="1:22" ht="17.25" x14ac:dyDescent="0.3">
      <c r="A61" s="163"/>
      <c r="B61" s="88">
        <v>4</v>
      </c>
      <c r="C61" s="90">
        <v>60.1</v>
      </c>
      <c r="D61" s="90">
        <v>6</v>
      </c>
      <c r="E61" s="90">
        <v>908.33333333333337</v>
      </c>
      <c r="F61" s="90">
        <v>26.57</v>
      </c>
      <c r="G61" s="94">
        <v>0.34800000000000003</v>
      </c>
      <c r="H61" s="94">
        <v>11.99</v>
      </c>
      <c r="I61" s="94">
        <v>6.2899999999999991</v>
      </c>
      <c r="J61" s="94">
        <v>52.433765776765654</v>
      </c>
      <c r="K61" s="94">
        <v>4.0766666666666671</v>
      </c>
      <c r="L61" s="94">
        <v>3.09</v>
      </c>
      <c r="M61" s="114">
        <v>75.808033606970724</v>
      </c>
      <c r="N61" s="94">
        <v>47.236666666666672</v>
      </c>
      <c r="O61" s="94">
        <v>18.686666666666667</v>
      </c>
      <c r="P61" s="114">
        <v>39.675278660706844</v>
      </c>
      <c r="Q61" s="94">
        <v>58.669999999999995</v>
      </c>
      <c r="R61" s="94">
        <v>32.956666666666671</v>
      </c>
      <c r="S61" s="114">
        <v>56.172782294023868</v>
      </c>
      <c r="T61" s="94">
        <v>113.58666666666666</v>
      </c>
      <c r="U61" s="94">
        <v>54.086666666666666</v>
      </c>
      <c r="V61" s="114">
        <v>48.001235836155757</v>
      </c>
    </row>
    <row r="62" spans="1:22" ht="17.25" x14ac:dyDescent="0.3">
      <c r="A62" s="163"/>
      <c r="B62" s="88">
        <v>5</v>
      </c>
      <c r="C62" s="90">
        <v>54.9</v>
      </c>
      <c r="D62" s="90">
        <v>6.2</v>
      </c>
      <c r="E62" s="90">
        <v>1041.6666666666667</v>
      </c>
      <c r="F62" s="90">
        <v>32.19</v>
      </c>
      <c r="G62" s="94">
        <v>0.27799999999999997</v>
      </c>
      <c r="H62" s="94">
        <v>10.576666666666666</v>
      </c>
      <c r="I62" s="94">
        <v>5.873333333333334</v>
      </c>
      <c r="J62" s="94">
        <v>55.490627333461781</v>
      </c>
      <c r="K62" s="94">
        <v>4.24</v>
      </c>
      <c r="L62" s="94">
        <v>3.5933333333333337</v>
      </c>
      <c r="M62" s="114">
        <v>85.071069317957281</v>
      </c>
      <c r="N62" s="94">
        <v>49.35</v>
      </c>
      <c r="O62" s="94">
        <v>21.333333333333332</v>
      </c>
      <c r="P62" s="114">
        <v>43.300834906763306</v>
      </c>
      <c r="Q62" s="94">
        <v>59.830000000000005</v>
      </c>
      <c r="R62" s="94">
        <v>33.78</v>
      </c>
      <c r="S62" s="114">
        <v>56.660604054539476</v>
      </c>
      <c r="T62" s="94">
        <v>109.64</v>
      </c>
      <c r="U62" s="94">
        <v>55.53</v>
      </c>
      <c r="V62" s="114">
        <v>50.65508889110442</v>
      </c>
    </row>
    <row r="63" spans="1:22" ht="17.25" x14ac:dyDescent="0.3">
      <c r="A63" s="163"/>
      <c r="B63" s="88">
        <v>6</v>
      </c>
      <c r="C63" s="91">
        <v>55.1</v>
      </c>
      <c r="D63" s="91">
        <v>6.7</v>
      </c>
      <c r="E63" s="91">
        <v>791.66666666666663</v>
      </c>
      <c r="F63" s="90">
        <v>34.86</v>
      </c>
      <c r="G63" s="95">
        <v>0.18099999999999997</v>
      </c>
      <c r="H63" s="95">
        <v>10.456666666666669</v>
      </c>
      <c r="I63" s="95">
        <v>6.22</v>
      </c>
      <c r="J63" s="95">
        <v>59.478152119656592</v>
      </c>
      <c r="K63" s="95">
        <v>3.5966666666666662</v>
      </c>
      <c r="L63" s="95">
        <v>3.0866666666666673</v>
      </c>
      <c r="M63" s="95">
        <v>85.955563452385306</v>
      </c>
      <c r="N63" s="95">
        <v>36.446666666666665</v>
      </c>
      <c r="O63" s="95">
        <v>15.663333333333332</v>
      </c>
      <c r="P63" s="95">
        <v>43.000097592658314</v>
      </c>
      <c r="Q63" s="95">
        <v>45.423333333333339</v>
      </c>
      <c r="R63" s="95">
        <v>25.353333333333335</v>
      </c>
      <c r="S63" s="95">
        <v>55.863322242919814</v>
      </c>
      <c r="T63" s="95">
        <v>96.969999999999985</v>
      </c>
      <c r="U63" s="95">
        <v>48.27</v>
      </c>
      <c r="V63" s="95">
        <v>49.841204600838154</v>
      </c>
    </row>
    <row r="64" spans="1:22" ht="17.25" x14ac:dyDescent="0.3">
      <c r="A64" s="163"/>
      <c r="B64" s="88">
        <v>7</v>
      </c>
      <c r="C64" s="91">
        <v>56.6</v>
      </c>
      <c r="D64" s="91">
        <v>6.3</v>
      </c>
      <c r="E64" s="91">
        <v>916.66666666666663</v>
      </c>
      <c r="F64" s="91">
        <v>30.79</v>
      </c>
      <c r="G64" s="95">
        <v>0.14899999999999997</v>
      </c>
      <c r="H64" s="95">
        <v>10.996666666666668</v>
      </c>
      <c r="I64" s="95">
        <v>6</v>
      </c>
      <c r="J64" s="95">
        <v>54.560551563370474</v>
      </c>
      <c r="K64" s="95">
        <v>4.126666666666666</v>
      </c>
      <c r="L64" s="95">
        <v>3.3033333333333332</v>
      </c>
      <c r="M64" s="95">
        <v>79.977906894321634</v>
      </c>
      <c r="N64" s="95">
        <v>46.106666666666662</v>
      </c>
      <c r="O64" s="95">
        <v>19.52</v>
      </c>
      <c r="P64" s="95">
        <v>42.421675035827619</v>
      </c>
      <c r="Q64" s="95">
        <v>58.843333333333334</v>
      </c>
      <c r="R64" s="95">
        <v>34.04</v>
      </c>
      <c r="S64" s="95">
        <v>57.834070107871263</v>
      </c>
      <c r="T64" s="95">
        <v>96.283333333333346</v>
      </c>
      <c r="U64" s="95">
        <v>48.076666666666661</v>
      </c>
      <c r="V64" s="95">
        <v>49.93634411006925</v>
      </c>
    </row>
    <row r="65" spans="1:24" ht="17.25" x14ac:dyDescent="0.3">
      <c r="A65" s="164"/>
      <c r="B65" s="88">
        <v>8</v>
      </c>
      <c r="C65" s="91">
        <v>59.95</v>
      </c>
      <c r="D65" s="91">
        <v>7.05</v>
      </c>
      <c r="E65" s="91">
        <v>891.66666666666663</v>
      </c>
      <c r="F65" s="91">
        <v>9.1399999999999988</v>
      </c>
      <c r="G65" s="95">
        <v>0.17199999999999999</v>
      </c>
      <c r="H65" s="95">
        <v>11.343333333333334</v>
      </c>
      <c r="I65" s="95">
        <v>6.66</v>
      </c>
      <c r="J65" s="95">
        <v>58.711504793416189</v>
      </c>
      <c r="K65" s="95">
        <v>4.2433333333333332</v>
      </c>
      <c r="L65" s="95">
        <v>3.65</v>
      </c>
      <c r="M65" s="95">
        <v>86.265377145278592</v>
      </c>
      <c r="N65" s="95">
        <v>45.26</v>
      </c>
      <c r="O65" s="95">
        <v>18.733333333333334</v>
      </c>
      <c r="P65" s="95">
        <v>41.61304261461828</v>
      </c>
      <c r="Q65" s="95">
        <v>61.076666666666661</v>
      </c>
      <c r="R65" s="95">
        <v>36.686666666666667</v>
      </c>
      <c r="S65" s="95">
        <v>59.961259561424718</v>
      </c>
      <c r="T65" s="95">
        <v>99.89</v>
      </c>
      <c r="U65" s="95">
        <v>50.95333333333334</v>
      </c>
      <c r="V65" s="95">
        <v>50.968027010828898</v>
      </c>
    </row>
    <row r="67" spans="1:24" ht="17.25" x14ac:dyDescent="0.3">
      <c r="A67" s="160" t="s">
        <v>69</v>
      </c>
      <c r="B67" s="160" t="s">
        <v>70</v>
      </c>
      <c r="C67" s="161" t="s">
        <v>71</v>
      </c>
      <c r="D67" s="161" t="s">
        <v>95</v>
      </c>
      <c r="E67" s="165" t="s">
        <v>93</v>
      </c>
      <c r="F67" s="169" t="s">
        <v>73</v>
      </c>
      <c r="G67" s="172" t="s">
        <v>107</v>
      </c>
      <c r="H67" s="171" t="s">
        <v>104</v>
      </c>
      <c r="I67" s="171"/>
      <c r="J67" s="171"/>
      <c r="K67" s="160" t="s">
        <v>96</v>
      </c>
      <c r="L67" s="160"/>
      <c r="M67" s="160"/>
      <c r="N67" s="160" t="s">
        <v>97</v>
      </c>
      <c r="O67" s="160"/>
      <c r="P67" s="160"/>
      <c r="Q67" s="160" t="s">
        <v>98</v>
      </c>
      <c r="R67" s="160"/>
      <c r="S67" s="160"/>
      <c r="T67" s="160" t="s">
        <v>101</v>
      </c>
      <c r="U67" s="160"/>
      <c r="V67" s="160"/>
      <c r="W67" s="165" t="s">
        <v>119</v>
      </c>
      <c r="X67" s="165" t="s">
        <v>120</v>
      </c>
    </row>
    <row r="68" spans="1:24" ht="34.5" x14ac:dyDescent="0.3">
      <c r="A68" s="160"/>
      <c r="B68" s="160"/>
      <c r="C68" s="160"/>
      <c r="D68" s="161"/>
      <c r="E68" s="166"/>
      <c r="F68" s="170"/>
      <c r="G68" s="173"/>
      <c r="H68" s="86" t="s">
        <v>99</v>
      </c>
      <c r="I68" s="86" t="s">
        <v>100</v>
      </c>
      <c r="J68" s="86" t="s">
        <v>78</v>
      </c>
      <c r="K68" s="86" t="s">
        <v>99</v>
      </c>
      <c r="L68" s="86" t="s">
        <v>100</v>
      </c>
      <c r="M68" s="86" t="s">
        <v>78</v>
      </c>
      <c r="N68" s="86" t="s">
        <v>99</v>
      </c>
      <c r="O68" s="86" t="s">
        <v>100</v>
      </c>
      <c r="P68" s="86" t="s">
        <v>78</v>
      </c>
      <c r="Q68" s="86" t="s">
        <v>99</v>
      </c>
      <c r="R68" s="86" t="s">
        <v>100</v>
      </c>
      <c r="S68" s="86" t="s">
        <v>78</v>
      </c>
      <c r="T68" s="86" t="s">
        <v>99</v>
      </c>
      <c r="U68" s="86" t="s">
        <v>100</v>
      </c>
      <c r="V68" s="86" t="s">
        <v>78</v>
      </c>
      <c r="W68" s="166"/>
      <c r="X68" s="166"/>
    </row>
    <row r="69" spans="1:24" ht="17.25" x14ac:dyDescent="0.3">
      <c r="A69" s="162" t="s">
        <v>106</v>
      </c>
      <c r="B69" s="88">
        <v>1</v>
      </c>
      <c r="C69" s="90">
        <v>47.7</v>
      </c>
      <c r="D69" s="90">
        <v>6.83</v>
      </c>
      <c r="E69" s="90">
        <v>805</v>
      </c>
      <c r="F69" s="90">
        <v>7.3</v>
      </c>
      <c r="G69" s="94">
        <v>25.5</v>
      </c>
      <c r="H69" s="94">
        <v>6.8933333333333335</v>
      </c>
      <c r="I69" s="94">
        <v>6.66</v>
      </c>
      <c r="J69" s="94">
        <v>96.588115521722514</v>
      </c>
      <c r="K69" s="94">
        <v>3.2899999999999996</v>
      </c>
      <c r="L69" s="94">
        <v>2.956666666666667</v>
      </c>
      <c r="M69" s="114">
        <v>89.822342849282109</v>
      </c>
      <c r="N69" s="94">
        <v>15.916666666666666</v>
      </c>
      <c r="O69" s="94">
        <v>12.53</v>
      </c>
      <c r="P69" s="114">
        <v>78.738811361949885</v>
      </c>
      <c r="Q69" s="94">
        <v>23.486666666666668</v>
      </c>
      <c r="R69" s="94">
        <v>21.553333333333331</v>
      </c>
      <c r="S69" s="114">
        <v>91.804061927121509</v>
      </c>
      <c r="T69" s="94">
        <v>45.986666666666657</v>
      </c>
      <c r="U69" s="94">
        <v>39.656666666666666</v>
      </c>
      <c r="V69" s="114">
        <v>86.292854637040136</v>
      </c>
      <c r="W69" s="66">
        <v>85.360000000000014</v>
      </c>
      <c r="X69" s="66">
        <v>112.07</v>
      </c>
    </row>
    <row r="70" spans="1:24" ht="17.25" x14ac:dyDescent="0.3">
      <c r="A70" s="163"/>
      <c r="B70" s="88">
        <v>2</v>
      </c>
      <c r="C70" s="90">
        <v>52.25</v>
      </c>
      <c r="D70" s="90">
        <v>6.6</v>
      </c>
      <c r="E70" s="90">
        <v>905</v>
      </c>
      <c r="F70" s="90">
        <v>11.92</v>
      </c>
      <c r="G70" s="94">
        <v>26.9</v>
      </c>
      <c r="H70" s="94">
        <v>8.52</v>
      </c>
      <c r="I70" s="94">
        <v>7.376666666666666</v>
      </c>
      <c r="J70" s="94">
        <v>86.89880972489668</v>
      </c>
      <c r="K70" s="94">
        <v>3.6466666666666669</v>
      </c>
      <c r="L70" s="94">
        <v>3.2899999999999996</v>
      </c>
      <c r="M70" s="114">
        <v>90.38991544002505</v>
      </c>
      <c r="N70" s="94">
        <v>21.116666666666664</v>
      </c>
      <c r="O70" s="94">
        <v>15.959999999999999</v>
      </c>
      <c r="P70" s="114">
        <v>75.504785949034741</v>
      </c>
      <c r="Q70" s="94">
        <v>33.373333333333335</v>
      </c>
      <c r="R70" s="94">
        <v>31.50333333333333</v>
      </c>
      <c r="S70" s="114">
        <v>94.348234064053472</v>
      </c>
      <c r="T70" s="94">
        <v>54.26</v>
      </c>
      <c r="U70" s="94">
        <v>45.663333333333334</v>
      </c>
      <c r="V70" s="114">
        <v>84.570130977770731</v>
      </c>
      <c r="W70" s="66">
        <v>172.41600000000003</v>
      </c>
      <c r="X70" s="66">
        <v>134.91</v>
      </c>
    </row>
    <row r="71" spans="1:24" ht="17.25" x14ac:dyDescent="0.3">
      <c r="A71" s="163"/>
      <c r="B71" s="88">
        <v>3</v>
      </c>
      <c r="C71" s="90">
        <v>54.9</v>
      </c>
      <c r="D71" s="90">
        <v>6.6</v>
      </c>
      <c r="E71" s="90">
        <v>950</v>
      </c>
      <c r="F71" s="113">
        <v>11.55</v>
      </c>
      <c r="G71" s="94">
        <v>26.8</v>
      </c>
      <c r="H71" s="94">
        <v>8.2099999999999991</v>
      </c>
      <c r="I71" s="94">
        <v>7.6266666666666678</v>
      </c>
      <c r="J71" s="94">
        <v>92.93997374106452</v>
      </c>
      <c r="K71" s="94">
        <v>3.7366666666666668</v>
      </c>
      <c r="L71" s="94">
        <v>3.5066666666666664</v>
      </c>
      <c r="M71" s="114">
        <v>93.933470084668372</v>
      </c>
      <c r="N71" s="94">
        <v>20.079999999999998</v>
      </c>
      <c r="O71" s="94">
        <v>16.743333333333336</v>
      </c>
      <c r="P71" s="114">
        <v>83.189750407607747</v>
      </c>
      <c r="Q71" s="94">
        <v>37.230000000000004</v>
      </c>
      <c r="R71" s="94">
        <v>35.436666666666667</v>
      </c>
      <c r="S71" s="114">
        <v>95.205281462360688</v>
      </c>
      <c r="T71" s="94">
        <v>69.446666666666658</v>
      </c>
      <c r="U71" s="94">
        <v>55.366666666666667</v>
      </c>
      <c r="V71" s="114">
        <v>80.146346148545206</v>
      </c>
      <c r="W71" s="66">
        <v>299.52000000000004</v>
      </c>
      <c r="X71" s="66">
        <v>232.71</v>
      </c>
    </row>
    <row r="72" spans="1:24" ht="17.25" x14ac:dyDescent="0.3">
      <c r="A72" s="163"/>
      <c r="B72" s="88">
        <v>4</v>
      </c>
      <c r="C72" s="90">
        <v>60.9</v>
      </c>
      <c r="D72" s="90">
        <v>6.95</v>
      </c>
      <c r="E72" s="90">
        <v>1000</v>
      </c>
      <c r="F72" s="90">
        <v>9.4700000000000006</v>
      </c>
      <c r="G72" s="94">
        <v>31</v>
      </c>
      <c r="H72" s="94">
        <v>8.8966666666666665</v>
      </c>
      <c r="I72" s="94">
        <v>8.3866666666666667</v>
      </c>
      <c r="J72" s="94">
        <v>94.254725735842968</v>
      </c>
      <c r="K72" s="94">
        <v>6.086666666666666</v>
      </c>
      <c r="L72" s="94">
        <v>4.8599999999999994</v>
      </c>
      <c r="M72" s="114">
        <v>80.554594860272402</v>
      </c>
      <c r="N72" s="94">
        <v>42.206666666666663</v>
      </c>
      <c r="O72" s="94">
        <v>21.723333333333333</v>
      </c>
      <c r="P72" s="114">
        <v>51.794464621599161</v>
      </c>
      <c r="Q72" s="94">
        <v>44.71</v>
      </c>
      <c r="R72" s="94">
        <v>42.156666666666666</v>
      </c>
      <c r="S72" s="114">
        <v>94.280200581377528</v>
      </c>
      <c r="T72" s="94">
        <v>92.71</v>
      </c>
      <c r="U72" s="94">
        <v>64.42</v>
      </c>
      <c r="V72" s="114">
        <v>69.5</v>
      </c>
      <c r="W72" s="66">
        <v>272.27600000000001</v>
      </c>
      <c r="X72" s="66">
        <v>219.14</v>
      </c>
    </row>
    <row r="73" spans="1:24" ht="17.25" x14ac:dyDescent="0.3">
      <c r="A73" s="163"/>
      <c r="B73" s="88">
        <v>5</v>
      </c>
      <c r="C73" s="90">
        <v>49.2</v>
      </c>
      <c r="D73" s="90">
        <v>6.2</v>
      </c>
      <c r="E73" s="90">
        <v>1045</v>
      </c>
      <c r="F73" s="90">
        <v>16.05</v>
      </c>
      <c r="G73" s="94">
        <v>27.3</v>
      </c>
      <c r="H73" s="94">
        <v>5.88</v>
      </c>
      <c r="I73" s="94">
        <v>5.7666666666666657</v>
      </c>
      <c r="J73" s="94">
        <v>98.032229019887026</v>
      </c>
      <c r="K73" s="94">
        <v>3.2033333333333331</v>
      </c>
      <c r="L73" s="94">
        <v>3.0066666666666664</v>
      </c>
      <c r="M73" s="114">
        <v>93.818497796947781</v>
      </c>
      <c r="N73" s="94">
        <v>20.3</v>
      </c>
      <c r="O73" s="94">
        <v>15.88</v>
      </c>
      <c r="P73" s="114">
        <v>77.992532880445182</v>
      </c>
      <c r="Q73" s="94">
        <v>35.72</v>
      </c>
      <c r="R73" s="94">
        <v>32.38666666666667</v>
      </c>
      <c r="S73" s="114">
        <v>90.542693835983641</v>
      </c>
      <c r="T73" s="94">
        <v>76.88</v>
      </c>
      <c r="U73" s="94">
        <v>62.93</v>
      </c>
      <c r="V73" s="114">
        <v>81.95889809604958</v>
      </c>
      <c r="W73" s="66">
        <v>143.75199999999998</v>
      </c>
      <c r="X73" s="66">
        <v>139.19999999999999</v>
      </c>
    </row>
    <row r="74" spans="1:24" ht="17.25" x14ac:dyDescent="0.3">
      <c r="A74" s="163"/>
      <c r="B74" s="88">
        <v>6</v>
      </c>
      <c r="C74" s="91">
        <v>56.3</v>
      </c>
      <c r="D74" s="91">
        <v>7.25</v>
      </c>
      <c r="E74" s="91">
        <v>990</v>
      </c>
      <c r="F74" s="90">
        <v>15.740000000000004</v>
      </c>
      <c r="G74" s="95">
        <v>34.799999999999997</v>
      </c>
      <c r="H74" s="95">
        <v>6.4066666666666663</v>
      </c>
      <c r="I74" s="95">
        <v>6.09</v>
      </c>
      <c r="J74" s="95">
        <v>95.046965565507776</v>
      </c>
      <c r="K74" s="95">
        <v>4.0633333333333335</v>
      </c>
      <c r="L74" s="95">
        <v>3.8333333333333335</v>
      </c>
      <c r="M74" s="95">
        <v>94.384981769549356</v>
      </c>
      <c r="N74" s="95">
        <v>27.813333333333333</v>
      </c>
      <c r="O74" s="95">
        <v>20.74</v>
      </c>
      <c r="P74" s="95">
        <v>74.585301625123293</v>
      </c>
      <c r="Q74" s="95">
        <v>46.913333333333334</v>
      </c>
      <c r="R74" s="95">
        <v>43.453333333333326</v>
      </c>
      <c r="S74" s="95">
        <v>92.630990452324269</v>
      </c>
      <c r="T74" s="95">
        <v>73.84</v>
      </c>
      <c r="U74" s="95">
        <v>63.846666666666671</v>
      </c>
      <c r="V74" s="95">
        <v>86.267951684686636</v>
      </c>
      <c r="W74" s="66">
        <v>174.24000000000004</v>
      </c>
      <c r="X74" s="66">
        <v>159.9</v>
      </c>
    </row>
    <row r="75" spans="1:24" ht="17.25" x14ac:dyDescent="0.3">
      <c r="A75" s="163"/>
      <c r="B75" s="88">
        <v>7</v>
      </c>
      <c r="C75" s="91">
        <v>50.07</v>
      </c>
      <c r="D75" s="91">
        <v>7.05</v>
      </c>
      <c r="E75" s="91">
        <v>760</v>
      </c>
      <c r="F75" s="91">
        <v>9.9300000000000015</v>
      </c>
      <c r="G75" s="95">
        <v>28.7</v>
      </c>
      <c r="H75" s="95">
        <v>6.8433333333333337</v>
      </c>
      <c r="I75" s="95">
        <v>6.5733333333333341</v>
      </c>
      <c r="J75" s="95">
        <v>96.063515679908775</v>
      </c>
      <c r="K75" s="95">
        <v>3.186666666666667</v>
      </c>
      <c r="L75" s="95">
        <v>2.8633333333333333</v>
      </c>
      <c r="M75" s="95">
        <v>89.786249102611691</v>
      </c>
      <c r="N75" s="95">
        <v>17.923333333333336</v>
      </c>
      <c r="O75" s="95">
        <v>14.479999999999999</v>
      </c>
      <c r="P75" s="95">
        <v>82.095573344563647</v>
      </c>
      <c r="Q75" s="95">
        <v>30.266666666666666</v>
      </c>
      <c r="R75" s="95">
        <v>27.74</v>
      </c>
      <c r="S75" s="95">
        <v>91.614756804476087</v>
      </c>
      <c r="T75" s="95">
        <v>57.256666666666668</v>
      </c>
      <c r="U75" s="95">
        <v>47.556666666666672</v>
      </c>
      <c r="V75" s="95">
        <v>82.881875336025885</v>
      </c>
      <c r="W75" s="66">
        <v>152.69999999999999</v>
      </c>
      <c r="X75" s="66">
        <v>155.61000000000001</v>
      </c>
    </row>
    <row r="76" spans="1:24" ht="17.25" x14ac:dyDescent="0.3">
      <c r="A76" s="164"/>
      <c r="B76" s="88">
        <v>8</v>
      </c>
      <c r="C76" s="91">
        <v>54.9</v>
      </c>
      <c r="D76" s="91">
        <v>6.45</v>
      </c>
      <c r="E76" s="91">
        <v>775</v>
      </c>
      <c r="F76" s="91">
        <v>5.6899999999999995</v>
      </c>
      <c r="G76" s="95">
        <v>27.7</v>
      </c>
      <c r="H76" s="95">
        <v>7.3233333333333333</v>
      </c>
      <c r="I76" s="95">
        <v>6.9933333333333332</v>
      </c>
      <c r="J76" s="95">
        <v>95.500381533869373</v>
      </c>
      <c r="K76" s="95">
        <v>2.6466666666666665</v>
      </c>
      <c r="L76" s="95">
        <v>2.5666666666666669</v>
      </c>
      <c r="M76" s="95">
        <v>96.932790406709898</v>
      </c>
      <c r="N76" s="95">
        <v>17.796666666666667</v>
      </c>
      <c r="O76" s="95">
        <v>16.043333333333333</v>
      </c>
      <c r="P76" s="95">
        <v>89.887137475356894</v>
      </c>
      <c r="Q76" s="95">
        <v>32.24</v>
      </c>
      <c r="R76" s="95">
        <v>31.066666666666666</v>
      </c>
      <c r="S76" s="95">
        <v>96.399151865929142</v>
      </c>
      <c r="T76" s="95">
        <v>43.866666666666667</v>
      </c>
      <c r="U76" s="95">
        <v>41.463333333333331</v>
      </c>
      <c r="V76" s="95">
        <v>94.359030473717709</v>
      </c>
      <c r="W76" s="66">
        <v>161.756</v>
      </c>
      <c r="X76" s="66">
        <v>137.05000000000001</v>
      </c>
    </row>
  </sheetData>
  <mergeCells count="69">
    <mergeCell ref="X67:X68"/>
    <mergeCell ref="W67:W68"/>
    <mergeCell ref="C67:C68"/>
    <mergeCell ref="D67:D68"/>
    <mergeCell ref="E67:E68"/>
    <mergeCell ref="F67:F68"/>
    <mergeCell ref="H67:J67"/>
    <mergeCell ref="G67:G68"/>
    <mergeCell ref="K67:M67"/>
    <mergeCell ref="N67:P67"/>
    <mergeCell ref="Q67:S67"/>
    <mergeCell ref="T67:V67"/>
    <mergeCell ref="T56:V56"/>
    <mergeCell ref="A58:A65"/>
    <mergeCell ref="A56:A57"/>
    <mergeCell ref="B56:B57"/>
    <mergeCell ref="C56:C57"/>
    <mergeCell ref="D56:D57"/>
    <mergeCell ref="E56:E57"/>
    <mergeCell ref="F56:F57"/>
    <mergeCell ref="H56:J56"/>
    <mergeCell ref="N56:P56"/>
    <mergeCell ref="Q56:S56"/>
    <mergeCell ref="R34:T34"/>
    <mergeCell ref="A45:A46"/>
    <mergeCell ref="B45:B46"/>
    <mergeCell ref="C45:C46"/>
    <mergeCell ref="D45:D46"/>
    <mergeCell ref="E45:E46"/>
    <mergeCell ref="F45:F46"/>
    <mergeCell ref="K45:M45"/>
    <mergeCell ref="N45:P45"/>
    <mergeCell ref="Q45:S45"/>
    <mergeCell ref="T45:V45"/>
    <mergeCell ref="H45:J45"/>
    <mergeCell ref="L34:N34"/>
    <mergeCell ref="O34:Q34"/>
    <mergeCell ref="A36:A43"/>
    <mergeCell ref="D34:D35"/>
    <mergeCell ref="A67:A68"/>
    <mergeCell ref="B67:B68"/>
    <mergeCell ref="A69:A76"/>
    <mergeCell ref="A47:A54"/>
    <mergeCell ref="K56:M56"/>
    <mergeCell ref="D23:D24"/>
    <mergeCell ref="E23:E24"/>
    <mergeCell ref="H34:H35"/>
    <mergeCell ref="I34:K34"/>
    <mergeCell ref="A34:A35"/>
    <mergeCell ref="B34:B35"/>
    <mergeCell ref="C34:C35"/>
    <mergeCell ref="E34:E35"/>
    <mergeCell ref="F34:F35"/>
    <mergeCell ref="G23:I23"/>
    <mergeCell ref="A25:A32"/>
    <mergeCell ref="A23:A24"/>
    <mergeCell ref="B23:B24"/>
    <mergeCell ref="C23:C24"/>
    <mergeCell ref="A1:A2"/>
    <mergeCell ref="B1:B2"/>
    <mergeCell ref="C1:C2"/>
    <mergeCell ref="G12:I12"/>
    <mergeCell ref="A14:A21"/>
    <mergeCell ref="D12:D13"/>
    <mergeCell ref="A3:A10"/>
    <mergeCell ref="A12:A13"/>
    <mergeCell ref="B12:B13"/>
    <mergeCell ref="C12:C13"/>
    <mergeCell ref="E12:E1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23.02.23</vt:lpstr>
      <vt:lpstr>23.03.26(분얼전기</vt:lpstr>
      <vt:lpstr>23.04.17(분얼후기)</vt:lpstr>
      <vt:lpstr>23.05.04(개화기)</vt:lpstr>
      <vt:lpstr>23.05.19(개화후2주)</vt:lpstr>
      <vt:lpstr>23.06.01(개화후4주)</vt:lpstr>
      <vt:lpstr>23.06.12(수확)</vt:lpstr>
      <vt:lpstr>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AWEL-KDH</cp:lastModifiedBy>
  <cp:revision>1</cp:revision>
  <cp:lastPrinted>2023-06-12T08:25:56Z</cp:lastPrinted>
  <dcterms:created xsi:type="dcterms:W3CDTF">2019-10-09T00:00:00Z</dcterms:created>
  <dcterms:modified xsi:type="dcterms:W3CDTF">2023-11-10T01:59:33Z</dcterms:modified>
  <cp:version>1100.0100.01</cp:version>
</cp:coreProperties>
</file>